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40" windowWidth="18210" windowHeight="7875" activeTab="1"/>
  </bookViews>
  <sheets>
    <sheet name="Economic indicators" sheetId="1" r:id="rId1"/>
    <sheet name="Economic indicators (2)" sheetId="6" r:id="rId2"/>
    <sheet name="Econ_Indicators no redundancy" sheetId="8" r:id="rId3"/>
    <sheet name="Headlines" sheetId="3" r:id="rId4"/>
    <sheet name="Sheet1" sheetId="5" r:id="rId5"/>
    <sheet name="Sheet2" sheetId="7" r:id="rId6"/>
  </sheets>
  <definedNames>
    <definedName name="_xlnm._FilterDatabase" localSheetId="2" hidden="1">'Econ_Indicators no redundancy'!$A$29:$N$50</definedName>
  </definedNames>
  <calcPr calcId="125725"/>
</workbook>
</file>

<file path=xl/calcChain.xml><?xml version="1.0" encoding="utf-8"?>
<calcChain xmlns="http://schemas.openxmlformats.org/spreadsheetml/2006/main">
  <c r="AD36" i="6"/>
  <c r="AB36"/>
  <c r="AD35"/>
  <c r="AB35"/>
  <c r="AD34"/>
  <c r="AB34"/>
  <c r="AB33"/>
  <c r="AD32"/>
  <c r="AB32"/>
  <c r="AD31"/>
  <c r="AB31"/>
  <c r="AD30"/>
  <c r="AB30"/>
  <c r="AD29"/>
  <c r="AB29"/>
  <c r="AD28"/>
  <c r="AB28"/>
  <c r="AD27"/>
  <c r="AB27"/>
  <c r="AD26"/>
  <c r="AB26"/>
  <c r="AD25"/>
  <c r="AB25"/>
  <c r="AD24"/>
  <c r="AB24"/>
  <c r="AD23"/>
  <c r="AB23"/>
  <c r="AB22"/>
  <c r="AB21"/>
  <c r="AD20"/>
  <c r="AB20"/>
  <c r="AB19"/>
  <c r="AD18"/>
  <c r="AB18"/>
  <c r="AD17"/>
  <c r="AB17"/>
  <c r="AD16"/>
  <c r="AB16"/>
  <c r="AD15"/>
  <c r="AB15"/>
  <c r="AD14"/>
  <c r="AB14"/>
  <c r="AD13"/>
  <c r="AB13"/>
  <c r="AD12"/>
  <c r="AB12"/>
  <c r="AD11"/>
  <c r="AB11"/>
  <c r="AD10"/>
  <c r="AB10"/>
  <c r="AD9"/>
  <c r="AB9"/>
  <c r="AD8"/>
  <c r="AB8"/>
  <c r="AD7"/>
  <c r="AB7"/>
  <c r="AB6"/>
  <c r="AD5"/>
  <c r="AB5"/>
  <c r="AD4"/>
  <c r="AB4"/>
  <c r="AD3"/>
  <c r="AB3"/>
  <c r="AB2"/>
  <c r="T36"/>
  <c r="R36"/>
  <c r="T35"/>
  <c r="R35"/>
  <c r="T34"/>
  <c r="R34"/>
  <c r="R33"/>
  <c r="T32"/>
  <c r="R32"/>
  <c r="T31"/>
  <c r="R31"/>
  <c r="T30"/>
  <c r="R30"/>
  <c r="T29"/>
  <c r="R29"/>
  <c r="T28"/>
  <c r="R28"/>
  <c r="T27"/>
  <c r="R27"/>
  <c r="T26"/>
  <c r="R26"/>
  <c r="T25"/>
  <c r="R25"/>
  <c r="T24"/>
  <c r="R24"/>
  <c r="T23"/>
  <c r="R23"/>
  <c r="R22"/>
  <c r="R21"/>
  <c r="T20"/>
  <c r="R20"/>
  <c r="T19"/>
  <c r="R19"/>
  <c r="T18"/>
  <c r="R18"/>
  <c r="T17"/>
  <c r="R17"/>
  <c r="T16"/>
  <c r="R16"/>
  <c r="T15"/>
  <c r="R15"/>
  <c r="T14"/>
  <c r="R14"/>
  <c r="T13"/>
  <c r="R13"/>
  <c r="T12"/>
  <c r="R12"/>
  <c r="T11"/>
  <c r="R11"/>
  <c r="T10"/>
  <c r="R10"/>
  <c r="T9"/>
  <c r="R9"/>
  <c r="T8"/>
  <c r="R8"/>
  <c r="T7"/>
  <c r="R7"/>
  <c r="R6"/>
  <c r="T5"/>
  <c r="R5"/>
  <c r="T4"/>
  <c r="R4"/>
  <c r="T3"/>
  <c r="R3"/>
  <c r="R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2"/>
  <c r="J5"/>
  <c r="J7"/>
  <c r="J8"/>
  <c r="J9"/>
  <c r="J10"/>
  <c r="J11"/>
  <c r="J12"/>
  <c r="J13"/>
  <c r="J14"/>
  <c r="J15"/>
  <c r="J16"/>
  <c r="J17"/>
  <c r="J18"/>
  <c r="J19"/>
  <c r="J20"/>
  <c r="J23"/>
  <c r="J24"/>
  <c r="J25"/>
  <c r="J26"/>
  <c r="J27"/>
  <c r="J28"/>
  <c r="J29"/>
  <c r="J30"/>
  <c r="J31"/>
  <c r="J32"/>
  <c r="J33"/>
  <c r="J34"/>
  <c r="J35"/>
  <c r="J36"/>
  <c r="J4"/>
  <c r="J3"/>
  <c r="J2"/>
  <c r="I17" i="5" l="1"/>
  <c r="I16"/>
  <c r="I15"/>
  <c r="I14"/>
  <c r="I13"/>
  <c r="I12"/>
  <c r="D16"/>
  <c r="D17" s="1"/>
  <c r="H17" s="1"/>
  <c r="H15"/>
  <c r="D13"/>
  <c r="D14" s="1"/>
  <c r="H14" s="1"/>
  <c r="C13"/>
  <c r="F13" s="1"/>
  <c r="H12"/>
  <c r="G12"/>
  <c r="F12"/>
  <c r="M8"/>
  <c r="N8" s="1"/>
  <c r="M7"/>
  <c r="N7" s="1"/>
  <c r="M6"/>
  <c r="N6" s="1"/>
  <c r="M5"/>
  <c r="N5" s="1"/>
  <c r="M4"/>
  <c r="N4" s="1"/>
  <c r="N3"/>
  <c r="M3"/>
  <c r="K3"/>
  <c r="L4"/>
  <c r="L5"/>
  <c r="L6"/>
  <c r="L7"/>
  <c r="L8"/>
  <c r="L3"/>
  <c r="K4"/>
  <c r="K5"/>
  <c r="K6"/>
  <c r="K7"/>
  <c r="K8"/>
  <c r="F8"/>
  <c r="F7"/>
  <c r="F6"/>
  <c r="F5"/>
  <c r="F4"/>
  <c r="F3"/>
  <c r="G4"/>
  <c r="G5"/>
  <c r="G6"/>
  <c r="G7"/>
  <c r="G8"/>
  <c r="G3"/>
  <c r="J4"/>
  <c r="D8"/>
  <c r="D7"/>
  <c r="D5"/>
  <c r="D4"/>
  <c r="C8"/>
  <c r="C7"/>
  <c r="C6"/>
  <c r="C5"/>
  <c r="C4"/>
  <c r="I3"/>
  <c r="H4"/>
  <c r="I4" s="1"/>
  <c r="H5"/>
  <c r="I5" s="1"/>
  <c r="J5" s="1"/>
  <c r="H6"/>
  <c r="H7"/>
  <c r="I7" s="1"/>
  <c r="J7" s="1"/>
  <c r="H8"/>
  <c r="I8" s="1"/>
  <c r="J8" s="1"/>
  <c r="H3"/>
  <c r="G13" l="1"/>
  <c r="C14"/>
  <c r="H13"/>
  <c r="H16"/>
  <c r="J3"/>
  <c r="I6"/>
  <c r="J6" s="1"/>
  <c r="C15" l="1"/>
  <c r="G14"/>
  <c r="F14"/>
  <c r="C16" l="1"/>
  <c r="G15"/>
  <c r="F15"/>
  <c r="F16" l="1"/>
  <c r="C17"/>
  <c r="G16"/>
  <c r="G17" l="1"/>
  <c r="F17"/>
</calcChain>
</file>

<file path=xl/comments1.xml><?xml version="1.0" encoding="utf-8"?>
<comments xmlns="http://schemas.openxmlformats.org/spreadsheetml/2006/main">
  <authors>
    <author>Psyclown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Psyclown:</t>
        </r>
        <r>
          <rPr>
            <sz val="9"/>
            <color indexed="81"/>
            <rFont val="Tahoma"/>
            <family val="2"/>
          </rPr>
          <t xml:space="preserve">
yearly deficit or surplus
year to date
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Psyclown:</t>
        </r>
        <r>
          <rPr>
            <sz val="9"/>
            <color indexed="81"/>
            <rFont val="Tahoma"/>
            <family val="2"/>
          </rPr>
          <t xml:space="preserve">
pmi manuf + pmi services /2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Psyclown:</t>
        </r>
        <r>
          <rPr>
            <sz val="9"/>
            <color indexed="81"/>
            <rFont val="Tahoma"/>
            <family val="2"/>
          </rPr>
          <t xml:space="preserve">
sp schiller +refinance</t>
        </r>
      </text>
    </comment>
  </commentList>
</comments>
</file>

<file path=xl/sharedStrings.xml><?xml version="1.0" encoding="utf-8"?>
<sst xmlns="http://schemas.openxmlformats.org/spreadsheetml/2006/main" count="2780" uniqueCount="283">
  <si>
    <t>Date</t>
  </si>
  <si>
    <t>Time</t>
  </si>
  <si>
    <t>Country</t>
  </si>
  <si>
    <t>Indicator</t>
  </si>
  <si>
    <t>Unit</t>
  </si>
  <si>
    <t>Actual</t>
  </si>
  <si>
    <t>Survey</t>
  </si>
  <si>
    <t>Prior</t>
  </si>
  <si>
    <t>RIK</t>
  </si>
  <si>
    <t>ISM Manufacturing</t>
  </si>
  <si>
    <t>index</t>
  </si>
  <si>
    <t>TER</t>
  </si>
  <si>
    <t>Avg Hourly Earning MOM All Emp</t>
  </si>
  <si>
    <t>%</t>
  </si>
  <si>
    <t>HAT</t>
  </si>
  <si>
    <t>Trade Balance</t>
  </si>
  <si>
    <t>billions ccy</t>
  </si>
  <si>
    <t>CPI Estimate (YoY)</t>
  </si>
  <si>
    <t>Avg Weekly Hours All Employees</t>
  </si>
  <si>
    <t>hours</t>
  </si>
  <si>
    <t>Trade Balance sa</t>
  </si>
  <si>
    <t>Consumer Confidence</t>
  </si>
  <si>
    <t>Manufacturing Production (MoM)</t>
  </si>
  <si>
    <t>Retail Sales Ex Auto &amp; Gas</t>
  </si>
  <si>
    <t>Domestic Vehicle Sales</t>
  </si>
  <si>
    <t>millions</t>
  </si>
  <si>
    <t>Manufacturing Production (YoY)</t>
  </si>
  <si>
    <t>Business Inventories</t>
  </si>
  <si>
    <t>ADP Employment Change</t>
  </si>
  <si>
    <t>thousands people</t>
  </si>
  <si>
    <t>Deficit to GDP (year to date)</t>
  </si>
  <si>
    <t>Retail Sales Less Autos</t>
  </si>
  <si>
    <t>Industrial Output NSA (YoY)</t>
  </si>
  <si>
    <t>Official Reserve Assets</t>
  </si>
  <si>
    <t>House Price Index QoQ</t>
  </si>
  <si>
    <t>Industrial Output WDA (YoY)</t>
  </si>
  <si>
    <t>Current Account Balance YOY%</t>
  </si>
  <si>
    <t>Industrial Production YOY%</t>
  </si>
  <si>
    <t>PPI (MoM)</t>
  </si>
  <si>
    <t>Central Govt. Balance (Euros)</t>
  </si>
  <si>
    <t>ZEW Survey (Econ. Sentiment)</t>
  </si>
  <si>
    <t>PPI (YoY)</t>
  </si>
  <si>
    <t>Construction Works Index</t>
  </si>
  <si>
    <t>Current Account SA</t>
  </si>
  <si>
    <t>Economic Confidence</t>
  </si>
  <si>
    <t>New Car Registrations</t>
  </si>
  <si>
    <t>Current Account nsa</t>
  </si>
  <si>
    <t>Retail Sales (MoM)</t>
  </si>
  <si>
    <t>TNTK Announces TER Interest Rates</t>
  </si>
  <si>
    <t>Construction Output SA MoM</t>
  </si>
  <si>
    <t>Retail Sales (YoY)</t>
  </si>
  <si>
    <t>CPI (Consumer Price Index) YoY</t>
  </si>
  <si>
    <t>Construction Output WDA YoY</t>
  </si>
  <si>
    <t>Exports SA (MoM)</t>
  </si>
  <si>
    <t>CPI (MoM)</t>
  </si>
  <si>
    <t>Building Permits</t>
  </si>
  <si>
    <t>thousands</t>
  </si>
  <si>
    <t>Imports SA (MoM)</t>
  </si>
  <si>
    <t>CPI - Core (YoY)</t>
  </si>
  <si>
    <t>Building Permits MOM%</t>
  </si>
  <si>
    <t>Initial Jobless Claims</t>
  </si>
  <si>
    <t>Housing Starts</t>
  </si>
  <si>
    <t>Unemployment Rate</t>
  </si>
  <si>
    <t>Housing Starts MOM%</t>
  </si>
  <si>
    <t>Change in Nonfarm Payrolls</t>
  </si>
  <si>
    <t>Construction Orders (YoY)</t>
  </si>
  <si>
    <t>All Industry Activity Index (MoM)</t>
  </si>
  <si>
    <t>ECB Announces Interest Rates</t>
  </si>
  <si>
    <t>Consumer Spending (YoY)</t>
  </si>
  <si>
    <t>Avg Hourly Earning YOY All Emp</t>
  </si>
  <si>
    <t>IFO - Expectations</t>
  </si>
  <si>
    <t>IFO - Business Climate</t>
  </si>
  <si>
    <t>PMI Composite A</t>
  </si>
  <si>
    <t>PMI Services A</t>
  </si>
  <si>
    <t>Industrial New Orders NSA (YoY)</t>
  </si>
  <si>
    <t>Industrial New Orders SA (MoM)</t>
  </si>
  <si>
    <t>Current Account Balance</t>
  </si>
  <si>
    <t>Consumer Spending (MoM)</t>
  </si>
  <si>
    <t>S&amp;P/CaseShiller Home Price Ind</t>
  </si>
  <si>
    <t>House Price Index MoM</t>
  </si>
  <si>
    <t>New Home Sales</t>
  </si>
  <si>
    <t>New Home Sales MoM</t>
  </si>
  <si>
    <t>Total Housing Permits (MoM)</t>
  </si>
  <si>
    <t>Total Housing Permits (YoY)</t>
  </si>
  <si>
    <t>Business Confidence</t>
  </si>
  <si>
    <t>Economic Climate Indicator</t>
  </si>
  <si>
    <t>CPI - EU Harmonised (MoM) P</t>
  </si>
  <si>
    <t>CPI - EU Harmonised (YoY) P</t>
  </si>
  <si>
    <t>Durable Goods Orders</t>
  </si>
  <si>
    <t>Overall Hhold Spending (YoY)</t>
  </si>
  <si>
    <t>Hourly Wages (MoM)</t>
  </si>
  <si>
    <t>Hourly Wages (YoY)</t>
  </si>
  <si>
    <t>Personal Consumption</t>
  </si>
  <si>
    <t>Core PCE QoQ</t>
  </si>
  <si>
    <t>Personal Spending</t>
  </si>
  <si>
    <t>Personal Income</t>
  </si>
  <si>
    <t>Chicago Purchasing Manager</t>
  </si>
  <si>
    <t>BOJ Target Rate</t>
  </si>
  <si>
    <t>millions ccy</t>
  </si>
  <si>
    <t>FOMC Rate Decision</t>
  </si>
  <si>
    <t>PMI Manufacturing F</t>
  </si>
  <si>
    <t>PMI Composite F</t>
  </si>
  <si>
    <t>Housing Loans YoY</t>
  </si>
  <si>
    <t>CPI - EU Harmonised (MoM) F</t>
  </si>
  <si>
    <t>CPI - EU Harmonised (YoY) F</t>
  </si>
  <si>
    <t>Non-Farm Payrolls (QoQ) P</t>
  </si>
  <si>
    <t>GDP s.a. (YoY) A</t>
  </si>
  <si>
    <t>GDP s.a. (QoQ) A</t>
  </si>
  <si>
    <t>S&amp;P/Case-Shiller US HPI YOY%</t>
  </si>
  <si>
    <t>Domestic Demand</t>
  </si>
  <si>
    <t>Government Spending</t>
  </si>
  <si>
    <t>House Price Purchase Index QoQ</t>
  </si>
  <si>
    <t>Deficit to GDP</t>
  </si>
  <si>
    <t>Household Cons (QoQ) P</t>
  </si>
  <si>
    <t>Govt Expend (QoQ) P</t>
  </si>
  <si>
    <t>GDP s.a. (QoQ) P</t>
  </si>
  <si>
    <t>GDP s.a. (YoY) P</t>
  </si>
  <si>
    <t>Gross Fix Cap (QoQ) P</t>
  </si>
  <si>
    <t>Non-Farm Payrolls (QoQ) F</t>
  </si>
  <si>
    <t>Exports (YoY)</t>
  </si>
  <si>
    <t>Imports (YoY)</t>
  </si>
  <si>
    <t>Eurozone Employment (YoY)</t>
  </si>
  <si>
    <t>GDP s.a. (YoY) F</t>
  </si>
  <si>
    <t>GDP s.a. (QoQ) F</t>
  </si>
  <si>
    <t>Gross Fix Cap (QoQ) F</t>
  </si>
  <si>
    <t>Household Cons (QoQ) F</t>
  </si>
  <si>
    <t>Govt Expend (QoQ) F</t>
  </si>
  <si>
    <t>Govt Debt/GDP Ratio</t>
  </si>
  <si>
    <t>Property Prices MoM</t>
  </si>
  <si>
    <t>Property Prices YoY</t>
  </si>
  <si>
    <t>DAY</t>
  </si>
  <si>
    <t>Headline</t>
  </si>
  <si>
    <t>HatSIF is planing big investments in RIK</t>
  </si>
  <si>
    <t>Investors argue that assets are still cheap in Rikland.</t>
  </si>
  <si>
    <t>Exploration on "Forex Volcano Island" has begun!</t>
  </si>
  <si>
    <t>BoHA meeting</t>
  </si>
  <si>
    <t>RIK government planing to privatize several state companies.</t>
  </si>
  <si>
    <t>7.2 Earthquake hits Territory!</t>
  </si>
  <si>
    <t>GDP up by 3.4%!</t>
  </si>
  <si>
    <t>Millions of people affected, industry still working!</t>
  </si>
  <si>
    <t>Unlucky number 3</t>
  </si>
  <si>
    <t>HAT cuts off investment!</t>
  </si>
  <si>
    <t>Help is on the way! UN sends 0,25bln TER aid funds.</t>
  </si>
  <si>
    <t>Panic in the market</t>
  </si>
  <si>
    <t>First signs of recovery!</t>
  </si>
  <si>
    <t>Territory is back in business!</t>
  </si>
  <si>
    <t>Signs of a comeback, to be waited!</t>
  </si>
  <si>
    <t>Great year for agriculture!</t>
  </si>
  <si>
    <t>Exports are going up!</t>
  </si>
  <si>
    <t>Grain price drops in world market!</t>
  </si>
  <si>
    <t>Consumer conf(ailing)idence</t>
  </si>
  <si>
    <t>Territory Government is believed to have depreciated it's currency.</t>
  </si>
  <si>
    <t>QE in the line of fire</t>
  </si>
  <si>
    <t>Farms strike against government not helping out export to new markets!</t>
  </si>
  <si>
    <t>Exports going up!</t>
  </si>
  <si>
    <t>Up, up in the air, inflation where you were?</t>
  </si>
  <si>
    <t>Getting ready for the upcoming elections.</t>
  </si>
  <si>
    <t>Hattonia FDI’s</t>
  </si>
  <si>
    <t>HAT hot money save the day!</t>
  </si>
  <si>
    <t>New nuclear research center close to a major breakthrough!</t>
  </si>
  <si>
    <t>a</t>
  </si>
  <si>
    <t>f</t>
  </si>
  <si>
    <t>p</t>
  </si>
  <si>
    <t>nfp (+)</t>
  </si>
  <si>
    <t>a/f</t>
  </si>
  <si>
    <t>a/p</t>
  </si>
  <si>
    <t>q</t>
  </si>
  <si>
    <t>total impact</t>
  </si>
  <si>
    <t>a-f</t>
  </si>
  <si>
    <t>direct</t>
  </si>
  <si>
    <t>inverse</t>
  </si>
  <si>
    <t>Market Impact</t>
  </si>
  <si>
    <t>Manufacturing index (broader than PMI)</t>
  </si>
  <si>
    <t>Employment Change</t>
  </si>
  <si>
    <t>Industrial Production (MoM)</t>
  </si>
  <si>
    <t>Official Reserves</t>
  </si>
  <si>
    <t>Nonfarm Payrolls</t>
  </si>
  <si>
    <t>CPI  YoY</t>
  </si>
  <si>
    <t>Business Climate</t>
  </si>
  <si>
    <t xml:space="preserve">PMI Composite </t>
  </si>
  <si>
    <t xml:space="preserve">PMI Services </t>
  </si>
  <si>
    <t>RIK Consumer Spending (MoM)</t>
  </si>
  <si>
    <t>Home Price Index</t>
  </si>
  <si>
    <t>CPI -  (MoM)</t>
  </si>
  <si>
    <t>Hourly Earnings (MoM)</t>
  </si>
  <si>
    <t>PCE</t>
  </si>
  <si>
    <t xml:space="preserve">PMI Manufacturing </t>
  </si>
  <si>
    <t>Housing Loans MoM</t>
  </si>
  <si>
    <t>Impact power</t>
  </si>
  <si>
    <t>Market Impact q</t>
  </si>
  <si>
    <t>Values</t>
  </si>
  <si>
    <t>Market impact</t>
  </si>
  <si>
    <t>Current period</t>
  </si>
  <si>
    <t>Reporting period</t>
  </si>
  <si>
    <t>Delay</t>
  </si>
  <si>
    <t>Freq</t>
  </si>
  <si>
    <t>Definition</t>
  </si>
  <si>
    <t>Calculus</t>
  </si>
  <si>
    <t>Class</t>
  </si>
  <si>
    <t>Tier</t>
  </si>
  <si>
    <t>01/03/2011 17:00</t>
  </si>
  <si>
    <t>US</t>
  </si>
  <si>
    <t>ISM Manufacturing (broader than PMI)</t>
  </si>
  <si>
    <t>Jan</t>
  </si>
  <si>
    <t>dec</t>
  </si>
  <si>
    <t>monthly</t>
  </si>
  <si>
    <t>Def</t>
  </si>
  <si>
    <t>Confidence</t>
  </si>
  <si>
    <t>2.basic</t>
  </si>
  <si>
    <t>01/05/2011 00:00</t>
  </si>
  <si>
    <t>Feb</t>
  </si>
  <si>
    <t>0.core</t>
  </si>
  <si>
    <t>no impact</t>
  </si>
  <si>
    <t>Consumer</t>
  </si>
  <si>
    <t>possible, but low impact</t>
  </si>
  <si>
    <t>Labor</t>
  </si>
  <si>
    <t>01/05/2011 10:00</t>
  </si>
  <si>
    <t>Nov</t>
  </si>
  <si>
    <t>Industry</t>
  </si>
  <si>
    <t>bigger impact, but not hectic</t>
  </si>
  <si>
    <t>01/05/2011 12:00</t>
  </si>
  <si>
    <t>Dec</t>
  </si>
  <si>
    <t>Prices</t>
  </si>
  <si>
    <t>extreme impact</t>
  </si>
  <si>
    <t>01/06/2011 12:00</t>
  </si>
  <si>
    <t>EC</t>
  </si>
  <si>
    <t>01/06/2011 15:30</t>
  </si>
  <si>
    <t>jan</t>
  </si>
  <si>
    <t>weekly</t>
  </si>
  <si>
    <t>01/07/2011 09:00</t>
  </si>
  <si>
    <t>GE</t>
  </si>
  <si>
    <t>GDP</t>
  </si>
  <si>
    <t>1.core</t>
  </si>
  <si>
    <t>01/07/2011 12:00</t>
  </si>
  <si>
    <t>01/07/2011 12:17</t>
  </si>
  <si>
    <t>JPN</t>
  </si>
  <si>
    <t>!!!</t>
  </si>
  <si>
    <t>Monetary</t>
  </si>
  <si>
    <t>01/07/2011 15:30</t>
  </si>
  <si>
    <t>01/10/2011 09:45</t>
  </si>
  <si>
    <t>01/12/2011 09:45</t>
  </si>
  <si>
    <t>FR</t>
  </si>
  <si>
    <t>01/14/2011 11:45</t>
  </si>
  <si>
    <t>01/14/2011 12:00</t>
  </si>
  <si>
    <t>01/14/2011 15:30</t>
  </si>
  <si>
    <t>01/14/2011 17:00</t>
  </si>
  <si>
    <t>nov</t>
  </si>
  <si>
    <t>01/19/2011 11:00</t>
  </si>
  <si>
    <t>01/19/2011 12:00</t>
  </si>
  <si>
    <t>Construction</t>
  </si>
  <si>
    <t>01/19/2011 15:30</t>
  </si>
  <si>
    <t>01/21/2011 11:00</t>
  </si>
  <si>
    <t>01/24/2011 11:00</t>
  </si>
  <si>
    <t>01/24/2011 12:00</t>
  </si>
  <si>
    <t>01/25/2011 09:45</t>
  </si>
  <si>
    <t>01/25/2011 16:00</t>
  </si>
  <si>
    <t>01/25/2011 17:00</t>
  </si>
  <si>
    <t>01/26/2011 17:00</t>
  </si>
  <si>
    <t>01/26/2011 21:15</t>
  </si>
  <si>
    <t>alm monthly</t>
  </si>
  <si>
    <t xml:space="preserve">Monetary </t>
  </si>
  <si>
    <t>01/27/2011 15:00</t>
  </si>
  <si>
    <t>CPI - EU Harmonised (MoM)</t>
  </si>
  <si>
    <t>01/27/2011 15:30</t>
  </si>
  <si>
    <t>01/28/2011 11:00</t>
  </si>
  <si>
    <t>01/28/2011 15:30</t>
  </si>
  <si>
    <t>q4</t>
  </si>
  <si>
    <t>quarterly A S T</t>
  </si>
  <si>
    <t>01/31/2011 15:30</t>
  </si>
  <si>
    <t>02/01/2011 11:00</t>
  </si>
  <si>
    <t>02/10/2011 01:50</t>
  </si>
  <si>
    <t>Q4</t>
  </si>
  <si>
    <t>quarterly</t>
  </si>
  <si>
    <t>02/24/2011 09:00</t>
  </si>
  <si>
    <t>03/03/2011 12:00</t>
  </si>
  <si>
    <t>Mar</t>
  </si>
  <si>
    <t>04/06/2011 12:00</t>
  </si>
  <si>
    <t>Apr</t>
  </si>
  <si>
    <t>04/06/2011 12:02</t>
  </si>
  <si>
    <t>04/06/2011 12:04</t>
  </si>
  <si>
    <t>04/26/2011 12:00</t>
  </si>
  <si>
    <t>Level/class</t>
  </si>
  <si>
    <t>Inventory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</si>
</sst>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m/d/yyyy;@"/>
    <numFmt numFmtId="165" formatCode="h:mm:ss;@"/>
    <numFmt numFmtId="166" formatCode="m/d/yyyy\ h:mm:ss;@"/>
    <numFmt numFmtId="167" formatCode="_(* #,##0.0000_);_(* \(#,##0.0000\);_(* &quot;-&quot;??_);_(@_)"/>
    <numFmt numFmtId="168" formatCode="_(* #,##0.0000_);_(* \(#,##0.0000\);_(* &quot;-&quot;????_);_(@_)"/>
  </numFmts>
  <fonts count="18">
    <font>
      <sz val="10"/>
      <color rgb="FF000000"/>
      <name val="Arial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6" fontId="0" fillId="0" borderId="0" xfId="0" applyNumberFormat="1" applyAlignment="1">
      <alignment wrapText="1"/>
    </xf>
    <xf numFmtId="0" fontId="0" fillId="4" borderId="0" xfId="0" applyFill="1" applyAlignment="1">
      <alignment wrapText="1"/>
    </xf>
    <xf numFmtId="0" fontId="3" fillId="0" borderId="0" xfId="0" applyFont="1" applyAlignment="1">
      <alignment wrapText="1"/>
    </xf>
    <xf numFmtId="9" fontId="0" fillId="0" borderId="0" xfId="1" applyFont="1" applyAlignment="1">
      <alignment wrapText="1"/>
    </xf>
    <xf numFmtId="10" fontId="0" fillId="0" borderId="0" xfId="1" applyNumberFormat="1" applyFont="1" applyAlignment="1">
      <alignment wrapText="1"/>
    </xf>
    <xf numFmtId="10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43" fontId="6" fillId="0" borderId="0" xfId="2" applyFont="1" applyAlignment="1">
      <alignment wrapText="1"/>
    </xf>
    <xf numFmtId="43" fontId="6" fillId="0" borderId="0" xfId="0" applyNumberFormat="1" applyFont="1" applyAlignment="1">
      <alignment wrapText="1"/>
    </xf>
    <xf numFmtId="167" fontId="6" fillId="0" borderId="0" xfId="2" applyNumberFormat="1" applyFont="1" applyAlignment="1">
      <alignment wrapText="1"/>
    </xf>
    <xf numFmtId="10" fontId="6" fillId="0" borderId="0" xfId="1" applyNumberFormat="1" applyFont="1" applyAlignment="1">
      <alignment wrapText="1"/>
    </xf>
    <xf numFmtId="168" fontId="6" fillId="0" borderId="0" xfId="0" applyNumberFormat="1" applyFont="1" applyAlignment="1">
      <alignment wrapText="1"/>
    </xf>
    <xf numFmtId="0" fontId="8" fillId="0" borderId="0" xfId="3" applyFont="1" applyFill="1" applyAlignment="1"/>
    <xf numFmtId="0" fontId="10" fillId="5" borderId="0" xfId="4" applyFont="1" applyFill="1" applyAlignment="1">
      <alignment horizontal="center" vertical="center"/>
    </xf>
    <xf numFmtId="0" fontId="11" fillId="0" borderId="0" xfId="4" applyFont="1"/>
    <xf numFmtId="0" fontId="8" fillId="0" borderId="0" xfId="5" applyFont="1" applyFill="1" applyAlignment="1">
      <alignment wrapText="1"/>
    </xf>
    <xf numFmtId="0" fontId="10" fillId="5" borderId="0" xfId="5" applyFont="1" applyFill="1" applyAlignment="1">
      <alignment horizontal="center" vertical="center" wrapText="1"/>
    </xf>
    <xf numFmtId="0" fontId="11" fillId="0" borderId="0" xfId="4" applyFont="1" applyFill="1"/>
    <xf numFmtId="0" fontId="4" fillId="0" borderId="0" xfId="0" applyFont="1" applyAlignment="1">
      <alignment horizontal="center" wrapText="1"/>
    </xf>
    <xf numFmtId="0" fontId="12" fillId="0" borderId="1" xfId="4" applyFont="1" applyBorder="1" applyAlignment="1">
      <alignment horizontal="center"/>
    </xf>
    <xf numFmtId="0" fontId="11" fillId="0" borderId="0" xfId="4" applyFont="1" applyAlignment="1">
      <alignment horizontal="center"/>
    </xf>
    <xf numFmtId="0" fontId="12" fillId="0" borderId="0" xfId="4" applyFont="1" applyBorder="1" applyAlignment="1">
      <alignment horizontal="center"/>
    </xf>
    <xf numFmtId="0" fontId="11" fillId="0" borderId="0" xfId="4" applyFont="1" applyFill="1" applyAlignment="1"/>
    <xf numFmtId="0" fontId="11" fillId="6" borderId="0" xfId="4" applyFont="1" applyFill="1" applyAlignment="1"/>
    <xf numFmtId="0" fontId="14" fillId="0" borderId="0" xfId="7" applyFont="1" applyFill="1" applyAlignment="1" applyProtection="1"/>
    <xf numFmtId="0" fontId="11" fillId="0" borderId="0" xfId="4" applyFont="1" applyAlignment="1">
      <alignment horizontal="left"/>
    </xf>
    <xf numFmtId="10" fontId="8" fillId="0" borderId="0" xfId="5" applyNumberFormat="1" applyFont="1" applyFill="1" applyAlignment="1">
      <alignment wrapText="1"/>
    </xf>
    <xf numFmtId="0" fontId="8" fillId="6" borderId="0" xfId="5" applyFont="1" applyFill="1" applyAlignment="1">
      <alignment wrapText="1"/>
    </xf>
    <xf numFmtId="0" fontId="12" fillId="0" borderId="0" xfId="4" applyFont="1" applyFill="1"/>
    <xf numFmtId="14" fontId="11" fillId="0" borderId="0" xfId="4" applyNumberFormat="1" applyFont="1" applyFill="1" applyAlignment="1"/>
    <xf numFmtId="0" fontId="11" fillId="0" borderId="0" xfId="4" applyFont="1" applyFill="1" applyBorder="1"/>
    <xf numFmtId="0" fontId="8" fillId="0" borderId="0" xfId="5" applyFont="1" applyFill="1" applyBorder="1" applyAlignment="1">
      <alignment wrapText="1"/>
    </xf>
    <xf numFmtId="11" fontId="8" fillId="0" borderId="0" xfId="5" applyNumberFormat="1" applyFont="1" applyFill="1" applyAlignment="1">
      <alignment wrapText="1"/>
    </xf>
    <xf numFmtId="10" fontId="8" fillId="0" borderId="0" xfId="3" applyNumberFormat="1" applyFont="1" applyFill="1" applyAlignment="1"/>
    <xf numFmtId="11" fontId="11" fillId="0" borderId="0" xfId="4" applyNumberFormat="1" applyFont="1" applyFill="1"/>
    <xf numFmtId="0" fontId="11" fillId="6" borderId="0" xfId="4" applyFont="1" applyFill="1"/>
    <xf numFmtId="10" fontId="11" fillId="0" borderId="0" xfId="4" applyNumberFormat="1" applyFont="1" applyFill="1"/>
    <xf numFmtId="9" fontId="8" fillId="0" borderId="0" xfId="5" applyNumberFormat="1" applyFont="1" applyFill="1" applyAlignment="1">
      <alignment wrapText="1"/>
    </xf>
    <xf numFmtId="0" fontId="17" fillId="0" borderId="0" xfId="0" applyFont="1" applyAlignment="1">
      <alignment wrapText="1"/>
    </xf>
    <xf numFmtId="166" fontId="6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6" fillId="4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9" fontId="6" fillId="0" borderId="0" xfId="1" applyFont="1" applyAlignment="1">
      <alignment wrapText="1"/>
    </xf>
    <xf numFmtId="164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wrapText="1"/>
    </xf>
  </cellXfs>
  <cellStyles count="8">
    <cellStyle name="Comma" xfId="2" builtinId="3"/>
    <cellStyle name="Hyperlink" xfId="7" builtinId="8"/>
    <cellStyle name="Normal" xfId="0" builtinId="0"/>
    <cellStyle name="Normal 2" xfId="3"/>
    <cellStyle name="Normal 2 2" xfId="6"/>
    <cellStyle name="Normal 2 2 2" xfId="5"/>
    <cellStyle name="Normal 3" xfId="4"/>
    <cellStyle name="Percent" xfId="1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17.140625" defaultRowHeight="12.75" customHeight="1"/>
  <cols>
    <col min="1" max="1" width="3" bestFit="1" customWidth="1"/>
    <col min="2" max="2" width="17" bestFit="1" customWidth="1"/>
    <col min="3" max="3" width="8.140625" bestFit="1" customWidth="1"/>
    <col min="4" max="4" width="8" bestFit="1" customWidth="1"/>
    <col min="5" max="5" width="29.7109375" bestFit="1" customWidth="1"/>
    <col min="6" max="6" width="15.7109375" customWidth="1"/>
    <col min="7" max="7" width="7.5703125" bestFit="1" customWidth="1"/>
    <col min="8" max="8" width="7.7109375" bestFit="1" customWidth="1"/>
    <col min="9" max="9" width="6.85546875" bestFit="1" customWidth="1"/>
    <col min="10" max="10" width="8" bestFit="1" customWidth="1"/>
    <col min="11" max="11" width="32.42578125" bestFit="1" customWidth="1"/>
    <col min="12" max="12" width="15.7109375" customWidth="1"/>
    <col min="13" max="13" width="7.42578125" bestFit="1" customWidth="1"/>
    <col min="14" max="14" width="7.5703125" bestFit="1" customWidth="1"/>
    <col min="15" max="15" width="7.28515625" bestFit="1" customWidth="1"/>
    <col min="16" max="16" width="8" bestFit="1" customWidth="1"/>
    <col min="17" max="17" width="29.7109375" bestFit="1" customWidth="1"/>
    <col min="18" max="18" width="10.28515625" bestFit="1" customWidth="1"/>
    <col min="19" max="19" width="6.85546875" bestFit="1" customWidth="1"/>
    <col min="20" max="20" width="7.42578125" bestFit="1" customWidth="1"/>
    <col min="21" max="21" width="6.28515625" bestFit="1" customWidth="1"/>
  </cols>
  <sheetData>
    <row r="1" spans="1:2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2</v>
      </c>
      <c r="Q1" s="6" t="s">
        <v>3</v>
      </c>
      <c r="R1" s="6" t="s">
        <v>4</v>
      </c>
      <c r="S1" s="6" t="s">
        <v>5</v>
      </c>
      <c r="T1" s="6" t="s">
        <v>6</v>
      </c>
      <c r="U1" s="6" t="s">
        <v>7</v>
      </c>
    </row>
    <row r="2" spans="1:21">
      <c r="A2" s="6">
        <v>1</v>
      </c>
      <c r="B2" s="7"/>
      <c r="C2" s="5">
        <v>0.70833333333333304</v>
      </c>
      <c r="D2" s="8" t="s">
        <v>8</v>
      </c>
      <c r="E2" t="s">
        <v>9</v>
      </c>
      <c r="F2" t="s">
        <v>10</v>
      </c>
      <c r="G2">
        <v>56</v>
      </c>
      <c r="H2">
        <v>51</v>
      </c>
      <c r="I2">
        <v>54</v>
      </c>
      <c r="J2" s="4" t="s">
        <v>11</v>
      </c>
      <c r="K2" t="s">
        <v>12</v>
      </c>
      <c r="L2" t="s">
        <v>13</v>
      </c>
      <c r="M2" s="11">
        <v>-1.6000000000000001E-3</v>
      </c>
      <c r="N2" s="11">
        <v>8.0000000000000004E-4</v>
      </c>
      <c r="O2" s="11">
        <v>1.5E-3</v>
      </c>
      <c r="P2" s="3" t="s">
        <v>14</v>
      </c>
      <c r="Q2" t="s">
        <v>15</v>
      </c>
      <c r="R2" t="s">
        <v>16</v>
      </c>
      <c r="S2">
        <v>350</v>
      </c>
      <c r="T2">
        <v>355</v>
      </c>
      <c r="U2">
        <v>340</v>
      </c>
    </row>
    <row r="3" spans="1:21">
      <c r="A3" s="6">
        <v>1</v>
      </c>
      <c r="B3" s="7"/>
      <c r="C3" s="5">
        <v>0.5</v>
      </c>
      <c r="D3" s="8" t="s">
        <v>8</v>
      </c>
      <c r="E3" t="s">
        <v>17</v>
      </c>
      <c r="F3" t="s">
        <v>13</v>
      </c>
      <c r="G3" s="10">
        <v>3.1E-2</v>
      </c>
      <c r="H3" s="10">
        <v>3.4000000000000002E-2</v>
      </c>
      <c r="I3" s="10">
        <v>3.2000000000000001E-2</v>
      </c>
      <c r="J3" s="4" t="s">
        <v>11</v>
      </c>
      <c r="K3" t="s">
        <v>18</v>
      </c>
      <c r="L3" t="s">
        <v>19</v>
      </c>
      <c r="M3">
        <v>36</v>
      </c>
      <c r="N3">
        <v>36.200000000000003</v>
      </c>
      <c r="O3">
        <v>36.200000000000003</v>
      </c>
      <c r="P3" s="3" t="s">
        <v>14</v>
      </c>
      <c r="Q3" t="s">
        <v>20</v>
      </c>
      <c r="R3" t="s">
        <v>16</v>
      </c>
      <c r="S3">
        <v>349</v>
      </c>
      <c r="T3">
        <v>355</v>
      </c>
      <c r="U3">
        <v>349</v>
      </c>
    </row>
    <row r="4" spans="1:21">
      <c r="A4" s="6">
        <v>1</v>
      </c>
      <c r="B4" s="1"/>
      <c r="C4" s="5">
        <v>0.54166666666666696</v>
      </c>
      <c r="D4" s="8" t="s">
        <v>8</v>
      </c>
      <c r="E4" t="s">
        <v>21</v>
      </c>
      <c r="F4" t="s">
        <v>10</v>
      </c>
      <c r="G4">
        <v>58</v>
      </c>
      <c r="H4">
        <v>55</v>
      </c>
      <c r="I4">
        <v>59</v>
      </c>
      <c r="J4" s="4" t="s">
        <v>11</v>
      </c>
      <c r="K4" t="s">
        <v>22</v>
      </c>
      <c r="L4" t="s">
        <v>13</v>
      </c>
      <c r="M4" s="11">
        <v>1.2E-2</v>
      </c>
      <c r="N4" s="11">
        <v>2.3E-2</v>
      </c>
      <c r="O4" s="11">
        <v>2.1999999999999999E-2</v>
      </c>
      <c r="P4" s="3" t="s">
        <v>14</v>
      </c>
      <c r="Q4" t="s">
        <v>23</v>
      </c>
      <c r="R4" t="s">
        <v>13</v>
      </c>
      <c r="S4" s="11">
        <v>2.4E-2</v>
      </c>
      <c r="T4" s="11">
        <v>2.5999999999999999E-2</v>
      </c>
      <c r="U4" s="11">
        <v>2.1999999999999999E-2</v>
      </c>
    </row>
    <row r="5" spans="1:21">
      <c r="A5" s="6">
        <v>2</v>
      </c>
      <c r="B5" s="1"/>
      <c r="C5" s="5">
        <v>0.58333333333333304</v>
      </c>
      <c r="D5" s="8" t="s">
        <v>8</v>
      </c>
      <c r="E5" t="s">
        <v>24</v>
      </c>
      <c r="F5" t="s">
        <v>25</v>
      </c>
      <c r="G5">
        <v>8</v>
      </c>
      <c r="H5">
        <v>8</v>
      </c>
      <c r="I5">
        <v>4</v>
      </c>
      <c r="J5" s="4" t="s">
        <v>11</v>
      </c>
      <c r="K5" t="s">
        <v>26</v>
      </c>
      <c r="L5" t="s">
        <v>13</v>
      </c>
      <c r="M5" s="11">
        <v>2.4E-2</v>
      </c>
      <c r="N5" s="11">
        <v>2.5000000000000001E-2</v>
      </c>
      <c r="O5" s="11">
        <v>2.1999999999999999E-2</v>
      </c>
      <c r="P5" s="3" t="s">
        <v>14</v>
      </c>
      <c r="Q5" t="s">
        <v>27</v>
      </c>
      <c r="R5" t="s">
        <v>13</v>
      </c>
      <c r="S5" s="11">
        <v>1.2E-2</v>
      </c>
      <c r="T5" s="11">
        <v>1.4E-2</v>
      </c>
      <c r="U5" s="11">
        <v>0.01</v>
      </c>
    </row>
    <row r="6" spans="1:21">
      <c r="A6" s="6">
        <v>2</v>
      </c>
      <c r="B6" s="1"/>
      <c r="C6" s="5">
        <v>0.625</v>
      </c>
      <c r="D6" s="8" t="s">
        <v>8</v>
      </c>
      <c r="E6" t="s">
        <v>28</v>
      </c>
      <c r="F6" t="s">
        <v>29</v>
      </c>
      <c r="G6">
        <v>79</v>
      </c>
      <c r="H6">
        <v>55</v>
      </c>
      <c r="I6">
        <v>20</v>
      </c>
      <c r="J6" s="4" t="s">
        <v>11</v>
      </c>
      <c r="K6" t="s">
        <v>30</v>
      </c>
      <c r="L6" t="s">
        <v>13</v>
      </c>
      <c r="M6" s="11">
        <v>8.9999999999999993E-3</v>
      </c>
      <c r="N6" s="11">
        <v>0.01</v>
      </c>
      <c r="O6" s="11">
        <v>1.2999999999999999E-2</v>
      </c>
      <c r="P6" s="3" t="s">
        <v>14</v>
      </c>
      <c r="Q6" t="s">
        <v>31</v>
      </c>
      <c r="R6" t="s">
        <v>13</v>
      </c>
      <c r="S6" s="11">
        <v>2.3E-2</v>
      </c>
      <c r="T6" s="11">
        <v>2.4E-2</v>
      </c>
      <c r="U6" s="11">
        <v>2.1000000000000001E-2</v>
      </c>
    </row>
    <row r="7" spans="1:21">
      <c r="A7" s="6">
        <v>2</v>
      </c>
      <c r="B7" s="7"/>
      <c r="C7" s="5">
        <v>0.41666666666666702</v>
      </c>
      <c r="D7" s="8" t="s">
        <v>8</v>
      </c>
      <c r="E7" t="s">
        <v>32</v>
      </c>
      <c r="F7" t="s">
        <v>13</v>
      </c>
      <c r="G7" s="11">
        <v>0.1</v>
      </c>
      <c r="H7" s="11">
        <v>0.05</v>
      </c>
      <c r="I7" s="11">
        <v>-1.7000000000000001E-2</v>
      </c>
      <c r="J7" s="4" t="s">
        <v>11</v>
      </c>
      <c r="K7" t="s">
        <v>33</v>
      </c>
      <c r="L7" t="s">
        <v>16</v>
      </c>
      <c r="M7">
        <v>21500</v>
      </c>
      <c r="N7">
        <v>21200</v>
      </c>
      <c r="O7">
        <v>21000</v>
      </c>
      <c r="P7" s="3" t="s">
        <v>14</v>
      </c>
      <c r="Q7" t="s">
        <v>34</v>
      </c>
      <c r="R7" t="s">
        <v>13</v>
      </c>
      <c r="S7" s="11">
        <v>4.4999999999999998E-2</v>
      </c>
      <c r="T7" s="11">
        <v>3.4000000000000002E-2</v>
      </c>
      <c r="U7" s="11">
        <v>2.1000000000000001E-2</v>
      </c>
    </row>
    <row r="8" spans="1:21">
      <c r="A8" s="6">
        <v>2</v>
      </c>
      <c r="B8" s="7"/>
      <c r="C8" s="5">
        <v>0.41666666666666702</v>
      </c>
      <c r="D8" s="8" t="s">
        <v>8</v>
      </c>
      <c r="E8" t="s">
        <v>35</v>
      </c>
      <c r="F8" t="s">
        <v>13</v>
      </c>
      <c r="G8" s="11">
        <v>0.12</v>
      </c>
      <c r="H8" s="11">
        <v>6.5000000000000002E-2</v>
      </c>
      <c r="I8" s="11">
        <v>-3.5000000000000003E-2</v>
      </c>
      <c r="J8" s="4" t="s">
        <v>11</v>
      </c>
      <c r="K8" t="s">
        <v>36</v>
      </c>
      <c r="L8" t="s">
        <v>13</v>
      </c>
      <c r="M8" s="11">
        <v>2.8000000000000001E-2</v>
      </c>
      <c r="N8" s="11">
        <v>2.4E-2</v>
      </c>
      <c r="O8" s="11">
        <v>1.2E-2</v>
      </c>
      <c r="P8" s="3" t="s">
        <v>14</v>
      </c>
      <c r="Q8" t="s">
        <v>37</v>
      </c>
      <c r="R8" t="s">
        <v>13</v>
      </c>
      <c r="S8" s="11">
        <v>2.1999999999999999E-2</v>
      </c>
      <c r="T8" s="11">
        <v>2.4E-2</v>
      </c>
      <c r="U8" s="11">
        <v>1.9E-2</v>
      </c>
    </row>
    <row r="9" spans="1:21">
      <c r="A9" s="6">
        <v>3</v>
      </c>
      <c r="B9" s="7"/>
      <c r="C9" s="5">
        <v>0.5</v>
      </c>
      <c r="D9" s="8" t="s">
        <v>8</v>
      </c>
      <c r="E9" t="s">
        <v>38</v>
      </c>
      <c r="F9" t="s">
        <v>13</v>
      </c>
      <c r="G9" s="11">
        <v>1E-3</v>
      </c>
      <c r="H9" s="11">
        <v>2E-3</v>
      </c>
      <c r="I9" s="11">
        <v>8.0000000000000002E-3</v>
      </c>
      <c r="J9" s="4" t="s">
        <v>11</v>
      </c>
      <c r="K9" t="s">
        <v>39</v>
      </c>
      <c r="L9" t="s">
        <v>16</v>
      </c>
      <c r="M9">
        <v>-0.15</v>
      </c>
      <c r="N9">
        <v>-0.14000000000000001</v>
      </c>
      <c r="O9">
        <v>-0.12</v>
      </c>
      <c r="P9" s="3" t="s">
        <v>14</v>
      </c>
      <c r="Q9" t="s">
        <v>40</v>
      </c>
      <c r="R9" t="s">
        <v>10</v>
      </c>
      <c r="S9">
        <v>72</v>
      </c>
      <c r="T9">
        <v>68</v>
      </c>
      <c r="U9">
        <v>62</v>
      </c>
    </row>
    <row r="10" spans="1:21">
      <c r="A10" s="6">
        <v>3</v>
      </c>
      <c r="B10" s="7"/>
      <c r="C10" s="5">
        <v>0.5</v>
      </c>
      <c r="D10" s="8" t="s">
        <v>8</v>
      </c>
      <c r="E10" t="s">
        <v>41</v>
      </c>
      <c r="F10" t="s">
        <v>13</v>
      </c>
      <c r="G10" s="11">
        <v>6.8000000000000005E-2</v>
      </c>
      <c r="H10" s="11">
        <v>7.2999999999999995E-2</v>
      </c>
      <c r="I10" s="11">
        <v>6.8000000000000005E-2</v>
      </c>
      <c r="J10" s="4" t="s">
        <v>11</v>
      </c>
      <c r="K10" t="s">
        <v>42</v>
      </c>
      <c r="L10" t="s">
        <v>10</v>
      </c>
      <c r="M10">
        <v>50</v>
      </c>
      <c r="N10">
        <v>53</v>
      </c>
      <c r="O10">
        <v>48</v>
      </c>
      <c r="P10" s="3" t="s">
        <v>14</v>
      </c>
      <c r="Q10" t="s">
        <v>43</v>
      </c>
      <c r="R10" t="s">
        <v>16</v>
      </c>
      <c r="S10">
        <v>300</v>
      </c>
      <c r="T10">
        <v>340</v>
      </c>
      <c r="U10">
        <v>340</v>
      </c>
    </row>
    <row r="11" spans="1:21">
      <c r="A11" s="6">
        <v>3</v>
      </c>
      <c r="B11" s="7"/>
      <c r="C11" s="5">
        <v>0.5</v>
      </c>
      <c r="D11" s="8" t="s">
        <v>8</v>
      </c>
      <c r="E11" t="s">
        <v>44</v>
      </c>
      <c r="F11" t="s">
        <v>10</v>
      </c>
      <c r="G11">
        <v>112</v>
      </c>
      <c r="H11">
        <v>104</v>
      </c>
      <c r="I11">
        <v>101</v>
      </c>
      <c r="J11" s="4" t="s">
        <v>11</v>
      </c>
      <c r="K11" t="s">
        <v>45</v>
      </c>
      <c r="L11" t="s">
        <v>13</v>
      </c>
      <c r="M11" s="11">
        <v>5.6000000000000001E-2</v>
      </c>
      <c r="N11" s="11">
        <v>5.5E-2</v>
      </c>
      <c r="O11" s="11">
        <v>0.05</v>
      </c>
      <c r="P11" s="3" t="s">
        <v>14</v>
      </c>
      <c r="Q11" t="s">
        <v>46</v>
      </c>
      <c r="R11" t="s">
        <v>16</v>
      </c>
      <c r="S11">
        <v>292</v>
      </c>
      <c r="T11">
        <v>336</v>
      </c>
      <c r="U11">
        <v>336</v>
      </c>
    </row>
    <row r="12" spans="1:21">
      <c r="A12" s="6">
        <v>4</v>
      </c>
      <c r="B12" s="7"/>
      <c r="C12" s="5">
        <v>0.5</v>
      </c>
      <c r="D12" s="8" t="s">
        <v>8</v>
      </c>
      <c r="E12" t="s">
        <v>47</v>
      </c>
      <c r="F12" t="s">
        <v>13</v>
      </c>
      <c r="G12" s="11">
        <v>0.05</v>
      </c>
      <c r="H12" s="11">
        <v>0.01</v>
      </c>
      <c r="I12" s="11">
        <v>-5.0000000000000001E-3</v>
      </c>
      <c r="J12" s="4" t="s">
        <v>11</v>
      </c>
      <c r="K12" t="s">
        <v>48</v>
      </c>
      <c r="L12" t="s">
        <v>13</v>
      </c>
      <c r="M12" s="11">
        <v>1.4999999999999999E-2</v>
      </c>
      <c r="N12" s="11">
        <v>1.4999999999999999E-2</v>
      </c>
      <c r="O12" s="11">
        <v>1.4999999999999999E-2</v>
      </c>
      <c r="P12" s="3" t="s">
        <v>14</v>
      </c>
      <c r="Q12" t="s">
        <v>49</v>
      </c>
      <c r="R12" t="s">
        <v>13</v>
      </c>
      <c r="S12" s="11">
        <v>0.06</v>
      </c>
      <c r="T12" s="11">
        <v>0.04</v>
      </c>
      <c r="U12" s="11">
        <v>0.03</v>
      </c>
    </row>
    <row r="13" spans="1:21">
      <c r="A13" s="6">
        <v>4</v>
      </c>
      <c r="B13" s="7"/>
      <c r="C13" s="5">
        <v>0.5</v>
      </c>
      <c r="D13" s="8" t="s">
        <v>8</v>
      </c>
      <c r="E13" t="s">
        <v>50</v>
      </c>
      <c r="F13" t="s">
        <v>13</v>
      </c>
      <c r="G13" s="11">
        <v>7.0000000000000007E-2</v>
      </c>
      <c r="H13" s="11">
        <v>0.02</v>
      </c>
      <c r="I13" s="11">
        <v>1E-3</v>
      </c>
      <c r="J13" s="4" t="s">
        <v>11</v>
      </c>
      <c r="K13" t="s">
        <v>51</v>
      </c>
      <c r="L13" t="s">
        <v>13</v>
      </c>
      <c r="M13" s="11">
        <v>1.35E-2</v>
      </c>
      <c r="N13" s="11">
        <v>1.4E-2</v>
      </c>
      <c r="O13" s="11">
        <v>1.6E-2</v>
      </c>
      <c r="P13" s="3" t="s">
        <v>14</v>
      </c>
      <c r="Q13" t="s">
        <v>52</v>
      </c>
      <c r="R13" t="s">
        <v>13</v>
      </c>
      <c r="S13" s="11">
        <v>0.08</v>
      </c>
      <c r="T13" s="11">
        <v>0.04</v>
      </c>
      <c r="U13" s="11">
        <v>0.02</v>
      </c>
    </row>
    <row r="14" spans="1:21">
      <c r="A14" s="6">
        <v>5</v>
      </c>
      <c r="B14" s="7"/>
      <c r="C14" s="5">
        <v>0.375</v>
      </c>
      <c r="D14" s="8" t="s">
        <v>8</v>
      </c>
      <c r="E14" t="s">
        <v>53</v>
      </c>
      <c r="F14" t="s">
        <v>13</v>
      </c>
      <c r="G14" s="11">
        <v>2E-3</v>
      </c>
      <c r="H14" s="11">
        <v>-2.1000000000000001E-2</v>
      </c>
      <c r="I14" s="11">
        <v>-1.7999999999999999E-2</v>
      </c>
      <c r="J14" s="4" t="s">
        <v>11</v>
      </c>
      <c r="K14" t="s">
        <v>54</v>
      </c>
      <c r="L14" t="s">
        <v>13</v>
      </c>
      <c r="M14" s="11">
        <v>1.2E-2</v>
      </c>
      <c r="N14" s="11">
        <v>1.2999999999999999E-2</v>
      </c>
      <c r="O14" s="11">
        <v>1.2999999999999999E-2</v>
      </c>
      <c r="P14" s="3" t="s">
        <v>14</v>
      </c>
      <c r="Q14" t="s">
        <v>55</v>
      </c>
      <c r="R14" t="s">
        <v>56</v>
      </c>
      <c r="S14">
        <v>500</v>
      </c>
      <c r="T14">
        <v>420</v>
      </c>
      <c r="U14">
        <v>360</v>
      </c>
    </row>
    <row r="15" spans="1:21">
      <c r="A15" s="6">
        <v>5</v>
      </c>
      <c r="B15" s="7"/>
      <c r="C15" s="5">
        <v>0.375</v>
      </c>
      <c r="D15" s="8" t="s">
        <v>8</v>
      </c>
      <c r="E15" t="s">
        <v>57</v>
      </c>
      <c r="F15" t="s">
        <v>13</v>
      </c>
      <c r="G15" s="11">
        <v>-1.4999999999999999E-2</v>
      </c>
      <c r="H15" s="11">
        <v>3.0000000000000001E-3</v>
      </c>
      <c r="I15" s="11">
        <v>3.6999999999999998E-2</v>
      </c>
      <c r="J15" s="4" t="s">
        <v>11</v>
      </c>
      <c r="K15" t="s">
        <v>58</v>
      </c>
      <c r="L15" t="s">
        <v>13</v>
      </c>
      <c r="M15" s="11">
        <v>1.32E-2</v>
      </c>
      <c r="N15" s="11">
        <v>1.3299999999999999E-2</v>
      </c>
      <c r="O15" s="11">
        <v>1.4500000000000001E-2</v>
      </c>
      <c r="P15" s="3" t="s">
        <v>14</v>
      </c>
      <c r="Q15" t="s">
        <v>59</v>
      </c>
      <c r="R15" t="s">
        <v>13</v>
      </c>
      <c r="S15" s="11">
        <v>0.06</v>
      </c>
      <c r="T15" s="11">
        <v>0.04</v>
      </c>
      <c r="U15" s="11">
        <v>3.5999999999999997E-2</v>
      </c>
    </row>
    <row r="16" spans="1:21">
      <c r="A16" s="6">
        <v>6</v>
      </c>
      <c r="B16" s="7"/>
      <c r="C16" s="5">
        <v>0.64583333333333304</v>
      </c>
      <c r="D16" s="8" t="s">
        <v>8</v>
      </c>
      <c r="E16" t="s">
        <v>60</v>
      </c>
      <c r="F16" t="s">
        <v>56</v>
      </c>
      <c r="G16">
        <v>80</v>
      </c>
      <c r="H16">
        <v>100</v>
      </c>
      <c r="I16">
        <v>105</v>
      </c>
      <c r="J16" s="4" t="s">
        <v>11</v>
      </c>
      <c r="K16" t="s">
        <v>15</v>
      </c>
      <c r="L16" t="s">
        <v>16</v>
      </c>
      <c r="M16">
        <v>113</v>
      </c>
      <c r="N16">
        <v>115</v>
      </c>
      <c r="O16">
        <v>110</v>
      </c>
      <c r="P16" s="3" t="s">
        <v>14</v>
      </c>
      <c r="Q16" t="s">
        <v>61</v>
      </c>
      <c r="R16" t="s">
        <v>56</v>
      </c>
      <c r="S16">
        <v>480</v>
      </c>
      <c r="T16">
        <v>400</v>
      </c>
      <c r="U16">
        <v>320</v>
      </c>
    </row>
    <row r="17" spans="1:21">
      <c r="A17" s="6">
        <v>6</v>
      </c>
      <c r="B17" s="7"/>
      <c r="C17" s="5">
        <v>0.5</v>
      </c>
      <c r="D17" s="8" t="s">
        <v>8</v>
      </c>
      <c r="E17" t="s">
        <v>62</v>
      </c>
      <c r="F17" t="s">
        <v>13</v>
      </c>
      <c r="G17" s="11">
        <v>0.1</v>
      </c>
      <c r="H17" s="11">
        <v>0.12</v>
      </c>
      <c r="I17">
        <v>0.14000000000000001</v>
      </c>
      <c r="J17" s="4" t="s">
        <v>11</v>
      </c>
      <c r="K17" t="s">
        <v>20</v>
      </c>
      <c r="L17" t="s">
        <v>16</v>
      </c>
      <c r="M17">
        <v>114</v>
      </c>
      <c r="N17">
        <v>117</v>
      </c>
      <c r="O17">
        <v>110</v>
      </c>
      <c r="P17" s="3" t="s">
        <v>14</v>
      </c>
      <c r="Q17" t="s">
        <v>63</v>
      </c>
      <c r="R17" t="s">
        <v>13</v>
      </c>
      <c r="S17" s="11">
        <v>5.6000000000000001E-2</v>
      </c>
      <c r="T17" s="11">
        <v>4.8000000000000001E-2</v>
      </c>
      <c r="U17" s="11">
        <v>4.2000000000000003E-2</v>
      </c>
    </row>
    <row r="18" spans="1:21">
      <c r="A18" s="6">
        <v>6</v>
      </c>
      <c r="B18" s="7"/>
      <c r="C18" s="5">
        <v>0.64583333333333304</v>
      </c>
      <c r="D18" s="8" t="s">
        <v>8</v>
      </c>
      <c r="E18" t="s">
        <v>64</v>
      </c>
      <c r="F18" t="s">
        <v>56</v>
      </c>
      <c r="G18">
        <v>25</v>
      </c>
      <c r="H18">
        <v>10</v>
      </c>
      <c r="I18">
        <v>10</v>
      </c>
      <c r="J18" s="4" t="s">
        <v>11</v>
      </c>
      <c r="K18" t="s">
        <v>23</v>
      </c>
      <c r="L18" t="s">
        <v>13</v>
      </c>
      <c r="M18" s="11">
        <v>-7.0000000000000007E-2</v>
      </c>
      <c r="N18" s="11">
        <v>-0.05</v>
      </c>
      <c r="O18" s="11">
        <v>0.04</v>
      </c>
      <c r="P18" s="3" t="s">
        <v>14</v>
      </c>
      <c r="Q18" t="s">
        <v>65</v>
      </c>
      <c r="R18" t="s">
        <v>13</v>
      </c>
      <c r="S18" s="11">
        <v>6.2E-2</v>
      </c>
      <c r="T18" s="11">
        <v>0.06</v>
      </c>
      <c r="U18" s="11">
        <v>0.05</v>
      </c>
    </row>
    <row r="19" spans="1:21">
      <c r="A19" s="6">
        <v>7</v>
      </c>
      <c r="B19" s="7"/>
      <c r="C19" s="5">
        <v>0.51180555555555596</v>
      </c>
      <c r="D19" s="8" t="s">
        <v>8</v>
      </c>
      <c r="E19" t="s">
        <v>33</v>
      </c>
      <c r="F19" t="s">
        <v>98</v>
      </c>
      <c r="G19">
        <v>21900</v>
      </c>
      <c r="H19">
        <v>22000</v>
      </c>
      <c r="I19">
        <v>21500</v>
      </c>
      <c r="J19" s="4" t="s">
        <v>11</v>
      </c>
      <c r="K19" t="s">
        <v>27</v>
      </c>
      <c r="L19" t="s">
        <v>13</v>
      </c>
      <c r="M19" s="11">
        <v>-3.2000000000000001E-2</v>
      </c>
      <c r="N19" s="11">
        <v>-2.4E-2</v>
      </c>
      <c r="O19" s="11">
        <v>0.03</v>
      </c>
      <c r="P19" s="3" t="s">
        <v>14</v>
      </c>
      <c r="Q19" t="s">
        <v>66</v>
      </c>
      <c r="R19" t="s">
        <v>13</v>
      </c>
      <c r="S19" s="11">
        <v>4.8000000000000001E-2</v>
      </c>
      <c r="T19" s="11">
        <v>4.2000000000000003E-2</v>
      </c>
      <c r="U19" s="11">
        <v>3.5999999999999997E-2</v>
      </c>
    </row>
    <row r="20" spans="1:21">
      <c r="A20" s="6">
        <v>8</v>
      </c>
      <c r="B20" s="7"/>
      <c r="C20" s="5">
        <v>0.64583333333333304</v>
      </c>
      <c r="D20" s="8" t="s">
        <v>8</v>
      </c>
      <c r="E20" t="s">
        <v>67</v>
      </c>
      <c r="F20" t="s">
        <v>13</v>
      </c>
      <c r="G20" s="11">
        <v>3.5000000000000003E-2</v>
      </c>
      <c r="H20" s="11">
        <v>4.4999999999999998E-2</v>
      </c>
      <c r="I20" s="11">
        <v>0.05</v>
      </c>
      <c r="J20" s="4" t="s">
        <v>11</v>
      </c>
      <c r="K20" t="s">
        <v>31</v>
      </c>
      <c r="L20" t="s">
        <v>13</v>
      </c>
      <c r="M20" s="11">
        <v>-0.05</v>
      </c>
      <c r="N20" s="11">
        <v>-6.5000000000000002E-2</v>
      </c>
      <c r="O20" s="11">
        <v>0.03</v>
      </c>
      <c r="P20" s="3" t="s">
        <v>14</v>
      </c>
      <c r="Q20" t="s">
        <v>68</v>
      </c>
      <c r="R20" t="s">
        <v>13</v>
      </c>
      <c r="S20" s="11">
        <v>3.7999999999999999E-2</v>
      </c>
      <c r="T20" s="11">
        <v>3.4000000000000002E-2</v>
      </c>
      <c r="U20" s="11">
        <v>0.03</v>
      </c>
    </row>
    <row r="21" spans="1:21">
      <c r="A21" s="6">
        <v>8</v>
      </c>
      <c r="B21" s="7"/>
      <c r="C21" s="5">
        <v>0.64583333333333304</v>
      </c>
      <c r="D21" s="8" t="s">
        <v>8</v>
      </c>
      <c r="E21" t="s">
        <v>69</v>
      </c>
      <c r="F21" t="s">
        <v>13</v>
      </c>
      <c r="G21" s="11">
        <v>0.02</v>
      </c>
      <c r="H21" s="11">
        <v>0.01</v>
      </c>
      <c r="I21" s="11">
        <v>2E-3</v>
      </c>
      <c r="J21" s="4" t="s">
        <v>11</v>
      </c>
      <c r="K21" t="s">
        <v>34</v>
      </c>
      <c r="L21" t="s">
        <v>13</v>
      </c>
      <c r="M21" s="11">
        <v>-1.2999999999999999E-2</v>
      </c>
      <c r="N21" s="11">
        <v>1.2E-2</v>
      </c>
      <c r="O21" s="11">
        <v>0.01</v>
      </c>
      <c r="P21" s="3" t="s">
        <v>14</v>
      </c>
      <c r="Q21" t="s">
        <v>70</v>
      </c>
      <c r="R21" t="s">
        <v>10</v>
      </c>
      <c r="S21">
        <v>28</v>
      </c>
      <c r="T21">
        <v>48</v>
      </c>
      <c r="U21">
        <v>72</v>
      </c>
    </row>
    <row r="22" spans="1:21">
      <c r="A22" s="6">
        <v>8</v>
      </c>
      <c r="B22" s="7"/>
      <c r="C22" s="5">
        <v>0.64583333333333304</v>
      </c>
      <c r="D22" s="8" t="s">
        <v>8</v>
      </c>
      <c r="E22" t="s">
        <v>12</v>
      </c>
      <c r="F22" t="s">
        <v>13</v>
      </c>
      <c r="G22" s="11">
        <v>3.6999999999999998E-2</v>
      </c>
      <c r="H22" s="11">
        <v>1.7000000000000001E-2</v>
      </c>
      <c r="I22" s="11">
        <v>1.7000000000000001E-2</v>
      </c>
      <c r="J22" s="4" t="s">
        <v>11</v>
      </c>
      <c r="K22" t="s">
        <v>37</v>
      </c>
      <c r="L22" t="s">
        <v>13</v>
      </c>
      <c r="M22" s="11">
        <v>3.5000000000000003E-2</v>
      </c>
      <c r="N22" s="11">
        <v>2.4E-2</v>
      </c>
      <c r="O22" s="11">
        <v>1.4E-2</v>
      </c>
      <c r="P22" s="3" t="s">
        <v>14</v>
      </c>
      <c r="Q22" t="s">
        <v>71</v>
      </c>
      <c r="R22" t="s">
        <v>10</v>
      </c>
      <c r="S22">
        <v>32</v>
      </c>
      <c r="T22">
        <v>46</v>
      </c>
      <c r="U22">
        <v>68</v>
      </c>
    </row>
    <row r="23" spans="1:21">
      <c r="A23" s="6">
        <v>9</v>
      </c>
      <c r="B23" s="7"/>
      <c r="C23" s="5">
        <v>0.40625</v>
      </c>
      <c r="D23" s="8" t="s">
        <v>8</v>
      </c>
      <c r="E23" t="s">
        <v>18</v>
      </c>
      <c r="F23" t="s">
        <v>19</v>
      </c>
      <c r="G23">
        <v>38</v>
      </c>
      <c r="H23">
        <v>34.200000000000003</v>
      </c>
      <c r="I23">
        <v>30</v>
      </c>
      <c r="J23" s="4" t="s">
        <v>11</v>
      </c>
      <c r="K23" t="s">
        <v>40</v>
      </c>
      <c r="L23" t="s">
        <v>10</v>
      </c>
      <c r="M23">
        <v>82</v>
      </c>
      <c r="N23">
        <v>63</v>
      </c>
      <c r="O23">
        <v>55</v>
      </c>
      <c r="P23" s="3" t="s">
        <v>14</v>
      </c>
      <c r="Q23" t="s">
        <v>72</v>
      </c>
      <c r="R23" t="s">
        <v>10</v>
      </c>
      <c r="S23">
        <v>56.9</v>
      </c>
      <c r="T23">
        <v>58.4</v>
      </c>
      <c r="U23">
        <v>57</v>
      </c>
    </row>
    <row r="24" spans="1:21">
      <c r="A24" s="6">
        <v>9</v>
      </c>
      <c r="B24" s="7"/>
      <c r="C24" s="5">
        <v>0.40625</v>
      </c>
      <c r="D24" s="8" t="s">
        <v>8</v>
      </c>
      <c r="E24" t="s">
        <v>22</v>
      </c>
      <c r="F24" t="s">
        <v>13</v>
      </c>
      <c r="G24" s="11">
        <v>-2E-3</v>
      </c>
      <c r="H24" s="11">
        <v>-1E-3</v>
      </c>
      <c r="I24" s="11">
        <v>2.1999999999999999E-2</v>
      </c>
      <c r="J24" s="4" t="s">
        <v>11</v>
      </c>
      <c r="K24" t="s">
        <v>43</v>
      </c>
      <c r="L24" t="s">
        <v>16</v>
      </c>
      <c r="M24">
        <v>92</v>
      </c>
      <c r="N24">
        <v>93</v>
      </c>
      <c r="O24">
        <v>100</v>
      </c>
      <c r="P24" s="3" t="s">
        <v>14</v>
      </c>
      <c r="Q24" t="s">
        <v>73</v>
      </c>
      <c r="R24" t="s">
        <v>10</v>
      </c>
      <c r="S24">
        <v>58</v>
      </c>
      <c r="T24">
        <v>60.8</v>
      </c>
      <c r="U24">
        <v>59.7</v>
      </c>
    </row>
    <row r="25" spans="1:21">
      <c r="A25" s="6">
        <v>10</v>
      </c>
      <c r="B25" s="7"/>
      <c r="C25" s="5">
        <v>0.45833333333333298</v>
      </c>
      <c r="D25" s="8" t="s">
        <v>8</v>
      </c>
      <c r="E25" t="s">
        <v>26</v>
      </c>
      <c r="F25" t="s">
        <v>13</v>
      </c>
      <c r="G25" s="11">
        <v>0.06</v>
      </c>
      <c r="H25" s="11">
        <v>6.6000000000000003E-2</v>
      </c>
      <c r="I25" s="11">
        <v>5.0999999999999997E-2</v>
      </c>
      <c r="J25" s="4" t="s">
        <v>11</v>
      </c>
      <c r="K25" t="s">
        <v>46</v>
      </c>
      <c r="L25" t="s">
        <v>16</v>
      </c>
      <c r="M25">
        <v>91.5</v>
      </c>
      <c r="N25">
        <v>93</v>
      </c>
      <c r="O25">
        <v>99.5</v>
      </c>
      <c r="P25" s="3" t="s">
        <v>14</v>
      </c>
      <c r="Q25" t="s">
        <v>74</v>
      </c>
      <c r="R25" t="s">
        <v>13</v>
      </c>
      <c r="S25" s="11">
        <v>2.1999999999999999E-2</v>
      </c>
      <c r="T25" s="11">
        <v>2.5999999999999999E-2</v>
      </c>
      <c r="U25" s="11">
        <v>5.1999999999999998E-2</v>
      </c>
    </row>
    <row r="26" spans="1:21">
      <c r="A26" s="6">
        <v>10</v>
      </c>
      <c r="B26" s="7"/>
      <c r="C26" s="5">
        <v>7.6388888888889006E-2</v>
      </c>
      <c r="D26" s="8" t="s">
        <v>8</v>
      </c>
      <c r="E26" t="s">
        <v>30</v>
      </c>
      <c r="F26" t="s">
        <v>16</v>
      </c>
      <c r="G26">
        <v>19</v>
      </c>
      <c r="H26">
        <v>23</v>
      </c>
      <c r="I26">
        <v>25</v>
      </c>
      <c r="J26" s="4" t="s">
        <v>11</v>
      </c>
      <c r="K26" t="s">
        <v>49</v>
      </c>
      <c r="L26" t="s">
        <v>13</v>
      </c>
      <c r="M26" s="11">
        <v>3.5999999999999997E-2</v>
      </c>
      <c r="N26" s="11">
        <v>3.1E-2</v>
      </c>
      <c r="O26" s="11">
        <v>3.5000000000000003E-2</v>
      </c>
      <c r="P26" s="3" t="s">
        <v>14</v>
      </c>
      <c r="Q26" t="s">
        <v>75</v>
      </c>
      <c r="R26" t="s">
        <v>13</v>
      </c>
      <c r="S26" s="11">
        <v>0.02</v>
      </c>
      <c r="T26" s="11">
        <v>2.5000000000000001E-2</v>
      </c>
      <c r="U26" s="11">
        <v>4.8000000000000001E-2</v>
      </c>
    </row>
    <row r="27" spans="1:21">
      <c r="A27" s="6">
        <v>10</v>
      </c>
      <c r="B27" s="7"/>
      <c r="C27" s="5">
        <v>7.6388888888889006E-2</v>
      </c>
      <c r="D27" s="8" t="s">
        <v>8</v>
      </c>
      <c r="E27" t="s">
        <v>76</v>
      </c>
      <c r="F27" t="s">
        <v>16</v>
      </c>
      <c r="G27">
        <v>124</v>
      </c>
      <c r="H27">
        <v>366</v>
      </c>
      <c r="I27">
        <v>477</v>
      </c>
      <c r="J27" s="4" t="s">
        <v>11</v>
      </c>
      <c r="K27" t="s">
        <v>52</v>
      </c>
      <c r="L27" t="s">
        <v>13</v>
      </c>
      <c r="M27" s="11">
        <v>0.105</v>
      </c>
      <c r="N27" s="11">
        <v>8.8999999999999996E-2</v>
      </c>
      <c r="O27" s="11">
        <v>2.7E-2</v>
      </c>
      <c r="P27" s="3" t="s">
        <v>14</v>
      </c>
      <c r="Q27" t="s">
        <v>77</v>
      </c>
      <c r="R27" t="s">
        <v>13</v>
      </c>
      <c r="S27" s="11">
        <v>1.7999999999999999E-2</v>
      </c>
      <c r="T27" s="11">
        <v>0.02</v>
      </c>
      <c r="U27" s="11">
        <v>3.4000000000000002E-2</v>
      </c>
    </row>
    <row r="28" spans="1:21">
      <c r="A28" s="6">
        <v>10</v>
      </c>
      <c r="B28" s="7"/>
      <c r="C28" s="5">
        <v>0.40625</v>
      </c>
      <c r="D28" s="8" t="s">
        <v>8</v>
      </c>
      <c r="E28" t="s">
        <v>39</v>
      </c>
      <c r="F28" t="s">
        <v>16</v>
      </c>
      <c r="G28">
        <v>-32</v>
      </c>
      <c r="H28">
        <v>-34</v>
      </c>
      <c r="I28">
        <v>-45</v>
      </c>
      <c r="J28" s="4" t="s">
        <v>11</v>
      </c>
      <c r="K28" t="s">
        <v>55</v>
      </c>
      <c r="L28" t="s">
        <v>56</v>
      </c>
      <c r="M28">
        <v>350</v>
      </c>
      <c r="N28">
        <v>370</v>
      </c>
      <c r="O28">
        <v>160</v>
      </c>
      <c r="P28" s="3" t="s">
        <v>14</v>
      </c>
      <c r="Q28" t="s">
        <v>78</v>
      </c>
      <c r="R28" t="s">
        <v>10</v>
      </c>
      <c r="S28">
        <v>1.2E-2</v>
      </c>
      <c r="T28">
        <v>1.6E-2</v>
      </c>
      <c r="U28">
        <v>4.2000000000000003E-2</v>
      </c>
    </row>
    <row r="29" spans="1:21">
      <c r="A29" s="6">
        <v>11</v>
      </c>
      <c r="B29" s="7"/>
      <c r="C29" s="5">
        <v>0.54166666666666696</v>
      </c>
      <c r="D29" s="8" t="s">
        <v>8</v>
      </c>
      <c r="E29" t="s">
        <v>42</v>
      </c>
      <c r="F29" t="s">
        <v>10</v>
      </c>
      <c r="G29">
        <v>69.599999999999994</v>
      </c>
      <c r="H29">
        <v>64</v>
      </c>
      <c r="I29">
        <v>61</v>
      </c>
      <c r="J29" s="4" t="s">
        <v>11</v>
      </c>
      <c r="K29" t="s">
        <v>59</v>
      </c>
      <c r="L29" t="s">
        <v>13</v>
      </c>
      <c r="M29" s="12">
        <v>1.15E-2</v>
      </c>
      <c r="N29" s="12">
        <v>1.0999999999999999E-2</v>
      </c>
      <c r="O29" s="11">
        <v>8.0000000000000002E-3</v>
      </c>
      <c r="P29" s="3" t="s">
        <v>14</v>
      </c>
      <c r="Q29" t="s">
        <v>79</v>
      </c>
      <c r="R29" t="s">
        <v>13</v>
      </c>
      <c r="S29" s="11">
        <v>2.1000000000000001E-2</v>
      </c>
      <c r="T29" s="11">
        <v>2.1999999999999999E-2</v>
      </c>
      <c r="U29" s="11">
        <v>3.7999999999999999E-2</v>
      </c>
    </row>
    <row r="30" spans="1:21">
      <c r="A30" s="6">
        <v>11</v>
      </c>
      <c r="B30" s="7"/>
      <c r="C30" s="5">
        <v>0.375</v>
      </c>
      <c r="D30" s="8" t="s">
        <v>8</v>
      </c>
      <c r="E30" t="s">
        <v>45</v>
      </c>
      <c r="F30" t="s">
        <v>13</v>
      </c>
      <c r="G30">
        <v>8</v>
      </c>
      <c r="H30">
        <v>7</v>
      </c>
      <c r="I30">
        <v>8</v>
      </c>
      <c r="J30" s="4" t="s">
        <v>11</v>
      </c>
      <c r="K30" t="s">
        <v>61</v>
      </c>
      <c r="L30" t="s">
        <v>56</v>
      </c>
      <c r="M30">
        <v>200</v>
      </c>
      <c r="N30">
        <v>250</v>
      </c>
      <c r="O30">
        <v>435</v>
      </c>
      <c r="P30" s="3" t="s">
        <v>14</v>
      </c>
      <c r="Q30" t="s">
        <v>80</v>
      </c>
      <c r="R30" t="s">
        <v>56</v>
      </c>
      <c r="S30">
        <v>120</v>
      </c>
      <c r="T30">
        <v>140</v>
      </c>
      <c r="U30">
        <v>380</v>
      </c>
    </row>
    <row r="31" spans="1:21">
      <c r="A31" s="6">
        <v>12</v>
      </c>
      <c r="B31" s="7"/>
      <c r="C31" s="5">
        <v>0.61458333333333304</v>
      </c>
      <c r="D31" s="8" t="s">
        <v>8</v>
      </c>
      <c r="E31" t="s">
        <v>58</v>
      </c>
      <c r="F31" t="s">
        <v>13</v>
      </c>
      <c r="G31" s="11">
        <v>1.7000000000000001E-2</v>
      </c>
      <c r="H31" s="11">
        <v>1.6E-2</v>
      </c>
      <c r="I31" s="11">
        <v>1.4999999999999999E-2</v>
      </c>
      <c r="J31" s="4" t="s">
        <v>11</v>
      </c>
      <c r="K31" t="s">
        <v>63</v>
      </c>
      <c r="L31" t="s">
        <v>13</v>
      </c>
      <c r="M31" s="11">
        <v>0.11</v>
      </c>
      <c r="N31" s="11">
        <v>0.125</v>
      </c>
      <c r="O31" s="11">
        <v>0.13</v>
      </c>
      <c r="P31" s="3" t="s">
        <v>14</v>
      </c>
      <c r="Q31" t="s">
        <v>81</v>
      </c>
      <c r="R31" t="s">
        <v>13</v>
      </c>
      <c r="S31" s="11">
        <v>8.0000000000000002E-3</v>
      </c>
      <c r="T31" s="11">
        <v>0.01</v>
      </c>
      <c r="U31" s="11">
        <v>3.5999999999999997E-2</v>
      </c>
    </row>
    <row r="32" spans="1:21">
      <c r="A32" s="6">
        <v>13</v>
      </c>
      <c r="B32" s="7"/>
      <c r="C32" s="5">
        <v>0.48958333333333298</v>
      </c>
      <c r="D32" s="8" t="s">
        <v>8</v>
      </c>
      <c r="E32" t="s">
        <v>51</v>
      </c>
      <c r="F32" t="s">
        <v>13</v>
      </c>
      <c r="G32" s="11">
        <v>2.5000000000000001E-2</v>
      </c>
      <c r="H32" s="11">
        <v>2.3E-2</v>
      </c>
      <c r="I32" s="11">
        <v>0.02</v>
      </c>
      <c r="J32" s="4" t="s">
        <v>11</v>
      </c>
      <c r="K32" t="s">
        <v>65</v>
      </c>
      <c r="L32" t="s">
        <v>13</v>
      </c>
      <c r="M32" s="11">
        <v>0.06</v>
      </c>
      <c r="N32" s="11">
        <v>5.8000000000000003E-2</v>
      </c>
      <c r="O32" s="11">
        <v>1.2E-2</v>
      </c>
      <c r="P32" s="3" t="s">
        <v>14</v>
      </c>
      <c r="Q32" t="s">
        <v>82</v>
      </c>
      <c r="R32" t="s">
        <v>13</v>
      </c>
      <c r="S32" s="11">
        <v>0.01</v>
      </c>
      <c r="T32" s="11">
        <v>8.0000000000000002E-3</v>
      </c>
      <c r="U32" s="11">
        <v>2.4E-2</v>
      </c>
    </row>
    <row r="33" spans="1:21">
      <c r="A33" s="6">
        <v>13</v>
      </c>
      <c r="B33" s="7"/>
      <c r="C33" s="5">
        <v>0.48958333333333298</v>
      </c>
      <c r="D33" s="8" t="s">
        <v>8</v>
      </c>
      <c r="E33" t="s">
        <v>54</v>
      </c>
      <c r="F33" t="s">
        <v>13</v>
      </c>
      <c r="G33" s="10">
        <v>4.0000000000000001E-3</v>
      </c>
      <c r="H33" s="10">
        <v>3.0000000000000001E-3</v>
      </c>
      <c r="I33" s="10">
        <v>2E-3</v>
      </c>
      <c r="J33" s="4" t="s">
        <v>11</v>
      </c>
      <c r="K33" t="s">
        <v>66</v>
      </c>
      <c r="L33" t="s">
        <v>13</v>
      </c>
      <c r="M33" s="11">
        <v>4.4999999999999998E-2</v>
      </c>
      <c r="N33" s="11">
        <v>4.3999999999999997E-2</v>
      </c>
      <c r="O33" s="11">
        <v>3.3000000000000002E-2</v>
      </c>
      <c r="P33" s="3" t="s">
        <v>14</v>
      </c>
      <c r="Q33" t="s">
        <v>83</v>
      </c>
      <c r="R33" t="s">
        <v>13</v>
      </c>
      <c r="S33" s="11">
        <v>8.0000000000000002E-3</v>
      </c>
      <c r="T33" s="11">
        <v>0.01</v>
      </c>
      <c r="U33" s="11">
        <v>2.5999999999999999E-2</v>
      </c>
    </row>
    <row r="34" spans="1:21">
      <c r="A34" s="6">
        <v>13</v>
      </c>
      <c r="B34" s="7"/>
      <c r="C34" s="5">
        <v>0.48958333333333298</v>
      </c>
      <c r="D34" s="8" t="s">
        <v>8</v>
      </c>
      <c r="E34" t="s">
        <v>15</v>
      </c>
      <c r="F34" t="s">
        <v>16</v>
      </c>
      <c r="G34">
        <v>800</v>
      </c>
      <c r="H34">
        <v>709</v>
      </c>
      <c r="I34">
        <v>770</v>
      </c>
      <c r="J34" s="4" t="s">
        <v>11</v>
      </c>
      <c r="K34" t="s">
        <v>68</v>
      </c>
      <c r="L34" t="s">
        <v>13</v>
      </c>
      <c r="M34" s="11">
        <v>3.4000000000000002E-2</v>
      </c>
      <c r="N34" s="11">
        <v>3.2000000000000001E-2</v>
      </c>
      <c r="O34" s="11">
        <v>1.4999999999999999E-2</v>
      </c>
      <c r="P34" s="3" t="s">
        <v>14</v>
      </c>
      <c r="Q34" t="s">
        <v>84</v>
      </c>
      <c r="R34" t="s">
        <v>10</v>
      </c>
      <c r="S34">
        <v>52</v>
      </c>
      <c r="T34">
        <v>46</v>
      </c>
      <c r="U34">
        <v>68</v>
      </c>
    </row>
    <row r="35" spans="1:21">
      <c r="A35" s="6">
        <v>14</v>
      </c>
      <c r="B35" s="7"/>
      <c r="C35" s="5">
        <v>0.5</v>
      </c>
      <c r="D35" s="8" t="s">
        <v>8</v>
      </c>
      <c r="E35" t="s">
        <v>20</v>
      </c>
      <c r="F35" t="s">
        <v>16</v>
      </c>
      <c r="G35">
        <v>790</v>
      </c>
      <c r="H35">
        <v>690</v>
      </c>
      <c r="I35">
        <v>750</v>
      </c>
      <c r="J35" s="4" t="s">
        <v>11</v>
      </c>
      <c r="K35" t="s">
        <v>70</v>
      </c>
      <c r="L35" t="s">
        <v>10</v>
      </c>
      <c r="M35">
        <v>72</v>
      </c>
      <c r="N35">
        <v>62</v>
      </c>
      <c r="O35">
        <v>54</v>
      </c>
      <c r="P35" s="3" t="s">
        <v>14</v>
      </c>
      <c r="Q35" t="s">
        <v>85</v>
      </c>
      <c r="R35" t="s">
        <v>10</v>
      </c>
      <c r="S35">
        <v>54</v>
      </c>
      <c r="T35">
        <v>48</v>
      </c>
      <c r="U35">
        <v>68</v>
      </c>
    </row>
    <row r="36" spans="1:21">
      <c r="A36" s="6">
        <v>14</v>
      </c>
      <c r="B36" s="7"/>
      <c r="C36" s="5">
        <v>0.5</v>
      </c>
      <c r="D36" s="8" t="s">
        <v>8</v>
      </c>
      <c r="E36" t="s">
        <v>34</v>
      </c>
      <c r="F36" t="s">
        <v>13</v>
      </c>
      <c r="G36" s="11">
        <v>2.5000000000000001E-2</v>
      </c>
      <c r="H36" s="11">
        <v>0.01</v>
      </c>
      <c r="I36" s="11">
        <v>-0.01</v>
      </c>
      <c r="J36" s="4" t="s">
        <v>11</v>
      </c>
      <c r="K36" t="s">
        <v>71</v>
      </c>
      <c r="L36" t="s">
        <v>10</v>
      </c>
      <c r="M36">
        <v>73</v>
      </c>
      <c r="N36">
        <v>66</v>
      </c>
      <c r="O36">
        <v>57</v>
      </c>
      <c r="P36" s="3" t="s">
        <v>14</v>
      </c>
      <c r="Q36" t="s">
        <v>86</v>
      </c>
      <c r="R36" t="s">
        <v>13</v>
      </c>
      <c r="S36" s="11">
        <v>1.6E-2</v>
      </c>
      <c r="T36" s="11">
        <v>1.2E-2</v>
      </c>
      <c r="U36" s="11">
        <v>6.0000000000000001E-3</v>
      </c>
    </row>
    <row r="53" spans="1:17">
      <c r="A53">
        <v>15</v>
      </c>
      <c r="B53" s="7">
        <v>40557.645833333299</v>
      </c>
      <c r="D53" t="s">
        <v>8</v>
      </c>
      <c r="E53" t="s">
        <v>23</v>
      </c>
      <c r="F53" t="s">
        <v>13</v>
      </c>
      <c r="J53" t="s">
        <v>11</v>
      </c>
      <c r="K53" t="s">
        <v>72</v>
      </c>
      <c r="L53" t="s">
        <v>10</v>
      </c>
      <c r="P53" t="s">
        <v>14</v>
      </c>
      <c r="Q53" t="s">
        <v>87</v>
      </c>
    </row>
    <row r="54" spans="1:17">
      <c r="A54">
        <v>15</v>
      </c>
      <c r="B54" s="7">
        <v>40557.708333333299</v>
      </c>
      <c r="D54" t="s">
        <v>8</v>
      </c>
      <c r="E54" t="s">
        <v>27</v>
      </c>
      <c r="F54" t="s">
        <v>13</v>
      </c>
      <c r="J54" t="s">
        <v>11</v>
      </c>
      <c r="K54" t="s">
        <v>73</v>
      </c>
      <c r="L54" t="s">
        <v>10</v>
      </c>
      <c r="P54" t="s">
        <v>14</v>
      </c>
      <c r="Q54" t="s">
        <v>88</v>
      </c>
    </row>
    <row r="55" spans="1:17">
      <c r="A55">
        <v>16</v>
      </c>
      <c r="B55" s="7">
        <v>40557.645833333299</v>
      </c>
      <c r="D55" t="s">
        <v>8</v>
      </c>
      <c r="E55" t="s">
        <v>31</v>
      </c>
      <c r="F55" t="s">
        <v>13</v>
      </c>
      <c r="J55" t="s">
        <v>11</v>
      </c>
      <c r="K55" t="s">
        <v>74</v>
      </c>
      <c r="L55" t="s">
        <v>13</v>
      </c>
      <c r="P55" t="s">
        <v>14</v>
      </c>
      <c r="Q55" t="s">
        <v>89</v>
      </c>
    </row>
    <row r="56" spans="1:17">
      <c r="A56">
        <v>16</v>
      </c>
      <c r="B56" s="7">
        <v>40560.4284722222</v>
      </c>
      <c r="D56" t="s">
        <v>8</v>
      </c>
      <c r="E56" t="s">
        <v>34</v>
      </c>
      <c r="F56" t="s">
        <v>13</v>
      </c>
      <c r="J56" t="s">
        <v>11</v>
      </c>
      <c r="K56" t="s">
        <v>75</v>
      </c>
      <c r="L56" t="s">
        <v>13</v>
      </c>
      <c r="P56" t="s">
        <v>14</v>
      </c>
      <c r="Q56" t="s">
        <v>90</v>
      </c>
    </row>
    <row r="57" spans="1:17">
      <c r="A57">
        <v>17</v>
      </c>
      <c r="B57" s="7">
        <v>40561.270833333299</v>
      </c>
      <c r="D57" t="s">
        <v>8</v>
      </c>
      <c r="E57" t="s">
        <v>37</v>
      </c>
      <c r="F57" t="s">
        <v>13</v>
      </c>
      <c r="J57" t="s">
        <v>11</v>
      </c>
      <c r="K57" t="s">
        <v>77</v>
      </c>
      <c r="L57" t="s">
        <v>13</v>
      </c>
      <c r="P57" t="s">
        <v>14</v>
      </c>
      <c r="Q57" t="s">
        <v>91</v>
      </c>
    </row>
    <row r="58" spans="1:17">
      <c r="A58">
        <v>17</v>
      </c>
      <c r="B58" s="7">
        <v>40561.5</v>
      </c>
      <c r="D58" t="s">
        <v>8</v>
      </c>
      <c r="E58" t="s">
        <v>40</v>
      </c>
      <c r="F58" t="s">
        <v>10</v>
      </c>
      <c r="J58" t="s">
        <v>11</v>
      </c>
      <c r="K58" t="s">
        <v>78</v>
      </c>
      <c r="L58" t="s">
        <v>10</v>
      </c>
      <c r="P58" t="s">
        <v>14</v>
      </c>
      <c r="Q58" t="s">
        <v>92</v>
      </c>
    </row>
    <row r="59" spans="1:17">
      <c r="A59">
        <v>18</v>
      </c>
      <c r="B59" s="7">
        <v>40562.458333333299</v>
      </c>
      <c r="D59" t="s">
        <v>8</v>
      </c>
      <c r="E59" t="s">
        <v>43</v>
      </c>
      <c r="F59" t="s">
        <v>16</v>
      </c>
      <c r="J59" t="s">
        <v>11</v>
      </c>
      <c r="K59" t="s">
        <v>79</v>
      </c>
      <c r="L59" t="s">
        <v>13</v>
      </c>
      <c r="P59" t="s">
        <v>14</v>
      </c>
      <c r="Q59" t="s">
        <v>93</v>
      </c>
    </row>
    <row r="60" spans="1:17">
      <c r="A60">
        <v>18</v>
      </c>
      <c r="B60" s="7">
        <v>40562.458333333299</v>
      </c>
      <c r="D60" t="s">
        <v>8</v>
      </c>
      <c r="E60" t="s">
        <v>46</v>
      </c>
      <c r="F60" t="s">
        <v>16</v>
      </c>
      <c r="J60" t="s">
        <v>11</v>
      </c>
      <c r="K60" t="s">
        <v>80</v>
      </c>
      <c r="L60" t="s">
        <v>56</v>
      </c>
      <c r="P60" t="s">
        <v>14</v>
      </c>
      <c r="Q60" t="s">
        <v>94</v>
      </c>
    </row>
    <row r="61" spans="1:17">
      <c r="A61">
        <v>19</v>
      </c>
      <c r="B61" s="7">
        <v>40562.5</v>
      </c>
      <c r="D61" t="s">
        <v>8</v>
      </c>
      <c r="E61" t="s">
        <v>49</v>
      </c>
      <c r="F61" t="s">
        <v>13</v>
      </c>
      <c r="J61" t="s">
        <v>11</v>
      </c>
      <c r="K61" t="s">
        <v>81</v>
      </c>
      <c r="L61" t="s">
        <v>13</v>
      </c>
      <c r="P61" t="s">
        <v>14</v>
      </c>
      <c r="Q61" t="s">
        <v>95</v>
      </c>
    </row>
    <row r="62" spans="1:17">
      <c r="A62">
        <v>19</v>
      </c>
      <c r="B62" s="7">
        <v>40562.5</v>
      </c>
      <c r="D62" t="s">
        <v>8</v>
      </c>
      <c r="E62" t="s">
        <v>52</v>
      </c>
      <c r="F62" t="s">
        <v>13</v>
      </c>
      <c r="J62" t="s">
        <v>11</v>
      </c>
      <c r="K62" t="s">
        <v>82</v>
      </c>
      <c r="L62" t="s">
        <v>13</v>
      </c>
      <c r="P62" t="s">
        <v>14</v>
      </c>
      <c r="Q62" t="s">
        <v>96</v>
      </c>
    </row>
    <row r="63" spans="1:17">
      <c r="A63">
        <v>20</v>
      </c>
      <c r="B63" s="7">
        <v>40562.645833333299</v>
      </c>
      <c r="D63" t="s">
        <v>8</v>
      </c>
      <c r="E63" t="s">
        <v>55</v>
      </c>
      <c r="F63" t="s">
        <v>56</v>
      </c>
      <c r="J63" t="s">
        <v>11</v>
      </c>
      <c r="K63" t="s">
        <v>83</v>
      </c>
      <c r="L63" t="s">
        <v>13</v>
      </c>
      <c r="P63" t="s">
        <v>14</v>
      </c>
      <c r="Q63" t="s">
        <v>97</v>
      </c>
    </row>
    <row r="64" spans="1:17">
      <c r="A64">
        <v>20</v>
      </c>
      <c r="B64" s="7">
        <v>40562.645833333299</v>
      </c>
      <c r="D64" t="s">
        <v>8</v>
      </c>
      <c r="E64" t="s">
        <v>59</v>
      </c>
      <c r="F64" t="s">
        <v>13</v>
      </c>
      <c r="J64" t="s">
        <v>11</v>
      </c>
      <c r="K64" t="s">
        <v>84</v>
      </c>
      <c r="L64" t="s">
        <v>10</v>
      </c>
      <c r="P64" t="s">
        <v>14</v>
      </c>
      <c r="Q64" t="s">
        <v>9</v>
      </c>
    </row>
    <row r="65" spans="1:17">
      <c r="A65">
        <v>20</v>
      </c>
      <c r="B65" s="7">
        <v>40562.645833333299</v>
      </c>
      <c r="D65" t="s">
        <v>8</v>
      </c>
      <c r="E65" t="s">
        <v>61</v>
      </c>
      <c r="F65" t="s">
        <v>56</v>
      </c>
      <c r="J65" t="s">
        <v>11</v>
      </c>
      <c r="K65" t="s">
        <v>85</v>
      </c>
      <c r="L65" t="s">
        <v>10</v>
      </c>
      <c r="P65" t="s">
        <v>14</v>
      </c>
      <c r="Q65" t="s">
        <v>17</v>
      </c>
    </row>
    <row r="66" spans="1:17">
      <c r="A66">
        <v>20</v>
      </c>
      <c r="B66" s="7">
        <v>40562.645833333299</v>
      </c>
      <c r="D66" t="s">
        <v>8</v>
      </c>
      <c r="E66" t="s">
        <v>63</v>
      </c>
      <c r="F66" t="s">
        <v>13</v>
      </c>
      <c r="J66" t="s">
        <v>11</v>
      </c>
      <c r="K66" t="s">
        <v>86</v>
      </c>
      <c r="L66" t="s">
        <v>13</v>
      </c>
      <c r="P66" t="s">
        <v>14</v>
      </c>
      <c r="Q66" t="s">
        <v>21</v>
      </c>
    </row>
    <row r="67" spans="1:17">
      <c r="A67">
        <v>20</v>
      </c>
      <c r="B67" s="7">
        <v>40574.291666666701</v>
      </c>
      <c r="D67" t="s">
        <v>8</v>
      </c>
      <c r="E67" t="s">
        <v>65</v>
      </c>
      <c r="F67" t="s">
        <v>13</v>
      </c>
      <c r="J67" t="s">
        <v>11</v>
      </c>
      <c r="K67" t="s">
        <v>87</v>
      </c>
      <c r="L67" t="s">
        <v>13</v>
      </c>
      <c r="P67" t="s">
        <v>14</v>
      </c>
      <c r="Q67" t="s">
        <v>24</v>
      </c>
    </row>
    <row r="68" spans="1:17">
      <c r="A68">
        <v>21</v>
      </c>
      <c r="B68" s="7">
        <v>40564.270833333299</v>
      </c>
      <c r="D68" t="s">
        <v>8</v>
      </c>
      <c r="E68" t="s">
        <v>66</v>
      </c>
      <c r="F68" t="s">
        <v>13</v>
      </c>
      <c r="J68" t="s">
        <v>11</v>
      </c>
      <c r="K68" t="s">
        <v>88</v>
      </c>
      <c r="L68" t="s">
        <v>13</v>
      </c>
      <c r="P68" t="s">
        <v>14</v>
      </c>
      <c r="Q68" t="s">
        <v>28</v>
      </c>
    </row>
    <row r="69" spans="1:17">
      <c r="A69">
        <v>21</v>
      </c>
      <c r="B69" s="7">
        <v>40564.4375</v>
      </c>
      <c r="D69" t="s">
        <v>8</v>
      </c>
      <c r="E69" t="s">
        <v>68</v>
      </c>
      <c r="F69" t="s">
        <v>13</v>
      </c>
      <c r="J69" t="s">
        <v>11</v>
      </c>
      <c r="K69" t="s">
        <v>89</v>
      </c>
      <c r="L69" t="s">
        <v>13</v>
      </c>
      <c r="P69" t="s">
        <v>14</v>
      </c>
      <c r="Q69" t="s">
        <v>32</v>
      </c>
    </row>
    <row r="70" spans="1:17">
      <c r="A70">
        <v>22</v>
      </c>
      <c r="B70" s="7">
        <v>40564.458333333299</v>
      </c>
      <c r="D70" t="s">
        <v>8</v>
      </c>
      <c r="E70" t="s">
        <v>70</v>
      </c>
      <c r="F70" t="s">
        <v>10</v>
      </c>
      <c r="J70" t="s">
        <v>11</v>
      </c>
      <c r="K70" t="s">
        <v>90</v>
      </c>
      <c r="L70" t="s">
        <v>13</v>
      </c>
      <c r="P70" t="s">
        <v>14</v>
      </c>
      <c r="Q70" t="s">
        <v>35</v>
      </c>
    </row>
    <row r="71" spans="1:17">
      <c r="A71">
        <v>22</v>
      </c>
      <c r="B71" s="7">
        <v>40564.458333333299</v>
      </c>
      <c r="D71" t="s">
        <v>8</v>
      </c>
      <c r="E71" t="s">
        <v>71</v>
      </c>
      <c r="F71" t="s">
        <v>10</v>
      </c>
      <c r="J71" t="s">
        <v>11</v>
      </c>
      <c r="K71" t="s">
        <v>91</v>
      </c>
      <c r="L71" t="s">
        <v>13</v>
      </c>
      <c r="P71" t="s">
        <v>14</v>
      </c>
      <c r="Q71" t="s">
        <v>38</v>
      </c>
    </row>
    <row r="72" spans="1:17">
      <c r="A72">
        <v>23</v>
      </c>
      <c r="B72" s="7">
        <v>40567.458333333299</v>
      </c>
      <c r="D72" t="s">
        <v>8</v>
      </c>
      <c r="E72" t="s">
        <v>72</v>
      </c>
      <c r="F72" t="s">
        <v>10</v>
      </c>
      <c r="J72" t="s">
        <v>11</v>
      </c>
      <c r="K72" t="s">
        <v>92</v>
      </c>
      <c r="L72" t="s">
        <v>13</v>
      </c>
      <c r="P72" t="s">
        <v>14</v>
      </c>
      <c r="Q72" t="s">
        <v>41</v>
      </c>
    </row>
    <row r="73" spans="1:17">
      <c r="A73">
        <v>23</v>
      </c>
      <c r="B73" s="7">
        <v>40567.458333333299</v>
      </c>
      <c r="D73" t="s">
        <v>8</v>
      </c>
      <c r="E73" t="s">
        <v>73</v>
      </c>
      <c r="F73" t="s">
        <v>10</v>
      </c>
      <c r="J73" t="s">
        <v>11</v>
      </c>
      <c r="K73" t="s">
        <v>93</v>
      </c>
      <c r="L73" t="s">
        <v>13</v>
      </c>
      <c r="P73" t="s">
        <v>14</v>
      </c>
      <c r="Q73" t="s">
        <v>44</v>
      </c>
    </row>
    <row r="74" spans="1:17">
      <c r="A74">
        <v>24</v>
      </c>
      <c r="B74" s="7">
        <v>40567.5</v>
      </c>
      <c r="D74" t="s">
        <v>8</v>
      </c>
      <c r="E74" t="s">
        <v>74</v>
      </c>
      <c r="F74" t="s">
        <v>13</v>
      </c>
      <c r="J74" t="s">
        <v>11</v>
      </c>
      <c r="K74" t="s">
        <v>94</v>
      </c>
      <c r="L74" t="s">
        <v>13</v>
      </c>
      <c r="P74" t="s">
        <v>14</v>
      </c>
      <c r="Q74" t="s">
        <v>47</v>
      </c>
    </row>
    <row r="75" spans="1:17">
      <c r="A75">
        <v>24</v>
      </c>
      <c r="B75" s="7">
        <v>40567.5</v>
      </c>
      <c r="D75" t="s">
        <v>8</v>
      </c>
      <c r="E75" t="s">
        <v>75</v>
      </c>
      <c r="F75" t="s">
        <v>13</v>
      </c>
      <c r="J75" t="s">
        <v>11</v>
      </c>
      <c r="K75" t="s">
        <v>95</v>
      </c>
      <c r="L75" t="s">
        <v>13</v>
      </c>
      <c r="P75" t="s">
        <v>14</v>
      </c>
      <c r="Q75" t="s">
        <v>50</v>
      </c>
    </row>
    <row r="76" spans="1:17">
      <c r="A76">
        <v>25</v>
      </c>
      <c r="B76" s="7">
        <v>40568.40625</v>
      </c>
      <c r="D76" t="s">
        <v>8</v>
      </c>
      <c r="E76" t="s">
        <v>77</v>
      </c>
      <c r="F76" t="s">
        <v>13</v>
      </c>
      <c r="J76" t="s">
        <v>11</v>
      </c>
      <c r="K76" t="s">
        <v>96</v>
      </c>
      <c r="L76" t="s">
        <v>10</v>
      </c>
      <c r="P76" t="s">
        <v>14</v>
      </c>
      <c r="Q76" t="s">
        <v>53</v>
      </c>
    </row>
    <row r="77" spans="1:17">
      <c r="A77">
        <v>26</v>
      </c>
      <c r="B77" s="7">
        <v>40568.666666666701</v>
      </c>
      <c r="D77" t="s">
        <v>8</v>
      </c>
      <c r="E77" t="s">
        <v>78</v>
      </c>
      <c r="F77" t="s">
        <v>10</v>
      </c>
      <c r="J77" t="s">
        <v>11</v>
      </c>
      <c r="K77" t="s">
        <v>97</v>
      </c>
      <c r="L77" t="s">
        <v>13</v>
      </c>
      <c r="P77" t="s">
        <v>14</v>
      </c>
      <c r="Q77" t="s">
        <v>57</v>
      </c>
    </row>
    <row r="78" spans="1:17">
      <c r="A78">
        <v>26</v>
      </c>
      <c r="B78" s="7">
        <v>40568.708333333299</v>
      </c>
      <c r="D78" t="s">
        <v>8</v>
      </c>
      <c r="E78" t="s">
        <v>79</v>
      </c>
      <c r="F78" t="s">
        <v>13</v>
      </c>
      <c r="J78" t="s">
        <v>11</v>
      </c>
      <c r="K78" t="s">
        <v>9</v>
      </c>
      <c r="L78" t="s">
        <v>10</v>
      </c>
      <c r="P78" t="s">
        <v>14</v>
      </c>
      <c r="Q78" t="s">
        <v>60</v>
      </c>
    </row>
    <row r="79" spans="1:17">
      <c r="A79">
        <v>26</v>
      </c>
      <c r="B79" s="7">
        <v>40569.708333333299</v>
      </c>
      <c r="D79" t="s">
        <v>8</v>
      </c>
      <c r="E79" t="s">
        <v>80</v>
      </c>
      <c r="F79" t="s">
        <v>56</v>
      </c>
      <c r="J79" t="s">
        <v>11</v>
      </c>
      <c r="K79" t="s">
        <v>17</v>
      </c>
      <c r="L79" t="s">
        <v>13</v>
      </c>
      <c r="P79" t="s">
        <v>14</v>
      </c>
      <c r="Q79" t="s">
        <v>62</v>
      </c>
    </row>
    <row r="80" spans="1:17">
      <c r="A80">
        <v>26</v>
      </c>
      <c r="B80" s="7">
        <v>40569.708333333299</v>
      </c>
      <c r="D80" t="s">
        <v>8</v>
      </c>
      <c r="E80" t="s">
        <v>81</v>
      </c>
      <c r="F80" t="s">
        <v>13</v>
      </c>
      <c r="J80" t="s">
        <v>11</v>
      </c>
      <c r="K80" t="s">
        <v>21</v>
      </c>
      <c r="L80" t="s">
        <v>10</v>
      </c>
      <c r="P80" t="s">
        <v>14</v>
      </c>
      <c r="Q80" t="s">
        <v>64</v>
      </c>
    </row>
    <row r="81" spans="1:17">
      <c r="A81">
        <v>26</v>
      </c>
      <c r="B81" s="7">
        <v>40574.418749999997</v>
      </c>
      <c r="D81" t="s">
        <v>8</v>
      </c>
      <c r="E81" t="s">
        <v>82</v>
      </c>
      <c r="F81" t="s">
        <v>13</v>
      </c>
      <c r="J81" t="s">
        <v>11</v>
      </c>
      <c r="K81" t="s">
        <v>24</v>
      </c>
      <c r="L81" t="s">
        <v>25</v>
      </c>
      <c r="P81" t="s">
        <v>14</v>
      </c>
      <c r="Q81" t="s">
        <v>33</v>
      </c>
    </row>
    <row r="82" spans="1:17">
      <c r="A82">
        <v>26</v>
      </c>
      <c r="B82" s="7">
        <v>40574.418749999997</v>
      </c>
      <c r="D82" t="s">
        <v>8</v>
      </c>
      <c r="E82" t="s">
        <v>83</v>
      </c>
      <c r="F82" t="s">
        <v>13</v>
      </c>
      <c r="J82" t="s">
        <v>11</v>
      </c>
      <c r="K82" t="s">
        <v>28</v>
      </c>
      <c r="L82" t="s">
        <v>29</v>
      </c>
      <c r="P82" t="s">
        <v>14</v>
      </c>
      <c r="Q82" t="s">
        <v>69</v>
      </c>
    </row>
    <row r="83" spans="1:17">
      <c r="A83">
        <v>27</v>
      </c>
      <c r="B83" s="7">
        <v>40570.375</v>
      </c>
      <c r="D83" t="s">
        <v>8</v>
      </c>
      <c r="E83" t="s">
        <v>84</v>
      </c>
      <c r="F83" t="s">
        <v>10</v>
      </c>
      <c r="J83" t="s">
        <v>11</v>
      </c>
      <c r="K83" t="s">
        <v>32</v>
      </c>
      <c r="L83" t="s">
        <v>13</v>
      </c>
      <c r="P83" t="s">
        <v>14</v>
      </c>
      <c r="Q83" t="s">
        <v>12</v>
      </c>
    </row>
    <row r="84" spans="1:17">
      <c r="A84">
        <v>27</v>
      </c>
      <c r="B84" s="7">
        <v>40570.5</v>
      </c>
      <c r="D84" t="s">
        <v>8</v>
      </c>
      <c r="E84" t="s">
        <v>85</v>
      </c>
      <c r="F84" t="s">
        <v>10</v>
      </c>
      <c r="J84" t="s">
        <v>11</v>
      </c>
      <c r="K84" t="s">
        <v>35</v>
      </c>
      <c r="L84" t="s">
        <v>13</v>
      </c>
      <c r="P84" t="s">
        <v>14</v>
      </c>
      <c r="Q84" t="s">
        <v>18</v>
      </c>
    </row>
    <row r="85" spans="1:17">
      <c r="A85">
        <v>28</v>
      </c>
      <c r="B85" s="7">
        <v>40570.625</v>
      </c>
      <c r="D85" t="s">
        <v>8</v>
      </c>
      <c r="E85" t="s">
        <v>86</v>
      </c>
      <c r="F85" t="s">
        <v>13</v>
      </c>
      <c r="J85" t="s">
        <v>11</v>
      </c>
      <c r="K85" t="s">
        <v>38</v>
      </c>
      <c r="L85" t="s">
        <v>13</v>
      </c>
      <c r="P85" t="s">
        <v>14</v>
      </c>
      <c r="Q85" t="s">
        <v>22</v>
      </c>
    </row>
    <row r="86" spans="1:17">
      <c r="A86">
        <v>28</v>
      </c>
      <c r="B86" s="7">
        <v>40570.625</v>
      </c>
      <c r="D86" t="s">
        <v>8</v>
      </c>
      <c r="E86" t="s">
        <v>87</v>
      </c>
      <c r="F86" t="s">
        <v>13</v>
      </c>
      <c r="J86" t="s">
        <v>11</v>
      </c>
      <c r="K86" t="s">
        <v>41</v>
      </c>
      <c r="L86" t="s">
        <v>13</v>
      </c>
      <c r="P86" t="s">
        <v>14</v>
      </c>
      <c r="Q86" t="s">
        <v>26</v>
      </c>
    </row>
    <row r="87" spans="1:17">
      <c r="A87">
        <v>29</v>
      </c>
      <c r="B87" s="7">
        <v>40570.645833333299</v>
      </c>
      <c r="D87" t="s">
        <v>8</v>
      </c>
      <c r="E87" t="s">
        <v>88</v>
      </c>
      <c r="F87" t="s">
        <v>13</v>
      </c>
      <c r="J87" t="s">
        <v>11</v>
      </c>
      <c r="K87" t="s">
        <v>44</v>
      </c>
      <c r="L87" t="s">
        <v>10</v>
      </c>
      <c r="P87" t="s">
        <v>14</v>
      </c>
      <c r="Q87" t="s">
        <v>30</v>
      </c>
    </row>
    <row r="88" spans="1:17">
      <c r="A88">
        <v>29</v>
      </c>
      <c r="B88" s="7">
        <v>40571.0625</v>
      </c>
      <c r="D88" t="s">
        <v>8</v>
      </c>
      <c r="E88" t="s">
        <v>89</v>
      </c>
      <c r="F88" t="s">
        <v>13</v>
      </c>
      <c r="J88" t="s">
        <v>11</v>
      </c>
      <c r="K88" t="s">
        <v>47</v>
      </c>
      <c r="L88" t="s">
        <v>13</v>
      </c>
      <c r="P88" t="s">
        <v>14</v>
      </c>
      <c r="Q88" t="s">
        <v>33</v>
      </c>
    </row>
    <row r="89" spans="1:17">
      <c r="A89">
        <v>29</v>
      </c>
      <c r="B89" s="7">
        <v>40571.458333333299</v>
      </c>
      <c r="D89" t="s">
        <v>8</v>
      </c>
      <c r="E89" t="s">
        <v>90</v>
      </c>
      <c r="F89" t="s">
        <v>13</v>
      </c>
      <c r="J89" t="s">
        <v>11</v>
      </c>
      <c r="K89" t="s">
        <v>50</v>
      </c>
      <c r="L89" t="s">
        <v>13</v>
      </c>
      <c r="P89" t="s">
        <v>14</v>
      </c>
      <c r="Q89" t="s">
        <v>36</v>
      </c>
    </row>
    <row r="90" spans="1:17">
      <c r="A90">
        <v>29</v>
      </c>
      <c r="B90" s="7">
        <v>40571.458333333299</v>
      </c>
      <c r="D90" t="s">
        <v>8</v>
      </c>
      <c r="E90" t="s">
        <v>91</v>
      </c>
      <c r="F90" t="s">
        <v>13</v>
      </c>
      <c r="J90" t="s">
        <v>11</v>
      </c>
      <c r="K90" t="s">
        <v>53</v>
      </c>
      <c r="L90" t="s">
        <v>13</v>
      </c>
      <c r="P90" t="s">
        <v>14</v>
      </c>
      <c r="Q90" t="s">
        <v>39</v>
      </c>
    </row>
    <row r="91" spans="1:17">
      <c r="A91">
        <v>30</v>
      </c>
      <c r="B91" s="7">
        <v>40571.645833333299</v>
      </c>
      <c r="D91" t="s">
        <v>8</v>
      </c>
      <c r="E91" t="s">
        <v>92</v>
      </c>
      <c r="F91" t="s">
        <v>13</v>
      </c>
      <c r="J91" t="s">
        <v>11</v>
      </c>
      <c r="K91" t="s">
        <v>57</v>
      </c>
      <c r="L91" t="s">
        <v>13</v>
      </c>
      <c r="P91" t="s">
        <v>14</v>
      </c>
      <c r="Q91" t="s">
        <v>42</v>
      </c>
    </row>
    <row r="92" spans="1:17">
      <c r="A92">
        <v>30</v>
      </c>
      <c r="B92" s="7">
        <v>40571.645833333299</v>
      </c>
      <c r="D92" t="s">
        <v>8</v>
      </c>
      <c r="E92" t="s">
        <v>93</v>
      </c>
      <c r="F92" t="s">
        <v>13</v>
      </c>
      <c r="J92" t="s">
        <v>11</v>
      </c>
      <c r="K92" t="s">
        <v>60</v>
      </c>
      <c r="L92" t="s">
        <v>56</v>
      </c>
      <c r="P92" t="s">
        <v>14</v>
      </c>
      <c r="Q92" t="s">
        <v>45</v>
      </c>
    </row>
    <row r="93" spans="1:17">
      <c r="A93">
        <v>31</v>
      </c>
      <c r="B93" s="7">
        <v>40574.645833333299</v>
      </c>
      <c r="D93" t="s">
        <v>8</v>
      </c>
      <c r="E93" t="s">
        <v>94</v>
      </c>
      <c r="F93" t="s">
        <v>13</v>
      </c>
      <c r="J93" t="s">
        <v>11</v>
      </c>
      <c r="K93" t="s">
        <v>62</v>
      </c>
      <c r="L93" t="s">
        <v>13</v>
      </c>
      <c r="P93" t="s">
        <v>14</v>
      </c>
      <c r="Q93" t="s">
        <v>67</v>
      </c>
    </row>
    <row r="94" spans="1:17">
      <c r="A94">
        <v>31</v>
      </c>
      <c r="B94" s="7">
        <v>40574.645833333299</v>
      </c>
      <c r="D94" t="s">
        <v>8</v>
      </c>
      <c r="E94" t="s">
        <v>95</v>
      </c>
      <c r="F94" t="s">
        <v>13</v>
      </c>
      <c r="J94" t="s">
        <v>11</v>
      </c>
      <c r="K94" t="s">
        <v>64</v>
      </c>
      <c r="L94" t="s">
        <v>56</v>
      </c>
      <c r="P94" t="s">
        <v>14</v>
      </c>
      <c r="Q94" t="s">
        <v>51</v>
      </c>
    </row>
    <row r="95" spans="1:17">
      <c r="A95">
        <v>31</v>
      </c>
      <c r="B95" s="7">
        <v>40574.697916666701</v>
      </c>
      <c r="D95" t="s">
        <v>8</v>
      </c>
      <c r="E95" t="s">
        <v>96</v>
      </c>
      <c r="F95" t="s">
        <v>10</v>
      </c>
      <c r="J95" t="s">
        <v>11</v>
      </c>
      <c r="K95" t="s">
        <v>33</v>
      </c>
      <c r="L95" t="s">
        <v>98</v>
      </c>
      <c r="P95" t="s">
        <v>14</v>
      </c>
      <c r="Q95" t="s">
        <v>54</v>
      </c>
    </row>
    <row r="96" spans="1:17">
      <c r="B96" s="7">
        <v>40568.229166666701</v>
      </c>
      <c r="D96" t="s">
        <v>8</v>
      </c>
      <c r="E96" t="s">
        <v>97</v>
      </c>
      <c r="F96" t="s">
        <v>13</v>
      </c>
      <c r="J96" t="s">
        <v>11</v>
      </c>
      <c r="K96" t="s">
        <v>69</v>
      </c>
      <c r="L96" t="s">
        <v>13</v>
      </c>
      <c r="P96" t="s">
        <v>14</v>
      </c>
      <c r="Q96" t="s">
        <v>58</v>
      </c>
    </row>
    <row r="97" spans="1:10">
      <c r="B97" s="7">
        <v>40569.885416666701</v>
      </c>
      <c r="D97" t="s">
        <v>8</v>
      </c>
      <c r="E97" t="s">
        <v>99</v>
      </c>
      <c r="F97" t="s">
        <v>13</v>
      </c>
      <c r="J97" t="s">
        <v>11</v>
      </c>
    </row>
    <row r="98" spans="1:10">
      <c r="A98">
        <v>32</v>
      </c>
      <c r="B98" s="7">
        <v>40575.458333333299</v>
      </c>
      <c r="D98" t="s">
        <v>8</v>
      </c>
      <c r="E98" t="s">
        <v>100</v>
      </c>
      <c r="F98" t="s">
        <v>10</v>
      </c>
      <c r="J98" t="s">
        <v>11</v>
      </c>
    </row>
    <row r="99" spans="1:10">
      <c r="A99">
        <v>32</v>
      </c>
      <c r="B99" s="7">
        <v>40577.458333333299</v>
      </c>
      <c r="D99" t="s">
        <v>8</v>
      </c>
      <c r="E99" t="s">
        <v>101</v>
      </c>
      <c r="F99" t="s">
        <v>10</v>
      </c>
      <c r="J99" t="s">
        <v>11</v>
      </c>
    </row>
    <row r="100" spans="1:10">
      <c r="B100" s="7">
        <v>40577.708333333299</v>
      </c>
      <c r="D100" t="s">
        <v>8</v>
      </c>
      <c r="E100" t="s">
        <v>9</v>
      </c>
      <c r="F100" t="s">
        <v>10</v>
      </c>
      <c r="J100" t="s">
        <v>11</v>
      </c>
    </row>
    <row r="101" spans="1:10">
      <c r="B101" s="7">
        <v>40578.5</v>
      </c>
      <c r="D101" t="s">
        <v>8</v>
      </c>
      <c r="E101" t="s">
        <v>17</v>
      </c>
      <c r="F101" t="s">
        <v>13</v>
      </c>
      <c r="J101" t="s">
        <v>11</v>
      </c>
    </row>
    <row r="102" spans="1:10">
      <c r="B102" s="1">
        <v>40579</v>
      </c>
      <c r="D102" t="s">
        <v>8</v>
      </c>
      <c r="E102" t="s">
        <v>21</v>
      </c>
      <c r="F102" t="s">
        <v>10</v>
      </c>
      <c r="J102" t="s">
        <v>11</v>
      </c>
    </row>
    <row r="103" spans="1:10">
      <c r="B103" s="1">
        <v>40579</v>
      </c>
      <c r="D103" t="s">
        <v>8</v>
      </c>
      <c r="E103" t="s">
        <v>24</v>
      </c>
      <c r="F103" t="s">
        <v>25</v>
      </c>
      <c r="J103" t="s">
        <v>11</v>
      </c>
    </row>
    <row r="104" spans="1:10">
      <c r="B104" s="1">
        <v>40579</v>
      </c>
      <c r="D104" t="s">
        <v>8</v>
      </c>
      <c r="E104" t="s">
        <v>28</v>
      </c>
      <c r="F104" t="s">
        <v>29</v>
      </c>
      <c r="J104" t="s">
        <v>11</v>
      </c>
    </row>
    <row r="105" spans="1:10">
      <c r="B105" s="7">
        <v>40579.416666666701</v>
      </c>
      <c r="D105" t="s">
        <v>8</v>
      </c>
      <c r="E105" t="s">
        <v>32</v>
      </c>
      <c r="F105" t="s">
        <v>13</v>
      </c>
      <c r="J105" t="s">
        <v>11</v>
      </c>
    </row>
    <row r="106" spans="1:10">
      <c r="B106" s="7">
        <v>40579.416666666701</v>
      </c>
      <c r="D106" t="s">
        <v>8</v>
      </c>
      <c r="E106" t="s">
        <v>35</v>
      </c>
      <c r="F106" t="s">
        <v>13</v>
      </c>
      <c r="J106" t="s">
        <v>11</v>
      </c>
    </row>
    <row r="107" spans="1:10">
      <c r="B107" s="7">
        <v>40579.5</v>
      </c>
      <c r="D107" t="s">
        <v>8</v>
      </c>
      <c r="E107" t="s">
        <v>38</v>
      </c>
      <c r="F107" t="s">
        <v>13</v>
      </c>
      <c r="J107" t="s">
        <v>11</v>
      </c>
    </row>
    <row r="108" spans="1:10">
      <c r="B108" s="7">
        <v>40579.5</v>
      </c>
      <c r="D108" t="s">
        <v>8</v>
      </c>
      <c r="E108" t="s">
        <v>41</v>
      </c>
      <c r="F108" t="s">
        <v>13</v>
      </c>
      <c r="J108" t="s">
        <v>11</v>
      </c>
    </row>
    <row r="109" spans="1:10">
      <c r="B109" s="7">
        <v>40580.5</v>
      </c>
      <c r="D109" t="s">
        <v>8</v>
      </c>
      <c r="E109" t="s">
        <v>44</v>
      </c>
      <c r="F109" t="s">
        <v>10</v>
      </c>
      <c r="J109" t="s">
        <v>11</v>
      </c>
    </row>
    <row r="110" spans="1:10">
      <c r="B110" s="7">
        <v>40580.5</v>
      </c>
      <c r="D110" t="s">
        <v>8</v>
      </c>
      <c r="E110" t="s">
        <v>47</v>
      </c>
      <c r="F110" t="s">
        <v>13</v>
      </c>
      <c r="J110" t="s">
        <v>11</v>
      </c>
    </row>
    <row r="111" spans="1:10">
      <c r="B111" s="7">
        <v>40580.5</v>
      </c>
      <c r="D111" t="s">
        <v>8</v>
      </c>
      <c r="E111" t="s">
        <v>50</v>
      </c>
      <c r="F111" t="s">
        <v>13</v>
      </c>
      <c r="J111" t="s">
        <v>11</v>
      </c>
    </row>
    <row r="112" spans="1:10">
      <c r="B112" s="7">
        <v>40580.645833333299</v>
      </c>
      <c r="D112" t="s">
        <v>8</v>
      </c>
      <c r="E112" t="s">
        <v>60</v>
      </c>
      <c r="F112" t="s">
        <v>56</v>
      </c>
      <c r="J112" t="s">
        <v>11</v>
      </c>
    </row>
    <row r="113" spans="2:10">
      <c r="B113" s="7">
        <v>40581.375</v>
      </c>
      <c r="D113" t="s">
        <v>8</v>
      </c>
      <c r="E113" t="s">
        <v>53</v>
      </c>
      <c r="F113" t="s">
        <v>13</v>
      </c>
      <c r="J113" t="s">
        <v>11</v>
      </c>
    </row>
    <row r="114" spans="2:10">
      <c r="B114" s="7">
        <v>40581.375</v>
      </c>
      <c r="D114" t="s">
        <v>8</v>
      </c>
      <c r="E114" t="s">
        <v>57</v>
      </c>
      <c r="F114" t="s">
        <v>13</v>
      </c>
      <c r="J114" t="s">
        <v>11</v>
      </c>
    </row>
    <row r="115" spans="2:10">
      <c r="B115" s="7">
        <v>40581.5</v>
      </c>
      <c r="D115" t="s">
        <v>8</v>
      </c>
      <c r="E115" t="s">
        <v>62</v>
      </c>
      <c r="F115" t="s">
        <v>13</v>
      </c>
      <c r="J115" t="s">
        <v>11</v>
      </c>
    </row>
    <row r="116" spans="2:10">
      <c r="B116" s="7">
        <v>40581.511805555601</v>
      </c>
      <c r="D116" t="s">
        <v>8</v>
      </c>
      <c r="E116" t="s">
        <v>33</v>
      </c>
      <c r="F116" t="s">
        <v>98</v>
      </c>
      <c r="J116" t="s">
        <v>11</v>
      </c>
    </row>
    <row r="117" spans="2:10">
      <c r="B117" s="7">
        <v>40581.645833333299</v>
      </c>
      <c r="D117" t="s">
        <v>8</v>
      </c>
      <c r="E117" t="s">
        <v>64</v>
      </c>
      <c r="F117" t="s">
        <v>56</v>
      </c>
      <c r="J117" t="s">
        <v>11</v>
      </c>
    </row>
    <row r="118" spans="2:10">
      <c r="B118" s="7">
        <v>40581.645833333299</v>
      </c>
      <c r="D118" t="s">
        <v>8</v>
      </c>
      <c r="E118" t="s">
        <v>69</v>
      </c>
      <c r="F118" t="s">
        <v>13</v>
      </c>
      <c r="J118" t="s">
        <v>11</v>
      </c>
    </row>
    <row r="119" spans="2:10">
      <c r="B119" s="7">
        <v>40581.645833333299</v>
      </c>
      <c r="D119" t="s">
        <v>8</v>
      </c>
      <c r="E119" t="s">
        <v>12</v>
      </c>
      <c r="F119" t="s">
        <v>13</v>
      </c>
      <c r="J119" t="s">
        <v>11</v>
      </c>
    </row>
    <row r="120" spans="2:10">
      <c r="B120" s="7">
        <v>40581.645833333299</v>
      </c>
      <c r="D120" t="s">
        <v>8</v>
      </c>
      <c r="E120" t="s">
        <v>18</v>
      </c>
      <c r="F120" t="s">
        <v>19</v>
      </c>
      <c r="J120" t="s">
        <v>11</v>
      </c>
    </row>
    <row r="121" spans="2:10">
      <c r="B121" s="7">
        <v>40584.076388888898</v>
      </c>
      <c r="D121" t="s">
        <v>8</v>
      </c>
      <c r="E121" t="s">
        <v>102</v>
      </c>
      <c r="F121" t="s">
        <v>13</v>
      </c>
      <c r="J121" t="s">
        <v>11</v>
      </c>
    </row>
    <row r="122" spans="2:10">
      <c r="B122" s="7">
        <v>40584.40625</v>
      </c>
      <c r="D122" t="s">
        <v>8</v>
      </c>
      <c r="E122" t="s">
        <v>22</v>
      </c>
      <c r="F122" t="s">
        <v>13</v>
      </c>
      <c r="J122" t="s">
        <v>11</v>
      </c>
    </row>
    <row r="123" spans="2:10">
      <c r="B123" s="7">
        <v>40584.40625</v>
      </c>
      <c r="D123" t="s">
        <v>8</v>
      </c>
      <c r="E123" t="s">
        <v>26</v>
      </c>
      <c r="F123" t="s">
        <v>13</v>
      </c>
      <c r="J123" t="s">
        <v>11</v>
      </c>
    </row>
    <row r="124" spans="2:10">
      <c r="B124" s="7">
        <v>40585.076388888898</v>
      </c>
      <c r="D124" t="s">
        <v>8</v>
      </c>
      <c r="E124" t="s">
        <v>33</v>
      </c>
      <c r="F124" t="s">
        <v>16</v>
      </c>
      <c r="J124" t="s">
        <v>11</v>
      </c>
    </row>
    <row r="125" spans="2:10">
      <c r="B125" s="7">
        <v>40585.375</v>
      </c>
      <c r="D125" t="s">
        <v>8</v>
      </c>
      <c r="E125" t="s">
        <v>103</v>
      </c>
      <c r="F125" t="s">
        <v>13</v>
      </c>
      <c r="J125" t="s">
        <v>11</v>
      </c>
    </row>
    <row r="126" spans="2:10">
      <c r="B126" s="7">
        <v>40585.375</v>
      </c>
      <c r="D126" t="s">
        <v>8</v>
      </c>
      <c r="E126" t="s">
        <v>104</v>
      </c>
      <c r="F126" t="s">
        <v>13</v>
      </c>
      <c r="J126" t="s">
        <v>11</v>
      </c>
    </row>
    <row r="127" spans="2:10">
      <c r="B127" s="7">
        <v>40585.40625</v>
      </c>
      <c r="D127" t="s">
        <v>8</v>
      </c>
      <c r="E127" t="s">
        <v>105</v>
      </c>
      <c r="F127" t="s">
        <v>13</v>
      </c>
      <c r="J127" t="s">
        <v>11</v>
      </c>
    </row>
    <row r="128" spans="2:10">
      <c r="B128" s="7">
        <v>40586.076388888898</v>
      </c>
      <c r="D128" t="s">
        <v>8</v>
      </c>
      <c r="E128" t="s">
        <v>36</v>
      </c>
      <c r="F128" t="s">
        <v>13</v>
      </c>
      <c r="J128" t="s">
        <v>11</v>
      </c>
    </row>
    <row r="129" spans="2:10">
      <c r="B129" s="7">
        <v>40586.40625</v>
      </c>
      <c r="D129" t="s">
        <v>8</v>
      </c>
      <c r="E129" t="s">
        <v>39</v>
      </c>
      <c r="F129" t="s">
        <v>16</v>
      </c>
      <c r="J129" t="s">
        <v>11</v>
      </c>
    </row>
    <row r="130" spans="2:10">
      <c r="B130" s="7">
        <v>40586.541666666701</v>
      </c>
      <c r="D130" t="s">
        <v>8</v>
      </c>
      <c r="E130" t="s">
        <v>42</v>
      </c>
      <c r="F130" t="s">
        <v>10</v>
      </c>
      <c r="J130" t="s">
        <v>11</v>
      </c>
    </row>
    <row r="131" spans="2:10">
      <c r="B131" s="7">
        <v>40587.614583333299</v>
      </c>
      <c r="D131" t="s">
        <v>8</v>
      </c>
      <c r="E131" t="s">
        <v>67</v>
      </c>
      <c r="F131" t="s">
        <v>13</v>
      </c>
      <c r="J131" t="s">
        <v>11</v>
      </c>
    </row>
    <row r="132" spans="2:10">
      <c r="B132" s="7">
        <v>40588.375</v>
      </c>
      <c r="D132" t="s">
        <v>8</v>
      </c>
      <c r="E132" t="s">
        <v>45</v>
      </c>
      <c r="F132" t="s">
        <v>13</v>
      </c>
      <c r="J132" t="s">
        <v>11</v>
      </c>
    </row>
    <row r="133" spans="2:10">
      <c r="B133" s="7">
        <v>40588.489583333299</v>
      </c>
      <c r="D133" t="s">
        <v>8</v>
      </c>
      <c r="E133" t="s">
        <v>51</v>
      </c>
      <c r="F133" t="s">
        <v>13</v>
      </c>
      <c r="J133" t="s">
        <v>11</v>
      </c>
    </row>
    <row r="134" spans="2:10">
      <c r="B134" s="7">
        <v>40588.489583333299</v>
      </c>
      <c r="D134" t="s">
        <v>8</v>
      </c>
      <c r="E134" t="s">
        <v>54</v>
      </c>
      <c r="F134" t="s">
        <v>13</v>
      </c>
      <c r="J134" t="s">
        <v>11</v>
      </c>
    </row>
    <row r="135" spans="2:10">
      <c r="B135" s="7">
        <v>40588.489583333299</v>
      </c>
      <c r="D135" t="s">
        <v>8</v>
      </c>
      <c r="E135" t="s">
        <v>58</v>
      </c>
      <c r="F135" t="s">
        <v>13</v>
      </c>
      <c r="J135" t="s">
        <v>11</v>
      </c>
    </row>
    <row r="136" spans="2:10">
      <c r="B136" s="7">
        <v>40588.5</v>
      </c>
      <c r="D136" t="s">
        <v>8</v>
      </c>
      <c r="E136" t="s">
        <v>15</v>
      </c>
      <c r="F136" t="s">
        <v>16</v>
      </c>
      <c r="J136" t="s">
        <v>11</v>
      </c>
    </row>
    <row r="137" spans="2:10">
      <c r="B137" s="7">
        <v>40588.5</v>
      </c>
      <c r="D137" t="s">
        <v>8</v>
      </c>
      <c r="E137" t="s">
        <v>20</v>
      </c>
      <c r="F137" t="s">
        <v>16</v>
      </c>
      <c r="J137" t="s">
        <v>11</v>
      </c>
    </row>
    <row r="138" spans="2:10">
      <c r="B138" s="7">
        <v>40588.645833333299</v>
      </c>
      <c r="D138" t="s">
        <v>8</v>
      </c>
      <c r="E138" t="s">
        <v>23</v>
      </c>
      <c r="F138" t="s">
        <v>13</v>
      </c>
      <c r="J138" t="s">
        <v>11</v>
      </c>
    </row>
    <row r="139" spans="2:10">
      <c r="B139" s="7">
        <v>40588.645833333299</v>
      </c>
      <c r="D139" t="s">
        <v>8</v>
      </c>
      <c r="E139" t="s">
        <v>31</v>
      </c>
      <c r="F139" t="s">
        <v>13</v>
      </c>
      <c r="J139" t="s">
        <v>11</v>
      </c>
    </row>
    <row r="140" spans="2:10">
      <c r="B140" s="7">
        <v>40588.708333333299</v>
      </c>
      <c r="D140" t="s">
        <v>8</v>
      </c>
      <c r="E140" t="s">
        <v>27</v>
      </c>
      <c r="F140" t="s">
        <v>13</v>
      </c>
      <c r="J140" t="s">
        <v>11</v>
      </c>
    </row>
    <row r="141" spans="2:10">
      <c r="B141" s="7">
        <v>40589.5</v>
      </c>
      <c r="D141" t="s">
        <v>8</v>
      </c>
      <c r="E141" t="s">
        <v>106</v>
      </c>
      <c r="F141" t="s">
        <v>13</v>
      </c>
      <c r="J141" t="s">
        <v>11</v>
      </c>
    </row>
    <row r="142" spans="2:10">
      <c r="B142" s="7">
        <v>40589.5</v>
      </c>
      <c r="D142" t="s">
        <v>8</v>
      </c>
      <c r="E142" t="s">
        <v>107</v>
      </c>
      <c r="F142" t="s">
        <v>13</v>
      </c>
      <c r="J142" t="s">
        <v>11</v>
      </c>
    </row>
    <row r="143" spans="2:10">
      <c r="B143" s="7">
        <v>40592.270833333299</v>
      </c>
      <c r="D143" t="s">
        <v>8</v>
      </c>
      <c r="E143" t="s">
        <v>37</v>
      </c>
      <c r="F143" t="s">
        <v>13</v>
      </c>
      <c r="J143" t="s">
        <v>11</v>
      </c>
    </row>
    <row r="144" spans="2:10">
      <c r="B144" s="7">
        <v>40592.5</v>
      </c>
      <c r="D144" t="s">
        <v>8</v>
      </c>
      <c r="E144" t="s">
        <v>40</v>
      </c>
      <c r="F144" t="s">
        <v>10</v>
      </c>
      <c r="J144" t="s">
        <v>11</v>
      </c>
    </row>
    <row r="145" spans="2:10">
      <c r="B145" s="7">
        <v>40593.458333333299</v>
      </c>
      <c r="D145" t="s">
        <v>8</v>
      </c>
      <c r="E145" t="s">
        <v>43</v>
      </c>
      <c r="F145" t="s">
        <v>16</v>
      </c>
      <c r="J145" t="s">
        <v>11</v>
      </c>
    </row>
    <row r="146" spans="2:10">
      <c r="B146" s="7">
        <v>40593.458333333299</v>
      </c>
      <c r="D146" t="s">
        <v>8</v>
      </c>
      <c r="E146" t="s">
        <v>46</v>
      </c>
      <c r="F146" t="s">
        <v>16</v>
      </c>
      <c r="J146" t="s">
        <v>11</v>
      </c>
    </row>
    <row r="147" spans="2:10">
      <c r="B147" s="7">
        <v>40593.5</v>
      </c>
      <c r="D147" t="s">
        <v>8</v>
      </c>
      <c r="E147" t="s">
        <v>49</v>
      </c>
      <c r="F147" t="s">
        <v>13</v>
      </c>
      <c r="J147" t="s">
        <v>11</v>
      </c>
    </row>
    <row r="148" spans="2:10">
      <c r="B148" s="7">
        <v>40593.5</v>
      </c>
      <c r="D148" t="s">
        <v>8</v>
      </c>
      <c r="E148" t="s">
        <v>52</v>
      </c>
      <c r="F148" t="s">
        <v>13</v>
      </c>
      <c r="J148" t="s">
        <v>11</v>
      </c>
    </row>
    <row r="149" spans="2:10">
      <c r="B149" s="7">
        <v>40593.645833333299</v>
      </c>
      <c r="D149" t="s">
        <v>8</v>
      </c>
      <c r="E149" t="s">
        <v>55</v>
      </c>
      <c r="F149" t="s">
        <v>56</v>
      </c>
      <c r="J149" t="s">
        <v>11</v>
      </c>
    </row>
    <row r="150" spans="2:10">
      <c r="B150" s="7">
        <v>40593.645833333299</v>
      </c>
      <c r="D150" t="s">
        <v>8</v>
      </c>
      <c r="E150" t="s">
        <v>59</v>
      </c>
      <c r="F150" t="s">
        <v>13</v>
      </c>
      <c r="J150" t="s">
        <v>11</v>
      </c>
    </row>
    <row r="151" spans="2:10">
      <c r="B151" s="7">
        <v>40593.645833333299</v>
      </c>
      <c r="D151" t="s">
        <v>8</v>
      </c>
      <c r="E151" t="s">
        <v>61</v>
      </c>
      <c r="F151" t="s">
        <v>56</v>
      </c>
      <c r="J151" t="s">
        <v>11</v>
      </c>
    </row>
    <row r="152" spans="2:10">
      <c r="B152" s="7">
        <v>40593.645833333299</v>
      </c>
      <c r="D152" t="s">
        <v>8</v>
      </c>
      <c r="E152" t="s">
        <v>63</v>
      </c>
      <c r="F152" t="s">
        <v>13</v>
      </c>
      <c r="J152" t="s">
        <v>11</v>
      </c>
    </row>
    <row r="153" spans="2:10">
      <c r="B153" s="7">
        <v>40595.270833333299</v>
      </c>
      <c r="D153" t="s">
        <v>8</v>
      </c>
      <c r="E153" t="s">
        <v>66</v>
      </c>
      <c r="F153" t="s">
        <v>13</v>
      </c>
      <c r="J153" t="s">
        <v>11</v>
      </c>
    </row>
    <row r="154" spans="2:10">
      <c r="B154" s="7">
        <v>40595.4375</v>
      </c>
      <c r="D154" t="s">
        <v>8</v>
      </c>
      <c r="E154" t="s">
        <v>68</v>
      </c>
      <c r="F154" t="s">
        <v>13</v>
      </c>
      <c r="J154" t="s">
        <v>11</v>
      </c>
    </row>
    <row r="155" spans="2:10">
      <c r="B155" s="7">
        <v>40595.458333333299</v>
      </c>
      <c r="D155" t="s">
        <v>8</v>
      </c>
      <c r="E155" t="s">
        <v>70</v>
      </c>
      <c r="F155" t="s">
        <v>10</v>
      </c>
      <c r="J155" t="s">
        <v>11</v>
      </c>
    </row>
    <row r="156" spans="2:10">
      <c r="B156" s="7">
        <v>40595.458333333299</v>
      </c>
      <c r="D156" t="s">
        <v>8</v>
      </c>
      <c r="E156" t="s">
        <v>71</v>
      </c>
      <c r="F156" t="s">
        <v>10</v>
      </c>
      <c r="J156" t="s">
        <v>11</v>
      </c>
    </row>
    <row r="157" spans="2:10">
      <c r="B157" s="7">
        <v>40596.666666666701</v>
      </c>
      <c r="D157" t="s">
        <v>8</v>
      </c>
      <c r="E157" t="s">
        <v>108</v>
      </c>
      <c r="F157" t="s">
        <v>13</v>
      </c>
      <c r="J157" t="s">
        <v>11</v>
      </c>
    </row>
    <row r="158" spans="2:10">
      <c r="B158" s="7">
        <v>40598.375</v>
      </c>
      <c r="D158" t="s">
        <v>8</v>
      </c>
      <c r="E158" t="s">
        <v>109</v>
      </c>
      <c r="F158" t="s">
        <v>13</v>
      </c>
      <c r="J158" t="s">
        <v>11</v>
      </c>
    </row>
    <row r="159" spans="2:10">
      <c r="B159" s="7">
        <v>40598.375</v>
      </c>
      <c r="D159" t="s">
        <v>8</v>
      </c>
      <c r="E159" t="s">
        <v>110</v>
      </c>
      <c r="F159" t="s">
        <v>13</v>
      </c>
      <c r="J159" t="s">
        <v>11</v>
      </c>
    </row>
    <row r="160" spans="2:10">
      <c r="B160" s="7">
        <v>40598.458333333299</v>
      </c>
      <c r="D160" t="s">
        <v>8</v>
      </c>
      <c r="E160" t="s">
        <v>72</v>
      </c>
      <c r="F160" t="s">
        <v>10</v>
      </c>
      <c r="J160" t="s">
        <v>11</v>
      </c>
    </row>
    <row r="161" spans="2:10">
      <c r="B161" s="7">
        <v>40598.458333333299</v>
      </c>
      <c r="D161" t="s">
        <v>8</v>
      </c>
      <c r="E161" t="s">
        <v>73</v>
      </c>
      <c r="F161" t="s">
        <v>10</v>
      </c>
      <c r="J161" t="s">
        <v>11</v>
      </c>
    </row>
    <row r="162" spans="2:10">
      <c r="B162" s="7">
        <v>40598.5</v>
      </c>
      <c r="D162" t="s">
        <v>8</v>
      </c>
      <c r="E162" t="s">
        <v>74</v>
      </c>
      <c r="F162" t="s">
        <v>13</v>
      </c>
      <c r="J162" t="s">
        <v>11</v>
      </c>
    </row>
    <row r="163" spans="2:10">
      <c r="B163" s="7">
        <v>40598.5</v>
      </c>
      <c r="D163" t="s">
        <v>8</v>
      </c>
      <c r="E163" t="s">
        <v>75</v>
      </c>
      <c r="F163" t="s">
        <v>13</v>
      </c>
      <c r="J163" t="s">
        <v>11</v>
      </c>
    </row>
    <row r="164" spans="2:10">
      <c r="B164" s="7">
        <v>40598.708333333299</v>
      </c>
      <c r="D164" t="s">
        <v>8</v>
      </c>
      <c r="E164" t="s">
        <v>111</v>
      </c>
      <c r="F164" t="s">
        <v>13</v>
      </c>
      <c r="J164" t="s">
        <v>11</v>
      </c>
    </row>
    <row r="165" spans="2:10">
      <c r="B165" s="7">
        <v>40599.229166666701</v>
      </c>
      <c r="D165" t="s">
        <v>8</v>
      </c>
      <c r="E165" t="s">
        <v>97</v>
      </c>
      <c r="F165" t="s">
        <v>13</v>
      </c>
      <c r="J165" t="s">
        <v>11</v>
      </c>
    </row>
    <row r="166" spans="2:10">
      <c r="B166" s="7">
        <v>40599.40625</v>
      </c>
      <c r="D166" t="s">
        <v>8</v>
      </c>
      <c r="E166" t="s">
        <v>77</v>
      </c>
      <c r="F166" t="s">
        <v>13</v>
      </c>
      <c r="J166" t="s">
        <v>11</v>
      </c>
    </row>
    <row r="167" spans="2:10">
      <c r="B167" s="7">
        <v>40599.666666666701</v>
      </c>
      <c r="D167" t="s">
        <v>8</v>
      </c>
      <c r="E167" t="s">
        <v>78</v>
      </c>
      <c r="F167" t="s">
        <v>10</v>
      </c>
      <c r="J167" t="s">
        <v>11</v>
      </c>
    </row>
    <row r="168" spans="2:10">
      <c r="B168" s="7">
        <v>40599.708333333299</v>
      </c>
      <c r="D168" t="s">
        <v>8</v>
      </c>
      <c r="E168" t="s">
        <v>79</v>
      </c>
      <c r="F168" t="s">
        <v>13</v>
      </c>
      <c r="J168" t="s">
        <v>11</v>
      </c>
    </row>
    <row r="169" spans="2:10">
      <c r="B169" s="7">
        <v>40600.708333333299</v>
      </c>
      <c r="D169" t="s">
        <v>8</v>
      </c>
      <c r="E169" t="s">
        <v>80</v>
      </c>
      <c r="F169" t="s">
        <v>56</v>
      </c>
      <c r="J169" t="s">
        <v>11</v>
      </c>
    </row>
    <row r="170" spans="2:10">
      <c r="B170" s="7">
        <v>40600.708333333299</v>
      </c>
      <c r="D170" t="s">
        <v>8</v>
      </c>
      <c r="E170" t="s">
        <v>81</v>
      </c>
      <c r="F170" t="s">
        <v>13</v>
      </c>
      <c r="J170" t="s">
        <v>11</v>
      </c>
    </row>
    <row r="171" spans="2:10">
      <c r="B171" s="7">
        <v>40600.885416666701</v>
      </c>
      <c r="D171" t="s">
        <v>8</v>
      </c>
      <c r="E171" t="s">
        <v>99</v>
      </c>
      <c r="F171" t="s">
        <v>13</v>
      </c>
      <c r="J171" t="s">
        <v>11</v>
      </c>
    </row>
    <row r="172" spans="2:10">
      <c r="B172" s="7">
        <v>40601.375</v>
      </c>
      <c r="D172" t="s">
        <v>8</v>
      </c>
      <c r="E172" t="s">
        <v>84</v>
      </c>
      <c r="F172" t="s">
        <v>10</v>
      </c>
      <c r="J172" t="s">
        <v>11</v>
      </c>
    </row>
    <row r="173" spans="2:10">
      <c r="B173" s="7">
        <v>40601.5</v>
      </c>
      <c r="D173" t="s">
        <v>8</v>
      </c>
      <c r="E173" t="s">
        <v>85</v>
      </c>
      <c r="F173" t="s">
        <v>10</v>
      </c>
      <c r="J173" t="s">
        <v>11</v>
      </c>
    </row>
    <row r="174" spans="2:10">
      <c r="B174" s="7">
        <v>40601.625</v>
      </c>
      <c r="D174" t="s">
        <v>8</v>
      </c>
      <c r="E174" t="s">
        <v>86</v>
      </c>
      <c r="F174" t="s">
        <v>13</v>
      </c>
      <c r="J174" t="s">
        <v>11</v>
      </c>
    </row>
    <row r="175" spans="2:10">
      <c r="B175" s="7">
        <v>40601.625</v>
      </c>
      <c r="D175" t="s">
        <v>8</v>
      </c>
      <c r="E175" t="s">
        <v>87</v>
      </c>
      <c r="F175" t="s">
        <v>13</v>
      </c>
      <c r="J175" t="s">
        <v>11</v>
      </c>
    </row>
    <row r="176" spans="2:10">
      <c r="B176" s="7">
        <v>40601.645833333299</v>
      </c>
      <c r="D176" t="s">
        <v>8</v>
      </c>
      <c r="E176" t="s">
        <v>88</v>
      </c>
      <c r="F176" t="s">
        <v>13</v>
      </c>
      <c r="J176" t="s">
        <v>11</v>
      </c>
    </row>
    <row r="177" spans="2:10">
      <c r="B177" s="7">
        <v>40602.0625</v>
      </c>
      <c r="D177" t="s">
        <v>8</v>
      </c>
      <c r="E177" t="s">
        <v>89</v>
      </c>
      <c r="F177" t="s">
        <v>13</v>
      </c>
      <c r="J177" t="s">
        <v>11</v>
      </c>
    </row>
    <row r="178" spans="2:10">
      <c r="B178" s="7">
        <v>40602.291666666701</v>
      </c>
      <c r="D178" t="s">
        <v>8</v>
      </c>
      <c r="E178" t="s">
        <v>65</v>
      </c>
      <c r="F178" t="s">
        <v>13</v>
      </c>
      <c r="J178" t="s">
        <v>11</v>
      </c>
    </row>
    <row r="179" spans="2:10">
      <c r="B179" s="7">
        <v>40602.418749999997</v>
      </c>
      <c r="D179" t="s">
        <v>8</v>
      </c>
      <c r="E179" t="s">
        <v>82</v>
      </c>
      <c r="F179" t="s">
        <v>13</v>
      </c>
      <c r="J179" t="s">
        <v>11</v>
      </c>
    </row>
    <row r="180" spans="2:10">
      <c r="B180" s="7">
        <v>40602.418749999997</v>
      </c>
      <c r="D180" t="s">
        <v>8</v>
      </c>
      <c r="E180" t="s">
        <v>83</v>
      </c>
      <c r="F180" t="s">
        <v>13</v>
      </c>
      <c r="J180" t="s">
        <v>11</v>
      </c>
    </row>
    <row r="181" spans="2:10">
      <c r="B181" s="7">
        <v>40602.458333333299</v>
      </c>
      <c r="D181" t="s">
        <v>8</v>
      </c>
      <c r="E181" t="s">
        <v>90</v>
      </c>
      <c r="F181" t="s">
        <v>13</v>
      </c>
      <c r="J181" t="s">
        <v>11</v>
      </c>
    </row>
    <row r="182" spans="2:10">
      <c r="B182" s="7">
        <v>40602.458333333299</v>
      </c>
      <c r="D182" t="s">
        <v>8</v>
      </c>
      <c r="E182" t="s">
        <v>91</v>
      </c>
      <c r="F182" t="s">
        <v>13</v>
      </c>
      <c r="J182" t="s">
        <v>11</v>
      </c>
    </row>
    <row r="183" spans="2:10">
      <c r="B183" s="7">
        <v>40602.645833333299</v>
      </c>
      <c r="D183" t="s">
        <v>8</v>
      </c>
      <c r="E183" t="s">
        <v>94</v>
      </c>
      <c r="F183" t="s">
        <v>13</v>
      </c>
      <c r="J183" t="s">
        <v>11</v>
      </c>
    </row>
    <row r="184" spans="2:10">
      <c r="B184" s="7">
        <v>40602.645833333299</v>
      </c>
      <c r="D184" t="s">
        <v>8</v>
      </c>
      <c r="E184" t="s">
        <v>95</v>
      </c>
      <c r="F184" t="s">
        <v>13</v>
      </c>
      <c r="J184" t="s">
        <v>11</v>
      </c>
    </row>
    <row r="185" spans="2:10">
      <c r="B185" s="7">
        <v>40602.697916666701</v>
      </c>
      <c r="D185" t="s">
        <v>8</v>
      </c>
      <c r="E185" t="s">
        <v>96</v>
      </c>
      <c r="F185" t="s">
        <v>10</v>
      </c>
      <c r="J185" t="s">
        <v>11</v>
      </c>
    </row>
    <row r="186" spans="2:10">
      <c r="B186" s="7">
        <v>40603.458333333299</v>
      </c>
      <c r="D186" t="s">
        <v>8</v>
      </c>
      <c r="E186" t="s">
        <v>100</v>
      </c>
      <c r="F186" t="s">
        <v>10</v>
      </c>
      <c r="J186" t="s">
        <v>11</v>
      </c>
    </row>
    <row r="187" spans="2:10">
      <c r="B187" s="7">
        <v>40603.541666666701</v>
      </c>
      <c r="D187" t="s">
        <v>8</v>
      </c>
      <c r="E187" t="s">
        <v>112</v>
      </c>
      <c r="F187" t="s">
        <v>13</v>
      </c>
      <c r="J187" t="s">
        <v>11</v>
      </c>
    </row>
    <row r="188" spans="2:10">
      <c r="B188" s="7">
        <v>40605.458333333299</v>
      </c>
      <c r="D188" t="s">
        <v>8</v>
      </c>
      <c r="E188" t="s">
        <v>101</v>
      </c>
      <c r="F188" t="s">
        <v>10</v>
      </c>
      <c r="J188" t="s">
        <v>11</v>
      </c>
    </row>
    <row r="189" spans="2:10">
      <c r="B189" s="7">
        <v>40605.5</v>
      </c>
      <c r="D189" t="s">
        <v>8</v>
      </c>
      <c r="E189" t="s">
        <v>113</v>
      </c>
      <c r="F189" t="s">
        <v>13</v>
      </c>
      <c r="J189" t="s">
        <v>11</v>
      </c>
    </row>
    <row r="190" spans="2:10">
      <c r="B190" s="7">
        <v>40605.5</v>
      </c>
      <c r="D190" t="s">
        <v>8</v>
      </c>
      <c r="E190" t="s">
        <v>114</v>
      </c>
      <c r="F190" t="s">
        <v>13</v>
      </c>
      <c r="J190" t="s">
        <v>11</v>
      </c>
    </row>
    <row r="191" spans="2:10">
      <c r="B191" s="7">
        <v>40605.5</v>
      </c>
      <c r="D191" t="s">
        <v>8</v>
      </c>
      <c r="E191" t="s">
        <v>115</v>
      </c>
      <c r="F191" t="s">
        <v>13</v>
      </c>
      <c r="J191" t="s">
        <v>11</v>
      </c>
    </row>
    <row r="192" spans="2:10">
      <c r="B192" s="7">
        <v>40605.5</v>
      </c>
      <c r="D192" t="s">
        <v>8</v>
      </c>
      <c r="E192" t="s">
        <v>116</v>
      </c>
      <c r="F192" t="s">
        <v>13</v>
      </c>
      <c r="J192" t="s">
        <v>11</v>
      </c>
    </row>
    <row r="193" spans="2:10">
      <c r="B193" s="7">
        <v>40605.5</v>
      </c>
      <c r="D193" t="s">
        <v>8</v>
      </c>
      <c r="E193" t="s">
        <v>117</v>
      </c>
      <c r="F193" t="s">
        <v>13</v>
      </c>
      <c r="J193" t="s">
        <v>11</v>
      </c>
    </row>
    <row r="194" spans="2:10">
      <c r="B194" s="7">
        <v>40605.708333333299</v>
      </c>
      <c r="D194" t="s">
        <v>8</v>
      </c>
      <c r="E194" t="s">
        <v>9</v>
      </c>
      <c r="F194" t="s">
        <v>10</v>
      </c>
      <c r="J194" t="s">
        <v>11</v>
      </c>
    </row>
    <row r="195" spans="2:10">
      <c r="B195" s="7">
        <v>40606.5</v>
      </c>
      <c r="D195" t="s">
        <v>8</v>
      </c>
      <c r="E195" t="s">
        <v>17</v>
      </c>
      <c r="F195" t="s">
        <v>13</v>
      </c>
      <c r="J195" t="s">
        <v>11</v>
      </c>
    </row>
    <row r="196" spans="2:10">
      <c r="B196" s="1">
        <v>40607</v>
      </c>
      <c r="D196" t="s">
        <v>8</v>
      </c>
      <c r="E196" t="s">
        <v>21</v>
      </c>
      <c r="F196" t="s">
        <v>10</v>
      </c>
      <c r="J196" t="s">
        <v>11</v>
      </c>
    </row>
    <row r="197" spans="2:10">
      <c r="B197" s="1">
        <v>40607</v>
      </c>
      <c r="D197" t="s">
        <v>8</v>
      </c>
      <c r="E197" t="s">
        <v>24</v>
      </c>
      <c r="F197" t="s">
        <v>25</v>
      </c>
      <c r="J197" t="s">
        <v>11</v>
      </c>
    </row>
    <row r="198" spans="2:10">
      <c r="B198" s="1">
        <v>40607</v>
      </c>
      <c r="D198" t="s">
        <v>8</v>
      </c>
      <c r="E198" t="s">
        <v>28</v>
      </c>
      <c r="F198" t="s">
        <v>29</v>
      </c>
      <c r="J198" t="s">
        <v>11</v>
      </c>
    </row>
    <row r="199" spans="2:10">
      <c r="B199" s="7">
        <v>40607.416666666701</v>
      </c>
      <c r="D199" t="s">
        <v>8</v>
      </c>
      <c r="E199" t="s">
        <v>32</v>
      </c>
      <c r="F199" t="s">
        <v>13</v>
      </c>
      <c r="J199" t="s">
        <v>11</v>
      </c>
    </row>
    <row r="200" spans="2:10">
      <c r="B200" s="7">
        <v>40607.416666666701</v>
      </c>
      <c r="D200" t="s">
        <v>8</v>
      </c>
      <c r="E200" t="s">
        <v>35</v>
      </c>
      <c r="F200" t="s">
        <v>13</v>
      </c>
      <c r="J200" t="s">
        <v>11</v>
      </c>
    </row>
    <row r="201" spans="2:10">
      <c r="B201" s="7">
        <v>40607.5</v>
      </c>
      <c r="D201" t="s">
        <v>8</v>
      </c>
      <c r="E201" t="s">
        <v>38</v>
      </c>
      <c r="F201" t="s">
        <v>13</v>
      </c>
      <c r="J201" t="s">
        <v>11</v>
      </c>
    </row>
    <row r="202" spans="2:10">
      <c r="B202" s="7">
        <v>40607.5</v>
      </c>
      <c r="D202" t="s">
        <v>8</v>
      </c>
      <c r="E202" t="s">
        <v>41</v>
      </c>
      <c r="F202" t="s">
        <v>13</v>
      </c>
      <c r="J202" t="s">
        <v>11</v>
      </c>
    </row>
    <row r="203" spans="2:10">
      <c r="B203" s="7">
        <v>40608.5</v>
      </c>
      <c r="D203" t="s">
        <v>8</v>
      </c>
      <c r="E203" t="s">
        <v>44</v>
      </c>
      <c r="F203" t="s">
        <v>10</v>
      </c>
      <c r="J203" t="s">
        <v>11</v>
      </c>
    </row>
    <row r="204" spans="2:10">
      <c r="B204" s="7">
        <v>40608.5</v>
      </c>
      <c r="D204" t="s">
        <v>8</v>
      </c>
      <c r="E204" t="s">
        <v>47</v>
      </c>
      <c r="F204" t="s">
        <v>13</v>
      </c>
      <c r="J204" t="s">
        <v>11</v>
      </c>
    </row>
    <row r="205" spans="2:10">
      <c r="B205" s="7">
        <v>40608.5</v>
      </c>
      <c r="D205" t="s">
        <v>8</v>
      </c>
      <c r="E205" t="s">
        <v>50</v>
      </c>
      <c r="F205" t="s">
        <v>13</v>
      </c>
      <c r="J205" t="s">
        <v>11</v>
      </c>
    </row>
    <row r="206" spans="2:10">
      <c r="B206" s="7">
        <v>40608.645833333299</v>
      </c>
      <c r="D206" t="s">
        <v>8</v>
      </c>
      <c r="E206" t="s">
        <v>60</v>
      </c>
      <c r="F206" t="s">
        <v>56</v>
      </c>
      <c r="J206" t="s">
        <v>11</v>
      </c>
    </row>
    <row r="207" spans="2:10">
      <c r="B207" s="7">
        <v>40609.375</v>
      </c>
      <c r="D207" t="s">
        <v>8</v>
      </c>
      <c r="E207" t="s">
        <v>53</v>
      </c>
      <c r="F207" t="s">
        <v>13</v>
      </c>
      <c r="J207" t="s">
        <v>11</v>
      </c>
    </row>
    <row r="208" spans="2:10">
      <c r="B208" s="7">
        <v>40609.375</v>
      </c>
      <c r="D208" t="s">
        <v>8</v>
      </c>
      <c r="E208" t="s">
        <v>57</v>
      </c>
      <c r="F208" t="s">
        <v>13</v>
      </c>
      <c r="J208" t="s">
        <v>11</v>
      </c>
    </row>
    <row r="209" spans="2:10">
      <c r="B209" s="7">
        <v>40609.5</v>
      </c>
      <c r="D209" t="s">
        <v>8</v>
      </c>
      <c r="E209" t="s">
        <v>62</v>
      </c>
      <c r="F209" t="s">
        <v>13</v>
      </c>
      <c r="J209" t="s">
        <v>11</v>
      </c>
    </row>
    <row r="210" spans="2:10">
      <c r="B210" s="7">
        <v>40609.511805555601</v>
      </c>
      <c r="D210" t="s">
        <v>8</v>
      </c>
      <c r="E210" t="s">
        <v>33</v>
      </c>
      <c r="F210" t="s">
        <v>98</v>
      </c>
      <c r="J210" t="s">
        <v>11</v>
      </c>
    </row>
    <row r="211" spans="2:10">
      <c r="B211" s="7">
        <v>40609.645833333299</v>
      </c>
      <c r="D211" t="s">
        <v>8</v>
      </c>
      <c r="E211" t="s">
        <v>64</v>
      </c>
      <c r="F211" t="s">
        <v>56</v>
      </c>
      <c r="J211" t="s">
        <v>11</v>
      </c>
    </row>
    <row r="212" spans="2:10">
      <c r="B212" s="7">
        <v>40609.645833333299</v>
      </c>
      <c r="D212" t="s">
        <v>8</v>
      </c>
      <c r="E212" t="s">
        <v>69</v>
      </c>
      <c r="F212" t="s">
        <v>13</v>
      </c>
      <c r="J212" t="s">
        <v>11</v>
      </c>
    </row>
    <row r="213" spans="2:10">
      <c r="B213" s="7">
        <v>40609.645833333299</v>
      </c>
      <c r="D213" t="s">
        <v>8</v>
      </c>
      <c r="E213" t="s">
        <v>12</v>
      </c>
      <c r="F213" t="s">
        <v>13</v>
      </c>
      <c r="J213" t="s">
        <v>11</v>
      </c>
    </row>
    <row r="214" spans="2:10">
      <c r="B214" s="7">
        <v>40609.645833333299</v>
      </c>
      <c r="D214" t="s">
        <v>8</v>
      </c>
      <c r="E214" t="s">
        <v>18</v>
      </c>
      <c r="F214" t="s">
        <v>19</v>
      </c>
      <c r="J214" t="s">
        <v>11</v>
      </c>
    </row>
    <row r="215" spans="2:10">
      <c r="B215" s="7">
        <v>40612.354166666701</v>
      </c>
      <c r="D215" t="s">
        <v>8</v>
      </c>
      <c r="E215" t="s">
        <v>118</v>
      </c>
      <c r="F215" t="s">
        <v>13</v>
      </c>
      <c r="J215" t="s">
        <v>11</v>
      </c>
    </row>
    <row r="216" spans="2:10">
      <c r="B216" s="7">
        <v>40612.40625</v>
      </c>
      <c r="D216" t="s">
        <v>8</v>
      </c>
      <c r="E216" t="s">
        <v>22</v>
      </c>
      <c r="F216" t="s">
        <v>13</v>
      </c>
      <c r="J216" t="s">
        <v>11</v>
      </c>
    </row>
    <row r="217" spans="2:10">
      <c r="B217" s="7">
        <v>40612.40625</v>
      </c>
      <c r="D217" t="s">
        <v>8</v>
      </c>
      <c r="E217" t="s">
        <v>26</v>
      </c>
      <c r="F217" t="s">
        <v>13</v>
      </c>
      <c r="J217" t="s">
        <v>11</v>
      </c>
    </row>
    <row r="218" spans="2:10">
      <c r="B218" s="7">
        <v>40613.076388888898</v>
      </c>
      <c r="D218" t="s">
        <v>8</v>
      </c>
      <c r="E218" t="s">
        <v>33</v>
      </c>
      <c r="F218" t="s">
        <v>16</v>
      </c>
      <c r="J218" t="s">
        <v>11</v>
      </c>
    </row>
    <row r="219" spans="2:10">
      <c r="B219" s="7">
        <v>40613.375</v>
      </c>
      <c r="D219" t="s">
        <v>8</v>
      </c>
      <c r="E219" t="s">
        <v>103</v>
      </c>
      <c r="F219" t="s">
        <v>13</v>
      </c>
      <c r="J219" t="s">
        <v>11</v>
      </c>
    </row>
    <row r="220" spans="2:10">
      <c r="B220" s="7">
        <v>40613.375</v>
      </c>
      <c r="D220" t="s">
        <v>8</v>
      </c>
      <c r="E220" t="s">
        <v>104</v>
      </c>
      <c r="F220" t="s">
        <v>13</v>
      </c>
      <c r="J220" t="s">
        <v>11</v>
      </c>
    </row>
    <row r="221" spans="2:10">
      <c r="B221" s="7">
        <v>40614.076388888898</v>
      </c>
      <c r="D221" t="s">
        <v>8</v>
      </c>
      <c r="E221" t="s">
        <v>36</v>
      </c>
      <c r="F221" t="s">
        <v>13</v>
      </c>
      <c r="J221" t="s">
        <v>11</v>
      </c>
    </row>
    <row r="222" spans="2:10">
      <c r="B222" s="7">
        <v>40614.40625</v>
      </c>
      <c r="D222" t="s">
        <v>8</v>
      </c>
      <c r="E222" t="s">
        <v>39</v>
      </c>
      <c r="F222" t="s">
        <v>16</v>
      </c>
      <c r="J222" t="s">
        <v>11</v>
      </c>
    </row>
    <row r="223" spans="2:10">
      <c r="B223" s="7">
        <v>40614.541666666701</v>
      </c>
      <c r="D223" t="s">
        <v>8</v>
      </c>
      <c r="E223" t="s">
        <v>42</v>
      </c>
      <c r="F223" t="s">
        <v>10</v>
      </c>
      <c r="J223" t="s">
        <v>11</v>
      </c>
    </row>
    <row r="224" spans="2:10">
      <c r="B224" s="7">
        <v>40615.614583333299</v>
      </c>
      <c r="D224" t="s">
        <v>8</v>
      </c>
      <c r="E224" t="s">
        <v>67</v>
      </c>
      <c r="F224" t="s">
        <v>13</v>
      </c>
      <c r="J224" t="s">
        <v>11</v>
      </c>
    </row>
    <row r="225" spans="2:10">
      <c r="B225" s="7">
        <v>40616.333333333299</v>
      </c>
      <c r="D225" t="s">
        <v>8</v>
      </c>
      <c r="E225" t="s">
        <v>119</v>
      </c>
      <c r="F225" t="s">
        <v>13</v>
      </c>
      <c r="J225" t="s">
        <v>11</v>
      </c>
    </row>
    <row r="226" spans="2:10">
      <c r="B226" s="7">
        <v>40616.333333333299</v>
      </c>
      <c r="D226" t="s">
        <v>8</v>
      </c>
      <c r="E226" t="s">
        <v>120</v>
      </c>
      <c r="F226" t="s">
        <v>13</v>
      </c>
      <c r="J226" t="s">
        <v>11</v>
      </c>
    </row>
    <row r="227" spans="2:10">
      <c r="B227" s="7">
        <v>40616.333333333299</v>
      </c>
      <c r="D227" t="s">
        <v>8</v>
      </c>
      <c r="E227" t="s">
        <v>119</v>
      </c>
      <c r="F227" t="s">
        <v>13</v>
      </c>
      <c r="J227" t="s">
        <v>11</v>
      </c>
    </row>
    <row r="228" spans="2:10">
      <c r="B228" s="7">
        <v>40616.333333333299</v>
      </c>
      <c r="D228" t="s">
        <v>8</v>
      </c>
      <c r="E228" t="s">
        <v>120</v>
      </c>
      <c r="F228" t="s">
        <v>13</v>
      </c>
      <c r="J228" t="s">
        <v>11</v>
      </c>
    </row>
    <row r="229" spans="2:10">
      <c r="B229" s="7">
        <v>40616.375</v>
      </c>
      <c r="D229" t="s">
        <v>8</v>
      </c>
      <c r="E229" t="s">
        <v>45</v>
      </c>
      <c r="F229" t="s">
        <v>13</v>
      </c>
      <c r="J229" t="s">
        <v>11</v>
      </c>
    </row>
    <row r="230" spans="2:10">
      <c r="B230" s="7">
        <v>40616.489583333299</v>
      </c>
      <c r="D230" t="s">
        <v>8</v>
      </c>
      <c r="E230" t="s">
        <v>51</v>
      </c>
      <c r="F230" t="s">
        <v>13</v>
      </c>
      <c r="J230" t="s">
        <v>11</v>
      </c>
    </row>
    <row r="231" spans="2:10">
      <c r="B231" s="7">
        <v>40616.489583333299</v>
      </c>
      <c r="D231" t="s">
        <v>8</v>
      </c>
      <c r="E231" t="s">
        <v>54</v>
      </c>
      <c r="F231" t="s">
        <v>13</v>
      </c>
      <c r="J231" t="s">
        <v>11</v>
      </c>
    </row>
    <row r="232" spans="2:10">
      <c r="B232" s="7">
        <v>40616.489583333299</v>
      </c>
      <c r="D232" t="s">
        <v>8</v>
      </c>
      <c r="E232" t="s">
        <v>58</v>
      </c>
      <c r="F232" t="s">
        <v>13</v>
      </c>
      <c r="J232" t="s">
        <v>11</v>
      </c>
    </row>
    <row r="233" spans="2:10">
      <c r="B233" s="7">
        <v>40616.5</v>
      </c>
      <c r="D233" t="s">
        <v>8</v>
      </c>
      <c r="E233" t="s">
        <v>15</v>
      </c>
      <c r="F233" t="s">
        <v>16</v>
      </c>
      <c r="J233" t="s">
        <v>11</v>
      </c>
    </row>
    <row r="234" spans="2:10">
      <c r="B234" s="7">
        <v>40616.5</v>
      </c>
      <c r="D234" t="s">
        <v>8</v>
      </c>
      <c r="E234" t="s">
        <v>20</v>
      </c>
      <c r="F234" t="s">
        <v>16</v>
      </c>
      <c r="J234" t="s">
        <v>11</v>
      </c>
    </row>
    <row r="235" spans="2:10">
      <c r="B235" s="7">
        <v>40616.645833333299</v>
      </c>
      <c r="D235" t="s">
        <v>8</v>
      </c>
      <c r="E235" t="s">
        <v>23</v>
      </c>
      <c r="F235" t="s">
        <v>13</v>
      </c>
      <c r="J235" t="s">
        <v>11</v>
      </c>
    </row>
    <row r="236" spans="2:10">
      <c r="B236" s="7">
        <v>40616.645833333299</v>
      </c>
      <c r="D236" t="s">
        <v>8</v>
      </c>
      <c r="E236" t="s">
        <v>31</v>
      </c>
      <c r="F236" t="s">
        <v>13</v>
      </c>
      <c r="J236" t="s">
        <v>11</v>
      </c>
    </row>
    <row r="237" spans="2:10">
      <c r="B237" s="7">
        <v>40616.708333333299</v>
      </c>
      <c r="D237" t="s">
        <v>8</v>
      </c>
      <c r="E237" t="s">
        <v>27</v>
      </c>
      <c r="F237" t="s">
        <v>13</v>
      </c>
      <c r="J237" t="s">
        <v>11</v>
      </c>
    </row>
    <row r="238" spans="2:10">
      <c r="B238" s="7">
        <v>40617.5</v>
      </c>
      <c r="D238" t="s">
        <v>8</v>
      </c>
      <c r="E238" t="s">
        <v>121</v>
      </c>
      <c r="F238" t="s">
        <v>13</v>
      </c>
      <c r="J238" t="s">
        <v>11</v>
      </c>
    </row>
    <row r="239" spans="2:10">
      <c r="B239" s="7">
        <v>40617.5</v>
      </c>
      <c r="D239" t="s">
        <v>8</v>
      </c>
      <c r="E239" t="s">
        <v>121</v>
      </c>
      <c r="F239" t="s">
        <v>13</v>
      </c>
      <c r="J239" t="s">
        <v>11</v>
      </c>
    </row>
    <row r="240" spans="2:10">
      <c r="B240" s="7">
        <v>40620.270833333299</v>
      </c>
      <c r="D240" t="s">
        <v>8</v>
      </c>
      <c r="E240" t="s">
        <v>37</v>
      </c>
      <c r="F240" t="s">
        <v>13</v>
      </c>
      <c r="J240" t="s">
        <v>11</v>
      </c>
    </row>
    <row r="241" spans="2:10">
      <c r="B241" s="7">
        <v>40620.5</v>
      </c>
      <c r="D241" t="s">
        <v>8</v>
      </c>
      <c r="E241" t="s">
        <v>40</v>
      </c>
      <c r="F241" t="s">
        <v>10</v>
      </c>
      <c r="J241" t="s">
        <v>11</v>
      </c>
    </row>
    <row r="242" spans="2:10">
      <c r="B242" s="7">
        <v>40621.458333333299</v>
      </c>
      <c r="D242" t="s">
        <v>8</v>
      </c>
      <c r="E242" t="s">
        <v>43</v>
      </c>
      <c r="F242" t="s">
        <v>16</v>
      </c>
      <c r="J242" t="s">
        <v>11</v>
      </c>
    </row>
    <row r="243" spans="2:10">
      <c r="B243" s="7">
        <v>40621.458333333299</v>
      </c>
      <c r="D243" t="s">
        <v>8</v>
      </c>
      <c r="E243" t="s">
        <v>46</v>
      </c>
      <c r="F243" t="s">
        <v>16</v>
      </c>
      <c r="J243" t="s">
        <v>11</v>
      </c>
    </row>
    <row r="244" spans="2:10">
      <c r="B244" s="7">
        <v>40621.5</v>
      </c>
      <c r="D244" t="s">
        <v>8</v>
      </c>
      <c r="E244" t="s">
        <v>49</v>
      </c>
      <c r="F244" t="s">
        <v>13</v>
      </c>
      <c r="J244" t="s">
        <v>11</v>
      </c>
    </row>
    <row r="245" spans="2:10">
      <c r="B245" s="7">
        <v>40621.5</v>
      </c>
      <c r="D245" t="s">
        <v>8</v>
      </c>
      <c r="E245" t="s">
        <v>52</v>
      </c>
      <c r="F245" t="s">
        <v>13</v>
      </c>
      <c r="J245" t="s">
        <v>11</v>
      </c>
    </row>
    <row r="246" spans="2:10">
      <c r="B246" s="7">
        <v>40621.645833333299</v>
      </c>
      <c r="D246" t="s">
        <v>8</v>
      </c>
      <c r="E246" t="s">
        <v>55</v>
      </c>
      <c r="F246" t="s">
        <v>56</v>
      </c>
      <c r="J246" t="s">
        <v>11</v>
      </c>
    </row>
    <row r="247" spans="2:10">
      <c r="B247" s="7">
        <v>40621.645833333299</v>
      </c>
      <c r="D247" t="s">
        <v>8</v>
      </c>
      <c r="E247" t="s">
        <v>59</v>
      </c>
      <c r="F247" t="s">
        <v>13</v>
      </c>
      <c r="J247" t="s">
        <v>11</v>
      </c>
    </row>
    <row r="248" spans="2:10">
      <c r="B248" s="7">
        <v>40621.645833333299</v>
      </c>
      <c r="D248" t="s">
        <v>8</v>
      </c>
      <c r="E248" t="s">
        <v>61</v>
      </c>
      <c r="F248" t="s">
        <v>56</v>
      </c>
      <c r="J248" t="s">
        <v>11</v>
      </c>
    </row>
    <row r="249" spans="2:10">
      <c r="B249" s="7">
        <v>40621.645833333299</v>
      </c>
      <c r="D249" t="s">
        <v>8</v>
      </c>
      <c r="E249" t="s">
        <v>63</v>
      </c>
      <c r="F249" t="s">
        <v>13</v>
      </c>
      <c r="J249" t="s">
        <v>11</v>
      </c>
    </row>
    <row r="250" spans="2:10">
      <c r="B250" s="7">
        <v>40623.270833333299</v>
      </c>
      <c r="D250" t="s">
        <v>8</v>
      </c>
      <c r="E250" t="s">
        <v>66</v>
      </c>
      <c r="F250" t="s">
        <v>13</v>
      </c>
      <c r="J250" t="s">
        <v>11</v>
      </c>
    </row>
    <row r="251" spans="2:10">
      <c r="B251" s="7">
        <v>40623.4375</v>
      </c>
      <c r="D251" t="s">
        <v>8</v>
      </c>
      <c r="E251" t="s">
        <v>68</v>
      </c>
      <c r="F251" t="s">
        <v>13</v>
      </c>
      <c r="J251" t="s">
        <v>11</v>
      </c>
    </row>
    <row r="252" spans="2:10">
      <c r="B252" s="7">
        <v>40623.458333333299</v>
      </c>
      <c r="D252" t="s">
        <v>8</v>
      </c>
      <c r="E252" t="s">
        <v>70</v>
      </c>
      <c r="F252" t="s">
        <v>10</v>
      </c>
      <c r="J252" t="s">
        <v>11</v>
      </c>
    </row>
    <row r="253" spans="2:10">
      <c r="B253" s="7">
        <v>40623.458333333299</v>
      </c>
      <c r="D253" t="s">
        <v>8</v>
      </c>
      <c r="E253" t="s">
        <v>71</v>
      </c>
      <c r="F253" t="s">
        <v>10</v>
      </c>
      <c r="J253" t="s">
        <v>11</v>
      </c>
    </row>
    <row r="254" spans="2:10">
      <c r="B254" s="7">
        <v>40626.458333333299</v>
      </c>
      <c r="D254" t="s">
        <v>8</v>
      </c>
      <c r="E254" t="s">
        <v>72</v>
      </c>
      <c r="F254" t="s">
        <v>10</v>
      </c>
      <c r="J254" t="s">
        <v>11</v>
      </c>
    </row>
    <row r="255" spans="2:10">
      <c r="B255" s="7">
        <v>40626.458333333299</v>
      </c>
      <c r="D255" t="s">
        <v>8</v>
      </c>
      <c r="E255" t="s">
        <v>73</v>
      </c>
      <c r="F255" t="s">
        <v>10</v>
      </c>
      <c r="J255" t="s">
        <v>11</v>
      </c>
    </row>
    <row r="256" spans="2:10">
      <c r="B256" s="7">
        <v>40626.5</v>
      </c>
      <c r="D256" t="s">
        <v>8</v>
      </c>
      <c r="E256" t="s">
        <v>74</v>
      </c>
      <c r="F256" t="s">
        <v>13</v>
      </c>
      <c r="J256" t="s">
        <v>11</v>
      </c>
    </row>
    <row r="257" spans="2:10">
      <c r="B257" s="7">
        <v>40626.5</v>
      </c>
      <c r="D257" t="s">
        <v>8</v>
      </c>
      <c r="E257" t="s">
        <v>75</v>
      </c>
      <c r="F257" t="s">
        <v>13</v>
      </c>
      <c r="J257" t="s">
        <v>11</v>
      </c>
    </row>
    <row r="258" spans="2:10">
      <c r="B258" s="7">
        <v>40627.229166666701</v>
      </c>
      <c r="D258" t="s">
        <v>8</v>
      </c>
      <c r="E258" t="s">
        <v>97</v>
      </c>
      <c r="F258" t="s">
        <v>13</v>
      </c>
      <c r="J258" t="s">
        <v>11</v>
      </c>
    </row>
    <row r="259" spans="2:10">
      <c r="B259" s="7">
        <v>40627.40625</v>
      </c>
      <c r="D259" t="s">
        <v>8</v>
      </c>
      <c r="E259" t="s">
        <v>77</v>
      </c>
      <c r="F259" t="s">
        <v>13</v>
      </c>
      <c r="J259" t="s">
        <v>11</v>
      </c>
    </row>
    <row r="260" spans="2:10">
      <c r="B260" s="7">
        <v>40627.666666666701</v>
      </c>
      <c r="D260" t="s">
        <v>8</v>
      </c>
      <c r="E260" t="s">
        <v>78</v>
      </c>
      <c r="F260" t="s">
        <v>10</v>
      </c>
      <c r="J260" t="s">
        <v>11</v>
      </c>
    </row>
    <row r="261" spans="2:10">
      <c r="B261" s="7">
        <v>40627.708333333299</v>
      </c>
      <c r="D261" t="s">
        <v>8</v>
      </c>
      <c r="E261" t="s">
        <v>79</v>
      </c>
      <c r="F261" t="s">
        <v>13</v>
      </c>
      <c r="J261" t="s">
        <v>11</v>
      </c>
    </row>
    <row r="262" spans="2:10">
      <c r="B262" s="7">
        <v>40628.708333333299</v>
      </c>
      <c r="D262" t="s">
        <v>8</v>
      </c>
      <c r="E262" t="s">
        <v>80</v>
      </c>
      <c r="F262" t="s">
        <v>56</v>
      </c>
      <c r="J262" t="s">
        <v>11</v>
      </c>
    </row>
    <row r="263" spans="2:10">
      <c r="B263" s="7">
        <v>40628.708333333299</v>
      </c>
      <c r="D263" t="s">
        <v>8</v>
      </c>
      <c r="E263" t="s">
        <v>81</v>
      </c>
      <c r="F263" t="s">
        <v>13</v>
      </c>
      <c r="J263" t="s">
        <v>11</v>
      </c>
    </row>
    <row r="264" spans="2:10">
      <c r="B264" s="7">
        <v>40628.885416666701</v>
      </c>
      <c r="D264" t="s">
        <v>8</v>
      </c>
      <c r="E264" t="s">
        <v>99</v>
      </c>
      <c r="F264" t="s">
        <v>13</v>
      </c>
      <c r="J264" t="s">
        <v>11</v>
      </c>
    </row>
    <row r="265" spans="2:10">
      <c r="B265" s="7">
        <v>40629.375</v>
      </c>
      <c r="D265" t="s">
        <v>8</v>
      </c>
      <c r="E265" t="s">
        <v>84</v>
      </c>
      <c r="F265" t="s">
        <v>10</v>
      </c>
      <c r="J265" t="s">
        <v>11</v>
      </c>
    </row>
    <row r="266" spans="2:10">
      <c r="B266" s="7">
        <v>40629.5</v>
      </c>
      <c r="D266" t="s">
        <v>8</v>
      </c>
      <c r="E266" t="s">
        <v>85</v>
      </c>
      <c r="F266" t="s">
        <v>10</v>
      </c>
      <c r="J266" t="s">
        <v>11</v>
      </c>
    </row>
    <row r="267" spans="2:10">
      <c r="B267" s="7">
        <v>40629.625</v>
      </c>
      <c r="D267" t="s">
        <v>8</v>
      </c>
      <c r="E267" t="s">
        <v>86</v>
      </c>
      <c r="F267" t="s">
        <v>13</v>
      </c>
      <c r="J267" t="s">
        <v>11</v>
      </c>
    </row>
    <row r="268" spans="2:10">
      <c r="B268" s="7">
        <v>40629.625</v>
      </c>
      <c r="D268" t="s">
        <v>8</v>
      </c>
      <c r="E268" t="s">
        <v>87</v>
      </c>
      <c r="F268" t="s">
        <v>13</v>
      </c>
      <c r="J268" t="s">
        <v>11</v>
      </c>
    </row>
    <row r="269" spans="2:10">
      <c r="B269" s="7">
        <v>40629.645833333299</v>
      </c>
      <c r="D269" t="s">
        <v>8</v>
      </c>
      <c r="E269" t="s">
        <v>88</v>
      </c>
      <c r="F269" t="s">
        <v>13</v>
      </c>
      <c r="J269" t="s">
        <v>11</v>
      </c>
    </row>
    <row r="270" spans="2:10">
      <c r="B270" s="7">
        <v>40630.0625</v>
      </c>
      <c r="D270" t="s">
        <v>8</v>
      </c>
      <c r="E270" t="s">
        <v>89</v>
      </c>
      <c r="F270" t="s">
        <v>13</v>
      </c>
      <c r="J270" t="s">
        <v>11</v>
      </c>
    </row>
    <row r="271" spans="2:10">
      <c r="B271" s="7">
        <v>40630.458333333299</v>
      </c>
      <c r="D271" t="s">
        <v>8</v>
      </c>
      <c r="E271" t="s">
        <v>90</v>
      </c>
      <c r="F271" t="s">
        <v>13</v>
      </c>
      <c r="J271" t="s">
        <v>11</v>
      </c>
    </row>
    <row r="272" spans="2:10">
      <c r="B272" s="7">
        <v>40630.458333333299</v>
      </c>
      <c r="D272" t="s">
        <v>8</v>
      </c>
      <c r="E272" t="s">
        <v>91</v>
      </c>
      <c r="F272" t="s">
        <v>13</v>
      </c>
      <c r="J272" t="s">
        <v>11</v>
      </c>
    </row>
    <row r="273" spans="2:10">
      <c r="B273" s="7">
        <v>40633.291666666701</v>
      </c>
      <c r="D273" t="s">
        <v>8</v>
      </c>
      <c r="E273" t="s">
        <v>65</v>
      </c>
      <c r="F273" t="s">
        <v>13</v>
      </c>
      <c r="J273" t="s">
        <v>11</v>
      </c>
    </row>
    <row r="274" spans="2:10">
      <c r="B274" s="7">
        <v>40633.418749999997</v>
      </c>
      <c r="D274" t="s">
        <v>8</v>
      </c>
      <c r="E274" t="s">
        <v>82</v>
      </c>
      <c r="F274" t="s">
        <v>13</v>
      </c>
      <c r="J274" t="s">
        <v>11</v>
      </c>
    </row>
    <row r="275" spans="2:10">
      <c r="B275" s="7">
        <v>40633.418749999997</v>
      </c>
      <c r="D275" t="s">
        <v>8</v>
      </c>
      <c r="E275" t="s">
        <v>83</v>
      </c>
      <c r="F275" t="s">
        <v>13</v>
      </c>
      <c r="J275" t="s">
        <v>11</v>
      </c>
    </row>
    <row r="276" spans="2:10">
      <c r="B276" s="7">
        <v>40633.645833333299</v>
      </c>
      <c r="D276" t="s">
        <v>8</v>
      </c>
      <c r="E276" t="s">
        <v>94</v>
      </c>
      <c r="F276" t="s">
        <v>13</v>
      </c>
      <c r="J276" t="s">
        <v>11</v>
      </c>
    </row>
    <row r="277" spans="2:10">
      <c r="B277" s="7">
        <v>40633.645833333299</v>
      </c>
      <c r="D277" t="s">
        <v>8</v>
      </c>
      <c r="E277" t="s">
        <v>95</v>
      </c>
      <c r="F277" t="s">
        <v>13</v>
      </c>
      <c r="J277" t="s">
        <v>11</v>
      </c>
    </row>
    <row r="278" spans="2:10">
      <c r="B278" s="7">
        <v>40633.697916666701</v>
      </c>
      <c r="D278" t="s">
        <v>8</v>
      </c>
      <c r="E278" t="s">
        <v>96</v>
      </c>
      <c r="F278" t="s">
        <v>10</v>
      </c>
      <c r="J278" t="s">
        <v>11</v>
      </c>
    </row>
    <row r="280" spans="2:10">
      <c r="B280" s="7">
        <v>40639.5</v>
      </c>
      <c r="D280" t="s">
        <v>8</v>
      </c>
      <c r="E280" t="s">
        <v>122</v>
      </c>
      <c r="F280" t="s">
        <v>13</v>
      </c>
    </row>
    <row r="281" spans="2:10">
      <c r="B281" s="7">
        <v>40639.501388888901</v>
      </c>
      <c r="D281" t="s">
        <v>8</v>
      </c>
      <c r="E281" t="s">
        <v>123</v>
      </c>
      <c r="F281" t="s">
        <v>13</v>
      </c>
    </row>
    <row r="282" spans="2:10">
      <c r="B282" s="7">
        <v>40639.502777777801</v>
      </c>
      <c r="D282" t="s">
        <v>8</v>
      </c>
      <c r="E282" t="s">
        <v>124</v>
      </c>
      <c r="F282" t="s">
        <v>13</v>
      </c>
    </row>
    <row r="283" spans="2:10">
      <c r="B283" s="7">
        <v>40639.503472222197</v>
      </c>
      <c r="D283" t="s">
        <v>8</v>
      </c>
      <c r="E283" t="s">
        <v>125</v>
      </c>
      <c r="F283" t="s">
        <v>13</v>
      </c>
    </row>
    <row r="284" spans="2:10">
      <c r="B284" s="7">
        <v>40639.504166666702</v>
      </c>
      <c r="D284" t="s">
        <v>8</v>
      </c>
      <c r="E284" t="s">
        <v>126</v>
      </c>
      <c r="F284" t="s">
        <v>13</v>
      </c>
    </row>
    <row r="285" spans="2:10">
      <c r="B285" s="7">
        <v>40659.5</v>
      </c>
      <c r="D285" t="s">
        <v>8</v>
      </c>
      <c r="E285" t="s">
        <v>127</v>
      </c>
      <c r="F285" t="s">
        <v>13</v>
      </c>
    </row>
    <row r="286" spans="2:10">
      <c r="B286" s="7">
        <v>40716.541666666701</v>
      </c>
      <c r="D286" t="s">
        <v>8</v>
      </c>
      <c r="E286" t="s">
        <v>128</v>
      </c>
      <c r="F286" t="s">
        <v>13</v>
      </c>
    </row>
    <row r="287" spans="2:10">
      <c r="B287" s="7">
        <v>40716.541666666701</v>
      </c>
      <c r="D287" t="s">
        <v>8</v>
      </c>
      <c r="E287" t="s">
        <v>129</v>
      </c>
      <c r="F287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7.140625" defaultRowHeight="12.75" customHeight="1"/>
  <cols>
    <col min="1" max="1" width="2.7109375" style="13" bestFit="1" customWidth="1"/>
    <col min="2" max="2" width="4.140625" style="13" bestFit="1" customWidth="1"/>
    <col min="3" max="3" width="7" style="13" bestFit="1" customWidth="1"/>
    <col min="4" max="4" width="6.28515625" style="13" bestFit="1" customWidth="1"/>
    <col min="5" max="5" width="23.5703125" style="13" bestFit="1" customWidth="1"/>
    <col min="6" max="6" width="9.7109375" style="13" bestFit="1" customWidth="1"/>
    <col min="7" max="7" width="13.28515625" style="13" bestFit="1" customWidth="1"/>
    <col min="8" max="8" width="11.85546875" style="13" bestFit="1" customWidth="1"/>
    <col min="9" max="9" width="10.7109375" style="13" bestFit="1" customWidth="1"/>
    <col min="10" max="10" width="10.140625" style="13" bestFit="1" customWidth="1"/>
    <col min="11" max="12" width="6" style="13" bestFit="1" customWidth="1"/>
    <col min="13" max="13" width="5.5703125" style="13" bestFit="1" customWidth="1"/>
    <col min="14" max="14" width="6.28515625" style="13" bestFit="1" customWidth="1"/>
    <col min="15" max="15" width="24.85546875" style="13" bestFit="1" customWidth="1"/>
    <col min="16" max="16" width="9.7109375" style="13" bestFit="1" customWidth="1"/>
    <col min="17" max="17" width="8.42578125" style="13" bestFit="1" customWidth="1"/>
    <col min="18" max="18" width="11.85546875" style="13" bestFit="1" customWidth="1"/>
    <col min="19" max="19" width="10.7109375" style="13" bestFit="1" customWidth="1"/>
    <col min="20" max="20" width="10.140625" style="13" bestFit="1" customWidth="1"/>
    <col min="21" max="23" width="6" style="13" bestFit="1" customWidth="1"/>
    <col min="24" max="24" width="6.28515625" style="13" bestFit="1" customWidth="1"/>
    <col min="25" max="25" width="22.85546875" style="13" bestFit="1" customWidth="1"/>
    <col min="26" max="26" width="9.7109375" style="13" bestFit="1" customWidth="1"/>
    <col min="27" max="27" width="8.42578125" style="13" bestFit="1" customWidth="1"/>
    <col min="28" max="28" width="11.85546875" style="13" bestFit="1" customWidth="1"/>
    <col min="29" max="29" width="10.7109375" style="13" bestFit="1" customWidth="1"/>
    <col min="30" max="30" width="10.140625" style="13" bestFit="1" customWidth="1"/>
    <col min="31" max="31" width="5.28515625" style="13" bestFit="1" customWidth="1"/>
    <col min="32" max="32" width="5.42578125" style="13" bestFit="1" customWidth="1"/>
    <col min="33" max="33" width="5.140625" style="13" bestFit="1" customWidth="1"/>
    <col min="34" max="16384" width="17.140625" style="13"/>
  </cols>
  <sheetData>
    <row r="1" spans="1:33">
      <c r="B1" s="45" t="s">
        <v>0</v>
      </c>
      <c r="C1" s="45" t="s">
        <v>1</v>
      </c>
      <c r="D1" s="45" t="s">
        <v>2</v>
      </c>
      <c r="E1" s="45" t="s">
        <v>3</v>
      </c>
      <c r="F1" s="45" t="s">
        <v>281</v>
      </c>
      <c r="G1" s="45" t="s">
        <v>4</v>
      </c>
      <c r="H1" s="45" t="s">
        <v>189</v>
      </c>
      <c r="I1" s="45" t="s">
        <v>171</v>
      </c>
      <c r="J1" s="45" t="s">
        <v>188</v>
      </c>
      <c r="K1" s="45" t="s">
        <v>5</v>
      </c>
      <c r="L1" s="45" t="s">
        <v>6</v>
      </c>
      <c r="M1" s="45" t="s">
        <v>7</v>
      </c>
      <c r="N1" s="45" t="s">
        <v>2</v>
      </c>
      <c r="O1" s="45" t="s">
        <v>3</v>
      </c>
      <c r="P1" s="45" t="s">
        <v>281</v>
      </c>
      <c r="Q1" s="45" t="s">
        <v>4</v>
      </c>
      <c r="R1" s="45" t="s">
        <v>189</v>
      </c>
      <c r="S1" s="45" t="s">
        <v>171</v>
      </c>
      <c r="T1" s="45" t="s">
        <v>188</v>
      </c>
      <c r="U1" s="45" t="s">
        <v>5</v>
      </c>
      <c r="V1" s="45" t="s">
        <v>6</v>
      </c>
      <c r="W1" s="45" t="s">
        <v>7</v>
      </c>
      <c r="X1" s="45" t="s">
        <v>2</v>
      </c>
      <c r="Y1" s="45" t="s">
        <v>3</v>
      </c>
      <c r="Z1" s="45" t="s">
        <v>281</v>
      </c>
      <c r="AA1" s="45" t="s">
        <v>4</v>
      </c>
      <c r="AB1" s="45" t="s">
        <v>189</v>
      </c>
      <c r="AC1" s="45" t="s">
        <v>171</v>
      </c>
      <c r="AD1" s="45" t="s">
        <v>188</v>
      </c>
      <c r="AE1" s="45" t="s">
        <v>5</v>
      </c>
      <c r="AF1" s="45" t="s">
        <v>6</v>
      </c>
      <c r="AG1" s="45" t="s">
        <v>7</v>
      </c>
    </row>
    <row r="2" spans="1:33">
      <c r="A2" s="45">
        <v>1</v>
      </c>
      <c r="B2" s="46"/>
      <c r="C2" s="47">
        <v>0.70833333333333304</v>
      </c>
      <c r="D2" s="48" t="s">
        <v>8</v>
      </c>
      <c r="E2" s="13" t="s">
        <v>9</v>
      </c>
      <c r="F2" s="13" t="s">
        <v>207</v>
      </c>
      <c r="G2" s="13" t="s">
        <v>10</v>
      </c>
      <c r="H2" s="13">
        <f>IF(I2="direct",1,-1)</f>
        <v>1</v>
      </c>
      <c r="I2" s="13" t="s">
        <v>169</v>
      </c>
      <c r="J2" s="13">
        <f>VLOOKUP(E2,Sheet2!$A$1:$B$55,2,TRUE)</f>
        <v>5</v>
      </c>
      <c r="K2" s="13">
        <v>56</v>
      </c>
      <c r="L2" s="13">
        <v>51</v>
      </c>
      <c r="M2" s="13">
        <v>54</v>
      </c>
      <c r="N2" s="49" t="s">
        <v>11</v>
      </c>
      <c r="O2" s="13" t="s">
        <v>12</v>
      </c>
      <c r="P2" s="13" t="s">
        <v>215</v>
      </c>
      <c r="Q2" s="13" t="s">
        <v>13</v>
      </c>
      <c r="R2" s="13">
        <f>IF(S2="direct",1,-1)</f>
        <v>1</v>
      </c>
      <c r="S2" s="13" t="s">
        <v>169</v>
      </c>
      <c r="T2" s="13">
        <v>3</v>
      </c>
      <c r="U2" s="17">
        <v>-1.6000000000000001E-3</v>
      </c>
      <c r="V2" s="17">
        <v>8.0000000000000004E-4</v>
      </c>
      <c r="W2" s="17">
        <v>1.5E-3</v>
      </c>
      <c r="X2" s="50" t="s">
        <v>14</v>
      </c>
      <c r="Y2" s="13" t="s">
        <v>15</v>
      </c>
      <c r="Z2" s="13" t="s">
        <v>231</v>
      </c>
      <c r="AA2" s="13" t="s">
        <v>16</v>
      </c>
      <c r="AB2" s="13">
        <f>IF(AC2="direct",1,-1)</f>
        <v>1</v>
      </c>
      <c r="AC2" s="13" t="s">
        <v>169</v>
      </c>
      <c r="AD2" s="13">
        <v>3</v>
      </c>
      <c r="AE2" s="13">
        <v>350</v>
      </c>
      <c r="AF2" s="13">
        <v>355</v>
      </c>
      <c r="AG2" s="13">
        <v>340</v>
      </c>
    </row>
    <row r="3" spans="1:33">
      <c r="A3" s="45">
        <v>1</v>
      </c>
      <c r="B3" s="46"/>
      <c r="C3" s="47">
        <v>0.5</v>
      </c>
      <c r="D3" s="48" t="s">
        <v>8</v>
      </c>
      <c r="E3" s="13" t="s">
        <v>17</v>
      </c>
      <c r="F3" s="13" t="s">
        <v>222</v>
      </c>
      <c r="G3" s="13" t="s">
        <v>13</v>
      </c>
      <c r="H3" s="13">
        <f t="shared" ref="H3:H36" si="0">IF(I3="direct",1,-1)</f>
        <v>-1</v>
      </c>
      <c r="I3" s="13" t="s">
        <v>170</v>
      </c>
      <c r="J3" s="13">
        <f>VLOOKUP(E3,Sheet2!$A$1:$B$55,2,TRUE)</f>
        <v>5</v>
      </c>
      <c r="K3" s="51">
        <v>3.1E-2</v>
      </c>
      <c r="L3" s="51">
        <v>3.4000000000000002E-2</v>
      </c>
      <c r="M3" s="51">
        <v>3.2000000000000001E-2</v>
      </c>
      <c r="N3" s="49" t="s">
        <v>11</v>
      </c>
      <c r="O3" s="13" t="s">
        <v>18</v>
      </c>
      <c r="P3" s="13" t="s">
        <v>215</v>
      </c>
      <c r="Q3" s="13" t="s">
        <v>19</v>
      </c>
      <c r="R3" s="13">
        <f t="shared" ref="R3:R36" si="1">IF(S3="direct",1,-1)</f>
        <v>1</v>
      </c>
      <c r="S3" s="13" t="s">
        <v>169</v>
      </c>
      <c r="T3" s="13">
        <f>VLOOKUP(O3,Sheet2!$A$1:$B$55,2,TRUE)</f>
        <v>3</v>
      </c>
      <c r="U3" s="13">
        <v>36</v>
      </c>
      <c r="V3" s="13">
        <v>36.200000000000003</v>
      </c>
      <c r="W3" s="13">
        <v>36.200000000000003</v>
      </c>
      <c r="X3" s="50" t="s">
        <v>14</v>
      </c>
      <c r="Y3" s="13" t="s">
        <v>20</v>
      </c>
      <c r="Z3" s="13" t="s">
        <v>231</v>
      </c>
      <c r="AA3" s="13" t="s">
        <v>16</v>
      </c>
      <c r="AB3" s="13">
        <f t="shared" ref="AB3:AB36" si="2">IF(AC3="direct",1,-1)</f>
        <v>1</v>
      </c>
      <c r="AC3" s="13" t="s">
        <v>169</v>
      </c>
      <c r="AD3" s="13">
        <f>VLOOKUP(Y3,Sheet2!$A$1:$B$55,2,TRUE)</f>
        <v>5</v>
      </c>
      <c r="AE3" s="13">
        <v>349</v>
      </c>
      <c r="AF3" s="13">
        <v>355</v>
      </c>
      <c r="AG3" s="13">
        <v>349</v>
      </c>
    </row>
    <row r="4" spans="1:33">
      <c r="A4" s="45">
        <v>1</v>
      </c>
      <c r="B4" s="52"/>
      <c r="C4" s="47">
        <v>0.54166666666666696</v>
      </c>
      <c r="D4" s="48" t="s">
        <v>8</v>
      </c>
      <c r="E4" s="13" t="s">
        <v>21</v>
      </c>
      <c r="F4" s="13" t="s">
        <v>207</v>
      </c>
      <c r="G4" s="13" t="s">
        <v>10</v>
      </c>
      <c r="H4" s="13">
        <f t="shared" si="0"/>
        <v>1</v>
      </c>
      <c r="I4" s="13" t="s">
        <v>169</v>
      </c>
      <c r="J4" s="13">
        <f>VLOOKUP(E4,Sheet2!$A$1:$B$55,2,TRUE)</f>
        <v>5</v>
      </c>
      <c r="K4" s="13">
        <v>58</v>
      </c>
      <c r="L4" s="13">
        <v>55</v>
      </c>
      <c r="M4" s="13">
        <v>59</v>
      </c>
      <c r="N4" s="49" t="s">
        <v>11</v>
      </c>
      <c r="O4" s="13" t="s">
        <v>22</v>
      </c>
      <c r="P4" s="13" t="s">
        <v>218</v>
      </c>
      <c r="Q4" s="13" t="s">
        <v>13</v>
      </c>
      <c r="R4" s="13">
        <f t="shared" si="1"/>
        <v>1</v>
      </c>
      <c r="S4" s="13" t="s">
        <v>169</v>
      </c>
      <c r="T4" s="13">
        <f>VLOOKUP(O4,Sheet2!$A$1:$B$55,2,TRUE)</f>
        <v>4</v>
      </c>
      <c r="U4" s="17">
        <v>1.2E-2</v>
      </c>
      <c r="V4" s="17">
        <v>2.3E-2</v>
      </c>
      <c r="W4" s="17">
        <v>2.1999999999999999E-2</v>
      </c>
      <c r="X4" s="50" t="s">
        <v>14</v>
      </c>
      <c r="Y4" s="13" t="s">
        <v>23</v>
      </c>
      <c r="Z4" s="13" t="s">
        <v>213</v>
      </c>
      <c r="AA4" s="13" t="s">
        <v>13</v>
      </c>
      <c r="AB4" s="13">
        <f t="shared" si="2"/>
        <v>1</v>
      </c>
      <c r="AC4" s="13" t="s">
        <v>169</v>
      </c>
      <c r="AD4" s="13">
        <f>VLOOKUP(Y4,Sheet2!$A$1:$B$55,2,TRUE)</f>
        <v>5</v>
      </c>
      <c r="AE4" s="17">
        <v>2.4E-2</v>
      </c>
      <c r="AF4" s="17">
        <v>2.5999999999999999E-2</v>
      </c>
      <c r="AG4" s="17">
        <v>2.1999999999999999E-2</v>
      </c>
    </row>
    <row r="5" spans="1:33">
      <c r="A5" s="45">
        <v>2</v>
      </c>
      <c r="B5" s="52"/>
      <c r="C5" s="47">
        <v>0.58333333333333304</v>
      </c>
      <c r="D5" s="48" t="s">
        <v>8</v>
      </c>
      <c r="E5" s="13" t="s">
        <v>24</v>
      </c>
      <c r="F5" s="13" t="s">
        <v>213</v>
      </c>
      <c r="G5" s="13" t="s">
        <v>25</v>
      </c>
      <c r="H5" s="13">
        <f t="shared" si="0"/>
        <v>1</v>
      </c>
      <c r="I5" s="13" t="s">
        <v>169</v>
      </c>
      <c r="J5" s="13">
        <f>VLOOKUP(E5,Sheet2!$A$1:$B$55,2,TRUE)</f>
        <v>4</v>
      </c>
      <c r="K5" s="13">
        <v>8</v>
      </c>
      <c r="L5" s="13">
        <v>8</v>
      </c>
      <c r="M5" s="13">
        <v>4</v>
      </c>
      <c r="N5" s="49" t="s">
        <v>11</v>
      </c>
      <c r="O5" s="13" t="s">
        <v>26</v>
      </c>
      <c r="P5" s="13" t="s">
        <v>218</v>
      </c>
      <c r="Q5" s="13" t="s">
        <v>13</v>
      </c>
      <c r="R5" s="13">
        <f t="shared" si="1"/>
        <v>1</v>
      </c>
      <c r="S5" s="13" t="s">
        <v>169</v>
      </c>
      <c r="T5" s="13">
        <f>VLOOKUP(O5,Sheet2!$A$1:$B$55,2,TRUE)</f>
        <v>4</v>
      </c>
      <c r="U5" s="17">
        <v>2.4E-2</v>
      </c>
      <c r="V5" s="17">
        <v>2.5000000000000001E-2</v>
      </c>
      <c r="W5" s="17">
        <v>2.1999999999999999E-2</v>
      </c>
      <c r="X5" s="50" t="s">
        <v>14</v>
      </c>
      <c r="Y5" s="13" t="s">
        <v>27</v>
      </c>
      <c r="Z5" s="13" t="s">
        <v>218</v>
      </c>
      <c r="AA5" s="13" t="s">
        <v>13</v>
      </c>
      <c r="AB5" s="13">
        <f t="shared" si="2"/>
        <v>1</v>
      </c>
      <c r="AC5" s="13" t="s">
        <v>169</v>
      </c>
      <c r="AD5" s="13">
        <f>VLOOKUP(Y5,Sheet2!$A$1:$B$55,2,TRUE)</f>
        <v>3</v>
      </c>
      <c r="AE5" s="17">
        <v>1.2E-2</v>
      </c>
      <c r="AF5" s="17">
        <v>1.4E-2</v>
      </c>
      <c r="AG5" s="17">
        <v>0.01</v>
      </c>
    </row>
    <row r="6" spans="1:33">
      <c r="A6" s="45">
        <v>2</v>
      </c>
      <c r="B6" s="52"/>
      <c r="C6" s="47">
        <v>0.625</v>
      </c>
      <c r="D6" s="48" t="s">
        <v>8</v>
      </c>
      <c r="E6" s="13" t="s">
        <v>28</v>
      </c>
      <c r="F6" s="13" t="s">
        <v>215</v>
      </c>
      <c r="G6" s="13" t="s">
        <v>29</v>
      </c>
      <c r="H6" s="13">
        <f t="shared" si="0"/>
        <v>1</v>
      </c>
      <c r="I6" s="13" t="s">
        <v>169</v>
      </c>
      <c r="J6" s="13">
        <v>5</v>
      </c>
      <c r="K6" s="13">
        <v>79</v>
      </c>
      <c r="L6" s="13">
        <v>55</v>
      </c>
      <c r="M6" s="13">
        <v>20</v>
      </c>
      <c r="N6" s="49" t="s">
        <v>11</v>
      </c>
      <c r="O6" s="13" t="s">
        <v>30</v>
      </c>
      <c r="P6" s="13" t="s">
        <v>218</v>
      </c>
      <c r="Q6" s="13" t="s">
        <v>13</v>
      </c>
      <c r="R6" s="13">
        <f t="shared" si="1"/>
        <v>-1</v>
      </c>
      <c r="S6" s="13" t="s">
        <v>170</v>
      </c>
      <c r="T6" s="13">
        <v>5</v>
      </c>
      <c r="U6" s="17">
        <v>8.9999999999999993E-3</v>
      </c>
      <c r="V6" s="17">
        <v>0.01</v>
      </c>
      <c r="W6" s="17">
        <v>1.2999999999999999E-2</v>
      </c>
      <c r="X6" s="50" t="s">
        <v>14</v>
      </c>
      <c r="Y6" s="13" t="s">
        <v>31</v>
      </c>
      <c r="Z6" s="13" t="s">
        <v>213</v>
      </c>
      <c r="AA6" s="13" t="s">
        <v>13</v>
      </c>
      <c r="AB6" s="13">
        <f t="shared" si="2"/>
        <v>1</v>
      </c>
      <c r="AC6" s="13" t="s">
        <v>169</v>
      </c>
      <c r="AD6" s="13">
        <v>5</v>
      </c>
      <c r="AE6" s="17">
        <v>2.3E-2</v>
      </c>
      <c r="AF6" s="17">
        <v>2.4E-2</v>
      </c>
      <c r="AG6" s="17">
        <v>2.1000000000000001E-2</v>
      </c>
    </row>
    <row r="7" spans="1:33">
      <c r="A7" s="45">
        <v>2</v>
      </c>
      <c r="B7" s="46"/>
      <c r="C7" s="47">
        <v>0.41666666666666702</v>
      </c>
      <c r="D7" s="48" t="s">
        <v>8</v>
      </c>
      <c r="E7" s="13" t="s">
        <v>32</v>
      </c>
      <c r="F7" s="13" t="s">
        <v>218</v>
      </c>
      <c r="G7" s="13" t="s">
        <v>13</v>
      </c>
      <c r="H7" s="13">
        <f t="shared" si="0"/>
        <v>1</v>
      </c>
      <c r="I7" s="13" t="s">
        <v>169</v>
      </c>
      <c r="J7" s="13">
        <f>VLOOKUP(E7,Sheet2!$A$1:$B$55,2,TRUE)</f>
        <v>3</v>
      </c>
      <c r="K7" s="17">
        <v>0.1</v>
      </c>
      <c r="L7" s="17">
        <v>0.05</v>
      </c>
      <c r="M7" s="17">
        <v>-1.7000000000000001E-2</v>
      </c>
      <c r="N7" s="49" t="s">
        <v>11</v>
      </c>
      <c r="O7" s="13" t="s">
        <v>33</v>
      </c>
      <c r="P7" s="13" t="s">
        <v>231</v>
      </c>
      <c r="Q7" s="13" t="s">
        <v>16</v>
      </c>
      <c r="R7" s="13">
        <f t="shared" si="1"/>
        <v>1</v>
      </c>
      <c r="S7" s="13" t="s">
        <v>169</v>
      </c>
      <c r="T7" s="13">
        <f>VLOOKUP(O7,Sheet2!$A$1:$B$55,2,TRUE)</f>
        <v>5</v>
      </c>
      <c r="U7" s="13">
        <v>21500</v>
      </c>
      <c r="V7" s="13">
        <v>21200</v>
      </c>
      <c r="W7" s="13">
        <v>21000</v>
      </c>
      <c r="X7" s="50" t="s">
        <v>14</v>
      </c>
      <c r="Y7" s="13" t="s">
        <v>34</v>
      </c>
      <c r="Z7" s="13" t="s">
        <v>249</v>
      </c>
      <c r="AA7" s="13" t="s">
        <v>13</v>
      </c>
      <c r="AB7" s="13">
        <f t="shared" si="2"/>
        <v>1</v>
      </c>
      <c r="AC7" s="13" t="s">
        <v>169</v>
      </c>
      <c r="AD7" s="13">
        <f>VLOOKUP(Y7,Sheet2!$A$1:$B$55,2,TRUE)</f>
        <v>5</v>
      </c>
      <c r="AE7" s="17">
        <v>4.4999999999999998E-2</v>
      </c>
      <c r="AF7" s="17">
        <v>3.4000000000000002E-2</v>
      </c>
      <c r="AG7" s="17">
        <v>2.1000000000000001E-2</v>
      </c>
    </row>
    <row r="8" spans="1:33">
      <c r="A8" s="45">
        <v>2</v>
      </c>
      <c r="B8" s="46"/>
      <c r="C8" s="47">
        <v>0.41666666666666702</v>
      </c>
      <c r="D8" s="48" t="s">
        <v>8</v>
      </c>
      <c r="E8" s="13" t="s">
        <v>35</v>
      </c>
      <c r="F8" s="13" t="s">
        <v>218</v>
      </c>
      <c r="G8" s="13" t="s">
        <v>13</v>
      </c>
      <c r="H8" s="13">
        <f t="shared" si="0"/>
        <v>1</v>
      </c>
      <c r="I8" s="13" t="s">
        <v>169</v>
      </c>
      <c r="J8" s="13">
        <f>VLOOKUP(E8,Sheet2!$A$1:$B$55,2,TRUE)</f>
        <v>3</v>
      </c>
      <c r="K8" s="17">
        <v>0.12</v>
      </c>
      <c r="L8" s="17">
        <v>6.5000000000000002E-2</v>
      </c>
      <c r="M8" s="17">
        <v>-3.5000000000000003E-2</v>
      </c>
      <c r="N8" s="49" t="s">
        <v>11</v>
      </c>
      <c r="O8" s="13" t="s">
        <v>36</v>
      </c>
      <c r="P8" s="13" t="s">
        <v>231</v>
      </c>
      <c r="Q8" s="13" t="s">
        <v>13</v>
      </c>
      <c r="R8" s="13">
        <f t="shared" si="1"/>
        <v>1</v>
      </c>
      <c r="S8" s="13" t="s">
        <v>169</v>
      </c>
      <c r="T8" s="13">
        <f>VLOOKUP(O8,Sheet2!$A$1:$B$55,2,TRUE)</f>
        <v>4</v>
      </c>
      <c r="U8" s="17">
        <v>2.8000000000000001E-2</v>
      </c>
      <c r="V8" s="17">
        <v>2.4E-2</v>
      </c>
      <c r="W8" s="17">
        <v>1.2E-2</v>
      </c>
      <c r="X8" s="50" t="s">
        <v>14</v>
      </c>
      <c r="Y8" s="13" t="s">
        <v>37</v>
      </c>
      <c r="Z8" s="13" t="s">
        <v>218</v>
      </c>
      <c r="AA8" s="13" t="s">
        <v>13</v>
      </c>
      <c r="AB8" s="13">
        <f t="shared" si="2"/>
        <v>1</v>
      </c>
      <c r="AC8" s="13" t="s">
        <v>169</v>
      </c>
      <c r="AD8" s="13">
        <f>VLOOKUP(Y8,Sheet2!$A$1:$B$55,2,TRUE)</f>
        <v>4</v>
      </c>
      <c r="AE8" s="17">
        <v>2.1999999999999999E-2</v>
      </c>
      <c r="AF8" s="17">
        <v>2.4E-2</v>
      </c>
      <c r="AG8" s="17">
        <v>1.9E-2</v>
      </c>
    </row>
    <row r="9" spans="1:33">
      <c r="A9" s="45">
        <v>3</v>
      </c>
      <c r="B9" s="46"/>
      <c r="C9" s="47">
        <v>0.5</v>
      </c>
      <c r="D9" s="48" t="s">
        <v>8</v>
      </c>
      <c r="E9" s="13" t="s">
        <v>38</v>
      </c>
      <c r="F9" s="13" t="s">
        <v>222</v>
      </c>
      <c r="G9" s="13" t="s">
        <v>13</v>
      </c>
      <c r="H9" s="13">
        <f t="shared" si="0"/>
        <v>1</v>
      </c>
      <c r="I9" s="13" t="s">
        <v>169</v>
      </c>
      <c r="J9" s="13">
        <f>VLOOKUP(E9,Sheet2!$A$1:$B$55,2,TRUE)</f>
        <v>4</v>
      </c>
      <c r="K9" s="17">
        <v>1E-3</v>
      </c>
      <c r="L9" s="17">
        <v>2E-3</v>
      </c>
      <c r="M9" s="17">
        <v>8.0000000000000002E-3</v>
      </c>
      <c r="N9" s="49" t="s">
        <v>11</v>
      </c>
      <c r="O9" s="13" t="s">
        <v>39</v>
      </c>
      <c r="P9" s="13" t="s">
        <v>231</v>
      </c>
      <c r="Q9" s="13" t="s">
        <v>16</v>
      </c>
      <c r="R9" s="13">
        <f t="shared" si="1"/>
        <v>1</v>
      </c>
      <c r="S9" s="13" t="s">
        <v>169</v>
      </c>
      <c r="T9" s="13">
        <f>VLOOKUP(O9,Sheet2!$A$1:$B$55,2,TRUE)</f>
        <v>4</v>
      </c>
      <c r="U9" s="13">
        <v>-0.15</v>
      </c>
      <c r="V9" s="13">
        <v>-0.14000000000000001</v>
      </c>
      <c r="W9" s="13">
        <v>-0.12</v>
      </c>
      <c r="X9" s="50" t="s">
        <v>14</v>
      </c>
      <c r="Y9" s="13" t="s">
        <v>40</v>
      </c>
      <c r="Z9" s="13" t="s">
        <v>207</v>
      </c>
      <c r="AA9" s="13" t="s">
        <v>10</v>
      </c>
      <c r="AB9" s="13">
        <f t="shared" si="2"/>
        <v>1</v>
      </c>
      <c r="AC9" s="13" t="s">
        <v>169</v>
      </c>
      <c r="AD9" s="13">
        <f>VLOOKUP(Y9,Sheet2!$A$1:$B$55,2,TRUE)</f>
        <v>5</v>
      </c>
      <c r="AE9" s="13">
        <v>72</v>
      </c>
      <c r="AF9" s="13">
        <v>68</v>
      </c>
      <c r="AG9" s="13">
        <v>62</v>
      </c>
    </row>
    <row r="10" spans="1:33">
      <c r="A10" s="45">
        <v>3</v>
      </c>
      <c r="B10" s="46"/>
      <c r="C10" s="47">
        <v>0.5</v>
      </c>
      <c r="D10" s="48" t="s">
        <v>8</v>
      </c>
      <c r="E10" s="13" t="s">
        <v>41</v>
      </c>
      <c r="F10" s="13" t="s">
        <v>222</v>
      </c>
      <c r="G10" s="13" t="s">
        <v>13</v>
      </c>
      <c r="H10" s="13">
        <f t="shared" si="0"/>
        <v>1</v>
      </c>
      <c r="I10" s="13" t="s">
        <v>169</v>
      </c>
      <c r="J10" s="13">
        <f>VLOOKUP(E10,Sheet2!$A$1:$B$55,2,TRUE)</f>
        <v>4</v>
      </c>
      <c r="K10" s="17">
        <v>6.8000000000000005E-2</v>
      </c>
      <c r="L10" s="17">
        <v>7.2999999999999995E-2</v>
      </c>
      <c r="M10" s="17">
        <v>6.8000000000000005E-2</v>
      </c>
      <c r="N10" s="49" t="s">
        <v>11</v>
      </c>
      <c r="O10" s="13" t="s">
        <v>42</v>
      </c>
      <c r="P10" s="13" t="s">
        <v>249</v>
      </c>
      <c r="Q10" s="13" t="s">
        <v>10</v>
      </c>
      <c r="R10" s="13">
        <f t="shared" si="1"/>
        <v>1</v>
      </c>
      <c r="S10" s="13" t="s">
        <v>169</v>
      </c>
      <c r="T10" s="13">
        <f>VLOOKUP(O10,Sheet2!$A$1:$B$55,2,TRUE)</f>
        <v>4</v>
      </c>
      <c r="U10" s="13">
        <v>50</v>
      </c>
      <c r="V10" s="13">
        <v>53</v>
      </c>
      <c r="W10" s="13">
        <v>48</v>
      </c>
      <c r="X10" s="50" t="s">
        <v>14</v>
      </c>
      <c r="Y10" s="13" t="s">
        <v>43</v>
      </c>
      <c r="Z10" s="13" t="s">
        <v>231</v>
      </c>
      <c r="AA10" s="13" t="s">
        <v>16</v>
      </c>
      <c r="AB10" s="13">
        <f t="shared" si="2"/>
        <v>1</v>
      </c>
      <c r="AC10" s="13" t="s">
        <v>169</v>
      </c>
      <c r="AD10" s="13">
        <f>VLOOKUP(Y10,Sheet2!$A$1:$B$55,2,TRUE)</f>
        <v>4</v>
      </c>
      <c r="AE10" s="13">
        <v>300</v>
      </c>
      <c r="AF10" s="13">
        <v>340</v>
      </c>
      <c r="AG10" s="13">
        <v>340</v>
      </c>
    </row>
    <row r="11" spans="1:33">
      <c r="A11" s="45">
        <v>3</v>
      </c>
      <c r="B11" s="46"/>
      <c r="C11" s="47">
        <v>0.5</v>
      </c>
      <c r="D11" s="48" t="s">
        <v>8</v>
      </c>
      <c r="E11" s="13" t="s">
        <v>44</v>
      </c>
      <c r="F11" s="13" t="s">
        <v>207</v>
      </c>
      <c r="G11" s="13" t="s">
        <v>10</v>
      </c>
      <c r="H11" s="13">
        <f t="shared" si="0"/>
        <v>1</v>
      </c>
      <c r="I11" s="13" t="s">
        <v>169</v>
      </c>
      <c r="J11" s="13">
        <f>VLOOKUP(E11,Sheet2!$A$1:$B$55,2,TRUE)</f>
        <v>5</v>
      </c>
      <c r="K11" s="13">
        <v>112</v>
      </c>
      <c r="L11" s="13">
        <v>104</v>
      </c>
      <c r="M11" s="13">
        <v>101</v>
      </c>
      <c r="N11" s="49" t="s">
        <v>11</v>
      </c>
      <c r="O11" s="13" t="s">
        <v>45</v>
      </c>
      <c r="P11" s="13" t="s">
        <v>213</v>
      </c>
      <c r="Q11" s="13" t="s">
        <v>13</v>
      </c>
      <c r="R11" s="13">
        <f t="shared" si="1"/>
        <v>1</v>
      </c>
      <c r="S11" s="13" t="s">
        <v>169</v>
      </c>
      <c r="T11" s="13">
        <f>VLOOKUP(O11,Sheet2!$A$1:$B$55,2,TRUE)</f>
        <v>4</v>
      </c>
      <c r="U11" s="17">
        <v>5.6000000000000001E-2</v>
      </c>
      <c r="V11" s="17">
        <v>5.5E-2</v>
      </c>
      <c r="W11" s="17">
        <v>0.05</v>
      </c>
      <c r="X11" s="50" t="s">
        <v>14</v>
      </c>
      <c r="Y11" s="13" t="s">
        <v>46</v>
      </c>
      <c r="Z11" s="13" t="s">
        <v>231</v>
      </c>
      <c r="AA11" s="13" t="s">
        <v>16</v>
      </c>
      <c r="AB11" s="13">
        <f t="shared" si="2"/>
        <v>1</v>
      </c>
      <c r="AC11" s="13" t="s">
        <v>169</v>
      </c>
      <c r="AD11" s="13">
        <f>VLOOKUP(Y11,Sheet2!$A$1:$B$55,2,TRUE)</f>
        <v>4</v>
      </c>
      <c r="AE11" s="13">
        <v>292</v>
      </c>
      <c r="AF11" s="13">
        <v>336</v>
      </c>
      <c r="AG11" s="13">
        <v>336</v>
      </c>
    </row>
    <row r="12" spans="1:33">
      <c r="A12" s="45">
        <v>4</v>
      </c>
      <c r="B12" s="46"/>
      <c r="C12" s="47">
        <v>0.5</v>
      </c>
      <c r="D12" s="48" t="s">
        <v>8</v>
      </c>
      <c r="E12" s="13" t="s">
        <v>47</v>
      </c>
      <c r="F12" s="13" t="s">
        <v>213</v>
      </c>
      <c r="G12" s="13" t="s">
        <v>13</v>
      </c>
      <c r="H12" s="13">
        <f t="shared" si="0"/>
        <v>1</v>
      </c>
      <c r="I12" s="13" t="s">
        <v>169</v>
      </c>
      <c r="J12" s="13">
        <f>VLOOKUP(E12,Sheet2!$A$1:$B$55,2,TRUE)</f>
        <v>5</v>
      </c>
      <c r="K12" s="17">
        <v>0.05</v>
      </c>
      <c r="L12" s="17">
        <v>0.01</v>
      </c>
      <c r="M12" s="17">
        <v>-5.0000000000000001E-3</v>
      </c>
      <c r="N12" s="49" t="s">
        <v>11</v>
      </c>
      <c r="O12" s="13" t="s">
        <v>48</v>
      </c>
      <c r="P12" s="13" t="s">
        <v>237</v>
      </c>
      <c r="Q12" s="13" t="s">
        <v>13</v>
      </c>
      <c r="R12" s="13">
        <f t="shared" si="1"/>
        <v>1</v>
      </c>
      <c r="S12" s="13" t="s">
        <v>169</v>
      </c>
      <c r="T12" s="13">
        <f>VLOOKUP(O12,Sheet2!$A$1:$B$55,2,TRUE)</f>
        <v>4</v>
      </c>
      <c r="U12" s="17">
        <v>1.4999999999999999E-2</v>
      </c>
      <c r="V12" s="17">
        <v>1.4999999999999999E-2</v>
      </c>
      <c r="W12" s="17">
        <v>1.4999999999999999E-2</v>
      </c>
      <c r="X12" s="50" t="s">
        <v>14</v>
      </c>
      <c r="Y12" s="13" t="s">
        <v>49</v>
      </c>
      <c r="Z12" s="13" t="s">
        <v>249</v>
      </c>
      <c r="AA12" s="13" t="s">
        <v>13</v>
      </c>
      <c r="AB12" s="13">
        <f t="shared" si="2"/>
        <v>1</v>
      </c>
      <c r="AC12" s="13" t="s">
        <v>169</v>
      </c>
      <c r="AD12" s="13">
        <f>VLOOKUP(Y12,Sheet2!$A$1:$B$55,2,TRUE)</f>
        <v>4</v>
      </c>
      <c r="AE12" s="17">
        <v>0.06</v>
      </c>
      <c r="AF12" s="17">
        <v>0.04</v>
      </c>
      <c r="AG12" s="17">
        <v>0.03</v>
      </c>
    </row>
    <row r="13" spans="1:33">
      <c r="A13" s="45">
        <v>4</v>
      </c>
      <c r="B13" s="46"/>
      <c r="C13" s="47">
        <v>0.5</v>
      </c>
      <c r="D13" s="48" t="s">
        <v>8</v>
      </c>
      <c r="E13" s="13" t="s">
        <v>50</v>
      </c>
      <c r="F13" s="13" t="s">
        <v>213</v>
      </c>
      <c r="G13" s="13" t="s">
        <v>13</v>
      </c>
      <c r="H13" s="13">
        <f t="shared" si="0"/>
        <v>1</v>
      </c>
      <c r="I13" s="13" t="s">
        <v>169</v>
      </c>
      <c r="J13" s="13">
        <f>VLOOKUP(E13,Sheet2!$A$1:$B$55,2,TRUE)</f>
        <v>5</v>
      </c>
      <c r="K13" s="17">
        <v>7.0000000000000007E-2</v>
      </c>
      <c r="L13" s="17">
        <v>0.02</v>
      </c>
      <c r="M13" s="17">
        <v>1E-3</v>
      </c>
      <c r="N13" s="49" t="s">
        <v>11</v>
      </c>
      <c r="O13" s="13" t="s">
        <v>51</v>
      </c>
      <c r="P13" s="13" t="s">
        <v>222</v>
      </c>
      <c r="Q13" s="13" t="s">
        <v>13</v>
      </c>
      <c r="R13" s="13">
        <f t="shared" si="1"/>
        <v>-1</v>
      </c>
      <c r="S13" s="13" t="s">
        <v>170</v>
      </c>
      <c r="T13" s="13">
        <f>VLOOKUP(O13,Sheet2!$A$1:$B$55,2,TRUE)</f>
        <v>5</v>
      </c>
      <c r="U13" s="17">
        <v>1.35E-2</v>
      </c>
      <c r="V13" s="17">
        <v>1.4E-2</v>
      </c>
      <c r="W13" s="17">
        <v>1.6E-2</v>
      </c>
      <c r="X13" s="50" t="s">
        <v>14</v>
      </c>
      <c r="Y13" s="13" t="s">
        <v>52</v>
      </c>
      <c r="Z13" s="13" t="s">
        <v>249</v>
      </c>
      <c r="AA13" s="13" t="s">
        <v>13</v>
      </c>
      <c r="AB13" s="13">
        <f t="shared" si="2"/>
        <v>1</v>
      </c>
      <c r="AC13" s="13" t="s">
        <v>169</v>
      </c>
      <c r="AD13" s="13">
        <f>VLOOKUP(Y13,Sheet2!$A$1:$B$55,2,TRUE)</f>
        <v>4</v>
      </c>
      <c r="AE13" s="17">
        <v>0.08</v>
      </c>
      <c r="AF13" s="17">
        <v>0.04</v>
      </c>
      <c r="AG13" s="17">
        <v>0.02</v>
      </c>
    </row>
    <row r="14" spans="1:33">
      <c r="A14" s="45">
        <v>5</v>
      </c>
      <c r="B14" s="46"/>
      <c r="C14" s="47">
        <v>0.375</v>
      </c>
      <c r="D14" s="48" t="s">
        <v>8</v>
      </c>
      <c r="E14" s="13" t="s">
        <v>53</v>
      </c>
      <c r="F14" s="13" t="s">
        <v>231</v>
      </c>
      <c r="G14" s="13" t="s">
        <v>13</v>
      </c>
      <c r="H14" s="13">
        <f t="shared" si="0"/>
        <v>1</v>
      </c>
      <c r="I14" s="13" t="s">
        <v>169</v>
      </c>
      <c r="J14" s="13">
        <f>VLOOKUP(E14,Sheet2!$A$1:$B$55,2,TRUE)</f>
        <v>5</v>
      </c>
      <c r="K14" s="17">
        <v>2E-3</v>
      </c>
      <c r="L14" s="17">
        <v>-2.1000000000000001E-2</v>
      </c>
      <c r="M14" s="17">
        <v>-1.7999999999999999E-2</v>
      </c>
      <c r="N14" s="49" t="s">
        <v>11</v>
      </c>
      <c r="O14" s="13" t="s">
        <v>54</v>
      </c>
      <c r="P14" s="13" t="s">
        <v>222</v>
      </c>
      <c r="Q14" s="13" t="s">
        <v>13</v>
      </c>
      <c r="R14" s="13">
        <f t="shared" si="1"/>
        <v>-1</v>
      </c>
      <c r="S14" s="13" t="s">
        <v>170</v>
      </c>
      <c r="T14" s="13">
        <f>VLOOKUP(O14,Sheet2!$A$1:$B$55,2,TRUE)</f>
        <v>5</v>
      </c>
      <c r="U14" s="17">
        <v>1.2E-2</v>
      </c>
      <c r="V14" s="17">
        <v>1.2999999999999999E-2</v>
      </c>
      <c r="W14" s="17">
        <v>1.2999999999999999E-2</v>
      </c>
      <c r="X14" s="50" t="s">
        <v>14</v>
      </c>
      <c r="Y14" s="13" t="s">
        <v>55</v>
      </c>
      <c r="Z14" s="13" t="s">
        <v>249</v>
      </c>
      <c r="AA14" s="13" t="s">
        <v>56</v>
      </c>
      <c r="AB14" s="13">
        <f t="shared" si="2"/>
        <v>1</v>
      </c>
      <c r="AC14" s="13" t="s">
        <v>169</v>
      </c>
      <c r="AD14" s="13">
        <f>VLOOKUP(Y14,Sheet2!$A$1:$B$55,2,TRUE)</f>
        <v>4</v>
      </c>
      <c r="AE14" s="13">
        <v>500</v>
      </c>
      <c r="AF14" s="13">
        <v>420</v>
      </c>
      <c r="AG14" s="13">
        <v>360</v>
      </c>
    </row>
    <row r="15" spans="1:33">
      <c r="A15" s="45">
        <v>5</v>
      </c>
      <c r="B15" s="46"/>
      <c r="C15" s="47">
        <v>0.375</v>
      </c>
      <c r="D15" s="48" t="s">
        <v>8</v>
      </c>
      <c r="E15" s="13" t="s">
        <v>57</v>
      </c>
      <c r="F15" s="13" t="s">
        <v>231</v>
      </c>
      <c r="G15" s="13" t="s">
        <v>13</v>
      </c>
      <c r="H15" s="13">
        <f t="shared" si="0"/>
        <v>1</v>
      </c>
      <c r="I15" s="13" t="s">
        <v>169</v>
      </c>
      <c r="J15" s="13">
        <f>VLOOKUP(E15,Sheet2!$A$1:$B$55,2,TRUE)</f>
        <v>5</v>
      </c>
      <c r="K15" s="17">
        <v>-1.4999999999999999E-2</v>
      </c>
      <c r="L15" s="17">
        <v>3.0000000000000001E-3</v>
      </c>
      <c r="M15" s="17">
        <v>3.6999999999999998E-2</v>
      </c>
      <c r="N15" s="49" t="s">
        <v>11</v>
      </c>
      <c r="O15" s="13" t="s">
        <v>58</v>
      </c>
      <c r="P15" s="13" t="s">
        <v>222</v>
      </c>
      <c r="Q15" s="13" t="s">
        <v>13</v>
      </c>
      <c r="R15" s="13">
        <f t="shared" si="1"/>
        <v>-1</v>
      </c>
      <c r="S15" s="13" t="s">
        <v>170</v>
      </c>
      <c r="T15" s="13">
        <f>VLOOKUP(O15,Sheet2!$A$1:$B$55,2,TRUE)</f>
        <v>5</v>
      </c>
      <c r="U15" s="17">
        <v>1.32E-2</v>
      </c>
      <c r="V15" s="17">
        <v>1.3299999999999999E-2</v>
      </c>
      <c r="W15" s="17">
        <v>1.4500000000000001E-2</v>
      </c>
      <c r="X15" s="50" t="s">
        <v>14</v>
      </c>
      <c r="Y15" s="13" t="s">
        <v>59</v>
      </c>
      <c r="Z15" s="13" t="s">
        <v>249</v>
      </c>
      <c r="AA15" s="13" t="s">
        <v>13</v>
      </c>
      <c r="AB15" s="13">
        <f t="shared" si="2"/>
        <v>1</v>
      </c>
      <c r="AC15" s="13" t="s">
        <v>169</v>
      </c>
      <c r="AD15" s="13">
        <f>VLOOKUP(Y15,Sheet2!$A$1:$B$55,2,TRUE)</f>
        <v>4</v>
      </c>
      <c r="AE15" s="17">
        <v>0.06</v>
      </c>
      <c r="AF15" s="17">
        <v>0.04</v>
      </c>
      <c r="AG15" s="17">
        <v>3.5999999999999997E-2</v>
      </c>
    </row>
    <row r="16" spans="1:33">
      <c r="A16" s="45">
        <v>6</v>
      </c>
      <c r="B16" s="46"/>
      <c r="C16" s="47">
        <v>0.64583333333333304</v>
      </c>
      <c r="D16" s="48" t="s">
        <v>8</v>
      </c>
      <c r="E16" s="13" t="s">
        <v>60</v>
      </c>
      <c r="F16" s="13" t="s">
        <v>215</v>
      </c>
      <c r="G16" s="13" t="s">
        <v>56</v>
      </c>
      <c r="H16" s="13">
        <f t="shared" si="0"/>
        <v>-1</v>
      </c>
      <c r="I16" s="13" t="s">
        <v>170</v>
      </c>
      <c r="J16" s="13">
        <f>VLOOKUP(E16,Sheet2!$A$1:$B$55,2,TRUE)</f>
        <v>5</v>
      </c>
      <c r="K16" s="13">
        <v>80</v>
      </c>
      <c r="L16" s="13">
        <v>100</v>
      </c>
      <c r="M16" s="13">
        <v>105</v>
      </c>
      <c r="N16" s="49" t="s">
        <v>11</v>
      </c>
      <c r="O16" s="13" t="s">
        <v>15</v>
      </c>
      <c r="P16" s="13" t="s">
        <v>231</v>
      </c>
      <c r="Q16" s="13" t="s">
        <v>16</v>
      </c>
      <c r="R16" s="13">
        <f t="shared" si="1"/>
        <v>1</v>
      </c>
      <c r="S16" s="13" t="s">
        <v>169</v>
      </c>
      <c r="T16" s="13">
        <f>VLOOKUP(O16,Sheet2!$A$1:$B$55,2,TRUE)</f>
        <v>5</v>
      </c>
      <c r="U16" s="13">
        <v>113</v>
      </c>
      <c r="V16" s="13">
        <v>115</v>
      </c>
      <c r="W16" s="13">
        <v>110</v>
      </c>
      <c r="X16" s="50" t="s">
        <v>14</v>
      </c>
      <c r="Y16" s="13" t="s">
        <v>61</v>
      </c>
      <c r="Z16" s="13" t="s">
        <v>249</v>
      </c>
      <c r="AA16" s="13" t="s">
        <v>56</v>
      </c>
      <c r="AB16" s="13">
        <f t="shared" si="2"/>
        <v>1</v>
      </c>
      <c r="AC16" s="13" t="s">
        <v>169</v>
      </c>
      <c r="AD16" s="13">
        <f>VLOOKUP(Y16,Sheet2!$A$1:$B$55,2,TRUE)</f>
        <v>5</v>
      </c>
      <c r="AE16" s="13">
        <v>480</v>
      </c>
      <c r="AF16" s="13">
        <v>400</v>
      </c>
      <c r="AG16" s="13">
        <v>320</v>
      </c>
    </row>
    <row r="17" spans="1:33">
      <c r="A17" s="45">
        <v>6</v>
      </c>
      <c r="B17" s="46"/>
      <c r="C17" s="47">
        <v>0.5</v>
      </c>
      <c r="D17" s="48" t="s">
        <v>8</v>
      </c>
      <c r="E17" s="13" t="s">
        <v>62</v>
      </c>
      <c r="F17" s="13" t="s">
        <v>215</v>
      </c>
      <c r="G17" s="13" t="s">
        <v>13</v>
      </c>
      <c r="H17" s="13">
        <f t="shared" si="0"/>
        <v>-1</v>
      </c>
      <c r="I17" s="13" t="s">
        <v>170</v>
      </c>
      <c r="J17" s="13">
        <f>VLOOKUP(E17,Sheet2!$A$1:$B$55,2,TRUE)</f>
        <v>5</v>
      </c>
      <c r="K17" s="17">
        <v>0.1</v>
      </c>
      <c r="L17" s="17">
        <v>0.12</v>
      </c>
      <c r="M17" s="13">
        <v>0.14000000000000001</v>
      </c>
      <c r="N17" s="49" t="s">
        <v>11</v>
      </c>
      <c r="O17" s="13" t="s">
        <v>20</v>
      </c>
      <c r="P17" s="13" t="s">
        <v>231</v>
      </c>
      <c r="Q17" s="13" t="s">
        <v>16</v>
      </c>
      <c r="R17" s="13">
        <f t="shared" si="1"/>
        <v>1</v>
      </c>
      <c r="S17" s="13" t="s">
        <v>169</v>
      </c>
      <c r="T17" s="13">
        <f>VLOOKUP(O17,Sheet2!$A$1:$B$55,2,TRUE)</f>
        <v>5</v>
      </c>
      <c r="U17" s="13">
        <v>114</v>
      </c>
      <c r="V17" s="13">
        <v>117</v>
      </c>
      <c r="W17" s="13">
        <v>110</v>
      </c>
      <c r="X17" s="50" t="s">
        <v>14</v>
      </c>
      <c r="Y17" s="13" t="s">
        <v>63</v>
      </c>
      <c r="Z17" s="13" t="s">
        <v>249</v>
      </c>
      <c r="AA17" s="13" t="s">
        <v>13</v>
      </c>
      <c r="AB17" s="13">
        <f t="shared" si="2"/>
        <v>1</v>
      </c>
      <c r="AC17" s="13" t="s">
        <v>169</v>
      </c>
      <c r="AD17" s="13">
        <f>VLOOKUP(Y17,Sheet2!$A$1:$B$55,2,TRUE)</f>
        <v>5</v>
      </c>
      <c r="AE17" s="17">
        <v>5.6000000000000001E-2</v>
      </c>
      <c r="AF17" s="17">
        <v>4.8000000000000001E-2</v>
      </c>
      <c r="AG17" s="17">
        <v>4.2000000000000003E-2</v>
      </c>
    </row>
    <row r="18" spans="1:33">
      <c r="A18" s="45">
        <v>6</v>
      </c>
      <c r="B18" s="46"/>
      <c r="C18" s="47">
        <v>0.64583333333333304</v>
      </c>
      <c r="D18" s="48" t="s">
        <v>8</v>
      </c>
      <c r="E18" s="13" t="s">
        <v>64</v>
      </c>
      <c r="F18" s="13" t="s">
        <v>215</v>
      </c>
      <c r="G18" s="13" t="s">
        <v>56</v>
      </c>
      <c r="H18" s="13">
        <f t="shared" si="0"/>
        <v>1</v>
      </c>
      <c r="I18" s="13" t="s">
        <v>169</v>
      </c>
      <c r="J18" s="13">
        <f>VLOOKUP(E18,Sheet2!$A$1:$B$55,2,TRUE)</f>
        <v>4</v>
      </c>
      <c r="K18" s="13">
        <v>25</v>
      </c>
      <c r="L18" s="13">
        <v>10</v>
      </c>
      <c r="M18" s="13">
        <v>10</v>
      </c>
      <c r="N18" s="49" t="s">
        <v>11</v>
      </c>
      <c r="O18" s="13" t="s">
        <v>23</v>
      </c>
      <c r="P18" s="13" t="s">
        <v>213</v>
      </c>
      <c r="Q18" s="13" t="s">
        <v>13</v>
      </c>
      <c r="R18" s="13">
        <f t="shared" si="1"/>
        <v>1</v>
      </c>
      <c r="S18" s="13" t="s">
        <v>169</v>
      </c>
      <c r="T18" s="13">
        <f>VLOOKUP(O18,Sheet2!$A$1:$B$55,2,TRUE)</f>
        <v>5</v>
      </c>
      <c r="U18" s="17">
        <v>-7.0000000000000007E-2</v>
      </c>
      <c r="V18" s="17">
        <v>-0.05</v>
      </c>
      <c r="W18" s="17">
        <v>0.04</v>
      </c>
      <c r="X18" s="50" t="s">
        <v>14</v>
      </c>
      <c r="Y18" s="13" t="s">
        <v>65</v>
      </c>
      <c r="Z18" s="13" t="s">
        <v>249</v>
      </c>
      <c r="AA18" s="13" t="s">
        <v>13</v>
      </c>
      <c r="AB18" s="13">
        <f t="shared" si="2"/>
        <v>1</v>
      </c>
      <c r="AC18" s="13" t="s">
        <v>169</v>
      </c>
      <c r="AD18" s="13">
        <f>VLOOKUP(Y18,Sheet2!$A$1:$B$55,2,TRUE)</f>
        <v>4</v>
      </c>
      <c r="AE18" s="17">
        <v>6.2E-2</v>
      </c>
      <c r="AF18" s="17">
        <v>0.06</v>
      </c>
      <c r="AG18" s="17">
        <v>0.05</v>
      </c>
    </row>
    <row r="19" spans="1:33">
      <c r="A19" s="45">
        <v>7</v>
      </c>
      <c r="B19" s="46"/>
      <c r="C19" s="47">
        <v>0.51180555555555596</v>
      </c>
      <c r="D19" s="48" t="s">
        <v>8</v>
      </c>
      <c r="E19" s="13" t="s">
        <v>33</v>
      </c>
      <c r="F19" s="13" t="s">
        <v>237</v>
      </c>
      <c r="G19" s="13" t="s">
        <v>98</v>
      </c>
      <c r="H19" s="13">
        <f t="shared" si="0"/>
        <v>1</v>
      </c>
      <c r="I19" s="13" t="s">
        <v>169</v>
      </c>
      <c r="J19" s="13">
        <f>VLOOKUP(E19,Sheet2!$A$1:$B$55,2,TRUE)</f>
        <v>5</v>
      </c>
      <c r="K19" s="13">
        <v>21900</v>
      </c>
      <c r="L19" s="13">
        <v>22000</v>
      </c>
      <c r="M19" s="13">
        <v>21500</v>
      </c>
      <c r="N19" s="49" t="s">
        <v>11</v>
      </c>
      <c r="O19" s="13" t="s">
        <v>27</v>
      </c>
      <c r="P19" s="13" t="s">
        <v>282</v>
      </c>
      <c r="Q19" s="13" t="s">
        <v>13</v>
      </c>
      <c r="R19" s="13">
        <f t="shared" si="1"/>
        <v>1</v>
      </c>
      <c r="S19" s="13" t="s">
        <v>169</v>
      </c>
      <c r="T19" s="13">
        <f>VLOOKUP(O19,Sheet2!$A$1:$B$55,2,TRUE)</f>
        <v>3</v>
      </c>
      <c r="U19" s="17">
        <v>-3.2000000000000001E-2</v>
      </c>
      <c r="V19" s="17">
        <v>-2.4E-2</v>
      </c>
      <c r="W19" s="17">
        <v>0.03</v>
      </c>
      <c r="X19" s="50" t="s">
        <v>14</v>
      </c>
      <c r="Y19" s="13" t="s">
        <v>66</v>
      </c>
      <c r="Z19" s="13" t="s">
        <v>218</v>
      </c>
      <c r="AA19" s="13" t="s">
        <v>13</v>
      </c>
      <c r="AB19" s="13">
        <f t="shared" si="2"/>
        <v>1</v>
      </c>
      <c r="AC19" s="13" t="s">
        <v>169</v>
      </c>
      <c r="AD19" s="13">
        <v>4</v>
      </c>
      <c r="AE19" s="17">
        <v>4.8000000000000001E-2</v>
      </c>
      <c r="AF19" s="17">
        <v>4.2000000000000003E-2</v>
      </c>
      <c r="AG19" s="17">
        <v>3.5999999999999997E-2</v>
      </c>
    </row>
    <row r="20" spans="1:33">
      <c r="A20" s="45">
        <v>8</v>
      </c>
      <c r="B20" s="46"/>
      <c r="C20" s="47">
        <v>0.64583333333333304</v>
      </c>
      <c r="D20" s="48" t="s">
        <v>8</v>
      </c>
      <c r="E20" s="13" t="s">
        <v>67</v>
      </c>
      <c r="F20" s="13" t="s">
        <v>237</v>
      </c>
      <c r="G20" s="13" t="s">
        <v>13</v>
      </c>
      <c r="H20" s="13">
        <f t="shared" si="0"/>
        <v>1</v>
      </c>
      <c r="I20" s="13" t="s">
        <v>169</v>
      </c>
      <c r="J20" s="13">
        <f>VLOOKUP(E20,Sheet2!$A$1:$B$55,2,TRUE)</f>
        <v>4</v>
      </c>
      <c r="K20" s="17">
        <v>3.5000000000000003E-2</v>
      </c>
      <c r="L20" s="17">
        <v>4.4999999999999998E-2</v>
      </c>
      <c r="M20" s="17">
        <v>0.05</v>
      </c>
      <c r="N20" s="49" t="s">
        <v>11</v>
      </c>
      <c r="O20" s="13" t="s">
        <v>31</v>
      </c>
      <c r="P20" s="13" t="s">
        <v>213</v>
      </c>
      <c r="Q20" s="13" t="s">
        <v>13</v>
      </c>
      <c r="R20" s="13">
        <f t="shared" si="1"/>
        <v>1</v>
      </c>
      <c r="S20" s="13" t="s">
        <v>169</v>
      </c>
      <c r="T20" s="13">
        <f>VLOOKUP(O20,Sheet2!$A$1:$B$55,2,TRUE)</f>
        <v>5</v>
      </c>
      <c r="U20" s="17">
        <v>-0.05</v>
      </c>
      <c r="V20" s="17">
        <v>-6.5000000000000002E-2</v>
      </c>
      <c r="W20" s="17">
        <v>0.03</v>
      </c>
      <c r="X20" s="50" t="s">
        <v>14</v>
      </c>
      <c r="Y20" s="13" t="s">
        <v>68</v>
      </c>
      <c r="Z20" s="13" t="s">
        <v>213</v>
      </c>
      <c r="AA20" s="13" t="s">
        <v>13</v>
      </c>
      <c r="AB20" s="13">
        <f t="shared" si="2"/>
        <v>1</v>
      </c>
      <c r="AC20" s="13" t="s">
        <v>169</v>
      </c>
      <c r="AD20" s="13">
        <f>VLOOKUP(Y20,Sheet2!$A$1:$B$55,2,TRUE)</f>
        <v>5</v>
      </c>
      <c r="AE20" s="17">
        <v>3.7999999999999999E-2</v>
      </c>
      <c r="AF20" s="17">
        <v>3.4000000000000002E-2</v>
      </c>
      <c r="AG20" s="17">
        <v>0.03</v>
      </c>
    </row>
    <row r="21" spans="1:33">
      <c r="A21" s="45">
        <v>8</v>
      </c>
      <c r="B21" s="46"/>
      <c r="C21" s="47">
        <v>0.64583333333333304</v>
      </c>
      <c r="D21" s="48" t="s">
        <v>8</v>
      </c>
      <c r="E21" s="13" t="s">
        <v>69</v>
      </c>
      <c r="F21" s="13" t="s">
        <v>215</v>
      </c>
      <c r="G21" s="13" t="s">
        <v>13</v>
      </c>
      <c r="H21" s="13">
        <f t="shared" si="0"/>
        <v>1</v>
      </c>
      <c r="I21" s="13" t="s">
        <v>169</v>
      </c>
      <c r="J21" s="13">
        <v>3</v>
      </c>
      <c r="K21" s="17">
        <v>0.02</v>
      </c>
      <c r="L21" s="17">
        <v>0.01</v>
      </c>
      <c r="M21" s="17">
        <v>2E-3</v>
      </c>
      <c r="N21" s="49" t="s">
        <v>11</v>
      </c>
      <c r="O21" s="13" t="s">
        <v>34</v>
      </c>
      <c r="P21" s="13" t="s">
        <v>249</v>
      </c>
      <c r="Q21" s="13" t="s">
        <v>13</v>
      </c>
      <c r="R21" s="13">
        <f t="shared" si="1"/>
        <v>1</v>
      </c>
      <c r="S21" s="13" t="s">
        <v>169</v>
      </c>
      <c r="T21" s="13">
        <v>3</v>
      </c>
      <c r="U21" s="17">
        <v>-1.2999999999999999E-2</v>
      </c>
      <c r="V21" s="17">
        <v>1.2E-2</v>
      </c>
      <c r="W21" s="17">
        <v>0.01</v>
      </c>
      <c r="X21" s="50" t="s">
        <v>14</v>
      </c>
      <c r="Y21" s="13" t="s">
        <v>70</v>
      </c>
      <c r="Z21" s="13" t="s">
        <v>207</v>
      </c>
      <c r="AA21" s="13" t="s">
        <v>10</v>
      </c>
      <c r="AB21" s="13">
        <f t="shared" si="2"/>
        <v>1</v>
      </c>
      <c r="AC21" s="13" t="s">
        <v>169</v>
      </c>
      <c r="AD21" s="13">
        <v>3</v>
      </c>
      <c r="AE21" s="13">
        <v>28</v>
      </c>
      <c r="AF21" s="13">
        <v>48</v>
      </c>
      <c r="AG21" s="13">
        <v>72</v>
      </c>
    </row>
    <row r="22" spans="1:33">
      <c r="A22" s="45">
        <v>8</v>
      </c>
      <c r="B22" s="46"/>
      <c r="C22" s="47">
        <v>0.64583333333333304</v>
      </c>
      <c r="D22" s="48" t="s">
        <v>8</v>
      </c>
      <c r="E22" s="13" t="s">
        <v>12</v>
      </c>
      <c r="F22" s="13" t="s">
        <v>215</v>
      </c>
      <c r="G22" s="13" t="s">
        <v>13</v>
      </c>
      <c r="H22" s="13">
        <f t="shared" si="0"/>
        <v>1</v>
      </c>
      <c r="I22" s="13" t="s">
        <v>169</v>
      </c>
      <c r="J22" s="13">
        <v>3</v>
      </c>
      <c r="K22" s="17">
        <v>3.6999999999999998E-2</v>
      </c>
      <c r="L22" s="17">
        <v>1.7000000000000001E-2</v>
      </c>
      <c r="M22" s="17">
        <v>1.7000000000000001E-2</v>
      </c>
      <c r="N22" s="49" t="s">
        <v>11</v>
      </c>
      <c r="O22" s="13" t="s">
        <v>37</v>
      </c>
      <c r="P22" s="13" t="s">
        <v>218</v>
      </c>
      <c r="Q22" s="13" t="s">
        <v>13</v>
      </c>
      <c r="R22" s="13">
        <f t="shared" si="1"/>
        <v>1</v>
      </c>
      <c r="S22" s="13" t="s">
        <v>169</v>
      </c>
      <c r="T22" s="13">
        <v>3</v>
      </c>
      <c r="U22" s="17">
        <v>3.5000000000000003E-2</v>
      </c>
      <c r="V22" s="17">
        <v>2.4E-2</v>
      </c>
      <c r="W22" s="17">
        <v>1.4E-2</v>
      </c>
      <c r="X22" s="50" t="s">
        <v>14</v>
      </c>
      <c r="Y22" s="13" t="s">
        <v>71</v>
      </c>
      <c r="Z22" s="13" t="s">
        <v>207</v>
      </c>
      <c r="AA22" s="13" t="s">
        <v>10</v>
      </c>
      <c r="AB22" s="13">
        <f t="shared" si="2"/>
        <v>1</v>
      </c>
      <c r="AC22" s="13" t="s">
        <v>169</v>
      </c>
      <c r="AD22" s="13">
        <v>3</v>
      </c>
      <c r="AE22" s="13">
        <v>32</v>
      </c>
      <c r="AF22" s="13">
        <v>46</v>
      </c>
      <c r="AG22" s="13">
        <v>68</v>
      </c>
    </row>
    <row r="23" spans="1:33">
      <c r="A23" s="45">
        <v>9</v>
      </c>
      <c r="B23" s="46"/>
      <c r="C23" s="47">
        <v>0.40625</v>
      </c>
      <c r="D23" s="48" t="s">
        <v>8</v>
      </c>
      <c r="E23" s="13" t="s">
        <v>18</v>
      </c>
      <c r="F23" s="13" t="s">
        <v>215</v>
      </c>
      <c r="G23" s="13" t="s">
        <v>19</v>
      </c>
      <c r="H23" s="13">
        <f t="shared" si="0"/>
        <v>1</v>
      </c>
      <c r="I23" s="13" t="s">
        <v>169</v>
      </c>
      <c r="J23" s="13">
        <f>VLOOKUP(E23,Sheet2!$A$1:$B$55,2,TRUE)</f>
        <v>3</v>
      </c>
      <c r="K23" s="13">
        <v>38</v>
      </c>
      <c r="L23" s="13">
        <v>34.200000000000003</v>
      </c>
      <c r="M23" s="13">
        <v>30</v>
      </c>
      <c r="N23" s="49" t="s">
        <v>11</v>
      </c>
      <c r="O23" s="13" t="s">
        <v>40</v>
      </c>
      <c r="P23" s="13" t="s">
        <v>207</v>
      </c>
      <c r="Q23" s="13" t="s">
        <v>10</v>
      </c>
      <c r="R23" s="13">
        <f t="shared" si="1"/>
        <v>1</v>
      </c>
      <c r="S23" s="13" t="s">
        <v>169</v>
      </c>
      <c r="T23" s="13">
        <f>VLOOKUP(O23,Sheet2!$A$1:$B$55,2,TRUE)</f>
        <v>5</v>
      </c>
      <c r="U23" s="13">
        <v>82</v>
      </c>
      <c r="V23" s="13">
        <v>63</v>
      </c>
      <c r="W23" s="13">
        <v>55</v>
      </c>
      <c r="X23" s="50" t="s">
        <v>14</v>
      </c>
      <c r="Y23" s="13" t="s">
        <v>72</v>
      </c>
      <c r="Z23" s="13" t="s">
        <v>207</v>
      </c>
      <c r="AA23" s="13" t="s">
        <v>10</v>
      </c>
      <c r="AB23" s="13">
        <f t="shared" si="2"/>
        <v>1</v>
      </c>
      <c r="AC23" s="13" t="s">
        <v>169</v>
      </c>
      <c r="AD23" s="13">
        <f>VLOOKUP(Y23,Sheet2!$A$1:$B$55,2,TRUE)</f>
        <v>4</v>
      </c>
      <c r="AE23" s="13">
        <v>56.9</v>
      </c>
      <c r="AF23" s="13">
        <v>58.4</v>
      </c>
      <c r="AG23" s="13">
        <v>57</v>
      </c>
    </row>
    <row r="24" spans="1:33">
      <c r="A24" s="45">
        <v>9</v>
      </c>
      <c r="B24" s="46"/>
      <c r="C24" s="47">
        <v>0.40625</v>
      </c>
      <c r="D24" s="48" t="s">
        <v>8</v>
      </c>
      <c r="E24" s="13" t="s">
        <v>22</v>
      </c>
      <c r="F24" s="13" t="s">
        <v>218</v>
      </c>
      <c r="G24" s="13" t="s">
        <v>13</v>
      </c>
      <c r="H24" s="13">
        <f t="shared" si="0"/>
        <v>1</v>
      </c>
      <c r="I24" s="13" t="s">
        <v>169</v>
      </c>
      <c r="J24" s="13">
        <f>VLOOKUP(E24,Sheet2!$A$1:$B$55,2,TRUE)</f>
        <v>4</v>
      </c>
      <c r="K24" s="17">
        <v>-2E-3</v>
      </c>
      <c r="L24" s="17">
        <v>-1E-3</v>
      </c>
      <c r="M24" s="17">
        <v>2.1999999999999999E-2</v>
      </c>
      <c r="N24" s="49" t="s">
        <v>11</v>
      </c>
      <c r="O24" s="13" t="s">
        <v>43</v>
      </c>
      <c r="P24" s="13" t="s">
        <v>231</v>
      </c>
      <c r="Q24" s="13" t="s">
        <v>16</v>
      </c>
      <c r="R24" s="13">
        <f t="shared" si="1"/>
        <v>1</v>
      </c>
      <c r="S24" s="13" t="s">
        <v>169</v>
      </c>
      <c r="T24" s="13">
        <f>VLOOKUP(O24,Sheet2!$A$1:$B$55,2,TRUE)</f>
        <v>4</v>
      </c>
      <c r="U24" s="13">
        <v>92</v>
      </c>
      <c r="V24" s="13">
        <v>93</v>
      </c>
      <c r="W24" s="13">
        <v>100</v>
      </c>
      <c r="X24" s="50" t="s">
        <v>14</v>
      </c>
      <c r="Y24" s="13" t="s">
        <v>73</v>
      </c>
      <c r="Z24" s="13" t="s">
        <v>207</v>
      </c>
      <c r="AA24" s="13" t="s">
        <v>10</v>
      </c>
      <c r="AB24" s="13">
        <f t="shared" si="2"/>
        <v>1</v>
      </c>
      <c r="AC24" s="13" t="s">
        <v>169</v>
      </c>
      <c r="AD24" s="13">
        <f>VLOOKUP(Y24,Sheet2!$A$1:$B$55,2,TRUE)</f>
        <v>4</v>
      </c>
      <c r="AE24" s="13">
        <v>58</v>
      </c>
      <c r="AF24" s="13">
        <v>60.8</v>
      </c>
      <c r="AG24" s="13">
        <v>59.7</v>
      </c>
    </row>
    <row r="25" spans="1:33">
      <c r="A25" s="45">
        <v>10</v>
      </c>
      <c r="B25" s="46"/>
      <c r="C25" s="47">
        <v>0.45833333333333298</v>
      </c>
      <c r="D25" s="48" t="s">
        <v>8</v>
      </c>
      <c r="E25" s="13" t="s">
        <v>26</v>
      </c>
      <c r="F25" s="13" t="s">
        <v>218</v>
      </c>
      <c r="G25" s="13" t="s">
        <v>13</v>
      </c>
      <c r="H25" s="13">
        <f t="shared" si="0"/>
        <v>1</v>
      </c>
      <c r="I25" s="13" t="s">
        <v>169</v>
      </c>
      <c r="J25" s="13">
        <f>VLOOKUP(E25,Sheet2!$A$1:$B$55,2,TRUE)</f>
        <v>4</v>
      </c>
      <c r="K25" s="17">
        <v>0.06</v>
      </c>
      <c r="L25" s="17">
        <v>6.6000000000000003E-2</v>
      </c>
      <c r="M25" s="17">
        <v>5.0999999999999997E-2</v>
      </c>
      <c r="N25" s="49" t="s">
        <v>11</v>
      </c>
      <c r="O25" s="13" t="s">
        <v>46</v>
      </c>
      <c r="P25" s="13" t="s">
        <v>231</v>
      </c>
      <c r="Q25" s="13" t="s">
        <v>16</v>
      </c>
      <c r="R25" s="13">
        <f t="shared" si="1"/>
        <v>1</v>
      </c>
      <c r="S25" s="13" t="s">
        <v>169</v>
      </c>
      <c r="T25" s="13">
        <f>VLOOKUP(O25,Sheet2!$A$1:$B$55,2,TRUE)</f>
        <v>4</v>
      </c>
      <c r="U25" s="13">
        <v>91.5</v>
      </c>
      <c r="V25" s="13">
        <v>93</v>
      </c>
      <c r="W25" s="13">
        <v>99.5</v>
      </c>
      <c r="X25" s="50" t="s">
        <v>14</v>
      </c>
      <c r="Y25" s="13" t="s">
        <v>74</v>
      </c>
      <c r="Z25" s="13" t="s">
        <v>218</v>
      </c>
      <c r="AA25" s="13" t="s">
        <v>13</v>
      </c>
      <c r="AB25" s="13">
        <f t="shared" si="2"/>
        <v>1</v>
      </c>
      <c r="AC25" s="13" t="s">
        <v>169</v>
      </c>
      <c r="AD25" s="13">
        <f>VLOOKUP(Y25,Sheet2!$A$1:$B$55,2,TRUE)</f>
        <v>5</v>
      </c>
      <c r="AE25" s="17">
        <v>2.1999999999999999E-2</v>
      </c>
      <c r="AF25" s="17">
        <v>2.5999999999999999E-2</v>
      </c>
      <c r="AG25" s="17">
        <v>5.1999999999999998E-2</v>
      </c>
    </row>
    <row r="26" spans="1:33">
      <c r="A26" s="45">
        <v>10</v>
      </c>
      <c r="B26" s="46"/>
      <c r="C26" s="47">
        <v>7.6388888888889006E-2</v>
      </c>
      <c r="D26" s="48" t="s">
        <v>8</v>
      </c>
      <c r="E26" s="13" t="s">
        <v>30</v>
      </c>
      <c r="F26" s="13" t="s">
        <v>231</v>
      </c>
      <c r="G26" s="13" t="s">
        <v>16</v>
      </c>
      <c r="H26" s="13">
        <f t="shared" si="0"/>
        <v>-1</v>
      </c>
      <c r="I26" s="13" t="s">
        <v>170</v>
      </c>
      <c r="J26" s="13">
        <f>VLOOKUP(E26,Sheet2!$A$1:$B$55,2,TRUE)</f>
        <v>4</v>
      </c>
      <c r="K26" s="13">
        <v>19</v>
      </c>
      <c r="L26" s="13">
        <v>23</v>
      </c>
      <c r="M26" s="13">
        <v>25</v>
      </c>
      <c r="N26" s="49" t="s">
        <v>11</v>
      </c>
      <c r="O26" s="13" t="s">
        <v>49</v>
      </c>
      <c r="P26" s="13" t="s">
        <v>249</v>
      </c>
      <c r="Q26" s="13" t="s">
        <v>13</v>
      </c>
      <c r="R26" s="13">
        <f t="shared" si="1"/>
        <v>1</v>
      </c>
      <c r="S26" s="13" t="s">
        <v>169</v>
      </c>
      <c r="T26" s="13">
        <f>VLOOKUP(O26,Sheet2!$A$1:$B$55,2,TRUE)</f>
        <v>4</v>
      </c>
      <c r="U26" s="17">
        <v>3.5999999999999997E-2</v>
      </c>
      <c r="V26" s="17">
        <v>3.1E-2</v>
      </c>
      <c r="W26" s="17">
        <v>3.5000000000000003E-2</v>
      </c>
      <c r="X26" s="50" t="s">
        <v>14</v>
      </c>
      <c r="Y26" s="13" t="s">
        <v>75</v>
      </c>
      <c r="Z26" s="13" t="s">
        <v>218</v>
      </c>
      <c r="AA26" s="13" t="s">
        <v>13</v>
      </c>
      <c r="AB26" s="13">
        <f t="shared" si="2"/>
        <v>1</v>
      </c>
      <c r="AC26" s="13" t="s">
        <v>169</v>
      </c>
      <c r="AD26" s="13">
        <f>VLOOKUP(Y26,Sheet2!$A$1:$B$55,2,TRUE)</f>
        <v>3</v>
      </c>
      <c r="AE26" s="17">
        <v>0.02</v>
      </c>
      <c r="AF26" s="17">
        <v>2.5000000000000001E-2</v>
      </c>
      <c r="AG26" s="17">
        <v>4.8000000000000001E-2</v>
      </c>
    </row>
    <row r="27" spans="1:33">
      <c r="A27" s="45">
        <v>10</v>
      </c>
      <c r="B27" s="46"/>
      <c r="C27" s="47">
        <v>7.6388888888889006E-2</v>
      </c>
      <c r="D27" s="48" t="s">
        <v>8</v>
      </c>
      <c r="E27" s="13" t="s">
        <v>76</v>
      </c>
      <c r="F27" s="13" t="s">
        <v>231</v>
      </c>
      <c r="G27" s="13" t="s">
        <v>16</v>
      </c>
      <c r="H27" s="13">
        <f t="shared" si="0"/>
        <v>1</v>
      </c>
      <c r="I27" s="13" t="s">
        <v>169</v>
      </c>
      <c r="J27" s="13">
        <f>VLOOKUP(E27,Sheet2!$A$1:$B$55,2,TRUE)</f>
        <v>4</v>
      </c>
      <c r="K27" s="13">
        <v>124</v>
      </c>
      <c r="L27" s="13">
        <v>366</v>
      </c>
      <c r="M27" s="13">
        <v>477</v>
      </c>
      <c r="N27" s="49" t="s">
        <v>11</v>
      </c>
      <c r="O27" s="13" t="s">
        <v>52</v>
      </c>
      <c r="P27" s="13" t="s">
        <v>249</v>
      </c>
      <c r="Q27" s="13" t="s">
        <v>13</v>
      </c>
      <c r="R27" s="13">
        <f t="shared" si="1"/>
        <v>1</v>
      </c>
      <c r="S27" s="13" t="s">
        <v>169</v>
      </c>
      <c r="T27" s="13">
        <f>VLOOKUP(O27,Sheet2!$A$1:$B$55,2,TRUE)</f>
        <v>4</v>
      </c>
      <c r="U27" s="17">
        <v>0.105</v>
      </c>
      <c r="V27" s="17">
        <v>8.8999999999999996E-2</v>
      </c>
      <c r="W27" s="17">
        <v>2.7E-2</v>
      </c>
      <c r="X27" s="50" t="s">
        <v>14</v>
      </c>
      <c r="Y27" s="13" t="s">
        <v>77</v>
      </c>
      <c r="Z27" s="13" t="s">
        <v>213</v>
      </c>
      <c r="AA27" s="13" t="s">
        <v>13</v>
      </c>
      <c r="AB27" s="13">
        <f t="shared" si="2"/>
        <v>1</v>
      </c>
      <c r="AC27" s="13" t="s">
        <v>169</v>
      </c>
      <c r="AD27" s="13">
        <f>VLOOKUP(Y27,Sheet2!$A$1:$B$55,2,TRUE)</f>
        <v>5</v>
      </c>
      <c r="AE27" s="17">
        <v>1.7999999999999999E-2</v>
      </c>
      <c r="AF27" s="17">
        <v>0.02</v>
      </c>
      <c r="AG27" s="17">
        <v>3.4000000000000002E-2</v>
      </c>
    </row>
    <row r="28" spans="1:33">
      <c r="A28" s="45">
        <v>10</v>
      </c>
      <c r="B28" s="46"/>
      <c r="C28" s="47">
        <v>0.40625</v>
      </c>
      <c r="D28" s="48" t="s">
        <v>8</v>
      </c>
      <c r="E28" s="13" t="s">
        <v>39</v>
      </c>
      <c r="F28" s="13" t="s">
        <v>231</v>
      </c>
      <c r="G28" s="13" t="s">
        <v>16</v>
      </c>
      <c r="H28" s="13">
        <f t="shared" si="0"/>
        <v>1</v>
      </c>
      <c r="I28" s="13" t="s">
        <v>169</v>
      </c>
      <c r="J28" s="13">
        <f>VLOOKUP(E28,Sheet2!$A$1:$B$55,2,TRUE)</f>
        <v>4</v>
      </c>
      <c r="K28" s="13">
        <v>-32</v>
      </c>
      <c r="L28" s="13">
        <v>-34</v>
      </c>
      <c r="M28" s="13">
        <v>-45</v>
      </c>
      <c r="N28" s="49" t="s">
        <v>11</v>
      </c>
      <c r="O28" s="13" t="s">
        <v>55</v>
      </c>
      <c r="P28" s="13" t="s">
        <v>249</v>
      </c>
      <c r="Q28" s="13" t="s">
        <v>56</v>
      </c>
      <c r="R28" s="13">
        <f t="shared" si="1"/>
        <v>1</v>
      </c>
      <c r="S28" s="13" t="s">
        <v>169</v>
      </c>
      <c r="T28" s="13">
        <f>VLOOKUP(O28,Sheet2!$A$1:$B$55,2,TRUE)</f>
        <v>4</v>
      </c>
      <c r="U28" s="13">
        <v>350</v>
      </c>
      <c r="V28" s="13">
        <v>370</v>
      </c>
      <c r="W28" s="13">
        <v>160</v>
      </c>
      <c r="X28" s="50" t="s">
        <v>14</v>
      </c>
      <c r="Y28" s="13" t="s">
        <v>78</v>
      </c>
      <c r="Z28" s="13" t="s">
        <v>249</v>
      </c>
      <c r="AA28" s="13" t="s">
        <v>10</v>
      </c>
      <c r="AB28" s="13">
        <f t="shared" si="2"/>
        <v>1</v>
      </c>
      <c r="AC28" s="13" t="s">
        <v>169</v>
      </c>
      <c r="AD28" s="13">
        <f>VLOOKUP(Y28,Sheet2!$A$1:$B$55,2,TRUE)</f>
        <v>4</v>
      </c>
      <c r="AE28" s="13">
        <v>1.2E-2</v>
      </c>
      <c r="AF28" s="13">
        <v>1.6E-2</v>
      </c>
      <c r="AG28" s="13">
        <v>4.2000000000000003E-2</v>
      </c>
    </row>
    <row r="29" spans="1:33">
      <c r="A29" s="45">
        <v>11</v>
      </c>
      <c r="B29" s="46"/>
      <c r="C29" s="47">
        <v>0.54166666666666696</v>
      </c>
      <c r="D29" s="48" t="s">
        <v>8</v>
      </c>
      <c r="E29" s="13" t="s">
        <v>42</v>
      </c>
      <c r="F29" s="13" t="s">
        <v>249</v>
      </c>
      <c r="G29" s="13" t="s">
        <v>10</v>
      </c>
      <c r="H29" s="13">
        <f t="shared" si="0"/>
        <v>1</v>
      </c>
      <c r="I29" s="13" t="s">
        <v>169</v>
      </c>
      <c r="J29" s="13">
        <f>VLOOKUP(E29,Sheet2!$A$1:$B$55,2,TRUE)</f>
        <v>4</v>
      </c>
      <c r="K29" s="13">
        <v>69.599999999999994</v>
      </c>
      <c r="L29" s="13">
        <v>64</v>
      </c>
      <c r="M29" s="13">
        <v>61</v>
      </c>
      <c r="N29" s="49" t="s">
        <v>11</v>
      </c>
      <c r="O29" s="13" t="s">
        <v>59</v>
      </c>
      <c r="P29" s="13" t="s">
        <v>249</v>
      </c>
      <c r="Q29" s="13" t="s">
        <v>13</v>
      </c>
      <c r="R29" s="13">
        <f t="shared" si="1"/>
        <v>1</v>
      </c>
      <c r="S29" s="13" t="s">
        <v>169</v>
      </c>
      <c r="T29" s="13">
        <f>VLOOKUP(O29,Sheet2!$A$1:$B$55,2,TRUE)</f>
        <v>4</v>
      </c>
      <c r="U29" s="53">
        <v>1.15E-2</v>
      </c>
      <c r="V29" s="53">
        <v>1.0999999999999999E-2</v>
      </c>
      <c r="W29" s="17">
        <v>8.0000000000000002E-3</v>
      </c>
      <c r="X29" s="50" t="s">
        <v>14</v>
      </c>
      <c r="Y29" s="13" t="s">
        <v>79</v>
      </c>
      <c r="Z29" s="13" t="s">
        <v>249</v>
      </c>
      <c r="AA29" s="13" t="s">
        <v>13</v>
      </c>
      <c r="AB29" s="13">
        <f t="shared" si="2"/>
        <v>1</v>
      </c>
      <c r="AC29" s="13" t="s">
        <v>169</v>
      </c>
      <c r="AD29" s="13">
        <f>VLOOKUP(Y29,Sheet2!$A$1:$B$55,2,TRUE)</f>
        <v>5</v>
      </c>
      <c r="AE29" s="17">
        <v>2.1000000000000001E-2</v>
      </c>
      <c r="AF29" s="17">
        <v>2.1999999999999999E-2</v>
      </c>
      <c r="AG29" s="17">
        <v>3.7999999999999999E-2</v>
      </c>
    </row>
    <row r="30" spans="1:33">
      <c r="A30" s="45">
        <v>11</v>
      </c>
      <c r="B30" s="46"/>
      <c r="C30" s="47">
        <v>0.375</v>
      </c>
      <c r="D30" s="48" t="s">
        <v>8</v>
      </c>
      <c r="E30" s="13" t="s">
        <v>45</v>
      </c>
      <c r="F30" s="13" t="s">
        <v>213</v>
      </c>
      <c r="G30" s="13" t="s">
        <v>13</v>
      </c>
      <c r="H30" s="13">
        <f t="shared" si="0"/>
        <v>1</v>
      </c>
      <c r="I30" s="13" t="s">
        <v>169</v>
      </c>
      <c r="J30" s="13">
        <f>VLOOKUP(E30,Sheet2!$A$1:$B$55,2,TRUE)</f>
        <v>4</v>
      </c>
      <c r="K30" s="13">
        <v>8</v>
      </c>
      <c r="L30" s="13">
        <v>7</v>
      </c>
      <c r="M30" s="13">
        <v>8</v>
      </c>
      <c r="N30" s="49" t="s">
        <v>11</v>
      </c>
      <c r="O30" s="13" t="s">
        <v>61</v>
      </c>
      <c r="P30" s="13" t="s">
        <v>249</v>
      </c>
      <c r="Q30" s="13" t="s">
        <v>56</v>
      </c>
      <c r="R30" s="13">
        <f t="shared" si="1"/>
        <v>1</v>
      </c>
      <c r="S30" s="13" t="s">
        <v>169</v>
      </c>
      <c r="T30" s="13">
        <f>VLOOKUP(O30,Sheet2!$A$1:$B$55,2,TRUE)</f>
        <v>5</v>
      </c>
      <c r="U30" s="13">
        <v>200</v>
      </c>
      <c r="V30" s="13">
        <v>250</v>
      </c>
      <c r="W30" s="13">
        <v>435</v>
      </c>
      <c r="X30" s="50" t="s">
        <v>14</v>
      </c>
      <c r="Y30" s="13" t="s">
        <v>80</v>
      </c>
      <c r="Z30" s="13" t="s">
        <v>249</v>
      </c>
      <c r="AA30" s="13" t="s">
        <v>56</v>
      </c>
      <c r="AB30" s="13">
        <f t="shared" si="2"/>
        <v>1</v>
      </c>
      <c r="AC30" s="13" t="s">
        <v>169</v>
      </c>
      <c r="AD30" s="13">
        <f>VLOOKUP(Y30,Sheet2!$A$1:$B$55,2,TRUE)</f>
        <v>5</v>
      </c>
      <c r="AE30" s="13">
        <v>120</v>
      </c>
      <c r="AF30" s="13">
        <v>140</v>
      </c>
      <c r="AG30" s="13">
        <v>380</v>
      </c>
    </row>
    <row r="31" spans="1:33">
      <c r="A31" s="45">
        <v>12</v>
      </c>
      <c r="B31" s="46"/>
      <c r="C31" s="47">
        <v>0.61458333333333304</v>
      </c>
      <c r="D31" s="48" t="s">
        <v>8</v>
      </c>
      <c r="E31" s="13" t="s">
        <v>58</v>
      </c>
      <c r="F31" s="13" t="s">
        <v>222</v>
      </c>
      <c r="G31" s="13" t="s">
        <v>13</v>
      </c>
      <c r="H31" s="13">
        <f t="shared" si="0"/>
        <v>-1</v>
      </c>
      <c r="I31" s="13" t="s">
        <v>170</v>
      </c>
      <c r="J31" s="13">
        <f>VLOOKUP(E31,Sheet2!$A$1:$B$55,2,TRUE)</f>
        <v>5</v>
      </c>
      <c r="K31" s="17">
        <v>1.7000000000000001E-2</v>
      </c>
      <c r="L31" s="17">
        <v>1.6E-2</v>
      </c>
      <c r="M31" s="17">
        <v>1.4999999999999999E-2</v>
      </c>
      <c r="N31" s="49" t="s">
        <v>11</v>
      </c>
      <c r="O31" s="13" t="s">
        <v>63</v>
      </c>
      <c r="P31" s="13" t="s">
        <v>249</v>
      </c>
      <c r="Q31" s="13" t="s">
        <v>13</v>
      </c>
      <c r="R31" s="13">
        <f t="shared" si="1"/>
        <v>1</v>
      </c>
      <c r="S31" s="13" t="s">
        <v>169</v>
      </c>
      <c r="T31" s="13">
        <f>VLOOKUP(O31,Sheet2!$A$1:$B$55,2,TRUE)</f>
        <v>5</v>
      </c>
      <c r="U31" s="17">
        <v>0.11</v>
      </c>
      <c r="V31" s="17">
        <v>0.125</v>
      </c>
      <c r="W31" s="17">
        <v>0.13</v>
      </c>
      <c r="X31" s="50" t="s">
        <v>14</v>
      </c>
      <c r="Y31" s="13" t="s">
        <v>81</v>
      </c>
      <c r="Z31" s="13" t="s">
        <v>249</v>
      </c>
      <c r="AA31" s="13" t="s">
        <v>13</v>
      </c>
      <c r="AB31" s="13">
        <f t="shared" si="2"/>
        <v>1</v>
      </c>
      <c r="AC31" s="13" t="s">
        <v>169</v>
      </c>
      <c r="AD31" s="13">
        <f>VLOOKUP(Y31,Sheet2!$A$1:$B$55,2,TRUE)</f>
        <v>5</v>
      </c>
      <c r="AE31" s="17">
        <v>8.0000000000000002E-3</v>
      </c>
      <c r="AF31" s="17">
        <v>0.01</v>
      </c>
      <c r="AG31" s="17">
        <v>3.5999999999999997E-2</v>
      </c>
    </row>
    <row r="32" spans="1:33">
      <c r="A32" s="45">
        <v>13</v>
      </c>
      <c r="B32" s="46"/>
      <c r="C32" s="47">
        <v>0.48958333333333298</v>
      </c>
      <c r="D32" s="48" t="s">
        <v>8</v>
      </c>
      <c r="E32" s="13" t="s">
        <v>51</v>
      </c>
      <c r="F32" s="13" t="s">
        <v>222</v>
      </c>
      <c r="G32" s="13" t="s">
        <v>13</v>
      </c>
      <c r="H32" s="13">
        <f t="shared" si="0"/>
        <v>-1</v>
      </c>
      <c r="I32" s="13" t="s">
        <v>170</v>
      </c>
      <c r="J32" s="13">
        <f>VLOOKUP(E32,Sheet2!$A$1:$B$55,2,TRUE)</f>
        <v>5</v>
      </c>
      <c r="K32" s="17">
        <v>2.5000000000000001E-2</v>
      </c>
      <c r="L32" s="17">
        <v>2.3E-2</v>
      </c>
      <c r="M32" s="17">
        <v>0.02</v>
      </c>
      <c r="N32" s="49" t="s">
        <v>11</v>
      </c>
      <c r="O32" s="13" t="s">
        <v>65</v>
      </c>
      <c r="P32" s="13" t="s">
        <v>249</v>
      </c>
      <c r="Q32" s="13" t="s">
        <v>13</v>
      </c>
      <c r="R32" s="13">
        <f t="shared" si="1"/>
        <v>1</v>
      </c>
      <c r="S32" s="13" t="s">
        <v>169</v>
      </c>
      <c r="T32" s="13">
        <f>VLOOKUP(O32,Sheet2!$A$1:$B$55,2,TRUE)</f>
        <v>4</v>
      </c>
      <c r="U32" s="17">
        <v>0.06</v>
      </c>
      <c r="V32" s="17">
        <v>5.8000000000000003E-2</v>
      </c>
      <c r="W32" s="17">
        <v>1.2E-2</v>
      </c>
      <c r="X32" s="50" t="s">
        <v>14</v>
      </c>
      <c r="Y32" s="13" t="s">
        <v>82</v>
      </c>
      <c r="Z32" s="13" t="s">
        <v>249</v>
      </c>
      <c r="AA32" s="13" t="s">
        <v>13</v>
      </c>
      <c r="AB32" s="13">
        <f t="shared" si="2"/>
        <v>1</v>
      </c>
      <c r="AC32" s="13" t="s">
        <v>169</v>
      </c>
      <c r="AD32" s="13">
        <f>VLOOKUP(Y32,Sheet2!$A$1:$B$55,2,TRUE)</f>
        <v>4</v>
      </c>
      <c r="AE32" s="17">
        <v>0.01</v>
      </c>
      <c r="AF32" s="17">
        <v>8.0000000000000002E-3</v>
      </c>
      <c r="AG32" s="17">
        <v>2.4E-2</v>
      </c>
    </row>
    <row r="33" spans="1:33">
      <c r="A33" s="45">
        <v>13</v>
      </c>
      <c r="B33" s="46"/>
      <c r="C33" s="47">
        <v>0.48958333333333298</v>
      </c>
      <c r="D33" s="48" t="s">
        <v>8</v>
      </c>
      <c r="E33" s="13" t="s">
        <v>54</v>
      </c>
      <c r="F33" s="13" t="s">
        <v>222</v>
      </c>
      <c r="G33" s="13" t="s">
        <v>13</v>
      </c>
      <c r="H33" s="13">
        <f t="shared" si="0"/>
        <v>-1</v>
      </c>
      <c r="I33" s="13" t="s">
        <v>170</v>
      </c>
      <c r="J33" s="13">
        <f>VLOOKUP(E33,Sheet2!$A$1:$B$55,2,TRUE)</f>
        <v>5</v>
      </c>
      <c r="K33" s="51">
        <v>4.0000000000000001E-3</v>
      </c>
      <c r="L33" s="51">
        <v>3.0000000000000001E-3</v>
      </c>
      <c r="M33" s="51">
        <v>2E-3</v>
      </c>
      <c r="N33" s="49" t="s">
        <v>11</v>
      </c>
      <c r="O33" s="13" t="s">
        <v>66</v>
      </c>
      <c r="P33" s="13" t="s">
        <v>218</v>
      </c>
      <c r="Q33" s="13" t="s">
        <v>13</v>
      </c>
      <c r="R33" s="13">
        <f t="shared" si="1"/>
        <v>1</v>
      </c>
      <c r="S33" s="13" t="s">
        <v>169</v>
      </c>
      <c r="T33" s="13">
        <v>4</v>
      </c>
      <c r="U33" s="17">
        <v>4.4999999999999998E-2</v>
      </c>
      <c r="V33" s="17">
        <v>4.3999999999999997E-2</v>
      </c>
      <c r="W33" s="17">
        <v>3.3000000000000002E-2</v>
      </c>
      <c r="X33" s="50" t="s">
        <v>14</v>
      </c>
      <c r="Y33" s="13" t="s">
        <v>83</v>
      </c>
      <c r="Z33" s="13" t="s">
        <v>249</v>
      </c>
      <c r="AA33" s="13" t="s">
        <v>13</v>
      </c>
      <c r="AB33" s="13">
        <f t="shared" si="2"/>
        <v>1</v>
      </c>
      <c r="AC33" s="13" t="s">
        <v>169</v>
      </c>
      <c r="AD33" s="13">
        <v>4</v>
      </c>
      <c r="AE33" s="17">
        <v>8.0000000000000002E-3</v>
      </c>
      <c r="AF33" s="17">
        <v>0.01</v>
      </c>
      <c r="AG33" s="17">
        <v>2.5999999999999999E-2</v>
      </c>
    </row>
    <row r="34" spans="1:33">
      <c r="A34" s="45">
        <v>13</v>
      </c>
      <c r="B34" s="46"/>
      <c r="C34" s="47">
        <v>0.48958333333333298</v>
      </c>
      <c r="D34" s="48" t="s">
        <v>8</v>
      </c>
      <c r="E34" s="13" t="s">
        <v>15</v>
      </c>
      <c r="F34" s="13" t="s">
        <v>231</v>
      </c>
      <c r="G34" s="13" t="s">
        <v>16</v>
      </c>
      <c r="H34" s="13">
        <f t="shared" si="0"/>
        <v>1</v>
      </c>
      <c r="I34" s="13" t="s">
        <v>169</v>
      </c>
      <c r="J34" s="13">
        <f>VLOOKUP(E34,Sheet2!$A$1:$B$55,2,TRUE)</f>
        <v>5</v>
      </c>
      <c r="K34" s="13">
        <v>800</v>
      </c>
      <c r="L34" s="13">
        <v>709</v>
      </c>
      <c r="M34" s="13">
        <v>770</v>
      </c>
      <c r="N34" s="49" t="s">
        <v>11</v>
      </c>
      <c r="O34" s="13" t="s">
        <v>68</v>
      </c>
      <c r="P34" s="13" t="s">
        <v>213</v>
      </c>
      <c r="Q34" s="13" t="s">
        <v>13</v>
      </c>
      <c r="R34" s="13">
        <f t="shared" si="1"/>
        <v>1</v>
      </c>
      <c r="S34" s="13" t="s">
        <v>169</v>
      </c>
      <c r="T34" s="13">
        <f>VLOOKUP(O34,Sheet2!$A$1:$B$55,2,TRUE)</f>
        <v>5</v>
      </c>
      <c r="U34" s="17">
        <v>3.4000000000000002E-2</v>
      </c>
      <c r="V34" s="17">
        <v>3.2000000000000001E-2</v>
      </c>
      <c r="W34" s="17">
        <v>1.4999999999999999E-2</v>
      </c>
      <c r="X34" s="50" t="s">
        <v>14</v>
      </c>
      <c r="Y34" s="13" t="s">
        <v>84</v>
      </c>
      <c r="Z34" s="13" t="s">
        <v>207</v>
      </c>
      <c r="AA34" s="13" t="s">
        <v>10</v>
      </c>
      <c r="AB34" s="13">
        <f t="shared" si="2"/>
        <v>1</v>
      </c>
      <c r="AC34" s="13" t="s">
        <v>169</v>
      </c>
      <c r="AD34" s="13">
        <f>VLOOKUP(Y34,Sheet2!$A$1:$B$55,2,TRUE)</f>
        <v>5</v>
      </c>
      <c r="AE34" s="13">
        <v>52</v>
      </c>
      <c r="AF34" s="13">
        <v>46</v>
      </c>
      <c r="AG34" s="13">
        <v>68</v>
      </c>
    </row>
    <row r="35" spans="1:33">
      <c r="A35" s="45">
        <v>14</v>
      </c>
      <c r="B35" s="46"/>
      <c r="C35" s="47">
        <v>0.5</v>
      </c>
      <c r="D35" s="48" t="s">
        <v>8</v>
      </c>
      <c r="E35" s="13" t="s">
        <v>20</v>
      </c>
      <c r="F35" s="13" t="s">
        <v>231</v>
      </c>
      <c r="G35" s="13" t="s">
        <v>16</v>
      </c>
      <c r="H35" s="13">
        <f t="shared" si="0"/>
        <v>1</v>
      </c>
      <c r="I35" s="13" t="s">
        <v>169</v>
      </c>
      <c r="J35" s="13">
        <f>VLOOKUP(E35,Sheet2!$A$1:$B$55,2,TRUE)</f>
        <v>5</v>
      </c>
      <c r="K35" s="13">
        <v>790</v>
      </c>
      <c r="L35" s="13">
        <v>690</v>
      </c>
      <c r="M35" s="13">
        <v>750</v>
      </c>
      <c r="N35" s="49" t="s">
        <v>11</v>
      </c>
      <c r="O35" s="13" t="s">
        <v>70</v>
      </c>
      <c r="P35" s="13" t="s">
        <v>207</v>
      </c>
      <c r="Q35" s="13" t="s">
        <v>10</v>
      </c>
      <c r="R35" s="13">
        <f t="shared" si="1"/>
        <v>1</v>
      </c>
      <c r="S35" s="13" t="s">
        <v>169</v>
      </c>
      <c r="T35" s="13">
        <f>VLOOKUP(O35,Sheet2!$A$1:$B$55,2,TRUE)</f>
        <v>5</v>
      </c>
      <c r="U35" s="13">
        <v>72</v>
      </c>
      <c r="V35" s="13">
        <v>62</v>
      </c>
      <c r="W35" s="13">
        <v>54</v>
      </c>
      <c r="X35" s="50" t="s">
        <v>14</v>
      </c>
      <c r="Y35" s="13" t="s">
        <v>85</v>
      </c>
      <c r="Z35" s="13" t="s">
        <v>207</v>
      </c>
      <c r="AA35" s="13" t="s">
        <v>10</v>
      </c>
      <c r="AB35" s="13">
        <f t="shared" si="2"/>
        <v>1</v>
      </c>
      <c r="AC35" s="13" t="s">
        <v>169</v>
      </c>
      <c r="AD35" s="13">
        <f>VLOOKUP(Y35,Sheet2!$A$1:$B$55,2,TRUE)</f>
        <v>4</v>
      </c>
      <c r="AE35" s="13">
        <v>54</v>
      </c>
      <c r="AF35" s="13">
        <v>48</v>
      </c>
      <c r="AG35" s="13">
        <v>68</v>
      </c>
    </row>
    <row r="36" spans="1:33">
      <c r="A36" s="45">
        <v>14</v>
      </c>
      <c r="B36" s="46"/>
      <c r="C36" s="47">
        <v>0.5</v>
      </c>
      <c r="D36" s="48" t="s">
        <v>8</v>
      </c>
      <c r="E36" s="13" t="s">
        <v>34</v>
      </c>
      <c r="F36" s="13" t="s">
        <v>249</v>
      </c>
      <c r="G36" s="13" t="s">
        <v>13</v>
      </c>
      <c r="H36" s="13">
        <f t="shared" si="0"/>
        <v>1</v>
      </c>
      <c r="I36" s="13" t="s">
        <v>169</v>
      </c>
      <c r="J36" s="13">
        <f>VLOOKUP(E36,Sheet2!$A$1:$B$55,2,TRUE)</f>
        <v>5</v>
      </c>
      <c r="K36" s="17">
        <v>2.5000000000000001E-2</v>
      </c>
      <c r="L36" s="17">
        <v>0.01</v>
      </c>
      <c r="M36" s="17">
        <v>-0.01</v>
      </c>
      <c r="N36" s="49" t="s">
        <v>11</v>
      </c>
      <c r="O36" s="13" t="s">
        <v>71</v>
      </c>
      <c r="P36" s="13" t="s">
        <v>207</v>
      </c>
      <c r="Q36" s="13" t="s">
        <v>10</v>
      </c>
      <c r="R36" s="13">
        <f t="shared" si="1"/>
        <v>1</v>
      </c>
      <c r="S36" s="13" t="s">
        <v>169</v>
      </c>
      <c r="T36" s="13">
        <f>VLOOKUP(O36,Sheet2!$A$1:$B$55,2,TRUE)</f>
        <v>5</v>
      </c>
      <c r="U36" s="13">
        <v>73</v>
      </c>
      <c r="V36" s="13">
        <v>66</v>
      </c>
      <c r="W36" s="13">
        <v>57</v>
      </c>
      <c r="X36" s="50" t="s">
        <v>14</v>
      </c>
      <c r="Y36" s="13" t="s">
        <v>86</v>
      </c>
      <c r="Z36" s="13" t="s">
        <v>222</v>
      </c>
      <c r="AA36" s="13" t="s">
        <v>13</v>
      </c>
      <c r="AB36" s="13">
        <f t="shared" si="2"/>
        <v>-1</v>
      </c>
      <c r="AC36" s="13" t="s">
        <v>170</v>
      </c>
      <c r="AD36" s="13">
        <f>VLOOKUP(Y36,Sheet2!$A$1:$B$55,2,TRUE)</f>
        <v>5</v>
      </c>
      <c r="AE36" s="17">
        <v>1.6E-2</v>
      </c>
      <c r="AF36" s="17">
        <v>1.2E-2</v>
      </c>
      <c r="AG36" s="17">
        <v>6.0000000000000001E-3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0"/>
  <sheetViews>
    <sheetView topLeftCell="F1" zoomScaleNormal="100" workbookViewId="0">
      <pane ySplit="1" topLeftCell="A2" activePane="bottomLeft" state="frozen"/>
      <selection pane="bottomLeft" activeCell="C36" sqref="C36"/>
    </sheetView>
  </sheetViews>
  <sheetFormatPr defaultRowHeight="11.25"/>
  <cols>
    <col min="1" max="1" width="13.28515625" style="21" bestFit="1" customWidth="1"/>
    <col min="2" max="2" width="6.28515625" style="21" bestFit="1" customWidth="1"/>
    <col min="3" max="3" width="27" style="21" bestFit="1" customWidth="1"/>
    <col min="4" max="4" width="7.5703125" style="21" bestFit="1" customWidth="1"/>
    <col min="5" max="5" width="10.7109375" style="21" bestFit="1" customWidth="1"/>
    <col min="6" max="6" width="10.85546875" style="21" customWidth="1"/>
    <col min="7" max="7" width="12.28515625" style="21" customWidth="1"/>
    <col min="8" max="8" width="4.7109375" style="21" customWidth="1"/>
    <col min="9" max="9" width="10.42578125" style="21" bestFit="1" customWidth="1"/>
    <col min="10" max="10" width="13.28515625" style="21" customWidth="1"/>
    <col min="11" max="11" width="7.7109375" style="21" customWidth="1"/>
    <col min="12" max="12" width="6.42578125" style="21" customWidth="1"/>
    <col min="13" max="13" width="9.7109375" style="21" bestFit="1" customWidth="1"/>
    <col min="14" max="14" width="5.85546875" style="21" bestFit="1" customWidth="1"/>
    <col min="15" max="15" width="8.7109375" style="21" bestFit="1" customWidth="1"/>
    <col min="16" max="16" width="10.85546875" style="21" bestFit="1" customWidth="1"/>
    <col min="17" max="17" width="20.42578125" style="21" bestFit="1" customWidth="1"/>
    <col min="18" max="18" width="9.140625" style="21"/>
    <col min="19" max="19" width="27" style="21" bestFit="1" customWidth="1"/>
    <col min="20" max="16384" width="9.140625" style="21"/>
  </cols>
  <sheetData>
    <row r="1" spans="1:20" s="27" customFormat="1" ht="12" thickBot="1">
      <c r="A1" s="26" t="s">
        <v>0</v>
      </c>
      <c r="B1" s="26" t="s">
        <v>2</v>
      </c>
      <c r="C1" s="26" t="s">
        <v>3</v>
      </c>
      <c r="D1" s="26" t="s">
        <v>190</v>
      </c>
      <c r="E1" s="26" t="s">
        <v>191</v>
      </c>
      <c r="F1" s="26" t="s">
        <v>192</v>
      </c>
      <c r="G1" s="26" t="s">
        <v>193</v>
      </c>
      <c r="H1" s="26" t="s">
        <v>194</v>
      </c>
      <c r="I1" s="26" t="s">
        <v>195</v>
      </c>
      <c r="J1" s="26" t="s">
        <v>4</v>
      </c>
      <c r="K1" s="26" t="s">
        <v>196</v>
      </c>
      <c r="L1" s="26" t="s">
        <v>197</v>
      </c>
      <c r="M1" s="27" t="s">
        <v>198</v>
      </c>
      <c r="N1" s="27" t="s">
        <v>199</v>
      </c>
    </row>
    <row r="2" spans="1:20" s="27" customForma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20" s="27" customFormat="1">
      <c r="A3" s="19" t="s">
        <v>200</v>
      </c>
      <c r="B3" s="29" t="s">
        <v>201</v>
      </c>
      <c r="C3" s="19" t="s">
        <v>202</v>
      </c>
      <c r="D3" s="19">
        <v>61.2</v>
      </c>
      <c r="E3" s="30"/>
      <c r="F3" s="29" t="s">
        <v>203</v>
      </c>
      <c r="G3" s="29" t="s">
        <v>204</v>
      </c>
      <c r="H3" s="29">
        <v>1</v>
      </c>
      <c r="I3" s="29" t="s">
        <v>205</v>
      </c>
      <c r="J3" s="29" t="s">
        <v>10</v>
      </c>
      <c r="K3" s="31" t="s">
        <v>206</v>
      </c>
      <c r="L3" s="24"/>
      <c r="M3" s="24" t="s">
        <v>207</v>
      </c>
      <c r="N3" s="24" t="s">
        <v>208</v>
      </c>
      <c r="O3" s="21"/>
      <c r="P3" s="27" t="s">
        <v>171</v>
      </c>
      <c r="S3" s="27" t="s">
        <v>28</v>
      </c>
      <c r="T3" s="27" t="s">
        <v>215</v>
      </c>
    </row>
    <row r="4" spans="1:20" s="27" customFormat="1">
      <c r="A4" s="19" t="s">
        <v>209</v>
      </c>
      <c r="B4" s="29" t="s">
        <v>201</v>
      </c>
      <c r="C4" s="19" t="s">
        <v>21</v>
      </c>
      <c r="D4" s="19">
        <v>60.6</v>
      </c>
      <c r="E4" s="30"/>
      <c r="F4" s="29" t="s">
        <v>203</v>
      </c>
      <c r="G4" s="22" t="s">
        <v>210</v>
      </c>
      <c r="H4" s="29">
        <v>0</v>
      </c>
      <c r="I4" s="29" t="s">
        <v>205</v>
      </c>
      <c r="J4" s="29" t="s">
        <v>10</v>
      </c>
      <c r="K4" s="31" t="s">
        <v>206</v>
      </c>
      <c r="L4" s="24"/>
      <c r="M4" s="24" t="s">
        <v>207</v>
      </c>
      <c r="N4" s="24" t="s">
        <v>211</v>
      </c>
      <c r="P4" s="27">
        <v>1</v>
      </c>
      <c r="Q4" s="32" t="s">
        <v>212</v>
      </c>
      <c r="S4" s="27" t="s">
        <v>18</v>
      </c>
      <c r="T4" s="27" t="s">
        <v>215</v>
      </c>
    </row>
    <row r="5" spans="1:20">
      <c r="A5" s="19" t="s">
        <v>209</v>
      </c>
      <c r="B5" s="29" t="s">
        <v>201</v>
      </c>
      <c r="C5" s="19" t="s">
        <v>24</v>
      </c>
      <c r="D5" s="19">
        <v>9590000</v>
      </c>
      <c r="E5" s="30"/>
      <c r="F5" s="29" t="s">
        <v>203</v>
      </c>
      <c r="G5" s="29" t="s">
        <v>204</v>
      </c>
      <c r="H5" s="29">
        <v>1</v>
      </c>
      <c r="I5" s="29" t="s">
        <v>205</v>
      </c>
      <c r="J5" s="29" t="s">
        <v>25</v>
      </c>
      <c r="K5" s="31" t="s">
        <v>206</v>
      </c>
      <c r="L5" s="24"/>
      <c r="M5" s="24" t="s">
        <v>213</v>
      </c>
      <c r="N5" s="24" t="s">
        <v>208</v>
      </c>
      <c r="P5" s="27">
        <v>2</v>
      </c>
      <c r="Q5" s="32" t="s">
        <v>214</v>
      </c>
      <c r="S5" s="27" t="s">
        <v>55</v>
      </c>
      <c r="T5" s="27" t="s">
        <v>249</v>
      </c>
    </row>
    <row r="6" spans="1:20">
      <c r="A6" s="19" t="s">
        <v>209</v>
      </c>
      <c r="B6" s="29" t="s">
        <v>201</v>
      </c>
      <c r="C6" s="19" t="s">
        <v>28</v>
      </c>
      <c r="D6" s="19">
        <v>297000</v>
      </c>
      <c r="E6" s="30"/>
      <c r="F6" s="29" t="s">
        <v>203</v>
      </c>
      <c r="G6" s="29" t="s">
        <v>204</v>
      </c>
      <c r="H6" s="29">
        <v>1</v>
      </c>
      <c r="I6" s="29" t="s">
        <v>205</v>
      </c>
      <c r="J6" s="29" t="s">
        <v>29</v>
      </c>
      <c r="K6" s="24" t="s">
        <v>206</v>
      </c>
      <c r="L6" s="24"/>
      <c r="M6" s="24" t="s">
        <v>215</v>
      </c>
      <c r="N6" s="24" t="s">
        <v>208</v>
      </c>
      <c r="P6" s="27">
        <v>3</v>
      </c>
      <c r="Q6" s="32"/>
      <c r="S6" s="27" t="s">
        <v>59</v>
      </c>
      <c r="T6" s="27" t="s">
        <v>249</v>
      </c>
    </row>
    <row r="7" spans="1:20">
      <c r="A7" s="22" t="s">
        <v>216</v>
      </c>
      <c r="B7" s="24" t="s">
        <v>201</v>
      </c>
      <c r="C7" s="22" t="s">
        <v>174</v>
      </c>
      <c r="D7" s="33">
        <v>4.0000000000000001E-3</v>
      </c>
      <c r="E7" s="34"/>
      <c r="F7" s="24" t="s">
        <v>203</v>
      </c>
      <c r="G7" s="22" t="s">
        <v>217</v>
      </c>
      <c r="H7" s="22">
        <v>2</v>
      </c>
      <c r="I7" s="24" t="s">
        <v>205</v>
      </c>
      <c r="J7" s="24" t="s">
        <v>13</v>
      </c>
      <c r="K7" s="31" t="s">
        <v>206</v>
      </c>
      <c r="L7" s="35"/>
      <c r="M7" s="24" t="s">
        <v>218</v>
      </c>
      <c r="N7" s="24" t="s">
        <v>211</v>
      </c>
      <c r="P7" s="27">
        <v>4</v>
      </c>
      <c r="Q7" s="32" t="s">
        <v>219</v>
      </c>
      <c r="S7" s="27" t="s">
        <v>27</v>
      </c>
      <c r="T7" s="27" t="s">
        <v>218</v>
      </c>
    </row>
    <row r="8" spans="1:20">
      <c r="A8" s="22" t="s">
        <v>220</v>
      </c>
      <c r="B8" s="22" t="s">
        <v>201</v>
      </c>
      <c r="C8" s="22" t="s">
        <v>38</v>
      </c>
      <c r="D8" s="33">
        <v>-3.0000000000000001E-3</v>
      </c>
      <c r="E8" s="34"/>
      <c r="F8" s="24" t="s">
        <v>203</v>
      </c>
      <c r="G8" s="22" t="s">
        <v>221</v>
      </c>
      <c r="H8" s="22">
        <v>1</v>
      </c>
      <c r="I8" s="24" t="s">
        <v>205</v>
      </c>
      <c r="J8" s="24" t="s">
        <v>13</v>
      </c>
      <c r="K8" s="31" t="s">
        <v>206</v>
      </c>
      <c r="L8" s="24"/>
      <c r="M8" s="24" t="s">
        <v>222</v>
      </c>
      <c r="N8" s="24" t="s">
        <v>208</v>
      </c>
      <c r="P8" s="27">
        <v>5</v>
      </c>
      <c r="Q8" s="32" t="s">
        <v>223</v>
      </c>
      <c r="S8" s="27" t="s">
        <v>39</v>
      </c>
      <c r="T8" s="27" t="s">
        <v>231</v>
      </c>
    </row>
    <row r="9" spans="1:20">
      <c r="A9" s="22" t="s">
        <v>224</v>
      </c>
      <c r="B9" s="22" t="s">
        <v>225</v>
      </c>
      <c r="C9" s="22" t="s">
        <v>44</v>
      </c>
      <c r="D9" s="22">
        <v>107.8</v>
      </c>
      <c r="E9" s="34"/>
      <c r="F9" s="24" t="s">
        <v>203</v>
      </c>
      <c r="G9" s="22" t="s">
        <v>221</v>
      </c>
      <c r="H9" s="22">
        <v>1</v>
      </c>
      <c r="I9" s="24" t="s">
        <v>205</v>
      </c>
      <c r="J9" s="24" t="s">
        <v>10</v>
      </c>
      <c r="K9" s="31" t="s">
        <v>206</v>
      </c>
      <c r="L9" s="24"/>
      <c r="M9" s="24" t="s">
        <v>207</v>
      </c>
      <c r="N9" s="24" t="s">
        <v>211</v>
      </c>
      <c r="O9" s="27"/>
      <c r="S9" s="27" t="s">
        <v>49</v>
      </c>
      <c r="T9" s="27" t="s">
        <v>249</v>
      </c>
    </row>
    <row r="10" spans="1:20">
      <c r="A10" s="22" t="s">
        <v>224</v>
      </c>
      <c r="B10" s="22" t="s">
        <v>201</v>
      </c>
      <c r="C10" s="22" t="s">
        <v>47</v>
      </c>
      <c r="D10" s="33">
        <v>4.0000000000000001E-3</v>
      </c>
      <c r="E10" s="34"/>
      <c r="F10" s="24" t="s">
        <v>203</v>
      </c>
      <c r="G10" s="22" t="s">
        <v>217</v>
      </c>
      <c r="H10" s="22">
        <v>2</v>
      </c>
      <c r="I10" s="24" t="s">
        <v>205</v>
      </c>
      <c r="J10" s="24" t="s">
        <v>13</v>
      </c>
      <c r="K10" s="31" t="s">
        <v>206</v>
      </c>
      <c r="L10" s="24"/>
      <c r="M10" s="24" t="s">
        <v>213</v>
      </c>
      <c r="N10" s="24" t="s">
        <v>211</v>
      </c>
      <c r="S10" s="27" t="s">
        <v>21</v>
      </c>
      <c r="T10" s="27" t="s">
        <v>207</v>
      </c>
    </row>
    <row r="11" spans="1:20">
      <c r="A11" s="19" t="s">
        <v>226</v>
      </c>
      <c r="B11" s="29" t="s">
        <v>201</v>
      </c>
      <c r="C11" s="19" t="s">
        <v>60</v>
      </c>
      <c r="D11" s="19">
        <v>388000</v>
      </c>
      <c r="E11" s="30"/>
      <c r="F11" s="29" t="s">
        <v>203</v>
      </c>
      <c r="G11" s="36" t="s">
        <v>227</v>
      </c>
      <c r="H11" s="29">
        <v>0</v>
      </c>
      <c r="I11" s="29" t="s">
        <v>228</v>
      </c>
      <c r="J11" s="29" t="s">
        <v>56</v>
      </c>
      <c r="K11" s="31" t="s">
        <v>206</v>
      </c>
      <c r="L11" s="24"/>
      <c r="M11" s="24" t="s">
        <v>215</v>
      </c>
      <c r="N11" s="24" t="s">
        <v>208</v>
      </c>
      <c r="S11" s="27" t="s">
        <v>58</v>
      </c>
      <c r="T11" s="27" t="s">
        <v>222</v>
      </c>
    </row>
    <row r="12" spans="1:20">
      <c r="A12" s="22" t="s">
        <v>229</v>
      </c>
      <c r="B12" s="37" t="s">
        <v>230</v>
      </c>
      <c r="C12" s="22" t="s">
        <v>53</v>
      </c>
      <c r="D12" s="33">
        <v>-4.2999999999999997E-2</v>
      </c>
      <c r="E12" s="34"/>
      <c r="F12" s="24" t="s">
        <v>203</v>
      </c>
      <c r="G12" s="22" t="s">
        <v>217</v>
      </c>
      <c r="H12" s="22">
        <v>2</v>
      </c>
      <c r="I12" s="24" t="s">
        <v>205</v>
      </c>
      <c r="J12" s="24" t="s">
        <v>13</v>
      </c>
      <c r="K12" s="31" t="s">
        <v>206</v>
      </c>
      <c r="L12" s="24"/>
      <c r="M12" s="24" t="s">
        <v>231</v>
      </c>
      <c r="N12" s="24" t="s">
        <v>232</v>
      </c>
      <c r="S12" s="27" t="s">
        <v>262</v>
      </c>
      <c r="T12" s="27" t="s">
        <v>222</v>
      </c>
    </row>
    <row r="13" spans="1:20">
      <c r="A13" s="22" t="s">
        <v>229</v>
      </c>
      <c r="B13" s="24" t="s">
        <v>230</v>
      </c>
      <c r="C13" s="22" t="s">
        <v>57</v>
      </c>
      <c r="D13" s="33">
        <v>-3.9E-2</v>
      </c>
      <c r="E13" s="34"/>
      <c r="F13" s="24" t="s">
        <v>203</v>
      </c>
      <c r="G13" s="22" t="s">
        <v>217</v>
      </c>
      <c r="H13" s="22">
        <v>2</v>
      </c>
      <c r="I13" s="24" t="s">
        <v>205</v>
      </c>
      <c r="J13" s="24" t="s">
        <v>13</v>
      </c>
      <c r="K13" s="31" t="s">
        <v>206</v>
      </c>
      <c r="L13" s="24"/>
      <c r="M13" s="24" t="s">
        <v>231</v>
      </c>
      <c r="N13" s="24" t="s">
        <v>232</v>
      </c>
      <c r="S13" s="27" t="s">
        <v>177</v>
      </c>
      <c r="T13" s="27" t="s">
        <v>222</v>
      </c>
    </row>
    <row r="14" spans="1:20">
      <c r="A14" s="22" t="s">
        <v>233</v>
      </c>
      <c r="B14" s="22" t="s">
        <v>201</v>
      </c>
      <c r="C14" s="22" t="s">
        <v>62</v>
      </c>
      <c r="D14" s="33">
        <v>8.7999999999999995E-2</v>
      </c>
      <c r="E14" s="34"/>
      <c r="F14" s="24" t="s">
        <v>203</v>
      </c>
      <c r="G14" s="22" t="s">
        <v>217</v>
      </c>
      <c r="H14" s="22">
        <v>2</v>
      </c>
      <c r="I14" s="24" t="s">
        <v>205</v>
      </c>
      <c r="J14" s="24" t="s">
        <v>13</v>
      </c>
      <c r="K14" s="31" t="s">
        <v>206</v>
      </c>
      <c r="L14" s="24"/>
      <c r="M14" s="24" t="s">
        <v>215</v>
      </c>
      <c r="N14" s="24" t="s">
        <v>211</v>
      </c>
      <c r="S14" s="27" t="s">
        <v>76</v>
      </c>
      <c r="T14" s="27" t="s">
        <v>231</v>
      </c>
    </row>
    <row r="15" spans="1:20">
      <c r="A15" s="22" t="s">
        <v>234</v>
      </c>
      <c r="B15" s="38" t="s">
        <v>235</v>
      </c>
      <c r="C15" s="22" t="s">
        <v>175</v>
      </c>
      <c r="D15" s="39">
        <v>10500000000</v>
      </c>
      <c r="E15" s="34"/>
      <c r="F15" s="24" t="s">
        <v>203</v>
      </c>
      <c r="G15" s="22" t="s">
        <v>221</v>
      </c>
      <c r="H15" s="22">
        <v>1</v>
      </c>
      <c r="I15" s="24" t="s">
        <v>205</v>
      </c>
      <c r="J15" s="24" t="s">
        <v>98</v>
      </c>
      <c r="K15" s="24" t="s">
        <v>236</v>
      </c>
      <c r="L15" s="24"/>
      <c r="M15" s="24" t="s">
        <v>237</v>
      </c>
      <c r="N15" s="24" t="s">
        <v>208</v>
      </c>
      <c r="S15" s="27" t="s">
        <v>46</v>
      </c>
      <c r="T15" s="27" t="s">
        <v>231</v>
      </c>
    </row>
    <row r="16" spans="1:20">
      <c r="A16" s="19" t="s">
        <v>238</v>
      </c>
      <c r="B16" s="29" t="s">
        <v>201</v>
      </c>
      <c r="C16" s="19" t="s">
        <v>18</v>
      </c>
      <c r="D16" s="19">
        <v>34.299999999999997</v>
      </c>
      <c r="E16" s="30"/>
      <c r="F16" s="29" t="s">
        <v>203</v>
      </c>
      <c r="G16" s="29" t="s">
        <v>204</v>
      </c>
      <c r="H16" s="29">
        <v>1</v>
      </c>
      <c r="I16" s="29" t="s">
        <v>205</v>
      </c>
      <c r="J16" s="29" t="s">
        <v>19</v>
      </c>
      <c r="K16" s="24" t="s">
        <v>206</v>
      </c>
      <c r="L16" s="24"/>
      <c r="M16" s="24" t="s">
        <v>215</v>
      </c>
      <c r="N16" s="24" t="s">
        <v>208</v>
      </c>
      <c r="S16" s="27" t="s">
        <v>24</v>
      </c>
      <c r="T16" s="27" t="s">
        <v>213</v>
      </c>
    </row>
    <row r="17" spans="1:20">
      <c r="A17" s="19" t="s">
        <v>238</v>
      </c>
      <c r="B17" s="29" t="s">
        <v>201</v>
      </c>
      <c r="C17" s="19" t="s">
        <v>176</v>
      </c>
      <c r="D17" s="19">
        <v>244000</v>
      </c>
      <c r="E17" s="30"/>
      <c r="F17" s="29" t="s">
        <v>203</v>
      </c>
      <c r="G17" s="22" t="s">
        <v>203</v>
      </c>
      <c r="H17" s="29">
        <v>1</v>
      </c>
      <c r="I17" s="29" t="s">
        <v>205</v>
      </c>
      <c r="J17" s="29" t="s">
        <v>56</v>
      </c>
      <c r="K17" s="31" t="s">
        <v>206</v>
      </c>
      <c r="L17" s="24"/>
      <c r="M17" s="24" t="s">
        <v>215</v>
      </c>
      <c r="N17" s="24" t="s">
        <v>211</v>
      </c>
      <c r="S17" s="27" t="s">
        <v>88</v>
      </c>
      <c r="T17" s="27" t="s">
        <v>213</v>
      </c>
    </row>
    <row r="18" spans="1:20">
      <c r="A18" s="22" t="s">
        <v>239</v>
      </c>
      <c r="B18" s="38" t="s">
        <v>201</v>
      </c>
      <c r="C18" s="22" t="s">
        <v>22</v>
      </c>
      <c r="D18" s="33">
        <v>6.0000000000000001E-3</v>
      </c>
      <c r="E18" s="34"/>
      <c r="F18" s="24" t="s">
        <v>203</v>
      </c>
      <c r="G18" s="22" t="s">
        <v>217</v>
      </c>
      <c r="H18" s="22">
        <v>2</v>
      </c>
      <c r="I18" s="24" t="s">
        <v>205</v>
      </c>
      <c r="J18" s="24" t="s">
        <v>13</v>
      </c>
      <c r="K18" s="31" t="s">
        <v>206</v>
      </c>
      <c r="L18" s="24"/>
      <c r="M18" s="24" t="s">
        <v>218</v>
      </c>
      <c r="N18" s="24" t="s">
        <v>208</v>
      </c>
      <c r="S18" s="27" t="s">
        <v>44</v>
      </c>
      <c r="T18" s="27" t="s">
        <v>207</v>
      </c>
    </row>
    <row r="19" spans="1:20">
      <c r="A19" s="22" t="s">
        <v>240</v>
      </c>
      <c r="B19" s="22" t="s">
        <v>241</v>
      </c>
      <c r="C19" s="22" t="s">
        <v>39</v>
      </c>
      <c r="D19" s="39">
        <v>-34000000000</v>
      </c>
      <c r="E19" s="34"/>
      <c r="F19" s="24" t="s">
        <v>203</v>
      </c>
      <c r="G19" s="22" t="s">
        <v>217</v>
      </c>
      <c r="H19" s="22">
        <v>2</v>
      </c>
      <c r="I19" s="24" t="s">
        <v>205</v>
      </c>
      <c r="J19" s="24" t="s">
        <v>16</v>
      </c>
      <c r="K19" s="31" t="s">
        <v>206</v>
      </c>
      <c r="L19" s="24"/>
      <c r="M19" s="24" t="s">
        <v>231</v>
      </c>
      <c r="N19" s="24" t="s">
        <v>208</v>
      </c>
      <c r="S19" s="27" t="s">
        <v>53</v>
      </c>
      <c r="T19" s="27" t="s">
        <v>231</v>
      </c>
    </row>
    <row r="20" spans="1:20">
      <c r="A20" s="22" t="s">
        <v>242</v>
      </c>
      <c r="B20" s="38" t="s">
        <v>225</v>
      </c>
      <c r="C20" s="22" t="s">
        <v>58</v>
      </c>
      <c r="D20" s="33">
        <v>2.1000000000000001E-2</v>
      </c>
      <c r="E20" s="34"/>
      <c r="F20" s="24" t="s">
        <v>203</v>
      </c>
      <c r="G20" s="22" t="s">
        <v>221</v>
      </c>
      <c r="H20" s="22">
        <v>1</v>
      </c>
      <c r="I20" s="24" t="s">
        <v>205</v>
      </c>
      <c r="J20" s="24" t="s">
        <v>13</v>
      </c>
      <c r="K20" s="31" t="s">
        <v>206</v>
      </c>
      <c r="L20" s="24"/>
      <c r="M20" s="24" t="s">
        <v>222</v>
      </c>
      <c r="N20" s="24" t="s">
        <v>208</v>
      </c>
      <c r="S20" s="27" t="s">
        <v>99</v>
      </c>
      <c r="T20" s="27" t="s">
        <v>260</v>
      </c>
    </row>
    <row r="21" spans="1:20">
      <c r="A21" s="22" t="s">
        <v>242</v>
      </c>
      <c r="B21" s="22" t="s">
        <v>225</v>
      </c>
      <c r="C21" s="22" t="s">
        <v>177</v>
      </c>
      <c r="D21" s="33">
        <v>3.5000000000000003E-2</v>
      </c>
      <c r="E21" s="34"/>
      <c r="F21" s="24" t="s">
        <v>203</v>
      </c>
      <c r="G21" s="22" t="s">
        <v>221</v>
      </c>
      <c r="H21" s="22">
        <v>1</v>
      </c>
      <c r="I21" s="24" t="s">
        <v>205</v>
      </c>
      <c r="J21" s="24" t="s">
        <v>13</v>
      </c>
      <c r="K21" s="31" t="s">
        <v>206</v>
      </c>
      <c r="L21" s="24"/>
      <c r="M21" s="24" t="s">
        <v>222</v>
      </c>
      <c r="N21" s="24" t="s">
        <v>211</v>
      </c>
      <c r="S21" s="27" t="s">
        <v>123</v>
      </c>
      <c r="T21" s="27" t="s">
        <v>231</v>
      </c>
    </row>
    <row r="22" spans="1:20">
      <c r="A22" s="22" t="s">
        <v>243</v>
      </c>
      <c r="B22" s="38" t="s">
        <v>201</v>
      </c>
      <c r="C22" s="22" t="s">
        <v>15</v>
      </c>
      <c r="D22" s="39">
        <v>-48200000000</v>
      </c>
      <c r="E22" s="34"/>
      <c r="F22" s="24" t="s">
        <v>203</v>
      </c>
      <c r="G22" s="22" t="s">
        <v>217</v>
      </c>
      <c r="H22" s="22">
        <v>2</v>
      </c>
      <c r="I22" s="24" t="s">
        <v>205</v>
      </c>
      <c r="J22" s="24" t="s">
        <v>16</v>
      </c>
      <c r="K22" s="31" t="s">
        <v>206</v>
      </c>
      <c r="L22" s="24"/>
      <c r="M22" s="24" t="s">
        <v>231</v>
      </c>
      <c r="N22" s="24" t="s">
        <v>208</v>
      </c>
      <c r="S22" s="27" t="s">
        <v>115</v>
      </c>
      <c r="T22" s="27" t="s">
        <v>231</v>
      </c>
    </row>
    <row r="23" spans="1:20">
      <c r="A23" s="19" t="s">
        <v>244</v>
      </c>
      <c r="B23" s="29" t="s">
        <v>201</v>
      </c>
      <c r="C23" s="19" t="s">
        <v>23</v>
      </c>
      <c r="D23" s="40">
        <v>3.0000000000000001E-3</v>
      </c>
      <c r="E23" s="30"/>
      <c r="F23" s="29" t="s">
        <v>203</v>
      </c>
      <c r="G23" s="29" t="s">
        <v>204</v>
      </c>
      <c r="H23" s="29">
        <v>1</v>
      </c>
      <c r="I23" s="29" t="s">
        <v>205</v>
      </c>
      <c r="J23" s="29" t="s">
        <v>13</v>
      </c>
      <c r="K23" s="31" t="s">
        <v>206</v>
      </c>
      <c r="L23" s="24"/>
      <c r="M23" s="24" t="s">
        <v>213</v>
      </c>
      <c r="N23" s="24" t="s">
        <v>208</v>
      </c>
      <c r="S23" s="27" t="s">
        <v>122</v>
      </c>
      <c r="T23" s="27" t="s">
        <v>231</v>
      </c>
    </row>
    <row r="24" spans="1:20">
      <c r="A24" s="19" t="s">
        <v>244</v>
      </c>
      <c r="B24" s="29" t="s">
        <v>201</v>
      </c>
      <c r="C24" s="19" t="s">
        <v>31</v>
      </c>
      <c r="D24" s="40">
        <v>3.0000000000000001E-3</v>
      </c>
      <c r="E24" s="30"/>
      <c r="F24" s="29" t="s">
        <v>203</v>
      </c>
      <c r="G24" s="29" t="s">
        <v>204</v>
      </c>
      <c r="H24" s="29">
        <v>1</v>
      </c>
      <c r="I24" s="29" t="s">
        <v>205</v>
      </c>
      <c r="J24" s="29" t="s">
        <v>13</v>
      </c>
      <c r="K24" s="31" t="s">
        <v>206</v>
      </c>
      <c r="L24" s="24"/>
      <c r="M24" s="24" t="s">
        <v>213</v>
      </c>
      <c r="N24" s="24" t="s">
        <v>208</v>
      </c>
      <c r="S24" s="27" t="s">
        <v>116</v>
      </c>
      <c r="T24" s="27" t="s">
        <v>231</v>
      </c>
    </row>
    <row r="25" spans="1:20">
      <c r="A25" s="19" t="s">
        <v>245</v>
      </c>
      <c r="B25" s="29" t="s">
        <v>201</v>
      </c>
      <c r="C25" s="19" t="s">
        <v>27</v>
      </c>
      <c r="D25" s="40">
        <v>8.0000000000000002E-3</v>
      </c>
      <c r="E25" s="30"/>
      <c r="F25" s="29" t="s">
        <v>203</v>
      </c>
      <c r="G25" s="29" t="s">
        <v>246</v>
      </c>
      <c r="H25" s="29">
        <v>2</v>
      </c>
      <c r="I25" s="29" t="s">
        <v>205</v>
      </c>
      <c r="J25" s="29" t="s">
        <v>13</v>
      </c>
      <c r="K25" s="31" t="s">
        <v>206</v>
      </c>
      <c r="L25" s="24"/>
      <c r="M25" s="24" t="s">
        <v>218</v>
      </c>
      <c r="N25" s="24" t="s">
        <v>208</v>
      </c>
      <c r="S25" s="27" t="s">
        <v>110</v>
      </c>
      <c r="T25" s="27" t="s">
        <v>231</v>
      </c>
    </row>
    <row r="26" spans="1:20">
      <c r="A26" s="22" t="s">
        <v>247</v>
      </c>
      <c r="B26" s="22" t="s">
        <v>201</v>
      </c>
      <c r="C26" s="22" t="s">
        <v>46</v>
      </c>
      <c r="D26" s="39">
        <v>-37700000000</v>
      </c>
      <c r="E26" s="34"/>
      <c r="F26" s="24" t="s">
        <v>203</v>
      </c>
      <c r="G26" s="22" t="s">
        <v>217</v>
      </c>
      <c r="H26" s="22">
        <v>2</v>
      </c>
      <c r="I26" s="24" t="s">
        <v>205</v>
      </c>
      <c r="J26" s="24" t="s">
        <v>16</v>
      </c>
      <c r="K26" s="31" t="s">
        <v>206</v>
      </c>
      <c r="L26" s="24"/>
      <c r="M26" s="24" t="s">
        <v>231</v>
      </c>
      <c r="N26" s="24" t="s">
        <v>208</v>
      </c>
      <c r="S26" s="27" t="s">
        <v>127</v>
      </c>
      <c r="T26" s="27" t="s">
        <v>231</v>
      </c>
    </row>
    <row r="27" spans="1:20">
      <c r="A27" s="22" t="s">
        <v>247</v>
      </c>
      <c r="B27" s="24" t="s">
        <v>201</v>
      </c>
      <c r="C27" s="24" t="s">
        <v>76</v>
      </c>
      <c r="D27" s="41">
        <v>-35000000000</v>
      </c>
      <c r="E27" s="42"/>
      <c r="F27" s="24" t="s">
        <v>203</v>
      </c>
      <c r="G27" s="24" t="s">
        <v>217</v>
      </c>
      <c r="H27" s="24">
        <v>2</v>
      </c>
      <c r="I27" s="24" t="s">
        <v>205</v>
      </c>
      <c r="J27" s="24" t="s">
        <v>13</v>
      </c>
      <c r="K27" s="31" t="s">
        <v>206</v>
      </c>
      <c r="L27" s="24"/>
      <c r="M27" s="24" t="s">
        <v>231</v>
      </c>
      <c r="N27" s="24" t="s">
        <v>211</v>
      </c>
      <c r="S27" s="27" t="s">
        <v>124</v>
      </c>
      <c r="T27" s="27" t="s">
        <v>231</v>
      </c>
    </row>
    <row r="28" spans="1:20">
      <c r="A28" s="22" t="s">
        <v>248</v>
      </c>
      <c r="B28" s="22" t="s">
        <v>225</v>
      </c>
      <c r="C28" s="22" t="s">
        <v>49</v>
      </c>
      <c r="D28" s="33">
        <v>8.0000000000000002E-3</v>
      </c>
      <c r="E28" s="34"/>
      <c r="F28" s="24" t="s">
        <v>203</v>
      </c>
      <c r="G28" s="22" t="s">
        <v>217</v>
      </c>
      <c r="H28" s="22">
        <v>2</v>
      </c>
      <c r="I28" s="24" t="s">
        <v>205</v>
      </c>
      <c r="J28" s="24" t="s">
        <v>13</v>
      </c>
      <c r="K28" s="31" t="s">
        <v>206</v>
      </c>
      <c r="L28" s="24"/>
      <c r="M28" s="24" t="s">
        <v>249</v>
      </c>
      <c r="N28" s="24" t="s">
        <v>211</v>
      </c>
      <c r="S28" s="27" t="s">
        <v>182</v>
      </c>
      <c r="T28" s="27" t="s">
        <v>249</v>
      </c>
    </row>
    <row r="29" spans="1:20">
      <c r="A29" s="19" t="s">
        <v>250</v>
      </c>
      <c r="B29" s="29" t="s">
        <v>201</v>
      </c>
      <c r="C29" s="19" t="s">
        <v>55</v>
      </c>
      <c r="D29" s="19">
        <v>635000</v>
      </c>
      <c r="E29" s="30"/>
      <c r="F29" s="29" t="s">
        <v>203</v>
      </c>
      <c r="G29" s="29" t="s">
        <v>204</v>
      </c>
      <c r="H29" s="29">
        <v>1</v>
      </c>
      <c r="I29" s="29" t="s">
        <v>205</v>
      </c>
      <c r="J29" s="29" t="s">
        <v>56</v>
      </c>
      <c r="K29" s="31" t="s">
        <v>206</v>
      </c>
      <c r="L29" s="24"/>
      <c r="M29" s="24" t="s">
        <v>249</v>
      </c>
      <c r="N29" s="24" t="s">
        <v>208</v>
      </c>
      <c r="S29" s="27" t="s">
        <v>184</v>
      </c>
      <c r="T29" s="27" t="s">
        <v>215</v>
      </c>
    </row>
    <row r="30" spans="1:20">
      <c r="A30" s="19" t="s">
        <v>250</v>
      </c>
      <c r="B30" s="29" t="s">
        <v>201</v>
      </c>
      <c r="C30" s="19" t="s">
        <v>59</v>
      </c>
      <c r="D30" s="40">
        <v>0.16700000000000001</v>
      </c>
      <c r="E30" s="30"/>
      <c r="F30" s="29" t="s">
        <v>203</v>
      </c>
      <c r="G30" s="29" t="s">
        <v>204</v>
      </c>
      <c r="H30" s="29">
        <v>1</v>
      </c>
      <c r="I30" s="29" t="s">
        <v>205</v>
      </c>
      <c r="J30" s="29" t="s">
        <v>13</v>
      </c>
      <c r="K30" s="31" t="s">
        <v>206</v>
      </c>
      <c r="L30" s="24"/>
      <c r="M30" s="24" t="s">
        <v>249</v>
      </c>
      <c r="N30" s="24" t="s">
        <v>208</v>
      </c>
      <c r="S30" s="27" t="s">
        <v>79</v>
      </c>
      <c r="T30" s="27" t="s">
        <v>249</v>
      </c>
    </row>
    <row r="31" spans="1:20">
      <c r="A31" s="19" t="s">
        <v>250</v>
      </c>
      <c r="B31" s="29" t="s">
        <v>201</v>
      </c>
      <c r="C31" s="19" t="s">
        <v>61</v>
      </c>
      <c r="D31" s="19">
        <v>529000</v>
      </c>
      <c r="E31" s="30"/>
      <c r="F31" s="29" t="s">
        <v>203</v>
      </c>
      <c r="G31" s="29" t="s">
        <v>204</v>
      </c>
      <c r="H31" s="29">
        <v>1</v>
      </c>
      <c r="I31" s="29" t="s">
        <v>205</v>
      </c>
      <c r="J31" s="29" t="s">
        <v>56</v>
      </c>
      <c r="K31" s="31" t="s">
        <v>206</v>
      </c>
      <c r="L31" s="24"/>
      <c r="M31" s="24" t="s">
        <v>249</v>
      </c>
      <c r="N31" s="24" t="s">
        <v>208</v>
      </c>
      <c r="S31" s="27" t="s">
        <v>187</v>
      </c>
      <c r="T31" s="27" t="s">
        <v>249</v>
      </c>
    </row>
    <row r="32" spans="1:20">
      <c r="A32" s="19" t="s">
        <v>250</v>
      </c>
      <c r="B32" s="29" t="s">
        <v>201</v>
      </c>
      <c r="C32" s="19" t="s">
        <v>63</v>
      </c>
      <c r="D32" s="40">
        <v>-4.2999999999999997E-2</v>
      </c>
      <c r="E32" s="30"/>
      <c r="F32" s="29" t="s">
        <v>203</v>
      </c>
      <c r="G32" s="29" t="s">
        <v>204</v>
      </c>
      <c r="H32" s="29">
        <v>1</v>
      </c>
      <c r="I32" s="29" t="s">
        <v>205</v>
      </c>
      <c r="J32" s="29" t="s">
        <v>13</v>
      </c>
      <c r="K32" s="31" t="s">
        <v>206</v>
      </c>
      <c r="L32" s="24"/>
      <c r="M32" s="24" t="s">
        <v>249</v>
      </c>
      <c r="N32" s="24" t="s">
        <v>208</v>
      </c>
      <c r="S32" s="27" t="s">
        <v>61</v>
      </c>
      <c r="T32" s="27" t="s">
        <v>249</v>
      </c>
    </row>
    <row r="33" spans="1:20">
      <c r="A33" s="22" t="s">
        <v>251</v>
      </c>
      <c r="B33" s="24" t="s">
        <v>230</v>
      </c>
      <c r="C33" s="22" t="s">
        <v>71</v>
      </c>
      <c r="D33" s="22">
        <v>110</v>
      </c>
      <c r="E33" s="34"/>
      <c r="F33" s="24" t="s">
        <v>203</v>
      </c>
      <c r="G33" s="22" t="s">
        <v>203</v>
      </c>
      <c r="H33" s="22">
        <v>0</v>
      </c>
      <c r="I33" s="24" t="s">
        <v>205</v>
      </c>
      <c r="J33" s="24" t="s">
        <v>10</v>
      </c>
      <c r="K33" s="31" t="s">
        <v>206</v>
      </c>
      <c r="L33" s="24"/>
      <c r="M33" s="24" t="s">
        <v>207</v>
      </c>
      <c r="N33" s="24" t="s">
        <v>208</v>
      </c>
      <c r="S33" s="27" t="s">
        <v>63</v>
      </c>
      <c r="T33" s="27" t="s">
        <v>249</v>
      </c>
    </row>
    <row r="34" spans="1:20">
      <c r="A34" s="22" t="s">
        <v>251</v>
      </c>
      <c r="B34" s="24" t="s">
        <v>230</v>
      </c>
      <c r="C34" s="22" t="s">
        <v>70</v>
      </c>
      <c r="D34" s="22">
        <v>108</v>
      </c>
      <c r="E34" s="34"/>
      <c r="F34" s="24" t="s">
        <v>203</v>
      </c>
      <c r="G34" s="22" t="s">
        <v>203</v>
      </c>
      <c r="H34" s="22">
        <v>0</v>
      </c>
      <c r="I34" s="24" t="s">
        <v>205</v>
      </c>
      <c r="J34" s="24" t="s">
        <v>10</v>
      </c>
      <c r="K34" s="31" t="s">
        <v>206</v>
      </c>
      <c r="L34" s="24"/>
      <c r="M34" s="24" t="s">
        <v>207</v>
      </c>
      <c r="N34" s="24" t="s">
        <v>211</v>
      </c>
      <c r="O34" s="27"/>
      <c r="S34" s="27" t="s">
        <v>71</v>
      </c>
      <c r="T34" s="27" t="s">
        <v>207</v>
      </c>
    </row>
    <row r="35" spans="1:20">
      <c r="A35" s="22" t="s">
        <v>252</v>
      </c>
      <c r="B35" s="38" t="s">
        <v>225</v>
      </c>
      <c r="C35" s="22" t="s">
        <v>179</v>
      </c>
      <c r="D35" s="22">
        <v>58.5</v>
      </c>
      <c r="E35" s="34"/>
      <c r="F35" s="24" t="s">
        <v>203</v>
      </c>
      <c r="G35" s="22" t="s">
        <v>203</v>
      </c>
      <c r="H35" s="22">
        <v>0</v>
      </c>
      <c r="I35" s="24" t="s">
        <v>205</v>
      </c>
      <c r="J35" s="24" t="s">
        <v>10</v>
      </c>
      <c r="K35" s="31" t="s">
        <v>206</v>
      </c>
      <c r="L35" s="24"/>
      <c r="M35" s="24" t="s">
        <v>207</v>
      </c>
      <c r="N35" s="24" t="s">
        <v>211</v>
      </c>
      <c r="S35" s="27" t="s">
        <v>70</v>
      </c>
      <c r="T35" s="27" t="s">
        <v>207</v>
      </c>
    </row>
    <row r="36" spans="1:20">
      <c r="A36" s="22" t="s">
        <v>252</v>
      </c>
      <c r="B36" s="38" t="s">
        <v>225</v>
      </c>
      <c r="C36" s="22" t="s">
        <v>180</v>
      </c>
      <c r="D36" s="22">
        <v>60.8</v>
      </c>
      <c r="E36" s="34"/>
      <c r="F36" s="24" t="s">
        <v>203</v>
      </c>
      <c r="G36" s="22" t="s">
        <v>203</v>
      </c>
      <c r="H36" s="22">
        <v>0</v>
      </c>
      <c r="I36" s="24" t="s">
        <v>205</v>
      </c>
      <c r="J36" s="24" t="s">
        <v>10</v>
      </c>
      <c r="K36" s="24" t="s">
        <v>206</v>
      </c>
      <c r="L36" s="24"/>
      <c r="M36" s="24" t="s">
        <v>207</v>
      </c>
      <c r="N36" s="24" t="s">
        <v>208</v>
      </c>
      <c r="S36" s="27" t="s">
        <v>57</v>
      </c>
      <c r="T36" s="27" t="s">
        <v>231</v>
      </c>
    </row>
    <row r="37" spans="1:20">
      <c r="A37" s="22" t="s">
        <v>253</v>
      </c>
      <c r="B37" s="38" t="s">
        <v>225</v>
      </c>
      <c r="C37" s="22" t="s">
        <v>75</v>
      </c>
      <c r="D37" s="33">
        <v>0.21299999999999999</v>
      </c>
      <c r="E37" s="34"/>
      <c r="F37" s="24" t="s">
        <v>203</v>
      </c>
      <c r="G37" s="22" t="s">
        <v>217</v>
      </c>
      <c r="H37" s="22">
        <v>2</v>
      </c>
      <c r="I37" s="24" t="s">
        <v>205</v>
      </c>
      <c r="J37" s="24" t="s">
        <v>13</v>
      </c>
      <c r="K37" s="31" t="s">
        <v>206</v>
      </c>
      <c r="L37" s="24"/>
      <c r="M37" s="24" t="s">
        <v>218</v>
      </c>
      <c r="N37" s="24" t="s">
        <v>208</v>
      </c>
      <c r="S37" s="27" t="s">
        <v>75</v>
      </c>
      <c r="T37" s="27" t="s">
        <v>218</v>
      </c>
    </row>
    <row r="38" spans="1:20">
      <c r="A38" s="22" t="s">
        <v>254</v>
      </c>
      <c r="B38" s="22" t="s">
        <v>241</v>
      </c>
      <c r="C38" s="22" t="s">
        <v>181</v>
      </c>
      <c r="D38" s="22">
        <v>0.7</v>
      </c>
      <c r="E38" s="34"/>
      <c r="F38" s="24" t="s">
        <v>203</v>
      </c>
      <c r="G38" s="22" t="s">
        <v>221</v>
      </c>
      <c r="H38" s="22">
        <v>1</v>
      </c>
      <c r="I38" s="24" t="s">
        <v>205</v>
      </c>
      <c r="J38" s="24" t="s">
        <v>13</v>
      </c>
      <c r="K38" s="31" t="s">
        <v>206</v>
      </c>
      <c r="L38" s="24"/>
      <c r="M38" s="24" t="s">
        <v>213</v>
      </c>
      <c r="N38" s="24" t="s">
        <v>211</v>
      </c>
      <c r="S38" s="27" t="s">
        <v>174</v>
      </c>
      <c r="T38" s="27" t="s">
        <v>218</v>
      </c>
    </row>
    <row r="39" spans="1:20">
      <c r="A39" s="19" t="s">
        <v>255</v>
      </c>
      <c r="B39" s="29" t="s">
        <v>201</v>
      </c>
      <c r="C39" s="19" t="s">
        <v>182</v>
      </c>
      <c r="D39" s="19">
        <v>140.86000000000001</v>
      </c>
      <c r="E39" s="30"/>
      <c r="F39" s="29" t="s">
        <v>203</v>
      </c>
      <c r="G39" s="24" t="s">
        <v>221</v>
      </c>
      <c r="H39" s="29">
        <v>2</v>
      </c>
      <c r="I39" s="29" t="s">
        <v>205</v>
      </c>
      <c r="J39" s="29" t="s">
        <v>10</v>
      </c>
      <c r="K39" s="31" t="s">
        <v>206</v>
      </c>
      <c r="L39" s="24"/>
      <c r="M39" s="24" t="s">
        <v>249</v>
      </c>
      <c r="N39" s="24" t="s">
        <v>211</v>
      </c>
      <c r="S39" s="27" t="s">
        <v>60</v>
      </c>
      <c r="T39" s="27" t="s">
        <v>215</v>
      </c>
    </row>
    <row r="40" spans="1:20">
      <c r="A40" s="19" t="s">
        <v>256</v>
      </c>
      <c r="B40" s="29" t="s">
        <v>201</v>
      </c>
      <c r="C40" s="19" t="s">
        <v>79</v>
      </c>
      <c r="D40" s="40">
        <v>-2.2000000000000001E-3</v>
      </c>
      <c r="E40" s="30"/>
      <c r="F40" s="29" t="s">
        <v>203</v>
      </c>
      <c r="G40" s="29" t="s">
        <v>246</v>
      </c>
      <c r="H40" s="29">
        <v>2</v>
      </c>
      <c r="I40" s="29" t="s">
        <v>205</v>
      </c>
      <c r="J40" s="29" t="s">
        <v>13</v>
      </c>
      <c r="K40" s="31" t="s">
        <v>206</v>
      </c>
      <c r="L40" s="24"/>
      <c r="M40" s="24" t="s">
        <v>249</v>
      </c>
      <c r="N40" s="24" t="s">
        <v>208</v>
      </c>
      <c r="S40" s="27" t="s">
        <v>202</v>
      </c>
      <c r="T40" s="27" t="s">
        <v>207</v>
      </c>
    </row>
    <row r="41" spans="1:20">
      <c r="A41" s="19" t="s">
        <v>257</v>
      </c>
      <c r="B41" s="29" t="s">
        <v>201</v>
      </c>
      <c r="C41" s="19" t="s">
        <v>80</v>
      </c>
      <c r="D41" s="19">
        <v>300000</v>
      </c>
      <c r="E41" s="30"/>
      <c r="F41" s="29" t="s">
        <v>203</v>
      </c>
      <c r="G41" s="29" t="s">
        <v>204</v>
      </c>
      <c r="H41" s="29">
        <v>1</v>
      </c>
      <c r="I41" s="29" t="s">
        <v>205</v>
      </c>
      <c r="J41" s="29" t="s">
        <v>56</v>
      </c>
      <c r="K41" s="31" t="s">
        <v>206</v>
      </c>
      <c r="L41" s="24"/>
      <c r="M41" s="24" t="s">
        <v>249</v>
      </c>
      <c r="N41" s="24" t="s">
        <v>208</v>
      </c>
      <c r="S41" s="27" t="s">
        <v>22</v>
      </c>
      <c r="T41" s="27" t="s">
        <v>218</v>
      </c>
    </row>
    <row r="42" spans="1:20">
      <c r="A42" s="19" t="s">
        <v>257</v>
      </c>
      <c r="B42" s="29" t="s">
        <v>201</v>
      </c>
      <c r="C42" s="19" t="s">
        <v>81</v>
      </c>
      <c r="D42" s="40">
        <v>0.111</v>
      </c>
      <c r="E42" s="30"/>
      <c r="F42" s="29" t="s">
        <v>203</v>
      </c>
      <c r="G42" s="29" t="s">
        <v>204</v>
      </c>
      <c r="H42" s="29">
        <v>1</v>
      </c>
      <c r="I42" s="29" t="s">
        <v>205</v>
      </c>
      <c r="J42" s="29" t="s">
        <v>13</v>
      </c>
      <c r="K42" s="31" t="s">
        <v>206</v>
      </c>
      <c r="L42" s="24"/>
      <c r="M42" s="24" t="s">
        <v>249</v>
      </c>
      <c r="N42" s="24" t="s">
        <v>208</v>
      </c>
      <c r="S42" s="27" t="s">
        <v>80</v>
      </c>
      <c r="T42" s="27" t="s">
        <v>249</v>
      </c>
    </row>
    <row r="43" spans="1:20">
      <c r="A43" s="19" t="s">
        <v>258</v>
      </c>
      <c r="B43" s="29" t="s">
        <v>201</v>
      </c>
      <c r="C43" s="19" t="s">
        <v>99</v>
      </c>
      <c r="D43" s="40">
        <v>2.5000000000000001E-3</v>
      </c>
      <c r="E43" s="30"/>
      <c r="F43" s="29" t="s">
        <v>203</v>
      </c>
      <c r="G43" s="22" t="s">
        <v>203</v>
      </c>
      <c r="H43" s="29">
        <v>0</v>
      </c>
      <c r="I43" s="29" t="s">
        <v>259</v>
      </c>
      <c r="J43" s="29" t="s">
        <v>13</v>
      </c>
      <c r="K43" s="31" t="s">
        <v>206</v>
      </c>
      <c r="L43" s="24"/>
      <c r="M43" s="24" t="s">
        <v>260</v>
      </c>
      <c r="N43" s="24" t="s">
        <v>211</v>
      </c>
      <c r="S43" s="27" t="s">
        <v>81</v>
      </c>
      <c r="T43" s="27" t="s">
        <v>249</v>
      </c>
    </row>
    <row r="44" spans="1:20">
      <c r="A44" s="22" t="s">
        <v>261</v>
      </c>
      <c r="B44" s="37" t="s">
        <v>230</v>
      </c>
      <c r="C44" s="22" t="s">
        <v>262</v>
      </c>
      <c r="D44" s="33">
        <v>2E-3</v>
      </c>
      <c r="E44" s="34"/>
      <c r="F44" s="24" t="s">
        <v>203</v>
      </c>
      <c r="G44" s="22" t="s">
        <v>203</v>
      </c>
      <c r="H44" s="22">
        <v>0</v>
      </c>
      <c r="I44" s="24" t="s">
        <v>205</v>
      </c>
      <c r="J44" s="24" t="s">
        <v>13</v>
      </c>
      <c r="K44" s="31" t="s">
        <v>206</v>
      </c>
      <c r="L44" s="24"/>
      <c r="M44" s="24" t="s">
        <v>222</v>
      </c>
      <c r="N44" s="24" t="s">
        <v>208</v>
      </c>
      <c r="S44" s="27" t="s">
        <v>176</v>
      </c>
      <c r="T44" s="27" t="s">
        <v>215</v>
      </c>
    </row>
    <row r="45" spans="1:20">
      <c r="A45" s="19" t="s">
        <v>263</v>
      </c>
      <c r="B45" s="29" t="s">
        <v>201</v>
      </c>
      <c r="C45" s="19" t="s">
        <v>88</v>
      </c>
      <c r="D45" s="40">
        <v>2.7E-2</v>
      </c>
      <c r="E45" s="30"/>
      <c r="F45" s="29" t="s">
        <v>203</v>
      </c>
      <c r="G45" s="22" t="s">
        <v>221</v>
      </c>
      <c r="H45" s="29">
        <v>1</v>
      </c>
      <c r="I45" s="29" t="s">
        <v>205</v>
      </c>
      <c r="J45" s="29" t="s">
        <v>13</v>
      </c>
      <c r="K45" s="31" t="s">
        <v>206</v>
      </c>
      <c r="L45" s="24"/>
      <c r="M45" s="24" t="s">
        <v>213</v>
      </c>
      <c r="N45" s="24" t="s">
        <v>211</v>
      </c>
      <c r="S45" s="27" t="s">
        <v>175</v>
      </c>
      <c r="T45" s="27" t="s">
        <v>237</v>
      </c>
    </row>
    <row r="46" spans="1:20">
      <c r="A46" s="22" t="s">
        <v>264</v>
      </c>
      <c r="B46" s="24" t="s">
        <v>201</v>
      </c>
      <c r="C46" s="22" t="s">
        <v>184</v>
      </c>
      <c r="D46" s="33">
        <v>1E-3</v>
      </c>
      <c r="E46" s="34"/>
      <c r="F46" s="24" t="s">
        <v>203</v>
      </c>
      <c r="G46" s="22" t="s">
        <v>221</v>
      </c>
      <c r="H46" s="22">
        <v>1</v>
      </c>
      <c r="I46" s="24" t="s">
        <v>205</v>
      </c>
      <c r="J46" s="24" t="s">
        <v>13</v>
      </c>
      <c r="K46" s="31" t="s">
        <v>206</v>
      </c>
      <c r="L46" s="24"/>
      <c r="M46" s="24" t="s">
        <v>215</v>
      </c>
      <c r="N46" s="24" t="s">
        <v>208</v>
      </c>
      <c r="S46" s="27" t="s">
        <v>185</v>
      </c>
      <c r="T46" s="27" t="s">
        <v>213</v>
      </c>
    </row>
    <row r="47" spans="1:20">
      <c r="A47" s="19" t="s">
        <v>265</v>
      </c>
      <c r="B47" s="29" t="s">
        <v>201</v>
      </c>
      <c r="C47" s="19" t="s">
        <v>185</v>
      </c>
      <c r="D47" s="40">
        <v>2.1999999999999999E-2</v>
      </c>
      <c r="E47" s="30"/>
      <c r="F47" s="29" t="s">
        <v>203</v>
      </c>
      <c r="G47" s="29" t="s">
        <v>266</v>
      </c>
      <c r="H47" s="29">
        <v>1</v>
      </c>
      <c r="I47" s="29" t="s">
        <v>267</v>
      </c>
      <c r="J47" s="29" t="s">
        <v>13</v>
      </c>
      <c r="K47" s="31" t="s">
        <v>206</v>
      </c>
      <c r="L47" s="24"/>
      <c r="M47" s="24" t="s">
        <v>213</v>
      </c>
      <c r="N47" s="24" t="s">
        <v>208</v>
      </c>
      <c r="S47" s="27" t="s">
        <v>95</v>
      </c>
      <c r="T47" s="27" t="s">
        <v>213</v>
      </c>
    </row>
    <row r="48" spans="1:20">
      <c r="A48" s="19" t="s">
        <v>268</v>
      </c>
      <c r="B48" s="29" t="s">
        <v>201</v>
      </c>
      <c r="C48" s="19" t="s">
        <v>95</v>
      </c>
      <c r="D48" s="40">
        <v>4.0000000000000001E-3</v>
      </c>
      <c r="E48" s="30"/>
      <c r="F48" s="29" t="s">
        <v>203</v>
      </c>
      <c r="G48" s="29" t="s">
        <v>204</v>
      </c>
      <c r="H48" s="29">
        <v>1</v>
      </c>
      <c r="I48" s="29" t="s">
        <v>205</v>
      </c>
      <c r="J48" s="29" t="s">
        <v>13</v>
      </c>
      <c r="K48" s="31" t="s">
        <v>206</v>
      </c>
      <c r="L48" s="24"/>
      <c r="M48" s="24" t="s">
        <v>213</v>
      </c>
      <c r="N48" s="24" t="s">
        <v>208</v>
      </c>
      <c r="S48" s="27" t="s">
        <v>179</v>
      </c>
      <c r="T48" s="27" t="s">
        <v>207</v>
      </c>
    </row>
    <row r="49" spans="1:20">
      <c r="A49" s="22" t="s">
        <v>269</v>
      </c>
      <c r="B49" s="38" t="s">
        <v>225</v>
      </c>
      <c r="C49" s="22" t="s">
        <v>186</v>
      </c>
      <c r="D49" s="22">
        <v>55.3</v>
      </c>
      <c r="E49" s="34"/>
      <c r="F49" s="24" t="s">
        <v>210</v>
      </c>
      <c r="G49" s="22" t="s">
        <v>203</v>
      </c>
      <c r="H49" s="22">
        <v>1</v>
      </c>
      <c r="I49" s="24" t="s">
        <v>205</v>
      </c>
      <c r="J49" s="24" t="s">
        <v>10</v>
      </c>
      <c r="K49" s="24" t="s">
        <v>206</v>
      </c>
      <c r="L49" s="24"/>
      <c r="M49" s="24" t="s">
        <v>207</v>
      </c>
      <c r="N49" s="24" t="s">
        <v>208</v>
      </c>
      <c r="S49" s="27" t="s">
        <v>186</v>
      </c>
      <c r="T49" s="27" t="s">
        <v>207</v>
      </c>
    </row>
    <row r="50" spans="1:20">
      <c r="A50" s="24" t="s">
        <v>270</v>
      </c>
      <c r="B50" s="24" t="s">
        <v>235</v>
      </c>
      <c r="C50" s="24" t="s">
        <v>187</v>
      </c>
      <c r="D50" s="43">
        <v>8.0000000000000002E-3</v>
      </c>
      <c r="E50" s="42"/>
      <c r="F50" s="24" t="s">
        <v>210</v>
      </c>
      <c r="G50" s="24" t="s">
        <v>271</v>
      </c>
      <c r="H50" s="24">
        <v>2</v>
      </c>
      <c r="I50" s="24" t="s">
        <v>272</v>
      </c>
      <c r="J50" s="24" t="s">
        <v>13</v>
      </c>
      <c r="K50" s="24" t="s">
        <v>206</v>
      </c>
      <c r="L50" s="24"/>
      <c r="M50" s="24" t="s">
        <v>249</v>
      </c>
      <c r="N50" s="24" t="s">
        <v>208</v>
      </c>
      <c r="S50" s="27" t="s">
        <v>180</v>
      </c>
      <c r="T50" s="27" t="s">
        <v>207</v>
      </c>
    </row>
    <row r="51" spans="1:20">
      <c r="A51" s="22" t="s">
        <v>273</v>
      </c>
      <c r="B51" s="24" t="s">
        <v>230</v>
      </c>
      <c r="C51" s="22" t="s">
        <v>110</v>
      </c>
      <c r="D51" s="33">
        <v>6.0000000000000001E-3</v>
      </c>
      <c r="E51" s="34"/>
      <c r="F51" s="24" t="s">
        <v>210</v>
      </c>
      <c r="G51" s="22" t="s">
        <v>271</v>
      </c>
      <c r="H51" s="22">
        <v>2</v>
      </c>
      <c r="I51" s="24" t="s">
        <v>272</v>
      </c>
      <c r="J51" s="24" t="s">
        <v>13</v>
      </c>
      <c r="K51" s="31" t="s">
        <v>206</v>
      </c>
      <c r="L51" s="24"/>
      <c r="M51" s="24" t="s">
        <v>231</v>
      </c>
      <c r="N51" s="24" t="s">
        <v>208</v>
      </c>
      <c r="S51" s="27" t="s">
        <v>38</v>
      </c>
      <c r="T51" s="27" t="s">
        <v>222</v>
      </c>
    </row>
    <row r="52" spans="1:20">
      <c r="A52" s="22" t="s">
        <v>274</v>
      </c>
      <c r="B52" s="22" t="s">
        <v>225</v>
      </c>
      <c r="C52" s="22" t="s">
        <v>115</v>
      </c>
      <c r="D52" s="33">
        <v>-5.0000000000000001E-3</v>
      </c>
      <c r="E52" s="34"/>
      <c r="F52" s="24" t="s">
        <v>275</v>
      </c>
      <c r="G52" s="22" t="s">
        <v>271</v>
      </c>
      <c r="H52" s="22">
        <v>3</v>
      </c>
      <c r="I52" s="24" t="s">
        <v>272</v>
      </c>
      <c r="J52" s="24" t="s">
        <v>13</v>
      </c>
      <c r="K52" s="31" t="s">
        <v>206</v>
      </c>
      <c r="L52" s="24"/>
      <c r="M52" s="24" t="s">
        <v>231</v>
      </c>
      <c r="N52" s="24" t="s">
        <v>208</v>
      </c>
      <c r="S52" s="27" t="s">
        <v>47</v>
      </c>
      <c r="T52" s="27" t="s">
        <v>213</v>
      </c>
    </row>
    <row r="53" spans="1:20">
      <c r="A53" s="22" t="s">
        <v>274</v>
      </c>
      <c r="B53" s="38" t="s">
        <v>225</v>
      </c>
      <c r="C53" s="22" t="s">
        <v>116</v>
      </c>
      <c r="D53" s="33">
        <v>-3.0000000000000001E-3</v>
      </c>
      <c r="E53" s="34"/>
      <c r="F53" s="24" t="s">
        <v>275</v>
      </c>
      <c r="G53" s="22" t="s">
        <v>271</v>
      </c>
      <c r="H53" s="22">
        <v>3</v>
      </c>
      <c r="I53" s="24" t="s">
        <v>272</v>
      </c>
      <c r="J53" s="24" t="s">
        <v>13</v>
      </c>
      <c r="K53" s="31" t="s">
        <v>206</v>
      </c>
      <c r="L53" s="24"/>
      <c r="M53" s="24" t="s">
        <v>231</v>
      </c>
      <c r="N53" s="24" t="s">
        <v>208</v>
      </c>
      <c r="S53" s="27" t="s">
        <v>23</v>
      </c>
      <c r="T53" s="27" t="s">
        <v>213</v>
      </c>
    </row>
    <row r="54" spans="1:20">
      <c r="A54" s="22" t="s">
        <v>276</v>
      </c>
      <c r="B54" s="38" t="s">
        <v>225</v>
      </c>
      <c r="C54" s="22" t="s">
        <v>122</v>
      </c>
      <c r="D54" s="33">
        <v>-5.0000000000000001E-3</v>
      </c>
      <c r="E54" s="34"/>
      <c r="F54" s="24" t="s">
        <v>277</v>
      </c>
      <c r="G54" s="22" t="s">
        <v>271</v>
      </c>
      <c r="H54" s="22">
        <v>4</v>
      </c>
      <c r="I54" s="24" t="s">
        <v>272</v>
      </c>
      <c r="J54" s="24" t="s">
        <v>13</v>
      </c>
      <c r="K54" s="31" t="s">
        <v>206</v>
      </c>
      <c r="L54" s="24"/>
      <c r="M54" s="24" t="s">
        <v>231</v>
      </c>
      <c r="N54" s="24" t="s">
        <v>208</v>
      </c>
      <c r="S54" s="27" t="s">
        <v>31</v>
      </c>
      <c r="T54" s="27" t="s">
        <v>213</v>
      </c>
    </row>
    <row r="55" spans="1:20">
      <c r="A55" s="22" t="s">
        <v>278</v>
      </c>
      <c r="B55" s="22" t="s">
        <v>225</v>
      </c>
      <c r="C55" s="22" t="s">
        <v>123</v>
      </c>
      <c r="D55" s="33">
        <v>-7.0000000000000001E-3</v>
      </c>
      <c r="E55" s="34"/>
      <c r="F55" s="24" t="s">
        <v>277</v>
      </c>
      <c r="G55" s="22" t="s">
        <v>271</v>
      </c>
      <c r="H55" s="22">
        <v>4</v>
      </c>
      <c r="I55" s="24" t="s">
        <v>272</v>
      </c>
      <c r="J55" s="24" t="s">
        <v>13</v>
      </c>
      <c r="K55" s="31" t="s">
        <v>206</v>
      </c>
      <c r="L55" s="24"/>
      <c r="M55" s="24" t="s">
        <v>231</v>
      </c>
      <c r="N55" s="24" t="s">
        <v>208</v>
      </c>
      <c r="S55" s="27" t="s">
        <v>181</v>
      </c>
      <c r="T55" s="27" t="s">
        <v>213</v>
      </c>
    </row>
    <row r="56" spans="1:20">
      <c r="A56" s="22" t="s">
        <v>279</v>
      </c>
      <c r="B56" s="38" t="s">
        <v>225</v>
      </c>
      <c r="C56" s="22" t="s">
        <v>124</v>
      </c>
      <c r="D56" s="33">
        <v>-7.0000000000000001E-3</v>
      </c>
      <c r="E56" s="34"/>
      <c r="F56" s="24" t="s">
        <v>277</v>
      </c>
      <c r="G56" s="22" t="s">
        <v>271</v>
      </c>
      <c r="H56" s="22">
        <v>4</v>
      </c>
      <c r="I56" s="24" t="s">
        <v>272</v>
      </c>
      <c r="J56" s="24" t="s">
        <v>13</v>
      </c>
      <c r="K56" s="31" t="s">
        <v>206</v>
      </c>
      <c r="L56" s="24"/>
      <c r="M56" s="24" t="s">
        <v>231</v>
      </c>
      <c r="N56" s="24" t="s">
        <v>208</v>
      </c>
      <c r="S56" s="27" t="s">
        <v>15</v>
      </c>
      <c r="T56" s="27" t="s">
        <v>231</v>
      </c>
    </row>
    <row r="57" spans="1:20">
      <c r="A57" s="22" t="s">
        <v>280</v>
      </c>
      <c r="B57" s="22" t="s">
        <v>225</v>
      </c>
      <c r="C57" s="22" t="s">
        <v>127</v>
      </c>
      <c r="D57" s="44">
        <v>0.5</v>
      </c>
      <c r="E57" s="34"/>
      <c r="F57" s="24" t="s">
        <v>277</v>
      </c>
      <c r="G57" s="22" t="s">
        <v>275</v>
      </c>
      <c r="H57" s="22">
        <v>1</v>
      </c>
      <c r="I57" s="24" t="s">
        <v>205</v>
      </c>
      <c r="J57" s="24" t="s">
        <v>13</v>
      </c>
      <c r="K57" s="31" t="s">
        <v>206</v>
      </c>
      <c r="L57" s="24"/>
      <c r="M57" s="24" t="s">
        <v>231</v>
      </c>
      <c r="N57" s="24" t="s">
        <v>211</v>
      </c>
      <c r="S57" s="27" t="s">
        <v>62</v>
      </c>
      <c r="T57" s="27" t="s">
        <v>215</v>
      </c>
    </row>
    <row r="58" spans="1:20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7"/>
      <c r="N58" s="27"/>
      <c r="O58" s="27"/>
    </row>
    <row r="59" spans="1:20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7"/>
      <c r="N59" s="27"/>
      <c r="O59" s="27"/>
    </row>
    <row r="68" spans="15:15">
      <c r="O68" s="27"/>
    </row>
    <row r="88" s="27" customFormat="1"/>
    <row r="89" s="27" customFormat="1"/>
    <row r="90" s="27" customFormat="1"/>
  </sheetData>
  <sortState ref="S3:T58">
    <sortCondition ref="S3:S58"/>
  </sortState>
  <conditionalFormatting sqref="B51:B59 B15:B21">
    <cfRule type="containsText" dxfId="0" priority="1" operator="containsText" text="JPN">
      <formula>NOT(ISERROR(SEARCH("JPN",B15)))</formula>
    </cfRule>
  </conditionalFormatting>
  <dataValidations count="1">
    <dataValidation type="list" allowBlank="1" showInputMessage="1" showErrorMessage="1" sqref="N8:N59">
      <formula1>$O$1:$O$68</formula1>
    </dataValidation>
  </dataValidations>
  <hyperlinks>
    <hyperlink ref="K9" location="Def!A1" display="Def"/>
    <hyperlink ref="K34" location="Def!A6" display="Def"/>
    <hyperlink ref="K4" location="Def!A22" display="Def"/>
    <hyperlink ref="K28" location="Def!A26" display="Def"/>
    <hyperlink ref="K39" location="Def!A30" display="Def"/>
    <hyperlink ref="K38" location="Def!A34" display="Def"/>
    <hyperlink ref="K10" location="Def!A36" display="Def"/>
    <hyperlink ref="K45" location="Def!A44" display="Def"/>
    <hyperlink ref="K57" location="Def!A49" display="Def"/>
    <hyperlink ref="K7" location="Def!A72" display="Def"/>
    <hyperlink ref="K17" location="Def!A74" display="Def"/>
    <hyperlink ref="K14" location="Def!A81" display="Def"/>
    <hyperlink ref="K43" location="Def!A87" display="Def"/>
    <hyperlink ref="K21" location="Def!A91" display="Def"/>
    <hyperlink ref="K33" location="Def!A6" display="Def"/>
    <hyperlink ref="K3" location="Def!A99" display="Def"/>
    <hyperlink ref="K35" location="Def!A109" display="Def"/>
    <hyperlink ref="K27" location="Def!A57" display="Def"/>
    <hyperlink ref="K12" location="Def!A60" display="Def"/>
    <hyperlink ref="K13" location="Def!A70" display="Def"/>
    <hyperlink ref="K22" location="Def!A134" display="Def"/>
    <hyperlink ref="K37" location="Def!A136" display="Def"/>
    <hyperlink ref="K18" location="Def!A138" display="Def"/>
    <hyperlink ref="K25" location="Def!A142" display="Def"/>
    <hyperlink ref="K46" location="Def!A148" display="Def"/>
    <hyperlink ref="K8" location="Def!A154" display="Def"/>
    <hyperlink ref="K58:K76" location="Def!A91" display="Def"/>
    <hyperlink ref="K11" location="Def!A158" display="Def"/>
    <hyperlink ref="K29" location="Def!A162" display="Def"/>
    <hyperlink ref="K30" location="Def!A164" display="Def"/>
    <hyperlink ref="K40" location="Def!A168" display="Def"/>
    <hyperlink ref="K31" location="Def!A172" display="Def"/>
    <hyperlink ref="K32" location="Def!A174" display="Def"/>
    <hyperlink ref="K41" location="Def!A176" display="Def"/>
    <hyperlink ref="K42" location="Def!A178" display="Def"/>
    <hyperlink ref="K47" location="Def!A188" display="Def"/>
    <hyperlink ref="K48" location="Def!A190" display="Def"/>
    <hyperlink ref="K23" location="Def!A192" display="Def"/>
    <hyperlink ref="K24" location="Def!A194" display="Def"/>
    <hyperlink ref="K5" location="Def!A196" display="Def"/>
    <hyperlink ref="K19" location="Def!A198" display="Def"/>
    <hyperlink ref="K26" location="Def!A204" display="Def"/>
    <hyperlink ref="K47:K48" location="Def!A210" display="Def"/>
    <hyperlink ref="K51" location="Def!A212" display="Def"/>
    <hyperlink ref="K49:K50" location="Def!A214" display="Def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5" sqref="C15"/>
    </sheetView>
  </sheetViews>
  <sheetFormatPr defaultColWidth="17.140625" defaultRowHeight="12.75" customHeight="1"/>
  <cols>
    <col min="1" max="1" width="3.28515625" customWidth="1"/>
    <col min="2" max="2" width="35.7109375" customWidth="1"/>
    <col min="3" max="3" width="44.5703125" customWidth="1"/>
    <col min="4" max="4" width="25.5703125" customWidth="1"/>
  </cols>
  <sheetData>
    <row r="1" spans="1:4">
      <c r="A1" s="9"/>
      <c r="B1" s="25" t="s">
        <v>131</v>
      </c>
      <c r="C1" s="25"/>
      <c r="D1" s="25"/>
    </row>
    <row r="2" spans="1:4">
      <c r="A2" s="9" t="s">
        <v>130</v>
      </c>
      <c r="B2" s="2" t="s">
        <v>8</v>
      </c>
      <c r="C2" s="2" t="s">
        <v>11</v>
      </c>
      <c r="D2" s="2" t="s">
        <v>14</v>
      </c>
    </row>
    <row r="3" spans="1:4">
      <c r="A3" s="2">
        <v>1</v>
      </c>
      <c r="B3" t="s">
        <v>132</v>
      </c>
    </row>
    <row r="4" spans="1:4">
      <c r="A4" s="2">
        <v>2</v>
      </c>
      <c r="B4" t="s">
        <v>133</v>
      </c>
      <c r="C4" t="s">
        <v>134</v>
      </c>
      <c r="D4" t="s">
        <v>135</v>
      </c>
    </row>
    <row r="5" spans="1:4">
      <c r="A5" s="2">
        <v>3</v>
      </c>
    </row>
    <row r="6" spans="1:4">
      <c r="A6" s="2">
        <v>4</v>
      </c>
      <c r="B6" t="s">
        <v>136</v>
      </c>
      <c r="C6" t="s">
        <v>137</v>
      </c>
    </row>
    <row r="7" spans="1:4">
      <c r="A7" s="2">
        <v>5</v>
      </c>
      <c r="B7" t="s">
        <v>138</v>
      </c>
      <c r="C7" t="s">
        <v>139</v>
      </c>
      <c r="D7" t="s">
        <v>140</v>
      </c>
    </row>
    <row r="8" spans="1:4">
      <c r="A8" s="2">
        <v>6</v>
      </c>
      <c r="B8" t="s">
        <v>141</v>
      </c>
      <c r="C8" t="s">
        <v>142</v>
      </c>
      <c r="D8" t="s">
        <v>143</v>
      </c>
    </row>
    <row r="9" spans="1:4">
      <c r="A9" s="2">
        <v>7</v>
      </c>
      <c r="C9" t="s">
        <v>144</v>
      </c>
    </row>
    <row r="10" spans="1:4">
      <c r="A10" s="2">
        <v>8</v>
      </c>
      <c r="C10" t="s">
        <v>145</v>
      </c>
      <c r="D10" t="s">
        <v>146</v>
      </c>
    </row>
    <row r="11" spans="1:4">
      <c r="A11" s="2">
        <v>9</v>
      </c>
      <c r="B11" t="s">
        <v>147</v>
      </c>
      <c r="C11" t="s">
        <v>147</v>
      </c>
    </row>
    <row r="12" spans="1:4">
      <c r="A12" s="2">
        <v>10</v>
      </c>
      <c r="B12" t="s">
        <v>148</v>
      </c>
      <c r="C12" t="s">
        <v>149</v>
      </c>
      <c r="D12" t="s">
        <v>150</v>
      </c>
    </row>
    <row r="13" spans="1:4">
      <c r="A13" s="2">
        <v>11</v>
      </c>
      <c r="C13" t="s">
        <v>151</v>
      </c>
      <c r="D13" t="s">
        <v>152</v>
      </c>
    </row>
    <row r="14" spans="1:4">
      <c r="A14" s="2">
        <v>12</v>
      </c>
      <c r="B14" s="9" t="s">
        <v>153</v>
      </c>
      <c r="C14" t="s">
        <v>154</v>
      </c>
      <c r="D14" t="s">
        <v>155</v>
      </c>
    </row>
    <row r="15" spans="1:4">
      <c r="A15" s="2">
        <v>13</v>
      </c>
      <c r="C15" t="s">
        <v>156</v>
      </c>
      <c r="D15" t="s">
        <v>157</v>
      </c>
    </row>
    <row r="16" spans="1:4">
      <c r="A16" s="2">
        <v>14</v>
      </c>
      <c r="B16" s="9" t="s">
        <v>158</v>
      </c>
      <c r="C16" s="9" t="s">
        <v>159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J12" sqref="J12"/>
    </sheetView>
  </sheetViews>
  <sheetFormatPr defaultRowHeight="11.25"/>
  <cols>
    <col min="1" max="13" width="9.140625" style="13"/>
    <col min="14" max="14" width="10" style="13" bestFit="1" customWidth="1"/>
    <col min="15" max="16384" width="9.140625" style="13"/>
  </cols>
  <sheetData>
    <row r="1" spans="1:15">
      <c r="A1" s="13" t="s">
        <v>163</v>
      </c>
    </row>
    <row r="2" spans="1:15" ht="22.5">
      <c r="A2" s="13" t="s">
        <v>166</v>
      </c>
      <c r="B2" s="13" t="s">
        <v>160</v>
      </c>
      <c r="C2" s="13" t="s">
        <v>161</v>
      </c>
      <c r="D2" s="13" t="s">
        <v>162</v>
      </c>
      <c r="F2" s="13" t="s">
        <v>168</v>
      </c>
      <c r="G2" s="13" t="s">
        <v>164</v>
      </c>
      <c r="H2" s="13" t="s">
        <v>165</v>
      </c>
      <c r="J2" s="13" t="s">
        <v>167</v>
      </c>
    </row>
    <row r="3" spans="1:15">
      <c r="A3" s="13">
        <v>1</v>
      </c>
      <c r="B3" s="13">
        <v>20</v>
      </c>
      <c r="C3" s="13">
        <v>40</v>
      </c>
      <c r="D3" s="13">
        <v>50</v>
      </c>
      <c r="F3" s="13">
        <f t="shared" ref="F3:F8" si="0">B3-C3</f>
        <v>-20</v>
      </c>
      <c r="G3" s="16">
        <f>B3/C3</f>
        <v>0.5</v>
      </c>
      <c r="H3" s="14">
        <f>B3/D3</f>
        <v>0.4</v>
      </c>
      <c r="I3" s="17">
        <f>H3*G3</f>
        <v>0.2</v>
      </c>
      <c r="J3" s="16">
        <f t="shared" ref="J3:J8" si="1">I3*A3</f>
        <v>0.2</v>
      </c>
      <c r="K3" s="14">
        <f>J3*F3</f>
        <v>-4</v>
      </c>
      <c r="L3" s="18">
        <f>G3*F3</f>
        <v>-10</v>
      </c>
      <c r="M3" s="15">
        <f t="shared" ref="M3:M8" si="2">J3*A3</f>
        <v>0.2</v>
      </c>
      <c r="N3" s="13">
        <f t="shared" ref="N3:N8" si="3">EXP(M3)</f>
        <v>1.2214027581601699</v>
      </c>
      <c r="O3" s="14">
        <v>5</v>
      </c>
    </row>
    <row r="4" spans="1:15">
      <c r="A4" s="13">
        <v>1</v>
      </c>
      <c r="B4" s="13">
        <v>100</v>
      </c>
      <c r="C4" s="13">
        <f>C3</f>
        <v>40</v>
      </c>
      <c r="D4" s="13">
        <f>D3</f>
        <v>50</v>
      </c>
      <c r="F4" s="13">
        <f t="shared" si="0"/>
        <v>60</v>
      </c>
      <c r="G4" s="16">
        <f t="shared" ref="G4:G8" si="4">B4/C4</f>
        <v>2.5</v>
      </c>
      <c r="H4" s="14">
        <f t="shared" ref="H4:H8" si="5">B4/D4</f>
        <v>2</v>
      </c>
      <c r="I4" s="17">
        <f t="shared" ref="I4:I8" si="6">H4*G4</f>
        <v>5</v>
      </c>
      <c r="J4" s="16">
        <f t="shared" si="1"/>
        <v>5</v>
      </c>
      <c r="K4" s="14">
        <f t="shared" ref="K4:K8" si="7">J4*F4</f>
        <v>300</v>
      </c>
      <c r="L4" s="18">
        <f t="shared" ref="L4:L8" si="8">G4*F4</f>
        <v>150</v>
      </c>
      <c r="M4" s="15">
        <f t="shared" si="2"/>
        <v>5</v>
      </c>
      <c r="N4" s="13">
        <f t="shared" si="3"/>
        <v>148.4131591025766</v>
      </c>
      <c r="O4" s="14">
        <v>2</v>
      </c>
    </row>
    <row r="5" spans="1:15">
      <c r="A5" s="13">
        <v>1</v>
      </c>
      <c r="B5" s="13">
        <v>120</v>
      </c>
      <c r="C5" s="13">
        <f>C4</f>
        <v>40</v>
      </c>
      <c r="D5" s="13">
        <f>D4</f>
        <v>50</v>
      </c>
      <c r="F5" s="13">
        <f t="shared" si="0"/>
        <v>80</v>
      </c>
      <c r="G5" s="16">
        <f t="shared" si="4"/>
        <v>3</v>
      </c>
      <c r="H5" s="14">
        <f t="shared" si="5"/>
        <v>2.4</v>
      </c>
      <c r="I5" s="17">
        <f t="shared" si="6"/>
        <v>7.1999999999999993</v>
      </c>
      <c r="J5" s="16">
        <f t="shared" si="1"/>
        <v>7.1999999999999993</v>
      </c>
      <c r="K5" s="14">
        <f t="shared" si="7"/>
        <v>576</v>
      </c>
      <c r="L5" s="18">
        <f t="shared" si="8"/>
        <v>240</v>
      </c>
      <c r="M5" s="15">
        <f t="shared" si="2"/>
        <v>7.1999999999999993</v>
      </c>
      <c r="N5" s="13">
        <f t="shared" si="3"/>
        <v>1339.4307643944169</v>
      </c>
      <c r="O5" s="14">
        <v>1</v>
      </c>
    </row>
    <row r="6" spans="1:15">
      <c r="A6" s="13">
        <v>1</v>
      </c>
      <c r="B6" s="13">
        <v>20</v>
      </c>
      <c r="C6" s="13">
        <f>C5</f>
        <v>40</v>
      </c>
      <c r="D6" s="13">
        <v>150</v>
      </c>
      <c r="F6" s="13">
        <f t="shared" si="0"/>
        <v>-20</v>
      </c>
      <c r="G6" s="16">
        <f t="shared" si="4"/>
        <v>0.5</v>
      </c>
      <c r="H6" s="14">
        <f t="shared" si="5"/>
        <v>0.13333333333333333</v>
      </c>
      <c r="I6" s="17">
        <f t="shared" si="6"/>
        <v>6.6666666666666666E-2</v>
      </c>
      <c r="J6" s="16">
        <f t="shared" si="1"/>
        <v>6.6666666666666666E-2</v>
      </c>
      <c r="K6" s="14">
        <f t="shared" si="7"/>
        <v>-1.3333333333333333</v>
      </c>
      <c r="L6" s="18">
        <f t="shared" si="8"/>
        <v>-10</v>
      </c>
      <c r="M6" s="15">
        <f t="shared" si="2"/>
        <v>6.6666666666666666E-2</v>
      </c>
      <c r="N6" s="13">
        <f t="shared" si="3"/>
        <v>1.0689391057472464</v>
      </c>
      <c r="O6" s="14">
        <v>6</v>
      </c>
    </row>
    <row r="7" spans="1:15">
      <c r="A7" s="13">
        <v>1</v>
      </c>
      <c r="B7" s="13">
        <v>100</v>
      </c>
      <c r="C7" s="13">
        <f>C6</f>
        <v>40</v>
      </c>
      <c r="D7" s="13">
        <f>D6</f>
        <v>150</v>
      </c>
      <c r="F7" s="13">
        <f t="shared" si="0"/>
        <v>60</v>
      </c>
      <c r="G7" s="16">
        <f t="shared" si="4"/>
        <v>2.5</v>
      </c>
      <c r="H7" s="14">
        <f t="shared" si="5"/>
        <v>0.66666666666666663</v>
      </c>
      <c r="I7" s="17">
        <f t="shared" si="6"/>
        <v>1.6666666666666665</v>
      </c>
      <c r="J7" s="16">
        <f t="shared" si="1"/>
        <v>1.6666666666666665</v>
      </c>
      <c r="K7" s="14">
        <f t="shared" si="7"/>
        <v>99.999999999999986</v>
      </c>
      <c r="L7" s="18">
        <f t="shared" si="8"/>
        <v>150</v>
      </c>
      <c r="M7" s="15">
        <f t="shared" si="2"/>
        <v>1.6666666666666665</v>
      </c>
      <c r="N7" s="13">
        <f t="shared" si="3"/>
        <v>5.2944900504700287</v>
      </c>
      <c r="O7" s="14">
        <v>4</v>
      </c>
    </row>
    <row r="8" spans="1:15">
      <c r="A8" s="13">
        <v>1</v>
      </c>
      <c r="B8" s="13">
        <v>120</v>
      </c>
      <c r="C8" s="13">
        <f>C7</f>
        <v>40</v>
      </c>
      <c r="D8" s="13">
        <f>D7</f>
        <v>150</v>
      </c>
      <c r="F8" s="13">
        <f t="shared" si="0"/>
        <v>80</v>
      </c>
      <c r="G8" s="16">
        <f t="shared" si="4"/>
        <v>3</v>
      </c>
      <c r="H8" s="14">
        <f t="shared" si="5"/>
        <v>0.8</v>
      </c>
      <c r="I8" s="17">
        <f t="shared" si="6"/>
        <v>2.4000000000000004</v>
      </c>
      <c r="J8" s="16">
        <f t="shared" si="1"/>
        <v>2.4000000000000004</v>
      </c>
      <c r="K8" s="14">
        <f t="shared" si="7"/>
        <v>192.00000000000003</v>
      </c>
      <c r="L8" s="18">
        <f t="shared" si="8"/>
        <v>240</v>
      </c>
      <c r="M8" s="15">
        <f t="shared" si="2"/>
        <v>2.4000000000000004</v>
      </c>
      <c r="N8" s="13">
        <f t="shared" si="3"/>
        <v>11.023176380641605</v>
      </c>
      <c r="O8" s="14">
        <v>3</v>
      </c>
    </row>
    <row r="11" spans="1:15">
      <c r="A11" s="13" t="s">
        <v>166</v>
      </c>
      <c r="B11" s="13" t="s">
        <v>160</v>
      </c>
      <c r="C11" s="13" t="s">
        <v>161</v>
      </c>
      <c r="D11" s="13" t="s">
        <v>162</v>
      </c>
      <c r="F11" s="13" t="s">
        <v>168</v>
      </c>
      <c r="G11" s="13" t="s">
        <v>164</v>
      </c>
      <c r="H11" s="13" t="s">
        <v>165</v>
      </c>
    </row>
    <row r="12" spans="1:15">
      <c r="A12" s="13">
        <v>1</v>
      </c>
      <c r="B12" s="13">
        <v>20</v>
      </c>
      <c r="C12" s="13">
        <v>40</v>
      </c>
      <c r="D12" s="13">
        <v>50</v>
      </c>
      <c r="F12" s="13">
        <f t="shared" ref="F12:F17" si="9">B12-C12</f>
        <v>-20</v>
      </c>
      <c r="G12" s="16">
        <f>B12/C12</f>
        <v>0.5</v>
      </c>
      <c r="H12" s="14">
        <f>B12/D12</f>
        <v>0.4</v>
      </c>
      <c r="I12" s="14">
        <f t="shared" ref="I12:I17" si="10">PRODUCT(F12:H12)</f>
        <v>-4</v>
      </c>
      <c r="J12" s="16"/>
      <c r="K12" s="14"/>
      <c r="L12" s="18"/>
      <c r="M12" s="15"/>
      <c r="O12" s="14"/>
    </row>
    <row r="13" spans="1:15">
      <c r="A13" s="13">
        <v>1</v>
      </c>
      <c r="B13" s="13">
        <v>100</v>
      </c>
      <c r="C13" s="13">
        <f>C12</f>
        <v>40</v>
      </c>
      <c r="D13" s="13">
        <f>D12</f>
        <v>50</v>
      </c>
      <c r="F13" s="13">
        <f t="shared" si="9"/>
        <v>60</v>
      </c>
      <c r="G13" s="16">
        <f t="shared" ref="G13:G17" si="11">B13/C13</f>
        <v>2.5</v>
      </c>
      <c r="H13" s="14">
        <f t="shared" ref="H13:H17" si="12">B13/D13</f>
        <v>2</v>
      </c>
      <c r="I13" s="14">
        <f t="shared" si="10"/>
        <v>300</v>
      </c>
      <c r="J13" s="16"/>
      <c r="K13" s="14"/>
      <c r="L13" s="18"/>
      <c r="M13" s="15"/>
      <c r="O13" s="14"/>
    </row>
    <row r="14" spans="1:15">
      <c r="A14" s="13">
        <v>1</v>
      </c>
      <c r="B14" s="13">
        <v>120</v>
      </c>
      <c r="C14" s="13">
        <f>C13</f>
        <v>40</v>
      </c>
      <c r="D14" s="13">
        <f>D13</f>
        <v>50</v>
      </c>
      <c r="F14" s="13">
        <f t="shared" si="9"/>
        <v>80</v>
      </c>
      <c r="G14" s="16">
        <f t="shared" si="11"/>
        <v>3</v>
      </c>
      <c r="H14" s="14">
        <f t="shared" si="12"/>
        <v>2.4</v>
      </c>
      <c r="I14" s="14">
        <f t="shared" si="10"/>
        <v>576</v>
      </c>
      <c r="J14" s="16"/>
      <c r="K14" s="14"/>
      <c r="L14" s="18"/>
      <c r="M14" s="15"/>
      <c r="O14" s="14"/>
    </row>
    <row r="15" spans="1:15">
      <c r="A15" s="13">
        <v>1</v>
      </c>
      <c r="B15" s="13">
        <v>20</v>
      </c>
      <c r="C15" s="13">
        <f>C14</f>
        <v>40</v>
      </c>
      <c r="D15" s="13">
        <v>150</v>
      </c>
      <c r="F15" s="13">
        <f t="shared" si="9"/>
        <v>-20</v>
      </c>
      <c r="G15" s="16">
        <f t="shared" si="11"/>
        <v>0.5</v>
      </c>
      <c r="H15" s="14">
        <f t="shared" si="12"/>
        <v>0.13333333333333333</v>
      </c>
      <c r="I15" s="14">
        <f t="shared" si="10"/>
        <v>-1.3333333333333333</v>
      </c>
      <c r="J15" s="16"/>
      <c r="K15" s="14"/>
      <c r="L15" s="18"/>
      <c r="M15" s="15"/>
      <c r="O15" s="14"/>
    </row>
    <row r="16" spans="1:15">
      <c r="A16" s="13">
        <v>1</v>
      </c>
      <c r="B16" s="13">
        <v>100</v>
      </c>
      <c r="C16" s="13">
        <f>C15</f>
        <v>40</v>
      </c>
      <c r="D16" s="13">
        <f>D15</f>
        <v>150</v>
      </c>
      <c r="F16" s="13">
        <f t="shared" si="9"/>
        <v>60</v>
      </c>
      <c r="G16" s="16">
        <f t="shared" si="11"/>
        <v>2.5</v>
      </c>
      <c r="H16" s="14">
        <f t="shared" si="12"/>
        <v>0.66666666666666663</v>
      </c>
      <c r="I16" s="14">
        <f t="shared" si="10"/>
        <v>100</v>
      </c>
      <c r="J16" s="16"/>
      <c r="K16" s="14"/>
      <c r="L16" s="18"/>
      <c r="M16" s="15"/>
      <c r="O16" s="14"/>
    </row>
    <row r="17" spans="1:15">
      <c r="A17" s="13">
        <v>1</v>
      </c>
      <c r="B17" s="13">
        <v>120</v>
      </c>
      <c r="C17" s="13">
        <f>C16</f>
        <v>40</v>
      </c>
      <c r="D17" s="13">
        <f>D16</f>
        <v>150</v>
      </c>
      <c r="F17" s="13">
        <f t="shared" si="9"/>
        <v>80</v>
      </c>
      <c r="G17" s="16">
        <f t="shared" si="11"/>
        <v>3</v>
      </c>
      <c r="H17" s="14">
        <f t="shared" si="12"/>
        <v>0.8</v>
      </c>
      <c r="I17" s="14">
        <f t="shared" si="10"/>
        <v>192</v>
      </c>
      <c r="J17" s="16"/>
      <c r="K17" s="14"/>
      <c r="L17" s="18"/>
      <c r="M17" s="15"/>
      <c r="O17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D9" sqref="D9"/>
    </sheetView>
  </sheetViews>
  <sheetFormatPr defaultRowHeight="11.25"/>
  <cols>
    <col min="1" max="1" width="28.28515625" style="21" bestFit="1" customWidth="1"/>
    <col min="2" max="2" width="1.85546875" style="21" bestFit="1" customWidth="1"/>
    <col min="3" max="16384" width="9.140625" style="21"/>
  </cols>
  <sheetData>
    <row r="1" spans="1:2">
      <c r="A1" s="19" t="s">
        <v>18</v>
      </c>
      <c r="B1" s="20">
        <v>3</v>
      </c>
    </row>
    <row r="2" spans="1:2">
      <c r="A2" s="19" t="s">
        <v>55</v>
      </c>
      <c r="B2" s="20">
        <v>4</v>
      </c>
    </row>
    <row r="3" spans="1:2">
      <c r="A3" s="19" t="s">
        <v>59</v>
      </c>
      <c r="B3" s="20">
        <v>4</v>
      </c>
    </row>
    <row r="4" spans="1:2">
      <c r="A4" s="22" t="s">
        <v>178</v>
      </c>
      <c r="B4" s="23">
        <v>5</v>
      </c>
    </row>
    <row r="5" spans="1:2">
      <c r="A5" s="19" t="s">
        <v>27</v>
      </c>
      <c r="B5" s="20">
        <v>3</v>
      </c>
    </row>
    <row r="6" spans="1:2">
      <c r="A6" s="22" t="s">
        <v>39</v>
      </c>
      <c r="B6" s="23">
        <v>4</v>
      </c>
    </row>
    <row r="7" spans="1:2">
      <c r="A7" s="22" t="s">
        <v>49</v>
      </c>
      <c r="B7" s="23">
        <v>4</v>
      </c>
    </row>
    <row r="8" spans="1:2">
      <c r="A8" s="19" t="s">
        <v>21</v>
      </c>
      <c r="B8" s="20">
        <v>5</v>
      </c>
    </row>
    <row r="9" spans="1:2">
      <c r="A9" s="22" t="s">
        <v>183</v>
      </c>
      <c r="B9" s="23">
        <v>5</v>
      </c>
    </row>
    <row r="10" spans="1:2">
      <c r="A10" s="22" t="s">
        <v>58</v>
      </c>
      <c r="B10" s="23">
        <v>5</v>
      </c>
    </row>
    <row r="11" spans="1:2">
      <c r="A11" s="22" t="s">
        <v>177</v>
      </c>
      <c r="B11" s="23">
        <v>5</v>
      </c>
    </row>
    <row r="12" spans="1:2">
      <c r="A12" s="24" t="s">
        <v>76</v>
      </c>
      <c r="B12" s="20">
        <v>4</v>
      </c>
    </row>
    <row r="13" spans="1:2">
      <c r="A13" s="22" t="s">
        <v>46</v>
      </c>
      <c r="B13" s="23">
        <v>4</v>
      </c>
    </row>
    <row r="14" spans="1:2">
      <c r="A14" s="19" t="s">
        <v>24</v>
      </c>
      <c r="B14" s="20">
        <v>4</v>
      </c>
    </row>
    <row r="15" spans="1:2">
      <c r="A15" s="19" t="s">
        <v>88</v>
      </c>
      <c r="B15" s="20">
        <v>4</v>
      </c>
    </row>
    <row r="16" spans="1:2">
      <c r="A16" s="22" t="s">
        <v>44</v>
      </c>
      <c r="B16" s="23">
        <v>5</v>
      </c>
    </row>
    <row r="17" spans="1:2">
      <c r="A17" s="19" t="s">
        <v>173</v>
      </c>
      <c r="B17" s="20">
        <v>3</v>
      </c>
    </row>
    <row r="18" spans="1:2">
      <c r="A18" s="22" t="s">
        <v>53</v>
      </c>
      <c r="B18" s="23">
        <v>5</v>
      </c>
    </row>
    <row r="19" spans="1:2">
      <c r="A19" s="19" t="s">
        <v>99</v>
      </c>
      <c r="B19" s="20">
        <v>5</v>
      </c>
    </row>
    <row r="20" spans="1:2">
      <c r="A20" s="22" t="s">
        <v>123</v>
      </c>
      <c r="B20" s="23">
        <v>5</v>
      </c>
    </row>
    <row r="21" spans="1:2">
      <c r="A21" s="22" t="s">
        <v>115</v>
      </c>
      <c r="B21" s="23">
        <v>5</v>
      </c>
    </row>
    <row r="22" spans="1:2">
      <c r="A22" s="22" t="s">
        <v>122</v>
      </c>
      <c r="B22" s="23">
        <v>5</v>
      </c>
    </row>
    <row r="23" spans="1:2">
      <c r="A23" s="22" t="s">
        <v>116</v>
      </c>
      <c r="B23" s="23">
        <v>5</v>
      </c>
    </row>
    <row r="24" spans="1:2">
      <c r="A24" s="22" t="s">
        <v>110</v>
      </c>
      <c r="B24" s="23">
        <v>3</v>
      </c>
    </row>
    <row r="25" spans="1:2">
      <c r="A25" s="22" t="s">
        <v>127</v>
      </c>
      <c r="B25" s="23">
        <v>4</v>
      </c>
    </row>
    <row r="26" spans="1:2">
      <c r="A26" s="22" t="s">
        <v>124</v>
      </c>
      <c r="B26" s="23">
        <v>4</v>
      </c>
    </row>
    <row r="27" spans="1:2">
      <c r="A27" s="19" t="s">
        <v>182</v>
      </c>
      <c r="B27" s="20">
        <v>5</v>
      </c>
    </row>
    <row r="28" spans="1:2">
      <c r="A28" s="22" t="s">
        <v>184</v>
      </c>
      <c r="B28" s="23">
        <v>4</v>
      </c>
    </row>
    <row r="29" spans="1:2">
      <c r="A29" s="19" t="s">
        <v>79</v>
      </c>
      <c r="B29" s="20">
        <v>5</v>
      </c>
    </row>
    <row r="30" spans="1:2">
      <c r="A30" s="24" t="s">
        <v>187</v>
      </c>
      <c r="B30" s="20">
        <v>4</v>
      </c>
    </row>
    <row r="31" spans="1:2">
      <c r="A31" s="19" t="s">
        <v>61</v>
      </c>
      <c r="B31" s="20">
        <v>5</v>
      </c>
    </row>
    <row r="32" spans="1:2">
      <c r="A32" s="19" t="s">
        <v>63</v>
      </c>
      <c r="B32" s="20">
        <v>5</v>
      </c>
    </row>
    <row r="33" spans="1:2">
      <c r="A33" s="22" t="s">
        <v>70</v>
      </c>
      <c r="B33" s="23">
        <v>5</v>
      </c>
    </row>
    <row r="34" spans="1:2">
      <c r="A34" s="22" t="s">
        <v>57</v>
      </c>
      <c r="B34" s="23">
        <v>5</v>
      </c>
    </row>
    <row r="35" spans="1:2">
      <c r="A35" s="22" t="s">
        <v>75</v>
      </c>
      <c r="B35" s="23">
        <v>3</v>
      </c>
    </row>
    <row r="36" spans="1:2">
      <c r="A36" s="22" t="s">
        <v>174</v>
      </c>
      <c r="B36" s="23">
        <v>4</v>
      </c>
    </row>
    <row r="37" spans="1:2">
      <c r="A37" s="19" t="s">
        <v>60</v>
      </c>
      <c r="B37" s="20">
        <v>5</v>
      </c>
    </row>
    <row r="38" spans="1:2">
      <c r="A38" s="19" t="s">
        <v>172</v>
      </c>
      <c r="B38" s="20">
        <v>4</v>
      </c>
    </row>
    <row r="39" spans="1:2">
      <c r="A39" s="22" t="s">
        <v>22</v>
      </c>
      <c r="B39" s="23">
        <v>4</v>
      </c>
    </row>
    <row r="40" spans="1:2">
      <c r="A40" s="19" t="s">
        <v>80</v>
      </c>
      <c r="B40" s="20">
        <v>5</v>
      </c>
    </row>
    <row r="41" spans="1:2">
      <c r="A41" s="19" t="s">
        <v>81</v>
      </c>
      <c r="B41" s="20">
        <v>5</v>
      </c>
    </row>
    <row r="42" spans="1:2">
      <c r="A42" s="19" t="s">
        <v>176</v>
      </c>
      <c r="B42" s="20">
        <v>5</v>
      </c>
    </row>
    <row r="43" spans="1:2">
      <c r="A43" s="22" t="s">
        <v>175</v>
      </c>
      <c r="B43" s="23">
        <v>4</v>
      </c>
    </row>
    <row r="44" spans="1:2">
      <c r="A44" s="19" t="s">
        <v>185</v>
      </c>
      <c r="B44" s="20">
        <v>3</v>
      </c>
    </row>
    <row r="45" spans="1:2">
      <c r="A45" s="19" t="s">
        <v>95</v>
      </c>
      <c r="B45" s="20">
        <v>3</v>
      </c>
    </row>
    <row r="46" spans="1:2">
      <c r="A46" s="22" t="s">
        <v>179</v>
      </c>
      <c r="B46" s="23">
        <v>4</v>
      </c>
    </row>
    <row r="47" spans="1:2">
      <c r="A47" s="22" t="s">
        <v>186</v>
      </c>
      <c r="B47" s="23">
        <v>3</v>
      </c>
    </row>
    <row r="48" spans="1:2">
      <c r="A48" s="22" t="s">
        <v>180</v>
      </c>
      <c r="B48" s="23">
        <v>4</v>
      </c>
    </row>
    <row r="49" spans="1:2">
      <c r="A49" s="22" t="s">
        <v>38</v>
      </c>
      <c r="B49" s="23">
        <v>4</v>
      </c>
    </row>
    <row r="50" spans="1:2">
      <c r="A50" s="22" t="s">
        <v>47</v>
      </c>
      <c r="B50" s="23">
        <v>5</v>
      </c>
    </row>
    <row r="51" spans="1:2">
      <c r="A51" s="19" t="s">
        <v>23</v>
      </c>
      <c r="B51" s="20">
        <v>5</v>
      </c>
    </row>
    <row r="52" spans="1:2">
      <c r="A52" s="19" t="s">
        <v>31</v>
      </c>
      <c r="B52" s="20">
        <v>5</v>
      </c>
    </row>
    <row r="53" spans="1:2">
      <c r="A53" s="22" t="s">
        <v>181</v>
      </c>
      <c r="B53" s="23">
        <v>4</v>
      </c>
    </row>
    <row r="54" spans="1:2">
      <c r="A54" s="22" t="s">
        <v>15</v>
      </c>
      <c r="B54" s="23">
        <v>5</v>
      </c>
    </row>
    <row r="55" spans="1:2">
      <c r="A55" s="22" t="s">
        <v>62</v>
      </c>
      <c r="B55" s="23">
        <v>5</v>
      </c>
    </row>
  </sheetData>
  <sortState ref="A1:B55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Economic indicators</vt:lpstr>
      <vt:lpstr>Economic indicators (2)</vt:lpstr>
      <vt:lpstr>Econ_Indicators no redundancy</vt:lpstr>
      <vt:lpstr>Headlines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Psyclown</dc:creator>
  <cp:lastModifiedBy>Psyclown</cp:lastModifiedBy>
  <dcterms:created xsi:type="dcterms:W3CDTF">2012-11-16T21:53:33Z</dcterms:created>
  <dcterms:modified xsi:type="dcterms:W3CDTF">2012-11-20T11:05:02Z</dcterms:modified>
</cp:coreProperties>
</file>