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man\DEV\daily_recon\"/>
    </mc:Choice>
  </mc:AlternateContent>
  <xr:revisionPtr revIDLastSave="0" documentId="13_ncr:1_{FAAA1065-A65A-4D15-9245-F2BCE25D13F2}" xr6:coauthVersionLast="47" xr6:coauthVersionMax="47" xr10:uidLastSave="{00000000-0000-0000-0000-000000000000}"/>
  <bookViews>
    <workbookView xWindow="1452" yWindow="1332" windowWidth="21588" windowHeight="10908" xr2:uid="{00000000-000D-0000-FFFF-FFFF00000000}"/>
  </bookViews>
  <sheets>
    <sheet name="Sheet1" sheetId="1" r:id="rId1"/>
    <sheet name="NY_BROKER_PAYOUT__23_Oct_2023_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C28" i="1"/>
  <c r="E28" i="1"/>
  <c r="F28" i="1"/>
  <c r="G28" i="1"/>
  <c r="H28" i="1"/>
  <c r="J28" i="1"/>
  <c r="K28" i="1"/>
  <c r="B28" i="1"/>
</calcChain>
</file>

<file path=xl/sharedStrings.xml><?xml version="1.0" encoding="utf-8"?>
<sst xmlns="http://schemas.openxmlformats.org/spreadsheetml/2006/main" count="122" uniqueCount="95">
  <si>
    <t>AccountNumber</t>
  </si>
  <si>
    <t>TodayUnrealizedPL</t>
  </si>
  <si>
    <t>TodayRealizedPL</t>
  </si>
  <si>
    <t>TodayCouponInterest</t>
  </si>
  <si>
    <t>TodayTotalPL</t>
  </si>
  <si>
    <t>MTDUnrealizedPL</t>
  </si>
  <si>
    <t>MTDRealizedPL</t>
  </si>
  <si>
    <t>MTDCouponInterest</t>
  </si>
  <si>
    <t>MTDTotalPL</t>
  </si>
  <si>
    <t>66EG99E1</t>
  </si>
  <si>
    <t>66EG99EG</t>
  </si>
  <si>
    <t>66EG99OL</t>
  </si>
  <si>
    <t>66EG99WY</t>
  </si>
  <si>
    <t>66TX99AP</t>
  </si>
  <si>
    <t>66TX99CB</t>
  </si>
  <si>
    <t>66TX99CC</t>
  </si>
  <si>
    <t>66TX99CP</t>
  </si>
  <si>
    <t>66TX99DJ</t>
  </si>
  <si>
    <t>66TX99DS</t>
  </si>
  <si>
    <t>66TX99FI</t>
  </si>
  <si>
    <t>66TX99JD</t>
  </si>
  <si>
    <t>66TX99JK</t>
  </si>
  <si>
    <t>66TX99JP</t>
  </si>
  <si>
    <t>66TX99JR</t>
  </si>
  <si>
    <t>66TX99KS</t>
  </si>
  <si>
    <t>66TX99MF</t>
  </si>
  <si>
    <t>66TX99OC</t>
  </si>
  <si>
    <t>66TX99OG</t>
  </si>
  <si>
    <t>66TX99OL</t>
  </si>
  <si>
    <t>66TX99OX</t>
  </si>
  <si>
    <t>66TX99RC</t>
  </si>
  <si>
    <t>66TX99TR</t>
  </si>
  <si>
    <t>66TX99VK</t>
  </si>
  <si>
    <t>66TX99WY</t>
  </si>
  <si>
    <t>Total</t>
  </si>
  <si>
    <t>Kirk Sauer</t>
  </si>
  <si>
    <t>Oliver Curri (EUR)</t>
  </si>
  <si>
    <t>66TX99OE</t>
  </si>
  <si>
    <t>Oliver Curri (GBP)</t>
  </si>
  <si>
    <t>Oliver Curri (CAD)</t>
  </si>
  <si>
    <t>Oliver Curri (USD)</t>
  </si>
  <si>
    <t>Stephen Sassano</t>
  </si>
  <si>
    <t>House</t>
  </si>
  <si>
    <t>Wayne Yagman (EG)</t>
  </si>
  <si>
    <t>DINO ER ACCT</t>
  </si>
  <si>
    <t>66TX99ER</t>
  </si>
  <si>
    <t>Doug Jones</t>
  </si>
  <si>
    <t>Craig Burdo - CONV</t>
  </si>
  <si>
    <t>Wayne Yagman 2</t>
  </si>
  <si>
    <t>Glenn Skoog</t>
  </si>
  <si>
    <t>AG/TR/EG/SHARE</t>
  </si>
  <si>
    <t>66EG99EA</t>
  </si>
  <si>
    <t>TEAM EGLE MUNIBROKER</t>
  </si>
  <si>
    <t>CRAIG BURDO</t>
  </si>
  <si>
    <t>Jason Rogan</t>
  </si>
  <si>
    <t>YAGMAN</t>
  </si>
  <si>
    <t>Feeney Management</t>
  </si>
  <si>
    <t>Chris Patronis</t>
  </si>
  <si>
    <t>Michael Fee</t>
  </si>
  <si>
    <t>Ryan Cocco</t>
  </si>
  <si>
    <t>TREX MISC FI</t>
  </si>
  <si>
    <t>Duncan Smith</t>
  </si>
  <si>
    <t>Treasury Desk</t>
  </si>
  <si>
    <t>Claire Borelli</t>
  </si>
  <si>
    <t>EGTXMUNI</t>
  </si>
  <si>
    <t>Jonathan Kattouf</t>
  </si>
  <si>
    <t>John Dixon</t>
  </si>
  <si>
    <t>Joe Polverino</t>
  </si>
  <si>
    <t>Final Payout</t>
  </si>
  <si>
    <t>Adjustment</t>
  </si>
  <si>
    <t>Calculated Payout</t>
  </si>
  <si>
    <t>Prior Month Deficit</t>
  </si>
  <si>
    <t>Percentage Figure</t>
  </si>
  <si>
    <t>Gross</t>
  </si>
  <si>
    <t>September Unrealized</t>
  </si>
  <si>
    <t>No of Open Positions</t>
  </si>
  <si>
    <t>No of Tickets</t>
  </si>
  <si>
    <t>Carry Cost</t>
  </si>
  <si>
    <t>Total Expense</t>
  </si>
  <si>
    <t>Other Charges</t>
  </si>
  <si>
    <t>Bloomberg Charges</t>
  </si>
  <si>
    <t>Ticket Charges</t>
  </si>
  <si>
    <t>Short Interest FC</t>
  </si>
  <si>
    <t>Finance Charges</t>
  </si>
  <si>
    <t>Repo Charges</t>
  </si>
  <si>
    <t>Premium</t>
  </si>
  <si>
    <t>Principal Pay Down</t>
  </si>
  <si>
    <t>Bond Interest</t>
  </si>
  <si>
    <t>Bond Coupon</t>
  </si>
  <si>
    <t>Total PnL</t>
  </si>
  <si>
    <t>Gross PnL</t>
  </si>
  <si>
    <t>October Unrealized</t>
  </si>
  <si>
    <t>Realized PnL</t>
  </si>
  <si>
    <t>TRADER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</si>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</sst>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3">
    <xf numFmtId="0" fontId="0" fillId="0" borderId="0"/>
    <xf numFmtId="40" fontId="2" fillId="0" borderId="2"/>
    <xf numFmtId="0" fontId="3" fillId="0" borderId="2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0" fontId="2" fillId="0" borderId="2" xfId="1"/>
    <xf numFmtId="40" fontId="0" fillId="0" borderId="0" xfId="0" applyNumberFormat="1"/>
    <xf numFmtId="0" fontId="3" fillId="0" borderId="2" xfId="2"/>
  </cellXfs>
  <cellStyles count="3">
    <cellStyle name="Normal" xfId="0" builtinId="0"/>
    <cellStyle name="Normal 2" xfId="2" xr:uid="{42A3435C-8812-4F11-9034-D74EE777144A}"/>
    <cellStyle name="number_forma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H24" sqref="C24:H24"/>
    </sheetView>
  </sheetViews>
  <sheetFormatPr defaultRowHeight="14.4"/>
  <cols>
    <col min="1" max="1" width="15" customWidth="1"/>
    <col min="2" max="2" width="19" hidden="1" customWidth="1"/>
    <col min="3" max="4" width="17" customWidth="1"/>
    <col min="5" max="5" width="21" hidden="1" customWidth="1"/>
    <col min="6" max="6" width="14" hidden="1" customWidth="1"/>
    <col min="7" max="7" width="17" hidden="1" customWidth="1"/>
    <col min="8" max="9" width="15" customWidth="1"/>
    <col min="10" max="10" width="19" hidden="1" customWidth="1"/>
    <col min="11" max="11" width="12" hidden="1" customWidth="1"/>
  </cols>
  <sheetData>
    <row r="1" spans="1:1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</row>
    <row r="2" spans="1:11">
      <c r="A2" t="s">
        <v>9</v>
      </c>
      <c r="B2" s="2">
        <v>0</v>
      </c>
      <c r="C2" s="2">
        <v>142.4999</v>
      </c>
      <c r="D2" s="2">
        <f>VLOOKUP(A2,NY_BROKER_PAYOUT__23_Oct_2023_1!A:C,3,FALSE)</f>
        <v>143</v>
      </c>
      <c r="E2" s="2">
        <v>0</v>
      </c>
      <c r="F2" s="2">
        <v>142.4999</v>
      </c>
      <c r="G2" s="2">
        <v>0</v>
      </c>
      <c r="H2" s="2">
        <v>5961.3962000000001</v>
      </c>
      <c r="I2" s="2"/>
      <c r="J2" s="2">
        <v>0</v>
      </c>
      <c r="K2" s="2">
        <v>5961.3962000000001</v>
      </c>
    </row>
    <row r="3" spans="1:11">
      <c r="A3" t="s">
        <v>10</v>
      </c>
      <c r="B3" s="2">
        <v>0</v>
      </c>
      <c r="C3" s="2">
        <v>1666.4996000000001</v>
      </c>
      <c r="D3" s="2">
        <f>VLOOKUP(A3,NY_BROKER_PAYOUT__23_Oct_2023_1!A:C,3,FALSE)</f>
        <v>1667</v>
      </c>
      <c r="E3" s="2">
        <v>0</v>
      </c>
      <c r="F3" s="2">
        <v>1666.4996000000001</v>
      </c>
      <c r="G3" s="2">
        <v>0</v>
      </c>
      <c r="H3" s="2">
        <v>17932.219000000001</v>
      </c>
      <c r="I3" s="2"/>
      <c r="J3" s="2">
        <v>0</v>
      </c>
      <c r="K3" s="2">
        <v>17932.219000000001</v>
      </c>
    </row>
    <row r="4" spans="1:11">
      <c r="A4" t="s">
        <v>11</v>
      </c>
      <c r="B4" s="2">
        <v>59.861400000000003</v>
      </c>
      <c r="C4" s="2">
        <v>0</v>
      </c>
      <c r="D4" s="2">
        <f>VLOOKUP(A4,NY_BROKER_PAYOUT__23_Oct_2023_1!A:C,3,FALSE)</f>
        <v>0</v>
      </c>
      <c r="E4" s="2">
        <v>1979.5340000000001</v>
      </c>
      <c r="F4" s="2">
        <v>2039.3954000000001</v>
      </c>
      <c r="G4" s="2">
        <v>-1291.5642</v>
      </c>
      <c r="H4" s="2">
        <v>0</v>
      </c>
      <c r="I4" s="2"/>
      <c r="J4" s="2">
        <v>14504.7425</v>
      </c>
      <c r="K4" s="2">
        <v>13213.1783</v>
      </c>
    </row>
    <row r="5" spans="1:11">
      <c r="A5" t="s">
        <v>12</v>
      </c>
      <c r="B5" s="2">
        <v>-323.94299999999998</v>
      </c>
      <c r="C5" s="2">
        <v>-893.19349999999997</v>
      </c>
      <c r="D5" s="2">
        <f>VLOOKUP(A5,NY_BROKER_PAYOUT__23_Oct_2023_1!A:C,3,FALSE)</f>
        <v>2862</v>
      </c>
      <c r="E5" s="2">
        <v>9101.1915000000008</v>
      </c>
      <c r="F5" s="2">
        <v>7884.0550000000003</v>
      </c>
      <c r="G5" s="2">
        <v>-13784.437400000001</v>
      </c>
      <c r="H5" s="2">
        <v>9375.8706000000002</v>
      </c>
      <c r="I5" s="2"/>
      <c r="J5" s="2">
        <v>69497.187399999995</v>
      </c>
      <c r="K5" s="2">
        <v>65088.620600000002</v>
      </c>
    </row>
    <row r="6" spans="1:11">
      <c r="A6" t="s">
        <v>13</v>
      </c>
      <c r="B6" s="2">
        <v>0</v>
      </c>
      <c r="C6" s="2">
        <v>1875</v>
      </c>
      <c r="D6" s="2">
        <f>VLOOKUP(A6,NY_BROKER_PAYOUT__23_Oct_2023_1!A:C,3,FALSE)</f>
        <v>1875</v>
      </c>
      <c r="E6" s="2">
        <v>0</v>
      </c>
      <c r="F6" s="2">
        <v>1875</v>
      </c>
      <c r="G6" s="2">
        <v>0</v>
      </c>
      <c r="H6" s="2">
        <v>10765.975</v>
      </c>
      <c r="I6" s="2"/>
      <c r="J6" s="2">
        <v>-6.7290999999999999</v>
      </c>
      <c r="K6" s="2">
        <v>10759.2459</v>
      </c>
    </row>
    <row r="7" spans="1:11">
      <c r="A7" t="s">
        <v>14</v>
      </c>
      <c r="B7" s="2">
        <v>-1121.3499999999999</v>
      </c>
      <c r="C7" s="2">
        <v>0</v>
      </c>
      <c r="D7" s="2">
        <f>VLOOKUP(A7,NY_BROKER_PAYOUT__23_Oct_2023_1!A:C,3,FALSE)</f>
        <v>10020</v>
      </c>
      <c r="E7" s="2">
        <v>-41.666699999999999</v>
      </c>
      <c r="F7" s="2">
        <v>-1163.0166999999999</v>
      </c>
      <c r="G7" s="2">
        <v>-1121.3499999999999</v>
      </c>
      <c r="H7" s="2">
        <v>354647.15</v>
      </c>
      <c r="I7" s="2"/>
      <c r="J7" s="2">
        <v>1104.8608999999999</v>
      </c>
      <c r="K7" s="2">
        <v>354630.66090000002</v>
      </c>
    </row>
    <row r="8" spans="1:11">
      <c r="A8" t="s">
        <v>15</v>
      </c>
      <c r="B8" s="2">
        <v>2932726.5</v>
      </c>
      <c r="C8" s="2">
        <v>0</v>
      </c>
      <c r="D8" s="2">
        <f>VLOOKUP(A8,NY_BROKER_PAYOUT__23_Oct_2023_1!A:C,3,FALSE)</f>
        <v>0</v>
      </c>
      <c r="E8" s="2">
        <v>416.66669999999999</v>
      </c>
      <c r="F8" s="2">
        <v>2933143.1666999999</v>
      </c>
      <c r="G8" s="2">
        <v>2951766.75</v>
      </c>
      <c r="H8" s="2">
        <v>1504.7</v>
      </c>
      <c r="I8" s="2"/>
      <c r="J8" s="2">
        <v>1000.6944999999999</v>
      </c>
      <c r="K8" s="2">
        <v>2954272.1444999999</v>
      </c>
    </row>
    <row r="9" spans="1:11">
      <c r="A9" t="s">
        <v>16</v>
      </c>
      <c r="B9" s="2">
        <v>0</v>
      </c>
      <c r="C9" s="2">
        <v>8.0000000000000004E-4</v>
      </c>
      <c r="D9" s="2">
        <f>VLOOKUP(A9,NY_BROKER_PAYOUT__23_Oct_2023_1!A:C,3,FALSE)</f>
        <v>0</v>
      </c>
      <c r="E9" s="2">
        <v>0</v>
      </c>
      <c r="F9" s="2">
        <v>8.0000000000000004E-4</v>
      </c>
      <c r="G9" s="2">
        <v>0</v>
      </c>
      <c r="H9" s="2">
        <v>25291.091400000001</v>
      </c>
      <c r="I9" s="2"/>
      <c r="J9" s="2">
        <v>2412.5326</v>
      </c>
      <c r="K9" s="2">
        <v>18991.044000000002</v>
      </c>
    </row>
    <row r="10" spans="1:11">
      <c r="A10" t="s">
        <v>17</v>
      </c>
      <c r="B10" s="2">
        <v>-13066.7875</v>
      </c>
      <c r="C10" s="2">
        <v>9830.3622999999989</v>
      </c>
      <c r="D10" s="2">
        <f>VLOOKUP(A10,NY_BROKER_PAYOUT__23_Oct_2023_1!A:C,3,FALSE)</f>
        <v>-8491</v>
      </c>
      <c r="E10" s="2">
        <v>928.96069999999997</v>
      </c>
      <c r="F10" s="2">
        <v>-2307.4645</v>
      </c>
      <c r="G10" s="2">
        <v>-27932.8125</v>
      </c>
      <c r="H10" s="2">
        <v>20809.012299999999</v>
      </c>
      <c r="I10" s="2"/>
      <c r="J10" s="2">
        <v>6767.1616999999997</v>
      </c>
      <c r="K10" s="2">
        <v>-356.63850000000321</v>
      </c>
    </row>
    <row r="11" spans="1:11">
      <c r="A11" t="s">
        <v>18</v>
      </c>
      <c r="B11" s="2">
        <v>0.45700000000000002</v>
      </c>
      <c r="C11" s="2">
        <v>0</v>
      </c>
      <c r="D11" s="2">
        <f>VLOOKUP(A11,NY_BROKER_PAYOUT__23_Oct_2023_1!A:C,3,FALSE)</f>
        <v>0</v>
      </c>
      <c r="E11" s="2">
        <v>1.5299999999999999E-2</v>
      </c>
      <c r="F11" s="2">
        <v>0.4723</v>
      </c>
      <c r="G11" s="2">
        <v>-1.871</v>
      </c>
      <c r="H11" s="2">
        <v>0</v>
      </c>
      <c r="I11" s="2"/>
      <c r="J11" s="2">
        <v>0.11219999999999999</v>
      </c>
      <c r="K11" s="2">
        <v>-1.7587999999999999</v>
      </c>
    </row>
    <row r="12" spans="1:11">
      <c r="A12" t="s">
        <v>19</v>
      </c>
      <c r="B12" s="2">
        <v>0</v>
      </c>
      <c r="C12" s="2">
        <v>-4.0000000000000002E-4</v>
      </c>
      <c r="D12" s="2">
        <f>VLOOKUP(A12,NY_BROKER_PAYOUT__23_Oct_2023_1!A:C,3,FALSE)</f>
        <v>0</v>
      </c>
      <c r="E12" s="2">
        <v>0</v>
      </c>
      <c r="F12" s="2">
        <v>-4.0000000000000002E-4</v>
      </c>
      <c r="G12" s="2">
        <v>0</v>
      </c>
      <c r="H12" s="2">
        <v>1257.4996000000001</v>
      </c>
      <c r="I12" s="2"/>
      <c r="J12" s="2">
        <v>0</v>
      </c>
      <c r="K12" s="2">
        <v>1257.4996000000001</v>
      </c>
    </row>
    <row r="13" spans="1:11">
      <c r="A13" t="s">
        <v>20</v>
      </c>
      <c r="B13" s="2">
        <v>0</v>
      </c>
      <c r="C13" s="2">
        <v>0</v>
      </c>
      <c r="D13" s="2">
        <f>VLOOKUP(A13,NY_BROKER_PAYOUT__23_Oct_2023_1!A:C,3,FALSE)</f>
        <v>0</v>
      </c>
      <c r="E13" s="2">
        <v>0</v>
      </c>
      <c r="F13" s="2">
        <v>0</v>
      </c>
      <c r="G13" s="2">
        <v>0</v>
      </c>
      <c r="H13" s="2">
        <v>5555.48</v>
      </c>
      <c r="I13" s="2"/>
      <c r="J13" s="2">
        <v>0</v>
      </c>
      <c r="K13" s="2">
        <v>5555.48</v>
      </c>
    </row>
    <row r="14" spans="1:11">
      <c r="A14" t="s">
        <v>21</v>
      </c>
      <c r="B14" s="2">
        <v>42.607999999999997</v>
      </c>
      <c r="C14" s="2">
        <v>6104.1998999999996</v>
      </c>
      <c r="D14" s="2">
        <f>VLOOKUP(A14,NY_BROKER_PAYOUT__23_Oct_2023_1!A:C,3,FALSE)</f>
        <v>5494</v>
      </c>
      <c r="E14" s="2">
        <v>104.6604</v>
      </c>
      <c r="F14" s="2">
        <v>6251.4683000000005</v>
      </c>
      <c r="G14" s="2">
        <v>-206.74119999999999</v>
      </c>
      <c r="H14" s="2">
        <v>-112635.1507</v>
      </c>
      <c r="I14" s="2"/>
      <c r="J14" s="2">
        <v>1765.8839</v>
      </c>
      <c r="K14" s="2">
        <v>-111076.008</v>
      </c>
    </row>
    <row r="15" spans="1:11">
      <c r="A15" t="s">
        <v>22</v>
      </c>
      <c r="B15" s="2">
        <v>-3271.0900999999999</v>
      </c>
      <c r="C15" s="2">
        <v>-585.79999999999995</v>
      </c>
      <c r="D15" s="2">
        <f>VLOOKUP(A15,NY_BROKER_PAYOUT__23_Oct_2023_1!A:C,3,FALSE)</f>
        <v>-193</v>
      </c>
      <c r="E15" s="2">
        <v>1376.1207999999999</v>
      </c>
      <c r="F15" s="2">
        <v>-2480.7692999999999</v>
      </c>
      <c r="G15" s="2">
        <v>-27961.314399999999</v>
      </c>
      <c r="H15" s="2">
        <v>43917.296799999996</v>
      </c>
      <c r="I15" s="2"/>
      <c r="J15" s="2">
        <v>8396.2178999999996</v>
      </c>
      <c r="K15" s="2">
        <v>24352.2003</v>
      </c>
    </row>
    <row r="16" spans="1:11">
      <c r="A16" t="s">
        <v>23</v>
      </c>
      <c r="B16" s="2">
        <v>0</v>
      </c>
      <c r="C16" s="2">
        <v>15248.742700000001</v>
      </c>
      <c r="D16" s="2">
        <f>VLOOKUP(A16,NY_BROKER_PAYOUT__23_Oct_2023_1!A:C,3,FALSE)</f>
        <v>15249</v>
      </c>
      <c r="E16" s="2">
        <v>0</v>
      </c>
      <c r="F16" s="2">
        <v>15248.742700000001</v>
      </c>
      <c r="G16" s="2">
        <v>0</v>
      </c>
      <c r="H16" s="2">
        <v>138844.0564</v>
      </c>
      <c r="I16" s="2"/>
      <c r="J16" s="2">
        <v>0</v>
      </c>
      <c r="K16" s="2">
        <v>138844.0564</v>
      </c>
    </row>
    <row r="17" spans="1:11">
      <c r="A17" t="s">
        <v>24</v>
      </c>
      <c r="B17" s="2">
        <v>0</v>
      </c>
      <c r="C17" s="2">
        <v>0</v>
      </c>
      <c r="D17" s="2">
        <f>VLOOKUP(A17,NY_BROKER_PAYOUT__23_Oct_2023_1!A:C,3,FALSE)</f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0</v>
      </c>
      <c r="K17" s="2">
        <v>0</v>
      </c>
    </row>
    <row r="18" spans="1:11">
      <c r="A18" t="s">
        <v>25</v>
      </c>
      <c r="B18" s="2">
        <v>1340</v>
      </c>
      <c r="C18" s="2">
        <v>-1E-4</v>
      </c>
      <c r="D18" s="2">
        <f>VLOOKUP(A18,NY_BROKER_PAYOUT__23_Oct_2023_1!A:C,3,FALSE)</f>
        <v>0</v>
      </c>
      <c r="E18" s="2">
        <v>0</v>
      </c>
      <c r="F18" s="2">
        <v>1339.9999</v>
      </c>
      <c r="G18" s="2">
        <v>9370</v>
      </c>
      <c r="H18" s="2">
        <v>-1E-4</v>
      </c>
      <c r="I18" s="2"/>
      <c r="J18" s="2">
        <v>0</v>
      </c>
      <c r="K18" s="2">
        <v>9369.9999000000007</v>
      </c>
    </row>
    <row r="19" spans="1:11">
      <c r="A19" t="s">
        <v>26</v>
      </c>
      <c r="B19" s="2">
        <v>96178.179300000003</v>
      </c>
      <c r="C19" s="2">
        <v>-95841.304099999994</v>
      </c>
      <c r="D19" s="2">
        <f>VLOOKUP(A19,NY_BROKER_PAYOUT__23_Oct_2023_1!A:C,3,FALSE)</f>
        <v>-54126</v>
      </c>
      <c r="E19" s="2">
        <v>874.64939999999979</v>
      </c>
      <c r="F19" s="2">
        <v>1211.5246</v>
      </c>
      <c r="G19" s="2">
        <v>81841.898199999996</v>
      </c>
      <c r="H19" s="2">
        <v>-191162.9149</v>
      </c>
      <c r="I19" s="2"/>
      <c r="J19" s="2">
        <v>-3419.5194999999999</v>
      </c>
      <c r="K19" s="2">
        <v>-112740.5362</v>
      </c>
    </row>
    <row r="20" spans="1:11">
      <c r="A20" t="s">
        <v>27</v>
      </c>
      <c r="B20" s="2">
        <v>0</v>
      </c>
      <c r="C20" s="2">
        <v>0</v>
      </c>
      <c r="D20" s="2">
        <f>VLOOKUP(A20,NY_BROKER_PAYOUT__23_Oct_2023_1!A:C,3,FALSE)</f>
        <v>0</v>
      </c>
      <c r="E20" s="2">
        <v>0</v>
      </c>
      <c r="F20" s="2">
        <v>0</v>
      </c>
      <c r="G20" s="2">
        <v>0</v>
      </c>
      <c r="H20" s="2">
        <v>1625</v>
      </c>
      <c r="I20" s="2"/>
      <c r="J20" s="2">
        <v>-204.91810000000001</v>
      </c>
      <c r="K20" s="2">
        <v>1420.0818999999999</v>
      </c>
    </row>
    <row r="21" spans="1:11">
      <c r="A21" t="s">
        <v>28</v>
      </c>
      <c r="B21" s="2">
        <v>113.5</v>
      </c>
      <c r="C21" s="2">
        <v>1E-3</v>
      </c>
      <c r="D21" s="2">
        <f>VLOOKUP(A21,NY_BROKER_PAYOUT__23_Oct_2023_1!A:C,3,FALSE)</f>
        <v>0</v>
      </c>
      <c r="E21" s="2">
        <v>4.125</v>
      </c>
      <c r="F21" s="2">
        <v>117.626</v>
      </c>
      <c r="G21" s="2">
        <v>-111.5</v>
      </c>
      <c r="H21" s="2">
        <v>1E-3</v>
      </c>
      <c r="I21" s="2"/>
      <c r="J21" s="2">
        <v>8.25</v>
      </c>
      <c r="K21" s="2">
        <v>-103.249</v>
      </c>
    </row>
    <row r="22" spans="1:11">
      <c r="A22" t="s">
        <v>29</v>
      </c>
      <c r="B22" s="2">
        <v>65600</v>
      </c>
      <c r="C22" s="2">
        <v>0</v>
      </c>
      <c r="D22" s="2">
        <f>VLOOKUP(A22,NY_BROKER_PAYOUT__23_Oct_2023_1!A:C,3,FALSE)</f>
        <v>0</v>
      </c>
      <c r="E22" s="2">
        <v>-1972.6026999999999</v>
      </c>
      <c r="F22" s="2">
        <v>63627.397299999997</v>
      </c>
      <c r="G22" s="2">
        <v>40952</v>
      </c>
      <c r="H22" s="2">
        <v>-19398</v>
      </c>
      <c r="I22" s="2"/>
      <c r="J22" s="2">
        <v>2638.3566999999998</v>
      </c>
      <c r="K22" s="2">
        <v>24192.3567</v>
      </c>
    </row>
    <row r="23" spans="1:11">
      <c r="A23" t="s">
        <v>30</v>
      </c>
      <c r="B23" s="2">
        <v>-1500.748</v>
      </c>
      <c r="C23" s="2">
        <v>1426.798</v>
      </c>
      <c r="D23" s="2">
        <f>VLOOKUP(A23,NY_BROKER_PAYOUT__23_Oct_2023_1!A:C,3,FALSE)</f>
        <v>1185</v>
      </c>
      <c r="E23" s="2">
        <v>1178.0508</v>
      </c>
      <c r="F23" s="2">
        <v>1104.1007999999999</v>
      </c>
      <c r="G23" s="2">
        <v>-19397.514999999999</v>
      </c>
      <c r="H23" s="2">
        <v>16592.183099999998</v>
      </c>
      <c r="I23" s="2"/>
      <c r="J23" s="2">
        <v>8633.9261999999999</v>
      </c>
      <c r="K23" s="2">
        <v>5828.5942999999997</v>
      </c>
    </row>
    <row r="24" spans="1:11">
      <c r="A24" t="s">
        <v>31</v>
      </c>
      <c r="B24" s="2">
        <v>0</v>
      </c>
      <c r="C24" s="2">
        <v>11632.2469</v>
      </c>
      <c r="D24" s="2">
        <f>VLOOKUP(A24,NY_BROKER_PAYOUT__23_Oct_2023_1!A:C,3,FALSE)</f>
        <v>11632</v>
      </c>
      <c r="E24" s="2">
        <v>0</v>
      </c>
      <c r="F24" s="2">
        <v>11632.2469</v>
      </c>
      <c r="G24" s="2">
        <v>0</v>
      </c>
      <c r="H24" s="2">
        <v>190665.05840000001</v>
      </c>
      <c r="I24" s="2"/>
      <c r="J24" s="2">
        <v>0</v>
      </c>
      <c r="K24" s="2">
        <v>190665.05840000001</v>
      </c>
    </row>
    <row r="25" spans="1:11">
      <c r="A25" t="s">
        <v>32</v>
      </c>
      <c r="B25" s="2">
        <v>0</v>
      </c>
      <c r="C25" s="2">
        <v>-2.0000000000000001E-4</v>
      </c>
      <c r="D25" s="2">
        <f>VLOOKUP(A25,NY_BROKER_PAYOUT__23_Oct_2023_1!A:C,3,FALSE)</f>
        <v>0</v>
      </c>
      <c r="E25" s="2">
        <v>0</v>
      </c>
      <c r="F25" s="2">
        <v>-2.0000000000000001E-4</v>
      </c>
      <c r="G25" s="2">
        <v>0</v>
      </c>
      <c r="H25" s="2">
        <v>10.833399999999999</v>
      </c>
      <c r="I25" s="2"/>
      <c r="J25" s="2">
        <v>0</v>
      </c>
      <c r="K25" s="2">
        <v>10.833399999999999</v>
      </c>
    </row>
    <row r="26" spans="1:11">
      <c r="A26" t="s">
        <v>33</v>
      </c>
      <c r="B26" s="2">
        <v>0</v>
      </c>
      <c r="C26" s="2">
        <v>-1E-4</v>
      </c>
      <c r="D26" s="2">
        <f>VLOOKUP(A26,NY_BROKER_PAYOUT__23_Oct_2023_1!A:C,3,FALSE)</f>
        <v>0</v>
      </c>
      <c r="E26" s="2">
        <v>0</v>
      </c>
      <c r="F26" s="2">
        <v>-1E-4</v>
      </c>
      <c r="G26" s="2">
        <v>0</v>
      </c>
      <c r="H26" s="2">
        <v>-1E-4</v>
      </c>
      <c r="I26" s="2"/>
      <c r="J26" s="2">
        <v>0</v>
      </c>
      <c r="K26" s="2">
        <v>-1E-4</v>
      </c>
    </row>
    <row r="27" spans="1:11">
      <c r="A27" t="s">
        <v>34</v>
      </c>
      <c r="B27" s="2">
        <v>3076777.1871000002</v>
      </c>
      <c r="C27" s="2">
        <v>-49393.947299999993</v>
      </c>
      <c r="D27" s="2" t="e">
        <f>VLOOKUP(A27,NY_BROKER_PAYOUT__23_Oct_2023_1!A:C,3,FALSE)</f>
        <v>#N/A</v>
      </c>
      <c r="E27" s="2">
        <v>13949.7052</v>
      </c>
      <c r="F27" s="2">
        <v>3041332.9449999998</v>
      </c>
      <c r="G27" s="2">
        <v>2992121.5425</v>
      </c>
      <c r="H27" s="2">
        <v>521558.7574</v>
      </c>
      <c r="I27" s="2"/>
      <c r="J27" s="2">
        <v>113098.7598</v>
      </c>
      <c r="K27" s="2">
        <v>3618066.4797</v>
      </c>
    </row>
    <row r="28" spans="1:11">
      <c r="B28" s="3">
        <f>SUM(B2:B26)</f>
        <v>3076777.1870999997</v>
      </c>
      <c r="C28" s="3">
        <f t="shared" ref="C28:K28" si="0">SUM(C2:C26)</f>
        <v>-49393.947299999993</v>
      </c>
      <c r="D28" s="3"/>
      <c r="E28" s="3">
        <f t="shared" si="0"/>
        <v>13949.7052</v>
      </c>
      <c r="F28" s="3">
        <f t="shared" si="0"/>
        <v>3041332.9450000008</v>
      </c>
      <c r="G28" s="3">
        <f t="shared" si="0"/>
        <v>2992121.5425</v>
      </c>
      <c r="H28" s="3">
        <f t="shared" si="0"/>
        <v>521558.75740000006</v>
      </c>
      <c r="I28" s="3"/>
      <c r="J28" s="3">
        <f t="shared" si="0"/>
        <v>113098.75980000001</v>
      </c>
      <c r="K28" s="3">
        <f t="shared" si="0"/>
        <v>3618066.4797000014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2F68-11D0-4CA0-8742-548636D16E0D}">
  <dimension ref="A1:AA31"/>
  <sheetViews>
    <sheetView workbookViewId="0">
      <selection activeCell="U7" sqref="U7"/>
    </sheetView>
  </sheetViews>
  <sheetFormatPr defaultRowHeight="14.4"/>
  <cols>
    <col min="1" max="1" width="14.77734375" style="4" bestFit="1" customWidth="1"/>
    <col min="2" max="2" width="22.6640625" style="4" bestFit="1" customWidth="1"/>
    <col min="3" max="3" width="11.109375" style="4" bestFit="1" customWidth="1"/>
    <col min="4" max="4" width="16.88671875" style="4" bestFit="1" customWidth="1"/>
    <col min="5" max="5" width="8.88671875" style="4"/>
    <col min="6" max="6" width="9.6640625" style="4" bestFit="1" customWidth="1"/>
    <col min="7" max="8" width="12" style="4" bestFit="1" customWidth="1"/>
    <col min="9" max="9" width="16.5546875" style="4" bestFit="1" customWidth="1"/>
    <col min="10" max="10" width="8.21875" style="4" bestFit="1" customWidth="1"/>
    <col min="11" max="11" width="12.109375" style="4" bestFit="1" customWidth="1"/>
    <col min="12" max="12" width="14.21875" style="4" bestFit="1" customWidth="1"/>
    <col min="13" max="13" width="14.6640625" style="4" bestFit="1" customWidth="1"/>
    <col min="14" max="14" width="12.77734375" style="4" bestFit="1" customWidth="1"/>
    <col min="15" max="15" width="16.88671875" style="4" bestFit="1" customWidth="1"/>
    <col min="16" max="17" width="12.6640625" style="4" bestFit="1" customWidth="1"/>
    <col min="18" max="18" width="9.44140625" style="4" bestFit="1" customWidth="1"/>
    <col min="19" max="19" width="11.77734375" style="4" bestFit="1" customWidth="1"/>
    <col min="20" max="20" width="18.44140625" style="4" bestFit="1" customWidth="1"/>
    <col min="21" max="21" width="19.109375" style="4" bestFit="1" customWidth="1"/>
    <col min="22" max="22" width="6.6640625" style="4" bestFit="1" customWidth="1"/>
    <col min="23" max="23" width="15.5546875" style="4" bestFit="1" customWidth="1"/>
    <col min="24" max="24" width="16.6640625" style="4" bestFit="1" customWidth="1"/>
    <col min="25" max="25" width="15.77734375" style="4" bestFit="1" customWidth="1"/>
    <col min="26" max="26" width="10.21875" style="4" bestFit="1" customWidth="1"/>
    <col min="27" max="27" width="12" style="4" bestFit="1" customWidth="1"/>
    <col min="28" max="16384" width="8.88671875" style="4"/>
  </cols>
  <sheetData>
    <row r="1" spans="1:27">
      <c r="A1" s="4" t="s">
        <v>94</v>
      </c>
      <c r="B1" s="4" t="s">
        <v>93</v>
      </c>
      <c r="C1" s="4" t="s">
        <v>92</v>
      </c>
      <c r="D1" s="4" t="s">
        <v>91</v>
      </c>
      <c r="E1" s="4" t="s">
        <v>90</v>
      </c>
      <c r="F1" s="4" t="s">
        <v>89</v>
      </c>
      <c r="G1" s="4" t="s">
        <v>88</v>
      </c>
      <c r="H1" s="4" t="s">
        <v>87</v>
      </c>
      <c r="I1" s="4" t="s">
        <v>86</v>
      </c>
      <c r="J1" s="4" t="s">
        <v>85</v>
      </c>
      <c r="K1" s="4" t="s">
        <v>84</v>
      </c>
      <c r="L1" s="4" t="s">
        <v>83</v>
      </c>
      <c r="M1" s="4" t="s">
        <v>82</v>
      </c>
      <c r="N1" s="4" t="s">
        <v>81</v>
      </c>
      <c r="O1" s="4" t="s">
        <v>80</v>
      </c>
      <c r="P1" s="4" t="s">
        <v>79</v>
      </c>
      <c r="Q1" s="4" t="s">
        <v>78</v>
      </c>
      <c r="R1" s="4" t="s">
        <v>77</v>
      </c>
      <c r="S1" s="4" t="s">
        <v>76</v>
      </c>
      <c r="T1" s="4" t="s">
        <v>75</v>
      </c>
      <c r="U1" s="4" t="s">
        <v>74</v>
      </c>
      <c r="V1" s="4" t="s">
        <v>73</v>
      </c>
      <c r="W1" s="4" t="s">
        <v>72</v>
      </c>
      <c r="X1" s="4" t="s">
        <v>71</v>
      </c>
      <c r="Y1" s="4" t="s">
        <v>70</v>
      </c>
      <c r="Z1" s="4" t="s">
        <v>69</v>
      </c>
      <c r="AA1" s="4" t="s">
        <v>68</v>
      </c>
    </row>
    <row r="2" spans="1:27">
      <c r="A2" s="4" t="s">
        <v>22</v>
      </c>
      <c r="B2" s="4" t="s">
        <v>67</v>
      </c>
      <c r="C2" s="4">
        <v>-193</v>
      </c>
      <c r="D2" s="4">
        <v>-86661</v>
      </c>
      <c r="E2" s="4">
        <v>-86855</v>
      </c>
      <c r="F2" s="4">
        <v>-379.8</v>
      </c>
      <c r="G2" s="4">
        <v>0</v>
      </c>
      <c r="H2" s="4">
        <v>186</v>
      </c>
      <c r="I2" s="4">
        <v>0</v>
      </c>
      <c r="J2" s="4">
        <v>0</v>
      </c>
      <c r="K2" s="4">
        <v>0</v>
      </c>
      <c r="L2" s="4">
        <v>-12096.60673</v>
      </c>
      <c r="M2" s="4">
        <v>0</v>
      </c>
      <c r="N2" s="4">
        <v>-87.5</v>
      </c>
      <c r="O2" s="4">
        <v>-3500</v>
      </c>
      <c r="P2" s="4">
        <v>-1369.25</v>
      </c>
      <c r="Q2" s="4">
        <v>-17053.35673</v>
      </c>
      <c r="S2" s="4">
        <v>7</v>
      </c>
      <c r="T2" s="4">
        <v>21</v>
      </c>
      <c r="U2" s="4">
        <v>72789</v>
      </c>
      <c r="V2" s="4">
        <v>-31119</v>
      </c>
      <c r="W2" s="4">
        <v>-15559.478160000001</v>
      </c>
      <c r="X2" s="4">
        <v>-66574.177200000006</v>
      </c>
      <c r="Y2" s="4">
        <v>-82133.655360000004</v>
      </c>
      <c r="Z2" s="4">
        <v>0</v>
      </c>
      <c r="AA2" s="4">
        <v>0</v>
      </c>
    </row>
    <row r="3" spans="1:27">
      <c r="A3" s="4" t="s">
        <v>20</v>
      </c>
      <c r="B3" s="4" t="s">
        <v>66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-2500</v>
      </c>
      <c r="P3" s="4">
        <v>0</v>
      </c>
      <c r="Q3" s="4">
        <v>-2500</v>
      </c>
      <c r="S3" s="4">
        <v>0</v>
      </c>
      <c r="T3" s="4">
        <v>0</v>
      </c>
      <c r="U3" s="4">
        <v>0</v>
      </c>
      <c r="V3" s="4">
        <v>-2500</v>
      </c>
      <c r="W3" s="4">
        <v>-1125</v>
      </c>
      <c r="X3" s="4">
        <v>0</v>
      </c>
      <c r="Y3" s="4">
        <v>-1125</v>
      </c>
      <c r="Z3" s="4">
        <v>0</v>
      </c>
      <c r="AA3" s="4">
        <v>0</v>
      </c>
    </row>
    <row r="4" spans="1:27">
      <c r="A4" s="4" t="s">
        <v>21</v>
      </c>
      <c r="B4" s="4" t="s">
        <v>65</v>
      </c>
      <c r="C4" s="4">
        <v>5494</v>
      </c>
      <c r="D4" s="4">
        <v>-2476</v>
      </c>
      <c r="E4" s="4">
        <v>3018</v>
      </c>
      <c r="F4" s="4">
        <v>5445.97</v>
      </c>
      <c r="G4" s="4">
        <v>0</v>
      </c>
      <c r="H4" s="4">
        <v>48</v>
      </c>
      <c r="I4" s="4">
        <v>0</v>
      </c>
      <c r="J4" s="4">
        <v>0</v>
      </c>
      <c r="K4" s="4">
        <v>0</v>
      </c>
      <c r="L4" s="4">
        <v>-2131.1498390000002</v>
      </c>
      <c r="M4" s="4">
        <v>0</v>
      </c>
      <c r="N4" s="4">
        <v>-550</v>
      </c>
      <c r="O4" s="4">
        <v>-3500</v>
      </c>
      <c r="P4" s="4">
        <v>0</v>
      </c>
      <c r="Q4" s="4">
        <v>-6181.1498389999997</v>
      </c>
      <c r="S4" s="4">
        <v>55</v>
      </c>
      <c r="T4" s="4">
        <v>6</v>
      </c>
      <c r="U4" s="4">
        <v>42387</v>
      </c>
      <c r="V4" s="4">
        <v>39224</v>
      </c>
      <c r="W4" s="4">
        <v>19612.052670000001</v>
      </c>
      <c r="X4" s="4">
        <v>-95187.936570000005</v>
      </c>
      <c r="Y4" s="4">
        <v>-75575.883889999997</v>
      </c>
      <c r="Z4" s="4">
        <v>0</v>
      </c>
      <c r="AA4" s="4">
        <v>0</v>
      </c>
    </row>
    <row r="5" spans="1:27">
      <c r="A5" s="4" t="s">
        <v>64</v>
      </c>
      <c r="B5" s="4" t="s">
        <v>63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-2500</v>
      </c>
      <c r="P5" s="4">
        <v>0</v>
      </c>
      <c r="Q5" s="4">
        <v>-2500</v>
      </c>
      <c r="S5" s="4">
        <v>0</v>
      </c>
      <c r="T5" s="4">
        <v>0</v>
      </c>
      <c r="U5" s="4">
        <v>0</v>
      </c>
      <c r="V5" s="4">
        <v>-2500</v>
      </c>
      <c r="W5" s="4">
        <v>-1250</v>
      </c>
      <c r="X5" s="4">
        <v>-5000</v>
      </c>
      <c r="Y5" s="4">
        <v>-6250</v>
      </c>
      <c r="Z5" s="4">
        <v>0</v>
      </c>
      <c r="AA5" s="4">
        <v>0</v>
      </c>
    </row>
    <row r="6" spans="1:27">
      <c r="A6" s="4" t="s">
        <v>31</v>
      </c>
      <c r="B6" s="4" t="s">
        <v>62</v>
      </c>
      <c r="C6" s="4">
        <v>11632</v>
      </c>
      <c r="D6" s="4">
        <v>0</v>
      </c>
      <c r="E6" s="4">
        <v>11632</v>
      </c>
      <c r="F6" s="4">
        <v>11632.24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-325</v>
      </c>
      <c r="O6" s="4">
        <v>-2500</v>
      </c>
      <c r="P6" s="4">
        <v>0</v>
      </c>
      <c r="Q6" s="4">
        <v>-2825</v>
      </c>
      <c r="S6" s="4">
        <v>26</v>
      </c>
      <c r="T6" s="4">
        <v>0</v>
      </c>
      <c r="U6" s="4">
        <v>0</v>
      </c>
      <c r="V6" s="4">
        <v>8807</v>
      </c>
      <c r="W6" s="4">
        <v>4403.6099999999997</v>
      </c>
      <c r="X6" s="4">
        <v>0</v>
      </c>
      <c r="Y6" s="4">
        <v>4403.6099999999997</v>
      </c>
      <c r="Z6" s="4">
        <v>0</v>
      </c>
      <c r="AA6" s="4">
        <v>4403.6099999999997</v>
      </c>
    </row>
    <row r="7" spans="1:27">
      <c r="A7" s="4" t="s">
        <v>18</v>
      </c>
      <c r="B7" s="4" t="s">
        <v>61</v>
      </c>
      <c r="C7" s="4">
        <v>0</v>
      </c>
      <c r="D7" s="4">
        <v>-12</v>
      </c>
      <c r="E7" s="4">
        <v>-12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-0.34680431699999997</v>
      </c>
      <c r="M7" s="4">
        <v>0</v>
      </c>
      <c r="N7" s="4">
        <v>0</v>
      </c>
      <c r="O7" s="4">
        <v>-3500</v>
      </c>
      <c r="P7" s="4">
        <v>0</v>
      </c>
      <c r="Q7" s="4">
        <v>-3500.3468039999998</v>
      </c>
      <c r="S7" s="4">
        <v>0</v>
      </c>
      <c r="T7" s="4">
        <v>1</v>
      </c>
      <c r="U7" s="4">
        <v>10</v>
      </c>
      <c r="V7" s="4">
        <v>-3502</v>
      </c>
      <c r="W7" s="4">
        <v>-1751.1089019999999</v>
      </c>
      <c r="X7" s="4">
        <v>-12812.439319999999</v>
      </c>
      <c r="Y7" s="4">
        <v>-14563.548220000001</v>
      </c>
      <c r="Z7" s="4">
        <v>0</v>
      </c>
      <c r="AA7" s="4">
        <v>0</v>
      </c>
    </row>
    <row r="8" spans="1:27">
      <c r="A8" s="4" t="s">
        <v>25</v>
      </c>
      <c r="B8" s="4" t="s">
        <v>60</v>
      </c>
      <c r="C8" s="4">
        <v>0</v>
      </c>
      <c r="D8" s="4">
        <v>15803</v>
      </c>
      <c r="E8" s="4">
        <v>15803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S8" s="4">
        <v>0</v>
      </c>
      <c r="T8" s="4">
        <v>2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7">
      <c r="A9" s="4" t="s">
        <v>30</v>
      </c>
      <c r="B9" s="4" t="s">
        <v>59</v>
      </c>
      <c r="C9" s="4">
        <v>1185</v>
      </c>
      <c r="D9" s="4">
        <v>-65553</v>
      </c>
      <c r="E9" s="4">
        <v>-64368</v>
      </c>
      <c r="F9" s="4">
        <v>458.17</v>
      </c>
      <c r="G9" s="4">
        <v>541</v>
      </c>
      <c r="H9" s="4">
        <v>186</v>
      </c>
      <c r="I9" s="4">
        <v>0</v>
      </c>
      <c r="J9" s="4">
        <v>0</v>
      </c>
      <c r="K9" s="4">
        <v>0</v>
      </c>
      <c r="L9" s="4">
        <v>-15832.48288</v>
      </c>
      <c r="M9" s="4">
        <v>0</v>
      </c>
      <c r="N9" s="4">
        <v>-37.5</v>
      </c>
      <c r="O9" s="4">
        <v>-3500</v>
      </c>
      <c r="P9" s="4">
        <v>-2332.1999999999998</v>
      </c>
      <c r="Q9" s="4">
        <v>-21702.18288</v>
      </c>
      <c r="S9" s="4">
        <v>3</v>
      </c>
      <c r="T9" s="4">
        <v>55</v>
      </c>
      <c r="U9" s="4">
        <v>56709</v>
      </c>
      <c r="V9" s="4">
        <v>-29361</v>
      </c>
      <c r="W9" s="4">
        <v>-11744.479149999999</v>
      </c>
      <c r="X9" s="4">
        <v>-23826.460419999999</v>
      </c>
      <c r="Y9" s="4">
        <v>-35570.939579999998</v>
      </c>
      <c r="Z9" s="4">
        <v>0</v>
      </c>
      <c r="AA9" s="4">
        <v>0</v>
      </c>
    </row>
    <row r="10" spans="1:27">
      <c r="A10" s="4" t="s">
        <v>13</v>
      </c>
      <c r="B10" s="4" t="s">
        <v>58</v>
      </c>
      <c r="C10" s="4">
        <v>1875</v>
      </c>
      <c r="D10" s="4">
        <v>0</v>
      </c>
      <c r="E10" s="4">
        <v>1875</v>
      </c>
      <c r="F10" s="4">
        <v>1875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-100</v>
      </c>
      <c r="O10" s="4">
        <v>-2500</v>
      </c>
      <c r="P10" s="4">
        <v>-117.89</v>
      </c>
      <c r="Q10" s="4">
        <v>-2717.89</v>
      </c>
      <c r="S10" s="4">
        <v>8</v>
      </c>
      <c r="T10" s="4">
        <v>0</v>
      </c>
      <c r="U10" s="4">
        <v>0</v>
      </c>
      <c r="V10" s="4">
        <v>-843</v>
      </c>
      <c r="W10" s="4">
        <v>-379.3005</v>
      </c>
      <c r="X10" s="4">
        <v>0</v>
      </c>
      <c r="Y10" s="4">
        <v>-379.3005</v>
      </c>
      <c r="Z10" s="4">
        <v>0</v>
      </c>
      <c r="AA10" s="4">
        <v>0</v>
      </c>
    </row>
    <row r="11" spans="1:27">
      <c r="A11" s="4" t="s">
        <v>16</v>
      </c>
      <c r="B11" s="4" t="s">
        <v>57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-195.25845090000001</v>
      </c>
      <c r="M11" s="4">
        <v>0</v>
      </c>
      <c r="N11" s="4">
        <v>0</v>
      </c>
      <c r="O11" s="4">
        <v>-2500</v>
      </c>
      <c r="P11" s="4">
        <v>0</v>
      </c>
      <c r="Q11" s="4">
        <v>-2695.2584510000002</v>
      </c>
      <c r="S11" s="4">
        <v>0</v>
      </c>
      <c r="T11" s="4">
        <v>0</v>
      </c>
      <c r="U11" s="4">
        <v>0</v>
      </c>
      <c r="V11" s="4">
        <v>-2695</v>
      </c>
      <c r="W11" s="4">
        <v>-1078.10338</v>
      </c>
      <c r="X11" s="4">
        <v>0</v>
      </c>
      <c r="Y11" s="4">
        <v>-1078.10338</v>
      </c>
      <c r="Z11" s="4">
        <v>0</v>
      </c>
      <c r="AA11" s="4">
        <v>0</v>
      </c>
    </row>
    <row r="12" spans="1:27">
      <c r="A12" s="4" t="s">
        <v>19</v>
      </c>
      <c r="B12" s="4" t="s">
        <v>56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-2500</v>
      </c>
      <c r="P12" s="4">
        <v>0</v>
      </c>
      <c r="Q12" s="4">
        <v>-2500</v>
      </c>
      <c r="S12" s="4">
        <v>0</v>
      </c>
      <c r="T12" s="4">
        <v>0</v>
      </c>
      <c r="U12" s="4">
        <v>0</v>
      </c>
      <c r="V12" s="4">
        <v>-2500</v>
      </c>
      <c r="W12" s="4">
        <v>-1250</v>
      </c>
      <c r="X12" s="4">
        <v>-1277.3396969999999</v>
      </c>
      <c r="Y12" s="4">
        <v>-2527.3396969999999</v>
      </c>
      <c r="Z12" s="4">
        <v>0</v>
      </c>
      <c r="AA12" s="4">
        <v>0</v>
      </c>
    </row>
    <row r="13" spans="1:27">
      <c r="A13" s="4" t="s">
        <v>28</v>
      </c>
      <c r="B13" s="4" t="s">
        <v>55</v>
      </c>
      <c r="C13" s="4">
        <v>0</v>
      </c>
      <c r="D13" s="4">
        <v>-111</v>
      </c>
      <c r="E13" s="4">
        <v>-111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-26.547560000000001</v>
      </c>
      <c r="M13" s="4">
        <v>0</v>
      </c>
      <c r="N13" s="4">
        <v>0</v>
      </c>
      <c r="O13" s="4">
        <v>0</v>
      </c>
      <c r="P13" s="4">
        <v>0</v>
      </c>
      <c r="Q13" s="4">
        <v>-26.547560000000001</v>
      </c>
      <c r="S13" s="4">
        <v>0</v>
      </c>
      <c r="T13" s="4">
        <v>1</v>
      </c>
      <c r="U13" s="4">
        <v>0</v>
      </c>
      <c r="V13" s="4">
        <v>-138</v>
      </c>
      <c r="W13" s="4">
        <v>-69.023780000000002</v>
      </c>
      <c r="X13" s="4">
        <v>0</v>
      </c>
      <c r="Y13" s="4">
        <v>-69.023780000000002</v>
      </c>
      <c r="Z13" s="4">
        <v>0</v>
      </c>
      <c r="AA13" s="4">
        <v>0</v>
      </c>
    </row>
    <row r="14" spans="1:27">
      <c r="A14" s="4" t="s">
        <v>23</v>
      </c>
      <c r="B14" s="4" t="s">
        <v>54</v>
      </c>
      <c r="C14" s="4">
        <v>15249</v>
      </c>
      <c r="D14" s="4">
        <v>0</v>
      </c>
      <c r="E14" s="4">
        <v>15249</v>
      </c>
      <c r="F14" s="4">
        <v>15248.76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-630</v>
      </c>
      <c r="O14" s="4">
        <v>-2500</v>
      </c>
      <c r="P14" s="4">
        <v>0</v>
      </c>
      <c r="Q14" s="4">
        <v>-3130</v>
      </c>
      <c r="S14" s="4">
        <v>140</v>
      </c>
      <c r="T14" s="4">
        <v>0</v>
      </c>
      <c r="U14" s="4">
        <v>0</v>
      </c>
      <c r="V14" s="4">
        <v>12119</v>
      </c>
      <c r="W14" s="4">
        <v>6059.375</v>
      </c>
      <c r="X14" s="4">
        <v>0</v>
      </c>
      <c r="Y14" s="4">
        <v>6059.375</v>
      </c>
      <c r="Z14" s="4">
        <v>0</v>
      </c>
      <c r="AA14" s="4">
        <v>6059.375</v>
      </c>
    </row>
    <row r="15" spans="1:27">
      <c r="A15" s="4" t="s">
        <v>14</v>
      </c>
      <c r="B15" s="4" t="s">
        <v>53</v>
      </c>
      <c r="C15" s="4">
        <v>10020</v>
      </c>
      <c r="D15" s="4">
        <v>0</v>
      </c>
      <c r="E15" s="4">
        <v>10020</v>
      </c>
      <c r="F15" s="4">
        <v>10020</v>
      </c>
      <c r="G15" s="4">
        <v>0</v>
      </c>
      <c r="H15" s="4">
        <v>0</v>
      </c>
      <c r="I15" s="4">
        <v>0</v>
      </c>
      <c r="J15" s="4">
        <v>-129037</v>
      </c>
      <c r="K15" s="4">
        <v>0</v>
      </c>
      <c r="L15" s="4">
        <v>-3222.6008120000001</v>
      </c>
      <c r="M15" s="4">
        <v>0</v>
      </c>
      <c r="N15" s="4">
        <v>-100</v>
      </c>
      <c r="O15" s="4">
        <v>0</v>
      </c>
      <c r="P15" s="4">
        <v>-200</v>
      </c>
      <c r="Q15" s="4">
        <v>-3522.6008120000001</v>
      </c>
      <c r="S15" s="4">
        <v>8</v>
      </c>
      <c r="T15" s="4">
        <v>1</v>
      </c>
      <c r="U15" s="4">
        <v>0</v>
      </c>
      <c r="V15" s="4">
        <v>6497</v>
      </c>
      <c r="W15" s="4">
        <v>3378.6475780000001</v>
      </c>
      <c r="X15" s="4">
        <v>0</v>
      </c>
      <c r="Y15" s="4">
        <v>3378.6475780000001</v>
      </c>
      <c r="Z15" s="4">
        <v>0</v>
      </c>
      <c r="AA15" s="4">
        <v>3378.6475780000001</v>
      </c>
    </row>
    <row r="16" spans="1:27">
      <c r="A16" s="4" t="s">
        <v>10</v>
      </c>
      <c r="B16" s="4" t="s">
        <v>52</v>
      </c>
      <c r="C16" s="4">
        <v>1667</v>
      </c>
      <c r="D16" s="4">
        <v>0</v>
      </c>
      <c r="E16" s="4">
        <v>1667</v>
      </c>
      <c r="F16" s="4">
        <v>1666.5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-250</v>
      </c>
      <c r="O16" s="4">
        <v>-2500</v>
      </c>
      <c r="P16" s="4">
        <v>0</v>
      </c>
      <c r="Q16" s="4">
        <v>-2750</v>
      </c>
      <c r="S16" s="4">
        <v>20</v>
      </c>
      <c r="T16" s="4">
        <v>0</v>
      </c>
      <c r="U16" s="4">
        <v>0</v>
      </c>
      <c r="V16" s="4">
        <v>-1083</v>
      </c>
      <c r="W16" s="4">
        <v>-541.75</v>
      </c>
      <c r="X16" s="4">
        <v>0</v>
      </c>
      <c r="Y16" s="4">
        <v>-541.75</v>
      </c>
      <c r="Z16" s="4">
        <v>0</v>
      </c>
      <c r="AA16" s="4">
        <v>0</v>
      </c>
    </row>
    <row r="17" spans="1:27">
      <c r="A17" s="4" t="s">
        <v>51</v>
      </c>
      <c r="B17" s="4" t="s">
        <v>50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>
      <c r="A18" s="4" t="s">
        <v>9</v>
      </c>
      <c r="B18" s="4" t="s">
        <v>49</v>
      </c>
      <c r="C18" s="4">
        <v>143</v>
      </c>
      <c r="D18" s="4">
        <v>0</v>
      </c>
      <c r="E18" s="4">
        <v>143</v>
      </c>
      <c r="F18" s="4">
        <v>142.5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-20</v>
      </c>
      <c r="O18" s="4">
        <v>-2500</v>
      </c>
      <c r="P18" s="4">
        <v>0</v>
      </c>
      <c r="Q18" s="4">
        <v>-2520</v>
      </c>
      <c r="S18" s="4">
        <v>2</v>
      </c>
      <c r="T18" s="4">
        <v>0</v>
      </c>
      <c r="U18" s="4">
        <v>0</v>
      </c>
      <c r="V18" s="4">
        <v>-2377</v>
      </c>
      <c r="W18" s="4">
        <v>-1307.625</v>
      </c>
      <c r="X18" s="4">
        <v>0</v>
      </c>
      <c r="Y18" s="4">
        <v>-1307.625</v>
      </c>
      <c r="Z18" s="4">
        <v>0</v>
      </c>
      <c r="AA18" s="4">
        <v>0</v>
      </c>
    </row>
    <row r="19" spans="1:27">
      <c r="A19" s="4" t="s">
        <v>33</v>
      </c>
      <c r="B19" s="4" t="s">
        <v>48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-2500</v>
      </c>
      <c r="P19" s="4">
        <v>0</v>
      </c>
      <c r="Q19" s="4">
        <v>-2500</v>
      </c>
      <c r="S19" s="4">
        <v>0</v>
      </c>
      <c r="T19" s="4">
        <v>0</v>
      </c>
      <c r="U19" s="4">
        <v>0</v>
      </c>
      <c r="V19" s="4">
        <v>-2500</v>
      </c>
      <c r="W19" s="4">
        <v>-1250</v>
      </c>
      <c r="X19" s="4">
        <v>-1250</v>
      </c>
      <c r="Y19" s="4">
        <v>-2500</v>
      </c>
      <c r="Z19" s="4">
        <v>0</v>
      </c>
      <c r="AA19" s="4">
        <v>0</v>
      </c>
    </row>
    <row r="20" spans="1:27">
      <c r="A20" s="4" t="s">
        <v>15</v>
      </c>
      <c r="B20" s="4" t="s">
        <v>47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>
      <c r="A21" s="4" t="s">
        <v>17</v>
      </c>
      <c r="B21" s="4" t="s">
        <v>46</v>
      </c>
      <c r="C21" s="4">
        <v>-8491</v>
      </c>
      <c r="D21" s="4">
        <v>-62883</v>
      </c>
      <c r="E21" s="4">
        <v>-71374</v>
      </c>
      <c r="F21" s="4">
        <v>-10163.66</v>
      </c>
      <c r="G21" s="4">
        <v>0</v>
      </c>
      <c r="H21" s="4">
        <v>1673</v>
      </c>
      <c r="I21" s="4">
        <v>0</v>
      </c>
      <c r="J21" s="4">
        <v>0</v>
      </c>
      <c r="K21" s="4">
        <v>0</v>
      </c>
      <c r="L21" s="4">
        <v>-10586.11096</v>
      </c>
      <c r="M21" s="4">
        <v>0</v>
      </c>
      <c r="N21" s="4">
        <v>-50</v>
      </c>
      <c r="O21" s="4">
        <v>-3500</v>
      </c>
      <c r="P21" s="4">
        <v>-604.75</v>
      </c>
      <c r="Q21" s="4">
        <v>-14740.86096</v>
      </c>
      <c r="S21" s="4">
        <v>4</v>
      </c>
      <c r="T21" s="4">
        <v>16</v>
      </c>
      <c r="U21" s="4">
        <v>63065</v>
      </c>
      <c r="V21" s="4">
        <v>-23050</v>
      </c>
      <c r="W21" s="4">
        <v>-11524.91678</v>
      </c>
      <c r="X21" s="4">
        <v>-62133.927960000001</v>
      </c>
      <c r="Y21" s="4">
        <v>-73658.84474</v>
      </c>
      <c r="Z21" s="4">
        <v>0</v>
      </c>
      <c r="AA21" s="4">
        <v>0</v>
      </c>
    </row>
    <row r="22" spans="1:27">
      <c r="A22" s="4" t="s">
        <v>45</v>
      </c>
      <c r="B22" s="4" t="s">
        <v>44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>
      <c r="A23" s="4" t="s">
        <v>12</v>
      </c>
      <c r="B23" s="4" t="s">
        <v>43</v>
      </c>
      <c r="C23" s="4">
        <v>2862</v>
      </c>
      <c r="D23" s="4">
        <v>-37594</v>
      </c>
      <c r="E23" s="4">
        <v>-34732</v>
      </c>
      <c r="F23" s="4">
        <v>2585.59</v>
      </c>
      <c r="G23" s="4">
        <v>278</v>
      </c>
      <c r="H23" s="4">
        <v>-2</v>
      </c>
      <c r="I23" s="4">
        <v>776</v>
      </c>
      <c r="J23" s="4">
        <v>0</v>
      </c>
      <c r="K23" s="4">
        <v>0</v>
      </c>
      <c r="L23" s="4">
        <v>-1966.2252350000001</v>
      </c>
      <c r="M23" s="4">
        <v>0</v>
      </c>
      <c r="N23" s="4">
        <v>-137.5</v>
      </c>
      <c r="O23" s="4">
        <v>-2300</v>
      </c>
      <c r="P23" s="4">
        <v>-516.18760110000005</v>
      </c>
      <c r="Q23" s="4">
        <v>-4919.9128369999999</v>
      </c>
      <c r="S23" s="4">
        <v>11</v>
      </c>
      <c r="T23" s="4">
        <v>237</v>
      </c>
      <c r="U23" s="4">
        <v>25733</v>
      </c>
      <c r="V23" s="4">
        <v>-13918</v>
      </c>
      <c r="W23" s="4">
        <v>-8351.0101969999996</v>
      </c>
      <c r="X23" s="4">
        <v>-174.69474460000001</v>
      </c>
      <c r="Y23" s="4">
        <v>-8525.7049420000003</v>
      </c>
      <c r="Z23" s="4">
        <v>0</v>
      </c>
      <c r="AA23" s="4">
        <v>0</v>
      </c>
    </row>
    <row r="24" spans="1:27">
      <c r="A24" s="4" t="s">
        <v>11</v>
      </c>
      <c r="B24" s="4" t="s">
        <v>43</v>
      </c>
      <c r="C24" s="4">
        <v>0</v>
      </c>
      <c r="D24" s="4">
        <v>20476</v>
      </c>
      <c r="E24" s="4">
        <v>20476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-419.676332</v>
      </c>
      <c r="M24" s="4">
        <v>0</v>
      </c>
      <c r="N24" s="4">
        <v>0</v>
      </c>
      <c r="O24" s="4">
        <v>0</v>
      </c>
      <c r="P24" s="4">
        <v>0</v>
      </c>
      <c r="Q24" s="4">
        <v>-419.676332</v>
      </c>
      <c r="S24" s="4">
        <v>0</v>
      </c>
      <c r="T24" s="4">
        <v>65</v>
      </c>
      <c r="U24" s="4">
        <v>0</v>
      </c>
      <c r="V24" s="4">
        <v>-420</v>
      </c>
      <c r="W24" s="4">
        <v>-251.8057992</v>
      </c>
      <c r="X24" s="4">
        <v>-351.64422789999998</v>
      </c>
      <c r="Y24" s="4">
        <v>-603.45002710000006</v>
      </c>
      <c r="Z24" s="4">
        <v>0</v>
      </c>
      <c r="AA24" s="4">
        <v>0</v>
      </c>
    </row>
    <row r="25" spans="1:27">
      <c r="A25" s="4" t="s">
        <v>42</v>
      </c>
      <c r="B25" s="4" t="s">
        <v>42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>
      <c r="A26" s="4" t="s">
        <v>32</v>
      </c>
      <c r="B26" s="4" t="s">
        <v>41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>
      <c r="A27" s="4" t="s">
        <v>26</v>
      </c>
      <c r="B27" s="4" t="s">
        <v>40</v>
      </c>
      <c r="C27" s="4">
        <v>-54126</v>
      </c>
      <c r="D27" s="4">
        <v>-87439</v>
      </c>
      <c r="E27" s="4">
        <v>-141566</v>
      </c>
      <c r="F27" s="4">
        <v>-55498.96</v>
      </c>
      <c r="G27" s="4">
        <v>0</v>
      </c>
      <c r="H27" s="4">
        <v>1373</v>
      </c>
      <c r="I27" s="4">
        <v>0</v>
      </c>
      <c r="J27" s="4">
        <v>0</v>
      </c>
      <c r="K27" s="4">
        <v>0</v>
      </c>
      <c r="L27" s="4">
        <v>727.44796989999998</v>
      </c>
      <c r="M27" s="4">
        <v>0</v>
      </c>
      <c r="N27" s="4">
        <v>-78</v>
      </c>
      <c r="O27" s="4">
        <v>0</v>
      </c>
      <c r="P27" s="4">
        <v>0</v>
      </c>
      <c r="Q27" s="4">
        <v>649.44796989999998</v>
      </c>
      <c r="S27" s="4">
        <v>12</v>
      </c>
      <c r="T27" s="4">
        <v>3</v>
      </c>
      <c r="U27" s="4">
        <v>104555</v>
      </c>
      <c r="V27" s="4">
        <v>-36361</v>
      </c>
      <c r="W27" s="4">
        <v>-16362.41042</v>
      </c>
      <c r="X27" s="4">
        <v>-147155.1685</v>
      </c>
      <c r="Y27" s="4">
        <v>-163517.57889999999</v>
      </c>
      <c r="Z27" s="4">
        <v>0</v>
      </c>
      <c r="AA27" s="4">
        <v>0</v>
      </c>
    </row>
    <row r="28" spans="1:27">
      <c r="A28" s="4" t="s">
        <v>29</v>
      </c>
      <c r="B28" s="4" t="s">
        <v>39</v>
      </c>
      <c r="C28" s="4">
        <v>0</v>
      </c>
      <c r="D28" s="4">
        <v>95052</v>
      </c>
      <c r="E28" s="4">
        <v>95052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S28" s="4">
        <v>0</v>
      </c>
      <c r="T28" s="4">
        <v>2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</row>
    <row r="29" spans="1:27">
      <c r="A29" s="4" t="s">
        <v>27</v>
      </c>
      <c r="B29" s="4" t="s">
        <v>38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>
      <c r="A30" s="4" t="s">
        <v>37</v>
      </c>
      <c r="B30" s="4" t="s">
        <v>36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</row>
    <row r="31" spans="1:27">
      <c r="A31" s="4" t="s">
        <v>24</v>
      </c>
      <c r="B31" s="4" t="s">
        <v>35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NY_BROKER_PAYOUT__23_Oct_2023_1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Arman Tokgoz</cp:lastModifiedBy>
  <dcterms:created xsi:type="dcterms:W3CDTF">2023-10-23T19:06:57Z</dcterms:created>
  <dcterms:modified xsi:type="dcterms:W3CDTF">2023-10-24T13:04:16Z</dcterms:modified>
</cp:coreProperties>
</file>