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dpg/My Drive/gd_smart grid docs/EPA emissions info/"/>
    </mc:Choice>
  </mc:AlternateContent>
  <xr:revisionPtr revIDLastSave="0" documentId="13_ncr:1_{A48BD61E-9F46-744D-AD7C-D3F14CA82091}" xr6:coauthVersionLast="36" xr6:coauthVersionMax="36" xr10:uidLastSave="{00000000-0000-0000-0000-000000000000}"/>
  <bookViews>
    <workbookView xWindow="31020" yWindow="2040" windowWidth="38520" windowHeight="20320" xr2:uid="{B2F1CC22-4CD0-984C-9021-08C4CF8F6FA6}"/>
  </bookViews>
  <sheets>
    <sheet name="cc gen and fuel" sheetId="1" r:id="rId1"/>
    <sheet name="noncc gen and fuel" sheetId="5" r:id="rId2"/>
    <sheet name="cc form 860" sheetId="6" r:id="rId3"/>
    <sheet name="non cc form 860" sheetId="7" r:id="rId4"/>
    <sheet name="file layout" sheetId="4" r:id="rId5"/>
    <sheet name="shortlist" sheetId="3" r:id="rId6"/>
    <sheet name="fuelcost" sheetId="2" r:id="rId7"/>
  </sheets>
  <definedNames>
    <definedName name="_xlnm._FilterDatabase" localSheetId="2" hidden="1">'cc form 860'!$A$1:$V$111</definedName>
    <definedName name="_xlnm._FilterDatabase" localSheetId="0" hidden="1">'cc gen and fuel'!$A$2:$CV$128</definedName>
    <definedName name="_xlnm._FilterDatabase" localSheetId="3" hidden="1">'non cc form 860'!$A$1:$V$1377</definedName>
    <definedName name="Fuelcost">fuelcost!$B$4:$C$29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U125" i="1" l="1"/>
  <c r="CU123" i="1"/>
  <c r="CT380" i="5"/>
  <c r="CU121" i="1"/>
  <c r="CU117" i="1"/>
  <c r="CT356" i="5"/>
  <c r="CT357" i="5"/>
  <c r="CT358" i="5"/>
  <c r="CT359" i="5"/>
  <c r="CT360" i="5"/>
  <c r="CT361" i="5"/>
  <c r="CT362" i="5"/>
  <c r="CT363" i="5"/>
  <c r="CT364" i="5"/>
  <c r="CT365" i="5"/>
  <c r="CT366" i="5"/>
  <c r="CT367" i="5"/>
  <c r="CT368" i="5"/>
  <c r="CT369" i="5"/>
  <c r="CT370" i="5"/>
  <c r="CT371" i="5"/>
  <c r="CT372" i="5"/>
  <c r="CT373" i="5"/>
  <c r="CT374" i="5"/>
  <c r="CT375" i="5"/>
  <c r="CT376" i="5"/>
  <c r="CT377" i="5"/>
  <c r="CT378" i="5"/>
  <c r="CT379" i="5"/>
  <c r="CT381" i="5"/>
  <c r="CT382" i="5"/>
  <c r="CT383" i="5"/>
  <c r="CT384" i="5"/>
  <c r="CT385" i="5"/>
  <c r="CT386" i="5"/>
  <c r="CT387" i="5"/>
  <c r="CT388" i="5"/>
  <c r="CT389" i="5"/>
  <c r="CT390" i="5"/>
  <c r="CT391" i="5"/>
  <c r="CT392" i="5"/>
  <c r="CT393" i="5"/>
  <c r="CT394" i="5"/>
  <c r="CT395" i="5"/>
  <c r="CT396" i="5"/>
  <c r="CT397" i="5"/>
  <c r="CT398" i="5"/>
  <c r="CT399" i="5"/>
  <c r="CT400" i="5"/>
  <c r="CT401" i="5"/>
  <c r="CT355" i="5"/>
  <c r="CT354" i="5"/>
  <c r="CT353" i="5"/>
  <c r="CT352" i="5"/>
  <c r="CT351" i="5"/>
  <c r="CU115" i="1"/>
  <c r="CU113" i="1"/>
  <c r="CU105" i="1"/>
  <c r="CU101" i="1"/>
  <c r="CU97" i="1"/>
  <c r="CU95" i="1"/>
  <c r="CU94" i="1"/>
  <c r="CU93" i="1"/>
  <c r="CU91" i="1"/>
  <c r="CU89" i="1"/>
  <c r="CU87" i="1"/>
  <c r="CU85" i="1"/>
  <c r="CU83" i="1"/>
  <c r="CU77" i="1"/>
  <c r="CU75" i="1"/>
  <c r="CW71" i="1"/>
  <c r="CU69" i="1"/>
  <c r="CU65" i="1"/>
  <c r="CU61" i="1"/>
  <c r="CU57" i="1"/>
  <c r="CU56" i="1"/>
  <c r="CU53" i="1"/>
  <c r="CU49" i="1"/>
  <c r="CU45" i="1"/>
  <c r="CU41" i="1"/>
  <c r="CU37" i="1"/>
  <c r="CU33" i="1"/>
  <c r="CU29" i="1"/>
  <c r="CU4" i="1" l="1"/>
  <c r="CV95" i="1" l="1"/>
  <c r="CV94" i="1"/>
  <c r="DB95" i="1"/>
  <c r="DC95" i="1"/>
  <c r="DC94" i="1"/>
  <c r="DB94" i="1"/>
  <c r="DC125" i="1"/>
  <c r="DB125" i="1"/>
  <c r="DC105" i="1"/>
  <c r="DB105" i="1"/>
  <c r="DC101" i="1"/>
  <c r="DB101" i="1"/>
  <c r="DC79" i="1"/>
  <c r="DB79" i="1"/>
  <c r="DC93" i="1"/>
  <c r="DB93" i="1"/>
  <c r="DC90" i="1"/>
  <c r="DB90" i="1"/>
  <c r="DC87" i="1"/>
  <c r="DB87" i="1"/>
  <c r="DC113" i="1"/>
  <c r="DB113" i="1"/>
  <c r="DC109" i="1"/>
  <c r="DB109" i="1"/>
  <c r="CV89" i="1"/>
  <c r="DB89" i="1"/>
  <c r="DC89" i="1"/>
  <c r="DC77" i="1"/>
  <c r="DB77" i="1"/>
  <c r="DC75" i="1"/>
  <c r="DB75" i="1"/>
  <c r="DC49" i="1"/>
  <c r="DB49" i="1"/>
  <c r="DC21" i="1"/>
  <c r="DB21" i="1"/>
  <c r="DC9" i="1"/>
  <c r="DB9" i="1"/>
  <c r="CY55" i="5"/>
  <c r="CX55" i="5"/>
  <c r="CY183" i="5"/>
  <c r="CX183" i="5"/>
  <c r="CY181" i="5"/>
  <c r="CX181" i="5"/>
  <c r="CY69" i="5"/>
  <c r="CX69" i="5"/>
  <c r="CY10" i="5"/>
  <c r="CX10" i="5"/>
  <c r="CY5" i="5"/>
  <c r="CX5" i="5"/>
  <c r="DB4" i="1" l="1"/>
  <c r="DK4" i="1" s="1"/>
  <c r="DC4" i="1" l="1"/>
  <c r="DE4" i="1"/>
  <c r="DG4" i="1"/>
  <c r="DI4" i="1"/>
  <c r="CV29" i="1" l="1"/>
  <c r="C25" i="2"/>
  <c r="C13" i="2"/>
  <c r="C11" i="2"/>
  <c r="C10" i="2"/>
  <c r="CZ5" i="1" l="1"/>
  <c r="CZ6" i="1"/>
  <c r="CZ7" i="1"/>
  <c r="CZ9" i="1"/>
  <c r="CZ10" i="1"/>
  <c r="CZ11" i="1"/>
  <c r="CZ12" i="1"/>
  <c r="CZ14" i="1"/>
  <c r="CZ15" i="1"/>
  <c r="CZ16" i="1"/>
  <c r="CZ18" i="1"/>
  <c r="CZ19" i="1"/>
  <c r="CZ20" i="1"/>
  <c r="CZ22" i="1"/>
  <c r="CZ23" i="1"/>
  <c r="CZ24" i="1"/>
  <c r="CZ26" i="1"/>
  <c r="CZ27" i="1"/>
  <c r="CZ28" i="1"/>
  <c r="CZ30" i="1"/>
  <c r="CZ31" i="1"/>
  <c r="CZ32" i="1"/>
  <c r="CZ34" i="1"/>
  <c r="CZ35" i="1"/>
  <c r="CZ36" i="1"/>
  <c r="CZ38" i="1"/>
  <c r="CZ39" i="1"/>
  <c r="CZ40" i="1"/>
  <c r="CZ42" i="1"/>
  <c r="CZ43" i="1"/>
  <c r="CZ44" i="1"/>
  <c r="CZ46" i="1"/>
  <c r="CZ47" i="1"/>
  <c r="CZ48" i="1"/>
  <c r="CZ50" i="1"/>
  <c r="CZ51" i="1"/>
  <c r="CZ52" i="1"/>
  <c r="CZ54" i="1"/>
  <c r="CZ55" i="1"/>
  <c r="CZ56" i="1"/>
  <c r="CZ58" i="1"/>
  <c r="CZ59" i="1"/>
  <c r="CZ60" i="1"/>
  <c r="CZ62" i="1"/>
  <c r="CZ63" i="1"/>
  <c r="CZ64" i="1"/>
  <c r="CZ66" i="1"/>
  <c r="CZ67" i="1"/>
  <c r="CZ68" i="1"/>
  <c r="CZ70" i="1"/>
  <c r="CZ72" i="1"/>
  <c r="CZ73" i="1"/>
  <c r="CZ74" i="1"/>
  <c r="CZ76" i="1"/>
  <c r="CZ78" i="1"/>
  <c r="CZ80" i="1"/>
  <c r="CZ81" i="1"/>
  <c r="CZ82" i="1"/>
  <c r="CZ84" i="1"/>
  <c r="CZ86" i="1"/>
  <c r="CZ88" i="1"/>
  <c r="CZ89" i="1"/>
  <c r="CZ90" i="1"/>
  <c r="CZ91" i="1"/>
  <c r="CZ92" i="1"/>
  <c r="CZ94" i="1"/>
  <c r="CZ95" i="1"/>
  <c r="CZ96" i="1"/>
  <c r="CZ98" i="1"/>
  <c r="CZ99" i="1"/>
  <c r="CZ100" i="1"/>
  <c r="CZ102" i="1"/>
  <c r="CZ103" i="1"/>
  <c r="CZ104" i="1"/>
  <c r="CZ106" i="1"/>
  <c r="CZ107" i="1"/>
  <c r="CZ108" i="1"/>
  <c r="CZ110" i="1"/>
  <c r="CZ111" i="1"/>
  <c r="CZ112" i="1"/>
  <c r="CZ114" i="1"/>
  <c r="CZ116" i="1"/>
  <c r="CZ118" i="1"/>
  <c r="CZ119" i="1"/>
  <c r="CZ120" i="1"/>
  <c r="CZ122" i="1"/>
  <c r="CZ124" i="1"/>
  <c r="CZ126" i="1"/>
  <c r="CZ127" i="1"/>
  <c r="CZ3" i="1"/>
  <c r="CY123" i="1"/>
  <c r="CY122" i="1"/>
  <c r="CV4" i="1"/>
  <c r="CX3" i="1"/>
  <c r="CY3" i="1" s="1"/>
  <c r="CX127" i="1"/>
  <c r="CX126" i="1"/>
  <c r="CX125" i="1"/>
  <c r="CX124" i="1"/>
  <c r="CY124" i="1" s="1"/>
  <c r="CX121" i="1"/>
  <c r="CY121" i="1" s="1"/>
  <c r="CX120" i="1"/>
  <c r="CX119" i="1"/>
  <c r="CY119" i="1" s="1"/>
  <c r="CX118" i="1"/>
  <c r="CY118" i="1" s="1"/>
  <c r="CX117" i="1"/>
  <c r="CX116" i="1"/>
  <c r="CY116" i="1" s="1"/>
  <c r="CX115" i="1"/>
  <c r="CY115" i="1" s="1"/>
  <c r="CX114" i="1"/>
  <c r="CY114" i="1" s="1"/>
  <c r="CX113" i="1"/>
  <c r="CY113" i="1" s="1"/>
  <c r="CX112" i="1"/>
  <c r="CX111" i="1"/>
  <c r="CY111" i="1" s="1"/>
  <c r="CX110" i="1"/>
  <c r="CY110" i="1" s="1"/>
  <c r="CX109" i="1"/>
  <c r="CX108" i="1"/>
  <c r="CX107" i="1"/>
  <c r="CY107" i="1" s="1"/>
  <c r="CX106" i="1"/>
  <c r="CY106" i="1" s="1"/>
  <c r="CX105" i="1"/>
  <c r="CY105" i="1" s="1"/>
  <c r="CX104" i="1"/>
  <c r="CX103" i="1"/>
  <c r="CY103" i="1" s="1"/>
  <c r="CX102" i="1"/>
  <c r="CY102" i="1" s="1"/>
  <c r="CX101" i="1"/>
  <c r="CX100" i="1"/>
  <c r="CX99" i="1"/>
  <c r="CY99" i="1" s="1"/>
  <c r="CX98" i="1"/>
  <c r="CY98" i="1" s="1"/>
  <c r="CX97" i="1"/>
  <c r="CY97" i="1" s="1"/>
  <c r="CX96" i="1"/>
  <c r="CY96" i="1" s="1"/>
  <c r="CX95" i="1"/>
  <c r="CY95" i="1" s="1"/>
  <c r="CX94" i="1"/>
  <c r="CY94" i="1" s="1"/>
  <c r="CX93" i="1"/>
  <c r="CX92" i="1"/>
  <c r="CY92" i="1" s="1"/>
  <c r="CX90" i="1"/>
  <c r="CY90" i="1" s="1"/>
  <c r="CX88" i="1"/>
  <c r="CY88" i="1" s="1"/>
  <c r="CX87" i="1"/>
  <c r="CY87" i="1" s="1"/>
  <c r="CX86" i="1"/>
  <c r="CY86" i="1" s="1"/>
  <c r="CX85" i="1"/>
  <c r="CX84" i="1"/>
  <c r="CY84" i="1" s="1"/>
  <c r="CX83" i="1"/>
  <c r="CY83" i="1" s="1"/>
  <c r="CX82" i="1"/>
  <c r="CX81" i="1"/>
  <c r="CY81" i="1" s="1"/>
  <c r="CX80" i="1"/>
  <c r="CX79" i="1"/>
  <c r="CX78" i="1"/>
  <c r="CY78" i="1" s="1"/>
  <c r="CX77" i="1"/>
  <c r="CX76" i="1"/>
  <c r="CY76" i="1" s="1"/>
  <c r="CX75" i="1"/>
  <c r="CY75" i="1" s="1"/>
  <c r="CX74" i="1"/>
  <c r="CY74" i="1" s="1"/>
  <c r="CX73" i="1"/>
  <c r="CY73" i="1" s="1"/>
  <c r="CX72" i="1"/>
  <c r="CY72" i="1" s="1"/>
  <c r="CX71" i="1"/>
  <c r="CX70" i="1"/>
  <c r="CY70" i="1" s="1"/>
  <c r="CX69" i="1"/>
  <c r="CX68" i="1"/>
  <c r="CX67" i="1"/>
  <c r="CY67" i="1" s="1"/>
  <c r="CX66" i="1"/>
  <c r="CY66" i="1" s="1"/>
  <c r="CX65" i="1"/>
  <c r="CY65" i="1" s="1"/>
  <c r="CX64" i="1"/>
  <c r="CX63" i="1"/>
  <c r="CX62" i="1"/>
  <c r="CY62" i="1" s="1"/>
  <c r="CX61" i="1"/>
  <c r="CX60" i="1"/>
  <c r="CX59" i="1"/>
  <c r="CY59" i="1" s="1"/>
  <c r="CX58" i="1"/>
  <c r="CY58" i="1" s="1"/>
  <c r="CX57" i="1"/>
  <c r="CX56" i="1"/>
  <c r="CX55" i="1"/>
  <c r="CX54" i="1"/>
  <c r="CX53" i="1"/>
  <c r="CX52" i="1"/>
  <c r="CX51" i="1"/>
  <c r="CX50" i="1"/>
  <c r="CX49" i="1"/>
  <c r="CY49" i="1" s="1"/>
  <c r="CX48" i="1"/>
  <c r="CX47" i="1"/>
  <c r="CX46" i="1"/>
  <c r="CY46" i="1" s="1"/>
  <c r="CX45" i="1"/>
  <c r="CX44" i="1"/>
  <c r="CX43" i="1"/>
  <c r="CX42" i="1"/>
  <c r="CY42" i="1" s="1"/>
  <c r="CX41" i="1"/>
  <c r="CY41" i="1" s="1"/>
  <c r="CX40" i="1"/>
  <c r="CX39" i="1"/>
  <c r="CY39" i="1" s="1"/>
  <c r="CX38" i="1"/>
  <c r="CY38" i="1" s="1"/>
  <c r="CX37" i="1"/>
  <c r="CX36" i="1"/>
  <c r="CX35" i="1"/>
  <c r="CY35" i="1" s="1"/>
  <c r="CX34" i="1"/>
  <c r="CX33" i="1"/>
  <c r="CY33" i="1" s="1"/>
  <c r="CX32" i="1"/>
  <c r="CX31" i="1"/>
  <c r="CY31" i="1" s="1"/>
  <c r="CX30" i="1"/>
  <c r="CY30" i="1" s="1"/>
  <c r="CX29" i="1"/>
  <c r="CY29" i="1" s="1"/>
  <c r="CX28" i="1"/>
  <c r="CX27" i="1"/>
  <c r="CY27" i="1" s="1"/>
  <c r="CX26" i="1"/>
  <c r="CY26" i="1" s="1"/>
  <c r="CX25" i="1"/>
  <c r="CX24" i="1"/>
  <c r="CX23" i="1"/>
  <c r="CY23" i="1" s="1"/>
  <c r="CX22" i="1"/>
  <c r="CY22" i="1" s="1"/>
  <c r="CX21" i="1"/>
  <c r="CX20" i="1"/>
  <c r="CX19" i="1"/>
  <c r="CY19" i="1" s="1"/>
  <c r="CX18" i="1"/>
  <c r="CY18" i="1" s="1"/>
  <c r="CX17" i="1"/>
  <c r="CX16" i="1"/>
  <c r="CX15" i="1"/>
  <c r="CX14" i="1"/>
  <c r="CX13" i="1"/>
  <c r="CX12" i="1"/>
  <c r="CX11" i="1"/>
  <c r="CY11" i="1" s="1"/>
  <c r="CX10" i="1"/>
  <c r="CY10" i="1" s="1"/>
  <c r="CX9" i="1"/>
  <c r="CX8" i="1"/>
  <c r="CX7" i="1"/>
  <c r="CX6" i="1"/>
  <c r="CX5" i="1"/>
  <c r="CY5" i="1" s="1"/>
  <c r="CX4" i="1"/>
  <c r="CZ4" i="1" l="1"/>
  <c r="CY20" i="1"/>
  <c r="CY104" i="1"/>
  <c r="CY112" i="1"/>
  <c r="DA113" i="1"/>
  <c r="CY120" i="1"/>
  <c r="CY60" i="1"/>
  <c r="CY68" i="1"/>
  <c r="CY24" i="1"/>
  <c r="CY32" i="1"/>
  <c r="CY40" i="1"/>
  <c r="CY48" i="1"/>
  <c r="CY64" i="1"/>
  <c r="CZ29" i="1"/>
  <c r="CY28" i="1"/>
  <c r="DA29" i="1"/>
  <c r="CY100" i="1"/>
  <c r="CY108" i="1"/>
  <c r="CY52" i="1"/>
  <c r="CY57" i="1"/>
  <c r="CY53" i="1"/>
  <c r="CY71" i="1"/>
  <c r="CY79" i="1"/>
  <c r="CY25" i="1"/>
  <c r="CY125" i="1"/>
  <c r="CY37" i="1"/>
  <c r="CY93" i="1"/>
  <c r="CY101" i="1"/>
  <c r="CY117" i="1"/>
  <c r="CY4" i="1"/>
  <c r="CY21" i="1"/>
  <c r="CY85" i="1"/>
  <c r="CY109" i="1"/>
  <c r="CY61" i="1"/>
  <c r="CY69" i="1"/>
  <c r="CY77" i="1"/>
  <c r="CV125" i="1"/>
  <c r="CZ125" i="1" s="1"/>
  <c r="CV123" i="1"/>
  <c r="CZ123" i="1" s="1"/>
  <c r="CV121" i="1"/>
  <c r="DA121" i="1" s="1"/>
  <c r="CV117" i="1"/>
  <c r="CZ117" i="1" s="1"/>
  <c r="CV115" i="1"/>
  <c r="CZ115" i="1" s="1"/>
  <c r="CV113" i="1"/>
  <c r="CZ113" i="1" s="1"/>
  <c r="CV109" i="1"/>
  <c r="CZ109" i="1" s="1"/>
  <c r="CV105" i="1"/>
  <c r="DA105" i="1" s="1"/>
  <c r="CV101" i="1"/>
  <c r="DA101" i="1" s="1"/>
  <c r="CV97" i="1"/>
  <c r="CZ97" i="1" s="1"/>
  <c r="CV93" i="1"/>
  <c r="CZ93" i="1" s="1"/>
  <c r="CV87" i="1"/>
  <c r="CZ87" i="1" s="1"/>
  <c r="CV85" i="1"/>
  <c r="CZ85" i="1" s="1"/>
  <c r="CV83" i="1"/>
  <c r="CZ83" i="1" s="1"/>
  <c r="CV79" i="1"/>
  <c r="CZ79" i="1" s="1"/>
  <c r="CV77" i="1"/>
  <c r="CZ77" i="1" s="1"/>
  <c r="CV75" i="1"/>
  <c r="CZ75" i="1" s="1"/>
  <c r="CV71" i="1"/>
  <c r="CZ71" i="1" s="1"/>
  <c r="CV69" i="1"/>
  <c r="CZ69" i="1" s="1"/>
  <c r="CV61" i="1"/>
  <c r="CZ61" i="1" s="1"/>
  <c r="CV49" i="1"/>
  <c r="CZ49" i="1" s="1"/>
  <c r="CT47" i="1"/>
  <c r="CY47" i="1" s="1"/>
  <c r="CV57" i="1"/>
  <c r="DA57" i="1" s="1"/>
  <c r="CT56" i="1"/>
  <c r="CY56" i="1" s="1"/>
  <c r="CV53" i="1"/>
  <c r="CZ53" i="1" s="1"/>
  <c r="CV65" i="1"/>
  <c r="CZ65" i="1" s="1"/>
  <c r="CT63" i="1"/>
  <c r="CY63" i="1" s="1"/>
  <c r="CV45" i="1"/>
  <c r="CZ45" i="1" s="1"/>
  <c r="CT45" i="1"/>
  <c r="CY45" i="1" s="1"/>
  <c r="CT44" i="1"/>
  <c r="CY44" i="1" s="1"/>
  <c r="CT43" i="1"/>
  <c r="CY43" i="1" s="1"/>
  <c r="CV41" i="1"/>
  <c r="CZ41" i="1" s="1"/>
  <c r="CV37" i="1"/>
  <c r="DA37" i="1" s="1"/>
  <c r="CV33" i="1"/>
  <c r="DA33" i="1" s="1"/>
  <c r="CV25" i="1"/>
  <c r="CZ25" i="1" s="1"/>
  <c r="CV21" i="1"/>
  <c r="DA21" i="1" s="1"/>
  <c r="CV17" i="1"/>
  <c r="DA17" i="1" s="1"/>
  <c r="CT17" i="1"/>
  <c r="CY17" i="1" s="1"/>
  <c r="CT16" i="1"/>
  <c r="CY16" i="1" s="1"/>
  <c r="CT15" i="1"/>
  <c r="CY15" i="1" s="1"/>
  <c r="CT14" i="1"/>
  <c r="CY14" i="1" s="1"/>
  <c r="CV13" i="1"/>
  <c r="CZ13" i="1" s="1"/>
  <c r="CT13" i="1"/>
  <c r="CY13" i="1" s="1"/>
  <c r="CT12" i="1"/>
  <c r="CY12" i="1" s="1"/>
  <c r="CV8" i="1"/>
  <c r="DA8" i="1" s="1"/>
  <c r="CT8" i="1"/>
  <c r="CY8" i="1" s="1"/>
  <c r="CT6" i="1"/>
  <c r="CY6" i="1" s="1"/>
  <c r="CT7" i="1"/>
  <c r="CY7" i="1" s="1"/>
  <c r="CZ17" i="1" l="1"/>
  <c r="CZ57" i="1"/>
  <c r="CZ105" i="1"/>
  <c r="DA83" i="1"/>
  <c r="DA49" i="1"/>
  <c r="CZ37" i="1"/>
  <c r="CZ21" i="1"/>
  <c r="DA53" i="1"/>
  <c r="DA13" i="1"/>
  <c r="DA69" i="1"/>
  <c r="DA41" i="1"/>
  <c r="CZ8" i="1"/>
  <c r="DA109" i="1"/>
  <c r="DA45" i="1"/>
  <c r="DA61" i="1"/>
  <c r="CZ33" i="1"/>
  <c r="DA65" i="1"/>
  <c r="CZ121" i="1"/>
  <c r="CZ101" i="1"/>
  <c r="DA25" i="1"/>
</calcChain>
</file>

<file path=xl/sharedStrings.xml><?xml version="1.0" encoding="utf-8"?>
<sst xmlns="http://schemas.openxmlformats.org/spreadsheetml/2006/main" count="40745" uniqueCount="2781">
  <si>
    <t>FORM 923</t>
  </si>
  <si>
    <t>Total Quantity Consumed In Physical Units (Consumed For Electric Generation And Useful Thermal Output)</t>
  </si>
  <si>
    <t>Quantity Consumed In Physical Units For Electric Generation</t>
  </si>
  <si>
    <t>Heat Content Of Fuels (MMBtu Per Unit)</t>
  </si>
  <si>
    <t>Total Fuel Consumed (MMBtu)</t>
  </si>
  <si>
    <t>Quantity Consumed For Electricity (MMBtu)</t>
  </si>
  <si>
    <t>Electricity Net Generation (MWh)</t>
  </si>
  <si>
    <t>Year-To-Date</t>
  </si>
  <si>
    <t/>
  </si>
  <si>
    <t>Plant Id</t>
  </si>
  <si>
    <t>Combined Heat And
Power Plant</t>
  </si>
  <si>
    <t>Nuclear Unit Id</t>
  </si>
  <si>
    <t>Plant Name</t>
  </si>
  <si>
    <t>Operator Name</t>
  </si>
  <si>
    <t>Operator Id</t>
  </si>
  <si>
    <t>Plant State</t>
  </si>
  <si>
    <t>Census Region</t>
  </si>
  <si>
    <t>NERC Region</t>
  </si>
  <si>
    <t>Reserved</t>
  </si>
  <si>
    <t>NAICS Code</t>
  </si>
  <si>
    <t>EIA Sector Number</t>
  </si>
  <si>
    <t>Sector Name</t>
  </si>
  <si>
    <t>Reported
Prime Mover</t>
  </si>
  <si>
    <t>Reported
Fuel Type Code</t>
  </si>
  <si>
    <t>AER
Fuel Type Code</t>
  </si>
  <si>
    <t>Balancing
Authority Code</t>
  </si>
  <si>
    <t>Respondent
Frequency</t>
  </si>
  <si>
    <t>Physical
Unit Label</t>
  </si>
  <si>
    <t>Quantity
January</t>
  </si>
  <si>
    <t>Quantity
February</t>
  </si>
  <si>
    <t>Quantity
March</t>
  </si>
  <si>
    <t>Quantity
April</t>
  </si>
  <si>
    <t>Quantity
May</t>
  </si>
  <si>
    <t>Quantity
June</t>
  </si>
  <si>
    <t>Quantity
July</t>
  </si>
  <si>
    <t>Quantity
August</t>
  </si>
  <si>
    <t>Quantity
September</t>
  </si>
  <si>
    <t>Quantity
October</t>
  </si>
  <si>
    <t>Quantity
November</t>
  </si>
  <si>
    <t>Quantity
December</t>
  </si>
  <si>
    <t>Elec_Quantity
January</t>
  </si>
  <si>
    <t>Elec_Quantity
February</t>
  </si>
  <si>
    <t>Elec_Quantity
March</t>
  </si>
  <si>
    <t>Elec_Quantity
April</t>
  </si>
  <si>
    <t>Elec_Quantity
May</t>
  </si>
  <si>
    <t>Elec_Quantity
June</t>
  </si>
  <si>
    <t>Elec_Quantity
July</t>
  </si>
  <si>
    <t>Elec_Quantity
August</t>
  </si>
  <si>
    <t>Elec_Quantity
September</t>
  </si>
  <si>
    <t>Elec_Quantity
October</t>
  </si>
  <si>
    <t>Elec_Quantity
November</t>
  </si>
  <si>
    <t>Elec_Quantity
December</t>
  </si>
  <si>
    <t>MMBtuPer_Unit
January</t>
  </si>
  <si>
    <t>MMBtuPer_Unit
February</t>
  </si>
  <si>
    <t>MMBtuPer_Unit
March</t>
  </si>
  <si>
    <t>MMBtuPer_Unit
April</t>
  </si>
  <si>
    <t>MMBtuPer_Unit
May</t>
  </si>
  <si>
    <t>MMBtuPer_Unit
June</t>
  </si>
  <si>
    <t>MMBtuPer_Unit
July</t>
  </si>
  <si>
    <t>MMBtuPer_Unit
August</t>
  </si>
  <si>
    <t>MMBtuPer_Unit
September</t>
  </si>
  <si>
    <t>MMBtuPer_Unit
October</t>
  </si>
  <si>
    <t>MMBtuPer_Unit
November</t>
  </si>
  <si>
    <t>MMBtuPer_Unit
December</t>
  </si>
  <si>
    <t>Tot_MMBtu
January</t>
  </si>
  <si>
    <t>Tot_MMBtu
February</t>
  </si>
  <si>
    <t>Tot_MMBtu
March</t>
  </si>
  <si>
    <t>Tot_MMBtu
April</t>
  </si>
  <si>
    <t>Tot_MMBtu
May</t>
  </si>
  <si>
    <t>Tot_MMBtu
June</t>
  </si>
  <si>
    <t>Tot_MMBtu
July</t>
  </si>
  <si>
    <t>Tot_MMBtu
August</t>
  </si>
  <si>
    <t>Tot_MMBtu
September</t>
  </si>
  <si>
    <t>Tot_MMBtu
October</t>
  </si>
  <si>
    <t>Tot_MMBtu
November</t>
  </si>
  <si>
    <t>Tot_MMBtu
December</t>
  </si>
  <si>
    <t>Elec_MMBtu
January</t>
  </si>
  <si>
    <t>Elec_MMBtu
February</t>
  </si>
  <si>
    <t>Elec_MMBtu
March</t>
  </si>
  <si>
    <t>Elec_MMBtu
April</t>
  </si>
  <si>
    <t>Elec_MMBtu
May</t>
  </si>
  <si>
    <t>Elec_MMBtu
June</t>
  </si>
  <si>
    <t>Elec_MMBtu
July</t>
  </si>
  <si>
    <t>Elec_MMBtu
August</t>
  </si>
  <si>
    <t>Elec_MMBtu
September</t>
  </si>
  <si>
    <t>Elec_MMBtu
October</t>
  </si>
  <si>
    <t>Elec_MMBtu
November</t>
  </si>
  <si>
    <t>Elec_MMBtu
December</t>
  </si>
  <si>
    <t>Netgen
January</t>
  </si>
  <si>
    <t>Netgen
February</t>
  </si>
  <si>
    <t>Netgen
March</t>
  </si>
  <si>
    <t>Netgen
April</t>
  </si>
  <si>
    <t>Netgen
May</t>
  </si>
  <si>
    <t>Netgen
June</t>
  </si>
  <si>
    <t>Netgen
July</t>
  </si>
  <si>
    <t>Netgen
August</t>
  </si>
  <si>
    <t>Netgen
September</t>
  </si>
  <si>
    <t>Netgen
October</t>
  </si>
  <si>
    <t>Netgen
November</t>
  </si>
  <si>
    <t>Netgen
December</t>
  </si>
  <si>
    <t>Total Fuel Consumption
Quantity</t>
  </si>
  <si>
    <t>Electric Fuel Consumption
Quantity</t>
  </si>
  <si>
    <t>Total Fuel Consumption
MMBtu</t>
  </si>
  <si>
    <t>Elec Fuel Consumption
MMBtu</t>
  </si>
  <si>
    <t>Net Generation
(Megawatthours)</t>
  </si>
  <si>
    <t>YEAR</t>
  </si>
  <si>
    <t>heatrate</t>
  </si>
  <si>
    <t>CC heatrate</t>
  </si>
  <si>
    <t>N</t>
  </si>
  <si>
    <t>.</t>
  </si>
  <si>
    <t>Mystic Generating Station</t>
  </si>
  <si>
    <t>Constellation Mystic Power LLC</t>
  </si>
  <si>
    <t>MA</t>
  </si>
  <si>
    <t>NEW</t>
  </si>
  <si>
    <t>NPCC</t>
  </si>
  <si>
    <t>NAICS-22 Non-Cogen</t>
  </si>
  <si>
    <t>CA</t>
  </si>
  <si>
    <t>NG</t>
  </si>
  <si>
    <t>ISNE</t>
  </si>
  <si>
    <t>M</t>
  </si>
  <si>
    <t>mcf</t>
  </si>
  <si>
    <t>CT</t>
  </si>
  <si>
    <t>Y</t>
  </si>
  <si>
    <t>Kendall Square Station</t>
  </si>
  <si>
    <t>Veolia - Kendall Green Energy</t>
  </si>
  <si>
    <t>NAICS-22 Cogen</t>
  </si>
  <si>
    <t>DFO</t>
  </si>
  <si>
    <t>barrels</t>
  </si>
  <si>
    <t>RFO</t>
  </si>
  <si>
    <t>Potter Station 2</t>
  </si>
  <si>
    <t>Town of Braintree - (MA)</t>
  </si>
  <si>
    <t>Electric Utility</t>
  </si>
  <si>
    <t>AM</t>
  </si>
  <si>
    <t>Cleary Flood</t>
  </si>
  <si>
    <t>City of Taunton</t>
  </si>
  <si>
    <t>Manchester Street</t>
  </si>
  <si>
    <t>Edgewater Generation, LLC</t>
  </si>
  <si>
    <t>RI</t>
  </si>
  <si>
    <t>Stony Brook</t>
  </si>
  <si>
    <t>Massachusetts Mun Wholes Electric Co</t>
  </si>
  <si>
    <t>Bellingham Cogeneration Facility</t>
  </si>
  <si>
    <t>Northeast Energy Associates LP</t>
  </si>
  <si>
    <t>A</t>
  </si>
  <si>
    <t>Algonquin Windsor Locks</t>
  </si>
  <si>
    <t>Algonquin Windsor Locks LLC</t>
  </si>
  <si>
    <t>Masspower</t>
  </si>
  <si>
    <t>Pittsfield Generating LP</t>
  </si>
  <si>
    <t>Pittsfield Generating Company, LP</t>
  </si>
  <si>
    <t>Capitol District Energy Center</t>
  </si>
  <si>
    <t>Ocean State Power</t>
  </si>
  <si>
    <t>Ocean State Power Co</t>
  </si>
  <si>
    <t>Dartmouth Power Associates LP</t>
  </si>
  <si>
    <t>Morris Energy Operations Company, LLC</t>
  </si>
  <si>
    <t>Hartford Hospital Cogeneration</t>
  </si>
  <si>
    <t>Hartford Steam Co</t>
  </si>
  <si>
    <t>Commercial NAICS Cogen</t>
  </si>
  <si>
    <t>Pawtucket Power Associates</t>
  </si>
  <si>
    <t>Pawtucket Power Associates LP</t>
  </si>
  <si>
    <t>Ocean State Power II</t>
  </si>
  <si>
    <t>Tanner Street Generation</t>
  </si>
  <si>
    <t>Bicent Power</t>
  </si>
  <si>
    <t>Milford Power LP</t>
  </si>
  <si>
    <t>Milford Power LLC</t>
  </si>
  <si>
    <t>Dighton Power Plant</t>
  </si>
  <si>
    <t>Dighton Power, LLC</t>
  </si>
  <si>
    <t>CS</t>
  </si>
  <si>
    <t>Berkshire Power</t>
  </si>
  <si>
    <t>Berkshire Power Co LLC</t>
  </si>
  <si>
    <t>Bridgeport Energy Project</t>
  </si>
  <si>
    <t>Bridgeport Energy LLC</t>
  </si>
  <si>
    <t>Tiverton Power Plant</t>
  </si>
  <si>
    <t>Tiverton Power LLC</t>
  </si>
  <si>
    <t>Maine Independence Station</t>
  </si>
  <si>
    <t>Casco Bay Energy Co LLC</t>
  </si>
  <si>
    <t>ME</t>
  </si>
  <si>
    <t>Millennium Power</t>
  </si>
  <si>
    <t>Millennium Power Partners LP</t>
  </si>
  <si>
    <t>Rumford Power, Inc</t>
  </si>
  <si>
    <t>Rumford Power</t>
  </si>
  <si>
    <t>Rhode Island State Energy Center</t>
  </si>
  <si>
    <t>RISEC Operating Services</t>
  </si>
  <si>
    <t>Milford Power Project</t>
  </si>
  <si>
    <t>Milford Power Co LLC</t>
  </si>
  <si>
    <t>PG</t>
  </si>
  <si>
    <t>WOO</t>
  </si>
  <si>
    <t>Lake Road Generating Plant</t>
  </si>
  <si>
    <t>Lake Road Generating Co LP</t>
  </si>
  <si>
    <t>Granite Ridge</t>
  </si>
  <si>
    <t>Granite Ridge Energy LLC</t>
  </si>
  <si>
    <t>NH</t>
  </si>
  <si>
    <t>ANP Bellingham Energy Project</t>
  </si>
  <si>
    <t>ANP Bellingham Energy Company LLC</t>
  </si>
  <si>
    <t>ANP Blackstone Energy Project</t>
  </si>
  <si>
    <t>ANP Blackstone Energy Company LLC</t>
  </si>
  <si>
    <t>Westbrook Energy Center Power Plant</t>
  </si>
  <si>
    <t>Westbrook Energy Center</t>
  </si>
  <si>
    <t>Fore River Generating Station</t>
  </si>
  <si>
    <t>Calpine Fore River Energy Center, LLC</t>
  </si>
  <si>
    <t>Essential Power Newington LLC</t>
  </si>
  <si>
    <t>CPV Towantic Energy Center</t>
  </si>
  <si>
    <t>CPV Towantic, LLC</t>
  </si>
  <si>
    <t>Kleen Energy Systems Project</t>
  </si>
  <si>
    <t>Kleen Energy Systems, LLC</t>
  </si>
  <si>
    <t>Foxwoods CoGen</t>
  </si>
  <si>
    <t>Foxwoods Resort Casino</t>
  </si>
  <si>
    <t>Kimberly Clark-Unit 1,2,3</t>
  </si>
  <si>
    <t>Kimberly-Clark Corporation</t>
  </si>
  <si>
    <t>Industrial NAICS Cogen</t>
  </si>
  <si>
    <t>UCONN Cogen Facility</t>
  </si>
  <si>
    <t>University of Connecticut</t>
  </si>
  <si>
    <t>Johnston LFG Turbine Plant</t>
  </si>
  <si>
    <t>Rhode Island LFG Genco</t>
  </si>
  <si>
    <t>LFG</t>
  </si>
  <si>
    <t>MLG</t>
  </si>
  <si>
    <t>Salem Harbor Station NGCC</t>
  </si>
  <si>
    <t>Footprint Salem Harbor Development LP</t>
  </si>
  <si>
    <t>State-Fuel Level Increment</t>
  </si>
  <si>
    <t xml:space="preserve">                                                                                                                                                          </t>
  </si>
  <si>
    <t>Fuel</t>
  </si>
  <si>
    <t>Cost (cents/mmbtu)</t>
  </si>
  <si>
    <t>BIT</t>
  </si>
  <si>
    <t>fuel cost cts/mmbtu</t>
  </si>
  <si>
    <t>Power Cost $/MWh</t>
  </si>
  <si>
    <t>Rocky River (CT)</t>
  </si>
  <si>
    <t>FirstLight Power Resources Services LLC</t>
  </si>
  <si>
    <t>PS</t>
  </si>
  <si>
    <t>WAT</t>
  </si>
  <si>
    <t>HPS</t>
  </si>
  <si>
    <t>megawatthours</t>
  </si>
  <si>
    <t>Branford</t>
  </si>
  <si>
    <t>Connecticut Jet Power LLC</t>
  </si>
  <si>
    <t>GT</t>
  </si>
  <si>
    <t>JF</t>
  </si>
  <si>
    <t>KER</t>
  </si>
  <si>
    <t>Bulls Bridge</t>
  </si>
  <si>
    <t>HY</t>
  </si>
  <si>
    <t>HYC</t>
  </si>
  <si>
    <t>Cos Cob</t>
  </si>
  <si>
    <t>Devon Station</t>
  </si>
  <si>
    <t>Devon Power LLC</t>
  </si>
  <si>
    <t>Montville Station</t>
  </si>
  <si>
    <t>NRG Montville Operations Inc</t>
  </si>
  <si>
    <t>IC</t>
  </si>
  <si>
    <t>ST</t>
  </si>
  <si>
    <t>Northfield Mountain</t>
  </si>
  <si>
    <t>FirstLight Power Resources, Inc. - MA</t>
  </si>
  <si>
    <t>Scotland Dam</t>
  </si>
  <si>
    <t>Shepaug</t>
  </si>
  <si>
    <t>Stevenson</t>
  </si>
  <si>
    <t>Taftville</t>
  </si>
  <si>
    <t>Tunnel</t>
  </si>
  <si>
    <t>Rainbow (CT)</t>
  </si>
  <si>
    <t>Farmington River Power Company</t>
  </si>
  <si>
    <t>Falls Village</t>
  </si>
  <si>
    <t>Franklin Drive</t>
  </si>
  <si>
    <t>Middletown</t>
  </si>
  <si>
    <t>Middletown Power LLC</t>
  </si>
  <si>
    <t>South Meadow</t>
  </si>
  <si>
    <t>NAES Corp</t>
  </si>
  <si>
    <t>Torrington Terminal</t>
  </si>
  <si>
    <t>Millstone</t>
  </si>
  <si>
    <t>Dominion Energy Nuclear Conn Inc</t>
  </si>
  <si>
    <t>NUC</t>
  </si>
  <si>
    <t>Bridgeport Station</t>
  </si>
  <si>
    <t>PSEG Power Connecticut LLC</t>
  </si>
  <si>
    <t>SUB</t>
  </si>
  <si>
    <t>COL</t>
  </si>
  <si>
    <t>short tons</t>
  </si>
  <si>
    <t>North Main Street</t>
  </si>
  <si>
    <t>City of Norwich - (CT)</t>
  </si>
  <si>
    <t>Tenth Street</t>
  </si>
  <si>
    <t>J C McNeil</t>
  </si>
  <si>
    <t>City of Burlington Electric - (VT)</t>
  </si>
  <si>
    <t>VT</t>
  </si>
  <si>
    <t>WDS</t>
  </si>
  <si>
    <t>WWW</t>
  </si>
  <si>
    <t>W K Sanders</t>
  </si>
  <si>
    <t>Village of Morrisville - (VT)</t>
  </si>
  <si>
    <t>East Barnet</t>
  </si>
  <si>
    <t>Green Mountain Power Corp</t>
  </si>
  <si>
    <t>Charles E Monty</t>
  </si>
  <si>
    <t>Brookfield White Pine Hydro LLC</t>
  </si>
  <si>
    <t>Eastport</t>
  </si>
  <si>
    <t>Emera Maine</t>
  </si>
  <si>
    <t>Ellsworth Hydro Station</t>
  </si>
  <si>
    <t>Brookfield Black Bear Hydro, LLC</t>
  </si>
  <si>
    <t>Milford Hydro Station</t>
  </si>
  <si>
    <t>Stillwater Hydro Station</t>
  </si>
  <si>
    <t>Androscoggin 3</t>
  </si>
  <si>
    <t>Bar Mills</t>
  </si>
  <si>
    <t>Bonny Eagle</t>
  </si>
  <si>
    <t>Brunswick Hydro</t>
  </si>
  <si>
    <t>Cape Gas Turbine</t>
  </si>
  <si>
    <t>FPL Energy Cape LLC</t>
  </si>
  <si>
    <t>Cataract Hydro</t>
  </si>
  <si>
    <t>Deer Rips</t>
  </si>
  <si>
    <t>Gulf Island</t>
  </si>
  <si>
    <t>Harris Hydro</t>
  </si>
  <si>
    <t>Hiram</t>
  </si>
  <si>
    <t>Messalonskee 2 (Oakland)</t>
  </si>
  <si>
    <t>Messalonskee Stream Hydro LLC</t>
  </si>
  <si>
    <t>Messalonskee 3</t>
  </si>
  <si>
    <t>Messalonskee 5</t>
  </si>
  <si>
    <t>North Gorham</t>
  </si>
  <si>
    <t>Shawmut</t>
  </si>
  <si>
    <t>Skelton</t>
  </si>
  <si>
    <t>William F Wyman</t>
  </si>
  <si>
    <t>FPL Energy Wyman LLC</t>
  </si>
  <si>
    <t>BA</t>
  </si>
  <si>
    <t>MWH</t>
  </si>
  <si>
    <t>OTH</t>
  </si>
  <si>
    <t>West Buxton</t>
  </si>
  <si>
    <t>Weston Hydro</t>
  </si>
  <si>
    <t>Williams Hydro</t>
  </si>
  <si>
    <t>Wyman Hydro</t>
  </si>
  <si>
    <t>Caribou Generation Station</t>
  </si>
  <si>
    <t>Merlin One LLC</t>
  </si>
  <si>
    <t>NBSO</t>
  </si>
  <si>
    <t>Squa Pan Hydro Station</t>
  </si>
  <si>
    <t>Algonquin Northern Maine</t>
  </si>
  <si>
    <t>Exelon Framingham LLC</t>
  </si>
  <si>
    <t>Exelon Power</t>
  </si>
  <si>
    <t>Pilgrim Nuclear Power Station</t>
  </si>
  <si>
    <t>Entergy Nuclear Generation Co</t>
  </si>
  <si>
    <t>Exelon Medway LLC</t>
  </si>
  <si>
    <t>Oak Bluffs Diesel Generating Facility</t>
  </si>
  <si>
    <t>GenOn Canal, LLC</t>
  </si>
  <si>
    <t>Canal</t>
  </si>
  <si>
    <t>NRG Canal 3 Development LLC</t>
  </si>
  <si>
    <t>Boatlock</t>
  </si>
  <si>
    <t>City of Holyoke Gas and Electric Dept.</t>
  </si>
  <si>
    <t>Chemical</t>
  </si>
  <si>
    <t>Hadley Falls</t>
  </si>
  <si>
    <t>Riverside Holyoke</t>
  </si>
  <si>
    <t>Nantucket</t>
  </si>
  <si>
    <t>Nantucket Electric Co</t>
  </si>
  <si>
    <t>Deerfield 5</t>
  </si>
  <si>
    <t>Great River Hydro, LLC</t>
  </si>
  <si>
    <t>Cabot</t>
  </si>
  <si>
    <t>Cobble Mountain</t>
  </si>
  <si>
    <t>Doreen</t>
  </si>
  <si>
    <t>NAEA Energy Massachusetts LLC</t>
  </si>
  <si>
    <t>Gardners Falls</t>
  </si>
  <si>
    <t>Central Rivers Power MA, LLC</t>
  </si>
  <si>
    <t>Putts Bridge</t>
  </si>
  <si>
    <t>Redbridge</t>
  </si>
  <si>
    <t>Essential Power Massachusetts LLC</t>
  </si>
  <si>
    <t>Woodland Road</t>
  </si>
  <si>
    <t>High Street Station</t>
  </si>
  <si>
    <t>Town of Ipswich - (MA)</t>
  </si>
  <si>
    <t>Waters River</t>
  </si>
  <si>
    <t>City of Peabody - (MA)</t>
  </si>
  <si>
    <t>Comerford</t>
  </si>
  <si>
    <t>S C Moore</t>
  </si>
  <si>
    <t>Vernon Dam</t>
  </si>
  <si>
    <t>Wilder</t>
  </si>
  <si>
    <t>Amoskeag</t>
  </si>
  <si>
    <t>Central Rivers Power NH, LLC</t>
  </si>
  <si>
    <t>Ayers Island</t>
  </si>
  <si>
    <t>Eastman Falls</t>
  </si>
  <si>
    <t>Garvins Falls</t>
  </si>
  <si>
    <t>Gorham</t>
  </si>
  <si>
    <t>Hooksett</t>
  </si>
  <si>
    <t>Jackman</t>
  </si>
  <si>
    <t>Lost Nation</t>
  </si>
  <si>
    <t>Granite Shore Power</t>
  </si>
  <si>
    <t>Merrimack</t>
  </si>
  <si>
    <t>Schiller</t>
  </si>
  <si>
    <t>OBS</t>
  </si>
  <si>
    <t>ORW</t>
  </si>
  <si>
    <t>Smith (NH)</t>
  </si>
  <si>
    <t>White Lake</t>
  </si>
  <si>
    <t>Ascutney</t>
  </si>
  <si>
    <t>Smith (VT)</t>
  </si>
  <si>
    <t>Cavendish</t>
  </si>
  <si>
    <t>Clark Falls</t>
  </si>
  <si>
    <t>Fairfax Falls</t>
  </si>
  <si>
    <t>Glen</t>
  </si>
  <si>
    <t>Lower Middlebury</t>
  </si>
  <si>
    <t>Milton</t>
  </si>
  <si>
    <t>Peterson</t>
  </si>
  <si>
    <t>Pittsford</t>
  </si>
  <si>
    <t>Rutland</t>
  </si>
  <si>
    <t>Salisbury</t>
  </si>
  <si>
    <t>Silver Lake (VT)</t>
  </si>
  <si>
    <t>Weybridge</t>
  </si>
  <si>
    <t>Newport</t>
  </si>
  <si>
    <t>Great Bay Hydro Corp</t>
  </si>
  <si>
    <t>Berlin 5</t>
  </si>
  <si>
    <t>Colchester 16</t>
  </si>
  <si>
    <t>Essex Junction 19</t>
  </si>
  <si>
    <t>Marshfield 6</t>
  </si>
  <si>
    <t>Middlesex 2</t>
  </si>
  <si>
    <t>West Danville 15</t>
  </si>
  <si>
    <t>Bellows Falls</t>
  </si>
  <si>
    <t>Harriman</t>
  </si>
  <si>
    <t>Canaan</t>
  </si>
  <si>
    <t>West Charleston</t>
  </si>
  <si>
    <t>Barton Village, Inc</t>
  </si>
  <si>
    <t>Burlington GT</t>
  </si>
  <si>
    <t>Great Falls (VT)</t>
  </si>
  <si>
    <t>Village of Lyndonville - (VT)</t>
  </si>
  <si>
    <t>Morrisville</t>
  </si>
  <si>
    <t>Cadys Falls</t>
  </si>
  <si>
    <t>Sherman</t>
  </si>
  <si>
    <t>Deerfield 2</t>
  </si>
  <si>
    <t>West Tisbury Generating Facility</t>
  </si>
  <si>
    <t>Deerfield 3</t>
  </si>
  <si>
    <t>Seabrook</t>
  </si>
  <si>
    <t>NextEra Energy Seabrook LLC</t>
  </si>
  <si>
    <t>Deerfield 4</t>
  </si>
  <si>
    <t>Shrewsbury</t>
  </si>
  <si>
    <t>Town of Shrewsbury - (MA)</t>
  </si>
  <si>
    <t>New Haven Harbor</t>
  </si>
  <si>
    <t>Dwight</t>
  </si>
  <si>
    <t>Indian Orchard</t>
  </si>
  <si>
    <t>Turners Falls</t>
  </si>
  <si>
    <t>Proctor</t>
  </si>
  <si>
    <t>Beldens</t>
  </si>
  <si>
    <t>Gorge 18</t>
  </si>
  <si>
    <t>Mcindoes</t>
  </si>
  <si>
    <t>Vergennes 9</t>
  </si>
  <si>
    <t>Waterbury 22</t>
  </si>
  <si>
    <t>Searsburg</t>
  </si>
  <si>
    <t>Block Island</t>
  </si>
  <si>
    <t>Block Island Power Co</t>
  </si>
  <si>
    <t>NA</t>
  </si>
  <si>
    <t>Wilkins Station</t>
  </si>
  <si>
    <t>City of Marblehead - (MA)</t>
  </si>
  <si>
    <t>Highgate Falls</t>
  </si>
  <si>
    <t>Village of Swanton - (VT)</t>
  </si>
  <si>
    <t>A L Pierce</t>
  </si>
  <si>
    <t>Connecticut Mun Elec Engy Coop</t>
  </si>
  <si>
    <t>Wrightsville Hydro Plant</t>
  </si>
  <si>
    <t>Washington Electric Coop - (VT)</t>
  </si>
  <si>
    <t>Bolton Falls</t>
  </si>
  <si>
    <t>Florence</t>
  </si>
  <si>
    <t>Omya Inc</t>
  </si>
  <si>
    <t>Searsburg Wind Turbine</t>
  </si>
  <si>
    <t>WT</t>
  </si>
  <si>
    <t>WND</t>
  </si>
  <si>
    <t>Front Street</t>
  </si>
  <si>
    <t>City of Chicopee - (MA)</t>
  </si>
  <si>
    <t>Princeton Wind Farm</t>
  </si>
  <si>
    <t>Town of Princeton - (MA)</t>
  </si>
  <si>
    <t>ReEnergy Fort Fairfield</t>
  </si>
  <si>
    <t>ReEnergy Fort Fairfield LLC</t>
  </si>
  <si>
    <t>Newington</t>
  </si>
  <si>
    <t>Fife Brook</t>
  </si>
  <si>
    <t>Bear Swamp Power Company LLC</t>
  </si>
  <si>
    <t>Bear Swamp</t>
  </si>
  <si>
    <t>PSEG- Provport Coal Storage</t>
  </si>
  <si>
    <t>Cherry Street</t>
  </si>
  <si>
    <t>Town of Hudson - (MA)</t>
  </si>
  <si>
    <t>Cabot Holyoke</t>
  </si>
  <si>
    <t>General Electric Aircraft Engines</t>
  </si>
  <si>
    <t>PV</t>
  </si>
  <si>
    <t>SUN</t>
  </si>
  <si>
    <t>Hillsborough Hosiery</t>
  </si>
  <si>
    <t>Silverstreet Hydro</t>
  </si>
  <si>
    <t>Derby Hydro</t>
  </si>
  <si>
    <t>McCallum Enterprises I LP</t>
  </si>
  <si>
    <t>Lockwood Hydroelectric Facility</t>
  </si>
  <si>
    <t>Merimil Ltd Partnership</t>
  </si>
  <si>
    <t>Hampton Facility</t>
  </si>
  <si>
    <t>Foss Manufacturing Company LLC</t>
  </si>
  <si>
    <t>Stevens Mills Dam</t>
  </si>
  <si>
    <t>Eagle Creek RE LLC</t>
  </si>
  <si>
    <t>Deweys Mill</t>
  </si>
  <si>
    <t>M Street Jet</t>
  </si>
  <si>
    <t>Massachusetts Bay Trans Auth</t>
  </si>
  <si>
    <t>Mine Falls Generating Station</t>
  </si>
  <si>
    <t>City of Nashua, NH</t>
  </si>
  <si>
    <t>Anson Abenaki Hydros</t>
  </si>
  <si>
    <t>West Enfield Hydro</t>
  </si>
  <si>
    <t>Clement Dam Hydro LLC</t>
  </si>
  <si>
    <t>Bridgewater Power LP</t>
  </si>
  <si>
    <t>Bridgewater Power Co LP</t>
  </si>
  <si>
    <t>ReEnergy Livermore Falls</t>
  </si>
  <si>
    <t>ReEnergy Ashland</t>
  </si>
  <si>
    <t>ReEnergy Ashland LLC</t>
  </si>
  <si>
    <t>Clark University</t>
  </si>
  <si>
    <t>Indian Orchard Plant 1</t>
  </si>
  <si>
    <t>Solutia Inc-Indian</t>
  </si>
  <si>
    <t>Mead Rumford Cogen</t>
  </si>
  <si>
    <t>ND Paper LLC</t>
  </si>
  <si>
    <t>SLW</t>
  </si>
  <si>
    <t>Rumford Falls Hydro Facility</t>
  </si>
  <si>
    <t>Brookfield Power New England</t>
  </si>
  <si>
    <t>Sheldon Springs Hydroelectric</t>
  </si>
  <si>
    <t>Sheldon Vermont Hydro Co., Inc.</t>
  </si>
  <si>
    <t>Rumford Cogeneration</t>
  </si>
  <si>
    <t>BLQ</t>
  </si>
  <si>
    <t>TDF</t>
  </si>
  <si>
    <t>Milton Hydro</t>
  </si>
  <si>
    <t>SFR Hydro Cor</t>
  </si>
  <si>
    <t>Benton Falls Associates</t>
  </si>
  <si>
    <t>Essex Hydro Associates LLC</t>
  </si>
  <si>
    <t>Dodge Falls Associates</t>
  </si>
  <si>
    <t>Dodge Falls Associates LP</t>
  </si>
  <si>
    <t>Anderson Power Products Division</t>
  </si>
  <si>
    <t>Anderson Power Products</t>
  </si>
  <si>
    <t>Industrial NAICS Non-Cogen</t>
  </si>
  <si>
    <t>Brassua Hydroelectric Project</t>
  </si>
  <si>
    <t>Brassua Hydroelectric LP</t>
  </si>
  <si>
    <t>Boott Hydropower</t>
  </si>
  <si>
    <t>Boott Hydropower Inc</t>
  </si>
  <si>
    <t>Errol Hydroelectric Project</t>
  </si>
  <si>
    <t>Errol Hydroelectric Co LLC</t>
  </si>
  <si>
    <t>Gilman Mill</t>
  </si>
  <si>
    <t>Ampersand Gilman Hydro LP</t>
  </si>
  <si>
    <t>Domtar - Woodland Mill</t>
  </si>
  <si>
    <t>Woodland Pulp LLC</t>
  </si>
  <si>
    <t>Covanta Southeastern Connecticut Company</t>
  </si>
  <si>
    <t>MSB</t>
  </si>
  <si>
    <t>MSN</t>
  </si>
  <si>
    <t>Pepperell Hydro Power Plant</t>
  </si>
  <si>
    <t>Swift River Hydro Operations Co., Inc</t>
  </si>
  <si>
    <t>Red Shield Envir Old Town Facility</t>
  </si>
  <si>
    <t>MFGR LLC</t>
  </si>
  <si>
    <t>Barker Lower</t>
  </si>
  <si>
    <t>KEI (Maine) Power Management (III) LLC</t>
  </si>
  <si>
    <t>Indeck Jonesboro Energy Center</t>
  </si>
  <si>
    <t>Covanta Maine LLC</t>
  </si>
  <si>
    <t>Indeck West Enfield Energy Center</t>
  </si>
  <si>
    <t>Deer Island Treatment Plant</t>
  </si>
  <si>
    <t>Massachusetts Wtr Rauth-Deer I</t>
  </si>
  <si>
    <t>OBG</t>
  </si>
  <si>
    <t>Mcf</t>
  </si>
  <si>
    <t>Oakdale Power Station</t>
  </si>
  <si>
    <t>Massachusetts Water Res Auth</t>
  </si>
  <si>
    <t>Cosgrove Intake and Power Station</t>
  </si>
  <si>
    <t>Springfield Power LLC</t>
  </si>
  <si>
    <t>DG Whitefield LLC</t>
  </si>
  <si>
    <t>EWP RENEWABLE CORP.</t>
  </si>
  <si>
    <t>Medical Area Total Energy Plant</t>
  </si>
  <si>
    <t>Medical Area Total Egy Plt Inc</t>
  </si>
  <si>
    <t>MMWAC Resource Recovery Facility</t>
  </si>
  <si>
    <t>Maine Waste to Energy</t>
  </si>
  <si>
    <t>Commercial NAICS Non-Cogen</t>
  </si>
  <si>
    <t>Norton Powerhouse</t>
  </si>
  <si>
    <t>Saint - Gobain Abrasives Inc</t>
  </si>
  <si>
    <t>International Paper Jay Hydro</t>
  </si>
  <si>
    <t>Penobscot Energy Recovery</t>
  </si>
  <si>
    <t>ESOCO Orrington LLC</t>
  </si>
  <si>
    <t>Otis Hydro</t>
  </si>
  <si>
    <t>International Paper Riley Hydro</t>
  </si>
  <si>
    <t>International Paper Livermore Hydro</t>
  </si>
  <si>
    <t>Univ of Massachusetts Medical Center</t>
  </si>
  <si>
    <t>University of Massachusetts Medical</t>
  </si>
  <si>
    <t>China Mill Hydro</t>
  </si>
  <si>
    <t>New Hampshire Hydro Associates</t>
  </si>
  <si>
    <t>Ottauquechee Hydro</t>
  </si>
  <si>
    <t>Blackstone/Tupperware</t>
  </si>
  <si>
    <t>Blackstone Hydro Inc.</t>
  </si>
  <si>
    <t>Pinetree Power</t>
  </si>
  <si>
    <t>Pinetree Power Inc</t>
  </si>
  <si>
    <t>Regional Waste Systems</t>
  </si>
  <si>
    <t>Ecomaine</t>
  </si>
  <si>
    <t>Robbins Lumber</t>
  </si>
  <si>
    <t>Robbins Lumber Inc</t>
  </si>
  <si>
    <t>Bucksport Generation LLC</t>
  </si>
  <si>
    <t>Pioneer Valley Resource Recovery</t>
  </si>
  <si>
    <t>Covanta Springfield LLC</t>
  </si>
  <si>
    <t>Worumbo Hydro Station</t>
  </si>
  <si>
    <t>Lower Village Water Power Project</t>
  </si>
  <si>
    <t>Sugar River Power LLC</t>
  </si>
  <si>
    <t>SEMASS Resource Recovery</t>
  </si>
  <si>
    <t>SEMASS Partnership</t>
  </si>
  <si>
    <t>Pembroke Hydro</t>
  </si>
  <si>
    <t>Newfound Hydroelectric</t>
  </si>
  <si>
    <t>KTZ Hydro LLC</t>
  </si>
  <si>
    <t>Rolfe Canal Hydro</t>
  </si>
  <si>
    <t>Briar-Hydro Associates</t>
  </si>
  <si>
    <t>Penacook Lower Falls</t>
  </si>
  <si>
    <t>Ridgewood Providence Power</t>
  </si>
  <si>
    <t>Gregg Falls</t>
  </si>
  <si>
    <t>Somerset Plant</t>
  </si>
  <si>
    <t>Sappi Fine Paper North America-Somerset</t>
  </si>
  <si>
    <t>OBL</t>
  </si>
  <si>
    <t>Penacook Upper Falls Hydro</t>
  </si>
  <si>
    <t>S D Warren Westbrook</t>
  </si>
  <si>
    <t>S D Warren Co.- Westbrook</t>
  </si>
  <si>
    <t>Boltonville Hydro Associates</t>
  </si>
  <si>
    <t>Lawrence Hydroelectric Associates</t>
  </si>
  <si>
    <t>Lawrence Hydroelectric Assoc</t>
  </si>
  <si>
    <t>New Milford Gas Recovery</t>
  </si>
  <si>
    <t>WM Renewable Energy LLC</t>
  </si>
  <si>
    <t>Central Power Plant</t>
  </si>
  <si>
    <t>State of Rhode Island</t>
  </si>
  <si>
    <t>Covanta Bristol Energy</t>
  </si>
  <si>
    <t>Covanta Bristol Inc</t>
  </si>
  <si>
    <t>ReEnergy Stratton LLC</t>
  </si>
  <si>
    <t>Covanta Haverhill</t>
  </si>
  <si>
    <t>Ogden Projects Inc-Haverhill</t>
  </si>
  <si>
    <t>Gardiner</t>
  </si>
  <si>
    <t>Pumpkin Hill</t>
  </si>
  <si>
    <t>KEI (Maine) Power Management (II) LLC</t>
  </si>
  <si>
    <t>Salmon Falls</t>
  </si>
  <si>
    <t>Somersworth Lower Great Dam</t>
  </si>
  <si>
    <t>Huntington Falls</t>
  </si>
  <si>
    <t>Pinetree Power Tamworth</t>
  </si>
  <si>
    <t>Pinetree Power- Tamworth LLC.</t>
  </si>
  <si>
    <t>Pontook Hydro Facility</t>
  </si>
  <si>
    <t>Pontook Operating LP</t>
  </si>
  <si>
    <t>Pejepscot Hydroelectric Project</t>
  </si>
  <si>
    <t>Topsham Hydro Partners</t>
  </si>
  <si>
    <t>Chicopee Hydroelectric Station</t>
  </si>
  <si>
    <t>Wheelabrator Concord Facility</t>
  </si>
  <si>
    <t>Wheelabrator Environmental Systems</t>
  </si>
  <si>
    <t>Wheelabrator North Andover</t>
  </si>
  <si>
    <t>Wheelabrator Millbury Facility</t>
  </si>
  <si>
    <t>Wheelabrator Saugus</t>
  </si>
  <si>
    <t>Wheelabrator Bridgeport</t>
  </si>
  <si>
    <t>Rousselot Inc</t>
  </si>
  <si>
    <t>Aziscohos Hydroelectric Project</t>
  </si>
  <si>
    <t>Ryegate Power Station</t>
  </si>
  <si>
    <t>ENGIE</t>
  </si>
  <si>
    <t>Rhode Island Hospital</t>
  </si>
  <si>
    <t>FC</t>
  </si>
  <si>
    <t>Collins Facility</t>
  </si>
  <si>
    <t>Ampersand Collins Hydro LLC</t>
  </si>
  <si>
    <t>Upper Barker</t>
  </si>
  <si>
    <t>Androscoggin Mill</t>
  </si>
  <si>
    <t>Verso Paper Androscoggin LLC</t>
  </si>
  <si>
    <t>Mechanic Falls</t>
  </si>
  <si>
    <t>KEI (Maine) Power Management (IV) LLC</t>
  </si>
  <si>
    <t>Pittsfield Hydro</t>
  </si>
  <si>
    <t>Great Lakes Hydro America - ME</t>
  </si>
  <si>
    <t>Great Lakes Hydro America LLC</t>
  </si>
  <si>
    <t>Hydro Kennebec Project</t>
  </si>
  <si>
    <t>Hydro Kennebec LLC</t>
  </si>
  <si>
    <t>Gillette SBMC</t>
  </si>
  <si>
    <t>The Gillette Company</t>
  </si>
  <si>
    <t>Erving Paper Mills</t>
  </si>
  <si>
    <t>Erving Paper Mills Inc</t>
  </si>
  <si>
    <t>Pfizer Groton Plant</t>
  </si>
  <si>
    <t>Pfizer Inc</t>
  </si>
  <si>
    <t>Colebrook Hydroelectric</t>
  </si>
  <si>
    <t>Metropolitan Dist of Hartford</t>
  </si>
  <si>
    <t>Goodwin Hydroelectric</t>
  </si>
  <si>
    <t>Chace Mill Winooski One</t>
  </si>
  <si>
    <t>EHC West Hopkinton</t>
  </si>
  <si>
    <t>Kinneytown New Old</t>
  </si>
  <si>
    <t>Kinneytown Hydro Co Inc</t>
  </si>
  <si>
    <t>Dartmouth College Heating Plant</t>
  </si>
  <si>
    <t>Dartmouth College</t>
  </si>
  <si>
    <t>Rollinsford</t>
  </si>
  <si>
    <t>Mascoma Hydro</t>
  </si>
  <si>
    <t>Crotched Mountain Rehabilitation Center</t>
  </si>
  <si>
    <t>Crotched Mt Rehab Ctr Inc</t>
  </si>
  <si>
    <t>Lochmere Hydroelectric Plant</t>
  </si>
  <si>
    <t>Pratt &amp; Whitney</t>
  </si>
  <si>
    <t>United Technologies</t>
  </si>
  <si>
    <t>Pinetree Power Fitchburg</t>
  </si>
  <si>
    <t>Pinetree Power Fitchburg, LLC</t>
  </si>
  <si>
    <t>Berlin Gorham</t>
  </si>
  <si>
    <t>Turnkey Landfill Gas Recovery</t>
  </si>
  <si>
    <t>Wheelabrator Lisbon</t>
  </si>
  <si>
    <t>Plymouth State College Cogeneration</t>
  </si>
  <si>
    <t>Plymouth State University</t>
  </si>
  <si>
    <t>Mass Inst Tech Cntrl Utilities/Cogen Plt</t>
  </si>
  <si>
    <t>Massachusetts Inst of Tech</t>
  </si>
  <si>
    <t>Wellesley College Central Utility Plant</t>
  </si>
  <si>
    <t>Wellesley College</t>
  </si>
  <si>
    <t>CT Resource Rec Authority Facility</t>
  </si>
  <si>
    <t>Harris Energy Realty</t>
  </si>
  <si>
    <t>Nashua Plant</t>
  </si>
  <si>
    <t>EPP Renewable Energy</t>
  </si>
  <si>
    <t>Androscoggin Energy Center</t>
  </si>
  <si>
    <t>MM Taunton Energy</t>
  </si>
  <si>
    <t>MM Taunton Energy LLC</t>
  </si>
  <si>
    <t>MM Hartford Energy</t>
  </si>
  <si>
    <t>DeltaPro Energy Inc</t>
  </si>
  <si>
    <t>Medway Hydro</t>
  </si>
  <si>
    <t>Wallingford Energy</t>
  </si>
  <si>
    <t>Wallingford Energy LLC</t>
  </si>
  <si>
    <t>GRS Fall River</t>
  </si>
  <si>
    <t>Gas Recovery Systems Inc</t>
  </si>
  <si>
    <t>Quinebaug Lower Project</t>
  </si>
  <si>
    <t>Quinebaug Associates LLC</t>
  </si>
  <si>
    <t>Waterside Power, LLC</t>
  </si>
  <si>
    <t>Lempster Wind LLC</t>
  </si>
  <si>
    <t>Avangrid Renewables LLC</t>
  </si>
  <si>
    <t>Ameresco Chicopee Energy</t>
  </si>
  <si>
    <t>AMERESCO Chicopee Energy LLC</t>
  </si>
  <si>
    <t>Mars Hill Wind Farm Project</t>
  </si>
  <si>
    <t>First Wind O&amp;M, LLC</t>
  </si>
  <si>
    <t>Fitchburg Gas Recovery</t>
  </si>
  <si>
    <t>Waterbury Generation</t>
  </si>
  <si>
    <t>Engie North America</t>
  </si>
  <si>
    <t>Hull Wind II</t>
  </si>
  <si>
    <t>Hull Municipal Light Plant</t>
  </si>
  <si>
    <t>Kibby Wind Facility</t>
  </si>
  <si>
    <t>Helix Maine Wind Development, LLC</t>
  </si>
  <si>
    <t>Plainfield Renewable Energy LLC</t>
  </si>
  <si>
    <t>Plainfield Renewable Energy, LLC</t>
  </si>
  <si>
    <t>Moretown</t>
  </si>
  <si>
    <t>Fairfield University CHP Plant</t>
  </si>
  <si>
    <t>Fairfield University</t>
  </si>
  <si>
    <t>Stetson Wind I</t>
  </si>
  <si>
    <t>Rollins Wind Project</t>
  </si>
  <si>
    <t>Stetson Wind II</t>
  </si>
  <si>
    <t>Oakfield Wind Project</t>
  </si>
  <si>
    <t>Novatus Energy</t>
  </si>
  <si>
    <t>Waste Management Crossroads LFGTE</t>
  </si>
  <si>
    <t>GenConn Middletown LLC</t>
  </si>
  <si>
    <t>GenConn Devon LLC</t>
  </si>
  <si>
    <t>Sheffield Wind</t>
  </si>
  <si>
    <t>Bull Hill Wind Project</t>
  </si>
  <si>
    <t>Newark America Mill</t>
  </si>
  <si>
    <t>Newark America</t>
  </si>
  <si>
    <t>Beaver Ridge Wind</t>
  </si>
  <si>
    <t>Beaver Ridge Wind LLC</t>
  </si>
  <si>
    <t>HSCo CHP</t>
  </si>
  <si>
    <t>Orono Hydro Station</t>
  </si>
  <si>
    <t>MA Military Reservation Wind Project</t>
  </si>
  <si>
    <t>Air Force Civil Engineer Center</t>
  </si>
  <si>
    <t>Dorchester Solar Site</t>
  </si>
  <si>
    <t>Massachusetts Electric Co</t>
  </si>
  <si>
    <t>Haverhill Solar Power Project</t>
  </si>
  <si>
    <t>NEDC Solar Site</t>
  </si>
  <si>
    <t>Fox Island Wind LLC</t>
  </si>
  <si>
    <t>New England Wind LLC</t>
  </si>
  <si>
    <t>Notus Wind 1</t>
  </si>
  <si>
    <t>Notus Clean Energy LLC</t>
  </si>
  <si>
    <t>Dartmouth Solar</t>
  </si>
  <si>
    <t>Consolidated Edison Development Inc.</t>
  </si>
  <si>
    <t>Chittenden County Solar Partners</t>
  </si>
  <si>
    <t>Chittenden County Solar Partners LLC</t>
  </si>
  <si>
    <t>Bingham Wind</t>
  </si>
  <si>
    <t>Record Hill Wind</t>
  </si>
  <si>
    <t>Record Hill Wind LLC</t>
  </si>
  <si>
    <t>Bridge Street 1 &amp; 2</t>
  </si>
  <si>
    <t>Fort Hill 1, 2, 3 &amp; 4</t>
  </si>
  <si>
    <t>Gary Court 1 &amp; 2</t>
  </si>
  <si>
    <t>Jewett City 1</t>
  </si>
  <si>
    <t>LNG 1 &amp; 2</t>
  </si>
  <si>
    <t>Lebanon Pines 1 &amp; 2</t>
  </si>
  <si>
    <t>Water Treatment 1 &amp; 2</t>
  </si>
  <si>
    <t>Norwich WWTP</t>
  </si>
  <si>
    <t>Indian Orchard PV Facility</t>
  </si>
  <si>
    <t>Western Massachusetts Electric Company</t>
  </si>
  <si>
    <t>Silver Lake Solar Photovoltaic Facility</t>
  </si>
  <si>
    <t>Norden 1-3</t>
  </si>
  <si>
    <t>Third Taxing District of Norwalk</t>
  </si>
  <si>
    <t>Berkshire Wind Power Project</t>
  </si>
  <si>
    <t>Middlebury College</t>
  </si>
  <si>
    <t>Middlebury College Biomass</t>
  </si>
  <si>
    <t>Dartmouth II Solar</t>
  </si>
  <si>
    <t>Ipswich Wind Turbine</t>
  </si>
  <si>
    <t>Holyoke Solar Cooperative at Mueller</t>
  </si>
  <si>
    <t>Holyoke Solar LLC</t>
  </si>
  <si>
    <t>Douglas Solar</t>
  </si>
  <si>
    <t>Town of Uxbridge MA at Commerce Dr</t>
  </si>
  <si>
    <t>Constellation Solar Net Metering LLC</t>
  </si>
  <si>
    <t>Town of Norfolk MA at Medway Branch</t>
  </si>
  <si>
    <t>Constellation Solar Massachusetts LLC</t>
  </si>
  <si>
    <t>Kingdom Community Wind</t>
  </si>
  <si>
    <t>Groveland Solar</t>
  </si>
  <si>
    <t>Shrewsbury Solar</t>
  </si>
  <si>
    <t>Boston Scientific Solar</t>
  </si>
  <si>
    <t>Consolidated Edison Solutions Inc</t>
  </si>
  <si>
    <t>Granite Reliable Power</t>
  </si>
  <si>
    <t>Mt Wachusett Community College</t>
  </si>
  <si>
    <t>Spruce Mountain WInd</t>
  </si>
  <si>
    <t>Spruce Mountain Wind LLC</t>
  </si>
  <si>
    <t>Padelford Solar</t>
  </si>
  <si>
    <t>Block Island Wind Farm</t>
  </si>
  <si>
    <t>Deepwater Wind Block Island LLC</t>
  </si>
  <si>
    <t>WS</t>
  </si>
  <si>
    <t>Burgess BioPower</t>
  </si>
  <si>
    <t>Berlin Station, LLC</t>
  </si>
  <si>
    <t>Charlestown Wind Turbine</t>
  </si>
  <si>
    <t>MWRA Charlestown</t>
  </si>
  <si>
    <t>Green Meadows</t>
  </si>
  <si>
    <t>Green States Energy, Inc.</t>
  </si>
  <si>
    <t>Cellu Tissue</t>
  </si>
  <si>
    <t>Dunn Paper East Hartford, LLC</t>
  </si>
  <si>
    <t>Groton Wind LLC</t>
  </si>
  <si>
    <t>SVEP Solar Project Company</t>
  </si>
  <si>
    <t>CleanCapital</t>
  </si>
  <si>
    <t>Williamstown Solar</t>
  </si>
  <si>
    <t>Twin Rivers Paper Co LLC</t>
  </si>
  <si>
    <t>PUR</t>
  </si>
  <si>
    <t>Danbury Hospital Cogen Plant</t>
  </si>
  <si>
    <t>Danbury Hospital</t>
  </si>
  <si>
    <t>Eastern Maine Medical Center</t>
  </si>
  <si>
    <t>Wesleyan University Cogen 1</t>
  </si>
  <si>
    <t>Wesleyan University</t>
  </si>
  <si>
    <t>Williams College - Campus CHP</t>
  </si>
  <si>
    <t>President &amp; Trustees of Williams College</t>
  </si>
  <si>
    <t>Smith College Central Heating Plant</t>
  </si>
  <si>
    <t>The Trustees of Smith College</t>
  </si>
  <si>
    <t>Wilson Solar</t>
  </si>
  <si>
    <t>UNH 7.9 MW Plant</t>
  </si>
  <si>
    <t>Emcor Energy Services</t>
  </si>
  <si>
    <t>Rand Whitney CHP Plant</t>
  </si>
  <si>
    <t>Rand Whitney Containerboard L.P.</t>
  </si>
  <si>
    <t>Amherst College Co Gen</t>
  </si>
  <si>
    <t>Amherst College</t>
  </si>
  <si>
    <t>NFM Solar Power LLC</t>
  </si>
  <si>
    <t>West Greenwich Solar</t>
  </si>
  <si>
    <t>CCSU Co-Gen-STBY Gen</t>
  </si>
  <si>
    <t>Central Connecticut State University</t>
  </si>
  <si>
    <t>CCSU Fuel Cell Project</t>
  </si>
  <si>
    <t>New Britain Renewable Energy, LLC</t>
  </si>
  <si>
    <t>Georgia Mountain Community Wind Farm</t>
  </si>
  <si>
    <t>Greenbacker Renewable Energy Corporation</t>
  </si>
  <si>
    <t>Acushnet AD Makepeace</t>
  </si>
  <si>
    <t>Ahana Renewables, LLC</t>
  </si>
  <si>
    <t>Acushnet Hawes Reed Road</t>
  </si>
  <si>
    <t>Easthampton Landfill-City of Easthampton</t>
  </si>
  <si>
    <t>Mass Midstate Solar 3</t>
  </si>
  <si>
    <t>Mass Midstate Solar 2</t>
  </si>
  <si>
    <t>Mass Midstate Solar 1</t>
  </si>
  <si>
    <t>Millbury Solar</t>
  </si>
  <si>
    <t>Leicester One MA Solar LLC</t>
  </si>
  <si>
    <t>Freetown Solar</t>
  </si>
  <si>
    <t>Mass Solar, LLC</t>
  </si>
  <si>
    <t>Bradley Energy Center</t>
  </si>
  <si>
    <t>Ameresco Select Inc</t>
  </si>
  <si>
    <t>Quittacas Pond Solar</t>
  </si>
  <si>
    <t>Northbridge Solar</t>
  </si>
  <si>
    <t>CES Sterling LLC</t>
  </si>
  <si>
    <t>SunEdison LLC</t>
  </si>
  <si>
    <t>Bellingham PV</t>
  </si>
  <si>
    <t>WGL Energy Systems, Inc</t>
  </si>
  <si>
    <t>Marshfield PV</t>
  </si>
  <si>
    <t>Orange PV</t>
  </si>
  <si>
    <t>Maynard PV</t>
  </si>
  <si>
    <t>Southbridge PV</t>
  </si>
  <si>
    <t>Westford Solar Park</t>
  </si>
  <si>
    <t>SunGen Sharon 1 LLC</t>
  </si>
  <si>
    <t>Bridgeport Fuel Cell Park</t>
  </si>
  <si>
    <t>Dominion Renewable Energy</t>
  </si>
  <si>
    <t>Somers Solar Center, LLC</t>
  </si>
  <si>
    <t>Merrimac Solar</t>
  </si>
  <si>
    <t>Cottage Street Solar Facility</t>
  </si>
  <si>
    <t>Forbes Street Solar</t>
  </si>
  <si>
    <t>Forbes Street Solar, LLC</t>
  </si>
  <si>
    <t>Town of East Bridgewater CSG</t>
  </si>
  <si>
    <t>Tesla Inc.</t>
  </si>
  <si>
    <t>Indeck Energy-Alexandria</t>
  </si>
  <si>
    <t>Indeck Energy-Alexandria, LLC</t>
  </si>
  <si>
    <t>Saddleback Ridge Wind Farm</t>
  </si>
  <si>
    <t>Saddleback Ridge Wind, LLC</t>
  </si>
  <si>
    <t>Canton Mountain Wind</t>
  </si>
  <si>
    <t>Canton Mountain Wind LLC</t>
  </si>
  <si>
    <t>Berkshire 1</t>
  </si>
  <si>
    <t>PPS Berkshire Solar LLC</t>
  </si>
  <si>
    <t>North Brookfield</t>
  </si>
  <si>
    <t>Cape Cod Air Force Station - 6 SWS</t>
  </si>
  <si>
    <t>US Air Force</t>
  </si>
  <si>
    <t>Frito Lay Incorporated</t>
  </si>
  <si>
    <t>Frito Lay Incorporated Dayville</t>
  </si>
  <si>
    <t>Braley Road 2</t>
  </si>
  <si>
    <t>Dartmouth</t>
  </si>
  <si>
    <t>Hancock Wind Plant</t>
  </si>
  <si>
    <t>Axio Green LLC</t>
  </si>
  <si>
    <t>Tihonet Solar</t>
  </si>
  <si>
    <t>Sheldon Solar</t>
  </si>
  <si>
    <t>Enel Green Power NA, Inc.</t>
  </si>
  <si>
    <t>Sudbury Landfill</t>
  </si>
  <si>
    <t>Solar Sudbury One LF LLC</t>
  </si>
  <si>
    <t>Berkley East Solar LLC</t>
  </si>
  <si>
    <t>Fusion Solar Center LLC</t>
  </si>
  <si>
    <t>Fusion Solar Centre, L.L.C</t>
  </si>
  <si>
    <t>Integrys MA Solar, LLC - Ashburnham Site</t>
  </si>
  <si>
    <t>Integrys MA Solar, LLC</t>
  </si>
  <si>
    <t>Open View Solar Farm</t>
  </si>
  <si>
    <t>Cross Pollination Inc</t>
  </si>
  <si>
    <t>Walpole Solar 2</t>
  </si>
  <si>
    <t>Walpole Solar 2, LLC</t>
  </si>
  <si>
    <t>Gardner Solar 1</t>
  </si>
  <si>
    <t>Gardner Solar 1, LLC</t>
  </si>
  <si>
    <t>Simonds</t>
  </si>
  <si>
    <t>Simonds Saw LLC</t>
  </si>
  <si>
    <t>Bristol Myers Squibb Wallingford</t>
  </si>
  <si>
    <t>5 Research Parkway Wallingford LLC</t>
  </si>
  <si>
    <t>Camelot Wind LLC</t>
  </si>
  <si>
    <t>Technology Drive Solar</t>
  </si>
  <si>
    <t>WE 90 Technology Drive LLC</t>
  </si>
  <si>
    <t>Fairview Farms Solar</t>
  </si>
  <si>
    <t>Fairview Farms Solar LLC</t>
  </si>
  <si>
    <t>Dept of Corrections NCCI Wind</t>
  </si>
  <si>
    <t>Pine Tree Landfill Gas to Energy</t>
  </si>
  <si>
    <t>Pine Tree Landfill</t>
  </si>
  <si>
    <t>Southbridge Landfill Gas-to-Energy</t>
  </si>
  <si>
    <t>Southbridge Recycling and Disposal Park</t>
  </si>
  <si>
    <t>Scituate PV</t>
  </si>
  <si>
    <t>Main Street Power</t>
  </si>
  <si>
    <t>Bolton PV</t>
  </si>
  <si>
    <t>Stow PV</t>
  </si>
  <si>
    <t>Kingston Wind Independence</t>
  </si>
  <si>
    <t>Ipswich Wind Independence</t>
  </si>
  <si>
    <t>Agawam Solar</t>
  </si>
  <si>
    <t>Citizens Enterprises Corporation</t>
  </si>
  <si>
    <t>Rehoboth Solar</t>
  </si>
  <si>
    <t>Chicopee Solar</t>
  </si>
  <si>
    <t>Route 57 Solar</t>
  </si>
  <si>
    <t>EBZ Solar</t>
  </si>
  <si>
    <t>Whately Solar</t>
  </si>
  <si>
    <t>Ball Mountain Hydro</t>
  </si>
  <si>
    <t>Blue Heron Hydro LLC</t>
  </si>
  <si>
    <t>West Davisville Solar</t>
  </si>
  <si>
    <t>WR-TGC Solar Generation IV LLC</t>
  </si>
  <si>
    <t>651 Chase Solar NG</t>
  </si>
  <si>
    <t>651 Chase Solar NG LLC</t>
  </si>
  <si>
    <t>Whitcomb Solar Farm</t>
  </si>
  <si>
    <t>ERWR Whitcomb Farm Solar LLC</t>
  </si>
  <si>
    <t>Waste Water Treatment Plant</t>
  </si>
  <si>
    <t>City of Pittsfield</t>
  </si>
  <si>
    <t>Jericho Power</t>
  </si>
  <si>
    <t>Jericho Power LLC</t>
  </si>
  <si>
    <t>Brewster Landfill</t>
  </si>
  <si>
    <t>CF CVEC Owner One LLC</t>
  </si>
  <si>
    <t>Chatham Landfill</t>
  </si>
  <si>
    <t>Harwich Landfill</t>
  </si>
  <si>
    <t>Katama Farm</t>
  </si>
  <si>
    <t>Nunnepog</t>
  </si>
  <si>
    <t>Barnstable Landfill</t>
  </si>
  <si>
    <t>Dennis Landfill</t>
  </si>
  <si>
    <t>Lepomis PV Energy LLC</t>
  </si>
  <si>
    <t>EDF Renewable Asset Holdings, Inc.</t>
  </si>
  <si>
    <t>Rockland Solar CSG</t>
  </si>
  <si>
    <t>Marina Energy LLC</t>
  </si>
  <si>
    <t>Acushnet-Braley Road 1</t>
  </si>
  <si>
    <t>Acushnet- High Hill</t>
  </si>
  <si>
    <t>Dartmouth Landfill</t>
  </si>
  <si>
    <t>WECC</t>
  </si>
  <si>
    <t>Easton Landfill</t>
  </si>
  <si>
    <t>Ludlow Landfill</t>
  </si>
  <si>
    <t>Methuen Landfill</t>
  </si>
  <si>
    <t>Plymouth Site 1</t>
  </si>
  <si>
    <t>EDF Lancaster</t>
  </si>
  <si>
    <t>Franklin 1</t>
  </si>
  <si>
    <t>CD US Solar MT 2 LLC</t>
  </si>
  <si>
    <t>Franklin 2</t>
  </si>
  <si>
    <t>Passadumkeag Windpark LLC</t>
  </si>
  <si>
    <t>Southern Power Co</t>
  </si>
  <si>
    <t>Brockelman</t>
  </si>
  <si>
    <t>Beverly</t>
  </si>
  <si>
    <t>WED NK Green</t>
  </si>
  <si>
    <t>WED NK Green LLC</t>
  </si>
  <si>
    <t>WED Coventry 1</t>
  </si>
  <si>
    <t>WED Coventry One, LLC</t>
  </si>
  <si>
    <t>WED Coventry 2</t>
  </si>
  <si>
    <t>WED Coventry Two, LLC</t>
  </si>
  <si>
    <t>WED Coventry 3</t>
  </si>
  <si>
    <t>WED Coventry Three, LLC</t>
  </si>
  <si>
    <t>WED Coventry 4</t>
  </si>
  <si>
    <t>WED Coventry Four, LLC</t>
  </si>
  <si>
    <t>WED Coventry 5</t>
  </si>
  <si>
    <t>WED Coventry Five, LLC</t>
  </si>
  <si>
    <t>WED Coventry 6</t>
  </si>
  <si>
    <t>WED Coventry Six, LLC</t>
  </si>
  <si>
    <t>Devens</t>
  </si>
  <si>
    <t>Browne Solar LLC</t>
  </si>
  <si>
    <t>Indian Hill Solar LLC</t>
  </si>
  <si>
    <t>State Street Solar LLC</t>
  </si>
  <si>
    <t>Westborough Solar LLC</t>
  </si>
  <si>
    <t>SunRay Power LLC</t>
  </si>
  <si>
    <t>True North</t>
  </si>
  <si>
    <t>CD US Solar MT1 LLC</t>
  </si>
  <si>
    <t>Grafton Solar</t>
  </si>
  <si>
    <t>Shaffer</t>
  </si>
  <si>
    <t>CD US Solar MT3, LLC</t>
  </si>
  <si>
    <t>Backus Microgrid Project</t>
  </si>
  <si>
    <t>Stillwater B</t>
  </si>
  <si>
    <t>Orono B</t>
  </si>
  <si>
    <t>St. Albans SPEED Project</t>
  </si>
  <si>
    <t>St. Albans Solar Partners, LLC</t>
  </si>
  <si>
    <t>Ayers Village Solar</t>
  </si>
  <si>
    <t>DESRI V Mass Solar Holdco, LLC</t>
  </si>
  <si>
    <t>Monson Solar</t>
  </si>
  <si>
    <t>Sullivan Solar</t>
  </si>
  <si>
    <t>Winchendon Solar</t>
  </si>
  <si>
    <t>KS Solar Six LLC</t>
  </si>
  <si>
    <t>Kearsarge Solar LLC</t>
  </si>
  <si>
    <t>Clarendon Solar Farm</t>
  </si>
  <si>
    <t>Clarendon Solar Farm, LLC</t>
  </si>
  <si>
    <t>Claire Solar Farm</t>
  </si>
  <si>
    <t>Claire Solar Partners LLC</t>
  </si>
  <si>
    <t>Hadley Solar NG, LLC</t>
  </si>
  <si>
    <t>NuGen Capital Management</t>
  </si>
  <si>
    <t>265 Pleasant Solar NG, LLC</t>
  </si>
  <si>
    <t>Antares-GRE 314 East Lyme LLC</t>
  </si>
  <si>
    <t>GRE 314 East Lyme LLC</t>
  </si>
  <si>
    <t>Acton Solar Landfill</t>
  </si>
  <si>
    <t>Heliovaas LLC</t>
  </si>
  <si>
    <t>Tisbury Landfill Solar</t>
  </si>
  <si>
    <t>Future Generation Wind</t>
  </si>
  <si>
    <t>Twiss Street Solar</t>
  </si>
  <si>
    <t>Chicopee River Solar</t>
  </si>
  <si>
    <t>Chicopee Granby Road Solar</t>
  </si>
  <si>
    <t>Charlton Solar I</t>
  </si>
  <si>
    <t>Charlton Solar I, LLC</t>
  </si>
  <si>
    <t>Lightolier Wind I Turbine</t>
  </si>
  <si>
    <t>Philips Lightolier</t>
  </si>
  <si>
    <t>Main Street Solar Project</t>
  </si>
  <si>
    <t>NextSun Energy, LLC</t>
  </si>
  <si>
    <t>NBC Field's Point Wind Farm</t>
  </si>
  <si>
    <t>Narragansett Bay Commission</t>
  </si>
  <si>
    <t>Framingham State University Plant</t>
  </si>
  <si>
    <t>Framingham State University</t>
  </si>
  <si>
    <t>Charlotte Solar LLC VT</t>
  </si>
  <si>
    <t>Charlotte Solar LLC</t>
  </si>
  <si>
    <t>Scituate Wind</t>
  </si>
  <si>
    <t>Scituate Wind LLC</t>
  </si>
  <si>
    <t>Fairhaven Wind</t>
  </si>
  <si>
    <t>Fairhaven Wind LLC</t>
  </si>
  <si>
    <t>Templeton</t>
  </si>
  <si>
    <t>Sunny Templeton, LLC</t>
  </si>
  <si>
    <t>Barton Solar Farm</t>
  </si>
  <si>
    <t>Barton Solar, LLC</t>
  </si>
  <si>
    <t>Leominster (MA)-South Street-R&amp;D</t>
  </si>
  <si>
    <t>South Street Solar, LLC</t>
  </si>
  <si>
    <t>Bourne (MA) - Holliston I</t>
  </si>
  <si>
    <t>NVT LICENSES, LLC</t>
  </si>
  <si>
    <t>BlueWave Capital - Grafton (SREC II)</t>
  </si>
  <si>
    <t>TerraForm Solar XVII, LLC</t>
  </si>
  <si>
    <t>Chester Power Partners</t>
  </si>
  <si>
    <t>Chester Power Partners LLC</t>
  </si>
  <si>
    <t>Stetson Road Solar - Barre I</t>
  </si>
  <si>
    <t>Barre II Solar Project</t>
  </si>
  <si>
    <t>Chester Solar Farm</t>
  </si>
  <si>
    <t>Concord Solar Farm</t>
  </si>
  <si>
    <t>Adams Farm Solar</t>
  </si>
  <si>
    <t>Adams Farm Solar LLC</t>
  </si>
  <si>
    <t>RGS-Rutland VNM SREC II Project (MA)</t>
  </si>
  <si>
    <t>New Bedford (MA) Plymouth</t>
  </si>
  <si>
    <t>BWC Origination 4, LLC</t>
  </si>
  <si>
    <t>Upper Blackstone (MA) Treasure Valley</t>
  </si>
  <si>
    <t>Nexamp Treasure Valley Solar, LLC</t>
  </si>
  <si>
    <t>Advance Stores Company, Inc</t>
  </si>
  <si>
    <t>IBM Southbury</t>
  </si>
  <si>
    <t>Bloom Energy</t>
  </si>
  <si>
    <t>Granby LFG</t>
  </si>
  <si>
    <t>Industrial Power Services Corp.</t>
  </si>
  <si>
    <t>Hunt Farm Solar</t>
  </si>
  <si>
    <t>Hunt Farm Solar LLC</t>
  </si>
  <si>
    <t>205 Sturbridge A</t>
  </si>
  <si>
    <t>SH Solarne2 LLC</t>
  </si>
  <si>
    <t>201 Sturbridge B</t>
  </si>
  <si>
    <t>SE Solarne2 LLC</t>
  </si>
  <si>
    <t>Spring Hill Road</t>
  </si>
  <si>
    <t>Sustainable Power Group, LLC</t>
  </si>
  <si>
    <t>Johnston Solar</t>
  </si>
  <si>
    <t>Half Moon Ventures, LLC</t>
  </si>
  <si>
    <t>Palmer Solar LLC</t>
  </si>
  <si>
    <t>Lowell Solar Landfill</t>
  </si>
  <si>
    <t>Lowell Solar Landfill LLC</t>
  </si>
  <si>
    <t>Hunt Road Solar</t>
  </si>
  <si>
    <t>Pepperidge Farm Bloomfield</t>
  </si>
  <si>
    <t>Pepperidge Farm, Inc.- Bloomfield</t>
  </si>
  <si>
    <t>Mashpee Landfill Solar</t>
  </si>
  <si>
    <t>Scatter Solar - Mashpee Landfill</t>
  </si>
  <si>
    <t>Oxford</t>
  </si>
  <si>
    <t>UGT Renewable Energy 13, LLC</t>
  </si>
  <si>
    <t>UI RCP New Haven Fuel Cell</t>
  </si>
  <si>
    <t>United Illuminating Co</t>
  </si>
  <si>
    <t>UI RCP Bridgeport Seaside</t>
  </si>
  <si>
    <t>Syncarpha Palmer, LLC</t>
  </si>
  <si>
    <t>Federal Road Solar 1, LLC CSG</t>
  </si>
  <si>
    <t>Federal Road Solar 1, LLC</t>
  </si>
  <si>
    <t>BWC Swan Pond River CSG</t>
  </si>
  <si>
    <t>BWC Swan Pond River, LLC</t>
  </si>
  <si>
    <t>Leominster</t>
  </si>
  <si>
    <t>Syncarpha Massachusetts, LLC</t>
  </si>
  <si>
    <t>North Adams Landfill</t>
  </si>
  <si>
    <t>Syncarpha North Adams, LLC</t>
  </si>
  <si>
    <t>Fisher Road Solar</t>
  </si>
  <si>
    <t>Fisher Road Solar I, LLC</t>
  </si>
  <si>
    <t>Palmer Landfill</t>
  </si>
  <si>
    <t>Syncarpha Bondsville, LLC</t>
  </si>
  <si>
    <t>Hewlett-Packard (HP) - Andover, MA</t>
  </si>
  <si>
    <t>UDR Glastonbury Fuel Cell</t>
  </si>
  <si>
    <t>UIL Distributed Resources, LLC</t>
  </si>
  <si>
    <t>Town of Needham VNEM CSG</t>
  </si>
  <si>
    <t>Williamsburg Solar LLC VNEM CSG</t>
  </si>
  <si>
    <t>BJ's Wholesale Club, Inc- Uxbridge</t>
  </si>
  <si>
    <t>CMEEC - Bozrah</t>
  </si>
  <si>
    <t>Conn Mun Electric Energy Coop</t>
  </si>
  <si>
    <t>CED Westfield Solar, LLC</t>
  </si>
  <si>
    <t>West Groton CHP</t>
  </si>
  <si>
    <t>Hollingsworth &amp; Vose Co West Groton</t>
  </si>
  <si>
    <t>Southbridge Solar</t>
  </si>
  <si>
    <t>Sudbury Solar</t>
  </si>
  <si>
    <t>Ecos Energy LLC</t>
  </si>
  <si>
    <t>SJA Solar LLC-Solterra Monastery CSG</t>
  </si>
  <si>
    <t>SJA Solar, LLC</t>
  </si>
  <si>
    <t>RFC</t>
  </si>
  <si>
    <t>Pfizer Groton Fuel Cell</t>
  </si>
  <si>
    <t>Groton Fuel Cell 1 LLC</t>
  </si>
  <si>
    <t>Pisgah Mountain Wind</t>
  </si>
  <si>
    <t>Pisgah Mountain, LLC</t>
  </si>
  <si>
    <t>Coventry Photovoltaic, LLC</t>
  </si>
  <si>
    <t>Soltage LLC</t>
  </si>
  <si>
    <t>Fairhaven C</t>
  </si>
  <si>
    <t>Clean Energy Collective LLC</t>
  </si>
  <si>
    <t>West Bridgewater AB CSG</t>
  </si>
  <si>
    <t>Carver MA 1 Community Solar</t>
  </si>
  <si>
    <t>Wareham MA 1 Community Solar</t>
  </si>
  <si>
    <t>Brookside</t>
  </si>
  <si>
    <t>Athens Energy</t>
  </si>
  <si>
    <t>Athens Energy, LLC</t>
  </si>
  <si>
    <t>OT</t>
  </si>
  <si>
    <t>Hardwick-Athol &amp; Eagle Hill</t>
  </si>
  <si>
    <t>SEC CRSD Solar One, LLC</t>
  </si>
  <si>
    <t>Westport MA 1 Community Solar</t>
  </si>
  <si>
    <t>Westport MA 2 Community Solar</t>
  </si>
  <si>
    <t>Rail Trail</t>
  </si>
  <si>
    <t>Altus Power America Management, LLC</t>
  </si>
  <si>
    <t>Rising Paper</t>
  </si>
  <si>
    <t>Hampden</t>
  </si>
  <si>
    <t>Little Bay</t>
  </si>
  <si>
    <t>Shirley Water</t>
  </si>
  <si>
    <t>Stafford Hill Solar</t>
  </si>
  <si>
    <t>Limerick Road Solar Farm</t>
  </si>
  <si>
    <t>Limerick Road Solar, LLC</t>
  </si>
  <si>
    <t>158th Fighter Wing Solar Farm</t>
  </si>
  <si>
    <t>158th Fighter Wing</t>
  </si>
  <si>
    <t>GMP Solar - Richmond</t>
  </si>
  <si>
    <t>GMP Solar - Panton</t>
  </si>
  <si>
    <t>UI RCP Woodbridge FC</t>
  </si>
  <si>
    <t>CMEEC - Rogers Rd Solar</t>
  </si>
  <si>
    <t>CMEEC - Polaris Park Solar</t>
  </si>
  <si>
    <t>CMEEC - Navy NE Trident</t>
  </si>
  <si>
    <t>CMEEC - Norwich Stott St Solar</t>
  </si>
  <si>
    <t>Morin Solar 2013 LLC</t>
  </si>
  <si>
    <t>Brookfield Solar 2013 LLC</t>
  </si>
  <si>
    <t>WYM 1250 Palmer LLC</t>
  </si>
  <si>
    <t>Southern Sky Renew Energy Berkley LLC</t>
  </si>
  <si>
    <t>Worcester Landfill</t>
  </si>
  <si>
    <t>City of Worcester DPW</t>
  </si>
  <si>
    <t>NRG Renew Canal 1 CSG LLC</t>
  </si>
  <si>
    <t>NRG Renew Canal 1 LLC</t>
  </si>
  <si>
    <t>NRG Solar Mule, LLC</t>
  </si>
  <si>
    <t>West Brookfield Solar, LLC</t>
  </si>
  <si>
    <t>Belchertown</t>
  </si>
  <si>
    <t>TRS Fuel Cell</t>
  </si>
  <si>
    <t>TRS Fuel Cell, LLC</t>
  </si>
  <si>
    <t>Wind Colebrook South</t>
  </si>
  <si>
    <t>Stone Hill Solar CSG</t>
  </si>
  <si>
    <t>Bridgewater Solar CSG</t>
  </si>
  <si>
    <t>Holliston Solar CSG</t>
  </si>
  <si>
    <t>Wilmington Solar</t>
  </si>
  <si>
    <t>Fall River Solar CSG</t>
  </si>
  <si>
    <t>GSRP</t>
  </si>
  <si>
    <t>Shirley Landfill</t>
  </si>
  <si>
    <t>DDR Shoppers World</t>
  </si>
  <si>
    <t>Meadow Solar</t>
  </si>
  <si>
    <t>Cedarville CSG</t>
  </si>
  <si>
    <t>Deerfield CSG Solar</t>
  </si>
  <si>
    <t>LSDP 11, LLC</t>
  </si>
  <si>
    <t>Iron Horse Solar 4, LLC</t>
  </si>
  <si>
    <t>Hampshire College</t>
  </si>
  <si>
    <t>Town of Lexington Solar</t>
  </si>
  <si>
    <t>Syncarpha Lexington, LLC</t>
  </si>
  <si>
    <t>Orbit Energy RI</t>
  </si>
  <si>
    <t>Entropy Investment Management, LLC</t>
  </si>
  <si>
    <t>Curtis Hill Solar CSG</t>
  </si>
  <si>
    <t>CCC Solar Holdings LLC</t>
  </si>
  <si>
    <t>Depot Hill Solar CSG</t>
  </si>
  <si>
    <t>Bird Machine Solar Farm</t>
  </si>
  <si>
    <t>Bird Machine Solar Farm, LLC</t>
  </si>
  <si>
    <t>Iron Horse Solar I CSG</t>
  </si>
  <si>
    <t>Iron Horse Solar 1, LLC</t>
  </si>
  <si>
    <t>126 Grove Solar LLC</t>
  </si>
  <si>
    <t>VEC Alburgh Array</t>
  </si>
  <si>
    <t>SoCore Energy LLC</t>
  </si>
  <si>
    <t>Equity Industrial Turbines</t>
  </si>
  <si>
    <t>Bashaw Solar CSG 1, LLC</t>
  </si>
  <si>
    <t>Bashaw Solar 1, LLC</t>
  </si>
  <si>
    <t>Kearsarge Southwick LLC</t>
  </si>
  <si>
    <t>GMP Solar - Hartford</t>
  </si>
  <si>
    <t>GMP Solar - Williston</t>
  </si>
  <si>
    <t>GMP Solar - Williamstown</t>
  </si>
  <si>
    <t>Sutton Solar CSG</t>
  </si>
  <si>
    <t>Sutton Solar, LLC</t>
  </si>
  <si>
    <t>Nexamp Peak CSG</t>
  </si>
  <si>
    <t>Nexamp Peak, LLC</t>
  </si>
  <si>
    <t>Stafford MS Ground Mount Community Solar</t>
  </si>
  <si>
    <t>Town of Stafford, CT</t>
  </si>
  <si>
    <t>Mt. Tom Solar Project</t>
  </si>
  <si>
    <t>Mt. Tom Solar, LLC</t>
  </si>
  <si>
    <t>Northampton Landfill Solar PV</t>
  </si>
  <si>
    <t>Ameresco Glendale Road Solar PV LLC</t>
  </si>
  <si>
    <t>Hartford Landfill Solar EGF</t>
  </si>
  <si>
    <t>Materials Innovation Recycling Authority</t>
  </si>
  <si>
    <t>Cold River Road Solar</t>
  </si>
  <si>
    <t>AEP Onsite Partners</t>
  </si>
  <si>
    <t>VEC Magee Hill Solar</t>
  </si>
  <si>
    <t>Chocksett Rd Energy Storage Project</t>
  </si>
  <si>
    <t>Sterling Municipal Light Department</t>
  </si>
  <si>
    <t>AIS Solar Project</t>
  </si>
  <si>
    <t>WED Portsmouth One, LLC</t>
  </si>
  <si>
    <t>Redbrook Community Solar 1</t>
  </si>
  <si>
    <t>Redbrook Solar 1, LLC</t>
  </si>
  <si>
    <t>Brook Street Solar 1 CSG</t>
  </si>
  <si>
    <t>Brook Street Solar 1, LLC</t>
  </si>
  <si>
    <t>Spring Street Solar 1 CSG</t>
  </si>
  <si>
    <t>Spring Street Solar 1, LLC</t>
  </si>
  <si>
    <t>Bullock Road Solar 1</t>
  </si>
  <si>
    <t>Bullock Road Solar 1, LLC</t>
  </si>
  <si>
    <t>Stafford St Solar 1 CSG</t>
  </si>
  <si>
    <t>Stafford St Solar 1, LLC</t>
  </si>
  <si>
    <t>Stafford St 2 Community Solar</t>
  </si>
  <si>
    <t>Stafford St Solar 2, LLC</t>
  </si>
  <si>
    <t>Stafford St Solar 3 CSG</t>
  </si>
  <si>
    <t>Stafford St Solar 3, LLC</t>
  </si>
  <si>
    <t>Deerfield Wind LLC</t>
  </si>
  <si>
    <t>BWC Wading River One, Two, Three CSG</t>
  </si>
  <si>
    <t>Ameresco BWC Wading River LLC</t>
  </si>
  <si>
    <t>Syncarpha Freetown</t>
  </si>
  <si>
    <t>Marie's Way Solar I, LLC</t>
  </si>
  <si>
    <t>Elizabeth Mines Solar 1</t>
  </si>
  <si>
    <t>Elizabeth Mines Solar 1, LLC</t>
  </si>
  <si>
    <t>Nebraska Valley Solar Farm</t>
  </si>
  <si>
    <t>Town of Stowe- (VT)</t>
  </si>
  <si>
    <t>Onset East Community Solar Facility</t>
  </si>
  <si>
    <t>BCC Solar III, LLC</t>
  </si>
  <si>
    <t>Onset West Community Solar Facility</t>
  </si>
  <si>
    <t>Boston Medical Center CHP Plant</t>
  </si>
  <si>
    <t>Boston Medical Center</t>
  </si>
  <si>
    <t>433 Purchase Solar NG, LLC</t>
  </si>
  <si>
    <t>Old Wardour Solar</t>
  </si>
  <si>
    <t>Shuman Solar</t>
  </si>
  <si>
    <t>Vuelta Solar</t>
  </si>
  <si>
    <t>Farley Road Community Solar</t>
  </si>
  <si>
    <t>Farley Road Solar, LLC</t>
  </si>
  <si>
    <t>Belchertown Renewables Community Solar</t>
  </si>
  <si>
    <t>Belchertown Renewables, LLC</t>
  </si>
  <si>
    <t>Theodore Drive Community Solar</t>
  </si>
  <si>
    <t>Theodore Drive Solar, LLC</t>
  </si>
  <si>
    <t>Upton Community Solar</t>
  </si>
  <si>
    <t>Upton Solar, LLC</t>
  </si>
  <si>
    <t>Pleasantdale Road Community Solar</t>
  </si>
  <si>
    <t>Pleasantdale Road Solar, LLC</t>
  </si>
  <si>
    <t>Hatfield Renewables Community Solar</t>
  </si>
  <si>
    <t>Hatfield Renewables, LLC</t>
  </si>
  <si>
    <t>Peterson Road Solar</t>
  </si>
  <si>
    <t>Peterson Road Solar, LLC</t>
  </si>
  <si>
    <t>Sampson Road Community Solar</t>
  </si>
  <si>
    <t>Sampson Road Solar, LLC</t>
  </si>
  <si>
    <t>Golden Hills Solar</t>
  </si>
  <si>
    <t>Golden Hills Solar, LLC</t>
  </si>
  <si>
    <t>Next Generation Solar Farm</t>
  </si>
  <si>
    <t>Cypress Creek Renewables</t>
  </si>
  <si>
    <t>Grafton PV</t>
  </si>
  <si>
    <t>BWC Salmon Brook, LLC</t>
  </si>
  <si>
    <t>Barrett PV</t>
  </si>
  <si>
    <t>BWC French River, LLC</t>
  </si>
  <si>
    <t>MDFA Devens-Saratoga</t>
  </si>
  <si>
    <t>Smith &amp; Wesson at Springfield MA PV</t>
  </si>
  <si>
    <t>Centaurus Solar - MA</t>
  </si>
  <si>
    <t>LSE Centaurus LLC</t>
  </si>
  <si>
    <t>Kearsarge Bellingham PV</t>
  </si>
  <si>
    <t>Kearsarge Bellingham LLC</t>
  </si>
  <si>
    <t>Canis Major Solar Farm</t>
  </si>
  <si>
    <t>LSE Canis Major LLC</t>
  </si>
  <si>
    <t>Ashby Duffy CSG Solar Farm</t>
  </si>
  <si>
    <t>LSE Cassiopeia LLC</t>
  </si>
  <si>
    <t>Canis Minor Solar Farm</t>
  </si>
  <si>
    <t>LSE Canis Minor LLC</t>
  </si>
  <si>
    <t>West Boylston Community Shared Solar</t>
  </si>
  <si>
    <t>Town of West Boylston - (MA)</t>
  </si>
  <si>
    <t>Big George PV CSG</t>
  </si>
  <si>
    <t>IOS - MEW Phase 1</t>
  </si>
  <si>
    <t>IGS ORIX Solar I, LLC</t>
  </si>
  <si>
    <t>North Smithfield Solar Power 1</t>
  </si>
  <si>
    <t>North Smithfield Solar Power 1, LLC</t>
  </si>
  <si>
    <t>CED Foster</t>
  </si>
  <si>
    <t>301 Chestnut Solar NG</t>
  </si>
  <si>
    <t>301 Chestnut Solar NG, LLC</t>
  </si>
  <si>
    <t>Antanavica Solar</t>
  </si>
  <si>
    <t>Weston Landfill Solar</t>
  </si>
  <si>
    <t>Ameresco, Inc - Weston</t>
  </si>
  <si>
    <t>Braintree Landfill Solar</t>
  </si>
  <si>
    <t>Ameresco, Inc - Braintree</t>
  </si>
  <si>
    <t>GELD Solar Farm</t>
  </si>
  <si>
    <t>Ameresco, Inc - GELD</t>
  </si>
  <si>
    <t>Town of Rocky Hill</t>
  </si>
  <si>
    <t>NRG DG Haverhill CSG</t>
  </si>
  <si>
    <t>NRG DG Haverhill LLC</t>
  </si>
  <si>
    <t>NRG DG Crystal Spring CSG</t>
  </si>
  <si>
    <t>NRG DG Crystal Spring LLC</t>
  </si>
  <si>
    <t>Falmouth Landfill Solar</t>
  </si>
  <si>
    <t>NRG DG Foxborough Elm CSG</t>
  </si>
  <si>
    <t>NRG DG Foxborough Elm LLC</t>
  </si>
  <si>
    <t>Town of Foxborough - Landfill (SREC II) CSG</t>
  </si>
  <si>
    <t>Town of Foxborough - Landfill (SREC II)</t>
  </si>
  <si>
    <t>Citizens Agawam Landfill Solar</t>
  </si>
  <si>
    <t>Norton Landfill Solar</t>
  </si>
  <si>
    <t>Tyngsborough Solar</t>
  </si>
  <si>
    <t>CED Chicopee Solar</t>
  </si>
  <si>
    <t>UMASS</t>
  </si>
  <si>
    <t>WED Kingstown Solar I, LLC - West</t>
  </si>
  <si>
    <t>WED Kingstown Solar I, LLC</t>
  </si>
  <si>
    <t>WED Stilson Solar</t>
  </si>
  <si>
    <t>WED Stilson Solar, LLC</t>
  </si>
  <si>
    <t>WED Kingstown Solar I - East Array</t>
  </si>
  <si>
    <t>West Brookfield Solar - Gilbertsville Rd CSG</t>
  </si>
  <si>
    <t>Nautilus Solar Solutions</t>
  </si>
  <si>
    <t>NRG DG Tufts Science LLC CSG</t>
  </si>
  <si>
    <t>NRG DG Tufts Science LLC</t>
  </si>
  <si>
    <t>NRG DG Dighton LLC CSG</t>
  </si>
  <si>
    <t>NRG DG Dighton LLC</t>
  </si>
  <si>
    <t>NRG DG Tufts Knoll LLC CSG</t>
  </si>
  <si>
    <t>NRG DG Tufts Knoll LLC</t>
  </si>
  <si>
    <t>NRG DG Webster LLC CSG</t>
  </si>
  <si>
    <t>NRG DG Webster LLC</t>
  </si>
  <si>
    <t>Texon Hydroelectric Project</t>
  </si>
  <si>
    <t>Hitchcock Hydro, LLC</t>
  </si>
  <si>
    <t>Greater New Bedford LFG Utiliz. Facility</t>
  </si>
  <si>
    <t>CommonWealth New Bedford Energy LLC</t>
  </si>
  <si>
    <t>Sikorsky Aircraft CHP</t>
  </si>
  <si>
    <t>Sikorsky Aircraft Corporation</t>
  </si>
  <si>
    <t>Onyx - Pembroke Landfill Solar</t>
  </si>
  <si>
    <t>Onyx Asset Services Group</t>
  </si>
  <si>
    <t>Onyx - Brockton Thatcher Landfill Solar CSG</t>
  </si>
  <si>
    <t>Barrett Farm Solar - Phase I</t>
  </si>
  <si>
    <t>MA Solar Storage 1</t>
  </si>
  <si>
    <t>Origis Energy USA, Inc</t>
  </si>
  <si>
    <t>Solten Plainville 6000, LLC</t>
  </si>
  <si>
    <t>Randolph</t>
  </si>
  <si>
    <t>Solten Randolph 4500, LLC</t>
  </si>
  <si>
    <t>Woods Hill Solar</t>
  </si>
  <si>
    <t>Woods Hill Solar, LLC</t>
  </si>
  <si>
    <t>East Acres Solar NG, LLC</t>
  </si>
  <si>
    <t>Syncarpha Hancock I CSG</t>
  </si>
  <si>
    <t>Syncarpha Hancock I, LLC</t>
  </si>
  <si>
    <t>Syncarpha Hancock II CSG</t>
  </si>
  <si>
    <t>Syncarpha Hancock II, LLC</t>
  </si>
  <si>
    <t>Syncarpha Hancock III CSG</t>
  </si>
  <si>
    <t>Syncarpha Hancock III, LLC</t>
  </si>
  <si>
    <t>Syncarpha Still River, LLC CSG</t>
  </si>
  <si>
    <t>Syncarpha Still River, LLC</t>
  </si>
  <si>
    <t>Town of Otis Wind Energy Project</t>
  </si>
  <si>
    <t>Town of Otis</t>
  </si>
  <si>
    <t>Trinity College Fuel Cell</t>
  </si>
  <si>
    <t>Kearsarge Concord II</t>
  </si>
  <si>
    <t>Kearsarge Concord II LLC</t>
  </si>
  <si>
    <t>Kearsarge Granby</t>
  </si>
  <si>
    <t>Kearsarge Granby LLC</t>
  </si>
  <si>
    <t>IKEA New Haven Rooftop PV &amp;  Fuel Cell</t>
  </si>
  <si>
    <t>IKEA Property Inc</t>
  </si>
  <si>
    <t>Toray Plastic America's CHP Plant</t>
  </si>
  <si>
    <t>Toray Plastics America</t>
  </si>
  <si>
    <t>Saint Albans Solar</t>
  </si>
  <si>
    <t>Coolidge Solar 1, LLC</t>
  </si>
  <si>
    <t>Coolidge Solar I, LLC</t>
  </si>
  <si>
    <t>Franklin Solar</t>
  </si>
  <si>
    <t>Jefferson Solar</t>
  </si>
  <si>
    <t>Hamilton Solar</t>
  </si>
  <si>
    <t>Adams Solar</t>
  </si>
  <si>
    <t>Wareham Solar PV</t>
  </si>
  <si>
    <t>NSTAR Electric Company</t>
  </si>
  <si>
    <t>East Longmeadow Solar PV</t>
  </si>
  <si>
    <t>Town of Branford</t>
  </si>
  <si>
    <t>Southwick Solar PV</t>
  </si>
  <si>
    <t>Sunderland Solar PV</t>
  </si>
  <si>
    <t>Hatfield Solar PV</t>
  </si>
  <si>
    <t>Montague Site 36-Grosolar</t>
  </si>
  <si>
    <t>East Springfield Solar PV</t>
  </si>
  <si>
    <t>Ludlow Site 72 - Conti</t>
  </si>
  <si>
    <t>WED Green Hill, LLC</t>
  </si>
  <si>
    <t>WED Shun I, LLC</t>
  </si>
  <si>
    <t>WED Shun II, LLC</t>
  </si>
  <si>
    <t>WED Shun III, LLC</t>
  </si>
  <si>
    <t>Hadley 2 Solar, LLC</t>
  </si>
  <si>
    <t>East Bridgewater Solar</t>
  </si>
  <si>
    <t>Solten East Bridgewater 6000, LLC</t>
  </si>
  <si>
    <t>Griffin Road Solar, LLC</t>
  </si>
  <si>
    <t>Ashby Solar, LLC</t>
  </si>
  <si>
    <t>Dudley Solar</t>
  </si>
  <si>
    <t>Dudley Solar, LLC</t>
  </si>
  <si>
    <t>Monson Solar, LLC</t>
  </si>
  <si>
    <t>Westminster Renewables, LLC</t>
  </si>
  <si>
    <t>Station 9 Energy Storage System</t>
  </si>
  <si>
    <t>Pittsfield 44 - M&amp;W PV</t>
  </si>
  <si>
    <t>Lee Site 31 Solar</t>
  </si>
  <si>
    <t>Plymouth Solar</t>
  </si>
  <si>
    <t>Richmond NMCA</t>
  </si>
  <si>
    <t>AES Distributed Energy</t>
  </si>
  <si>
    <t>Founders Homestead Farms Solar</t>
  </si>
  <si>
    <t>Dynamic - Walpole</t>
  </si>
  <si>
    <t>Barre Solar III LLC</t>
  </si>
  <si>
    <t>BWC Origination 18</t>
  </si>
  <si>
    <t>BWC Origination 18, LLC</t>
  </si>
  <si>
    <t>BWC Gibbs Brook</t>
  </si>
  <si>
    <t>BWC Gibbs Brook, LLC</t>
  </si>
  <si>
    <t>BWC Wareham River</t>
  </si>
  <si>
    <t>BWC Wareham River, LLC</t>
  </si>
  <si>
    <t>BWC Harlow Brook</t>
  </si>
  <si>
    <t>BWC Harlow Brook, LLC</t>
  </si>
  <si>
    <t>BWC Pocasset River</t>
  </si>
  <si>
    <t>BWC Pocasset River, LLC</t>
  </si>
  <si>
    <t>Digital Fairfield</t>
  </si>
  <si>
    <t>Winchendon Landfill Solar</t>
  </si>
  <si>
    <t>Kearsarge GB</t>
  </si>
  <si>
    <t>Kearsarge GB LLC</t>
  </si>
  <si>
    <t>Kearsarge SKSC1 LLC</t>
  </si>
  <si>
    <t>Kearsarge Uxbridge</t>
  </si>
  <si>
    <t>Kearsarge Uxbridge LLC</t>
  </si>
  <si>
    <t>Kearsarge Montague</t>
  </si>
  <si>
    <t>Kearsarge Montague LLC</t>
  </si>
  <si>
    <t>Kearsarge SKSC2 LLC</t>
  </si>
  <si>
    <t>Tanglewood Circle Solar 1 LLC</t>
  </si>
  <si>
    <t>ALDI DC 2</t>
  </si>
  <si>
    <t>EnterSolar</t>
  </si>
  <si>
    <t>West Water Street</t>
  </si>
  <si>
    <t>Manchester Community College East</t>
  </si>
  <si>
    <t>Manchester Community College North</t>
  </si>
  <si>
    <t>Washburn Road Solar</t>
  </si>
  <si>
    <t>SunRaise Investments, LLC</t>
  </si>
  <si>
    <t>CC power cost $/MWh gas</t>
  </si>
  <si>
    <t>CC Power Cost Oil</t>
  </si>
  <si>
    <t>Reported Fuel Type Code</t>
  </si>
  <si>
    <t>The fuel code reported to EIA.Two or three letter alphanumeric:</t>
  </si>
  <si>
    <t xml:space="preserve">                           AB</t>
  </si>
  <si>
    <t>Agricultural By-Products</t>
  </si>
  <si>
    <t xml:space="preserve">                           ANT</t>
  </si>
  <si>
    <t>Anthracite Coal</t>
  </si>
  <si>
    <t xml:space="preserve">                           BFG</t>
  </si>
  <si>
    <t>Blast Furnace Gas</t>
  </si>
  <si>
    <t xml:space="preserve">                           BIT</t>
  </si>
  <si>
    <t>Bituminous Coal</t>
  </si>
  <si>
    <t xml:space="preserve">                           BLQ</t>
  </si>
  <si>
    <t>Black Liquor</t>
  </si>
  <si>
    <t xml:space="preserve">                           DFO</t>
  </si>
  <si>
    <t>Distillate Fuel Oil. Including diesel, No. 1, No. 2, and No. 4 fuel oils.</t>
  </si>
  <si>
    <t xml:space="preserve">                           GEO</t>
  </si>
  <si>
    <t>Geothermal</t>
  </si>
  <si>
    <t xml:space="preserve">                           JF</t>
  </si>
  <si>
    <t>Jet Fuel</t>
  </si>
  <si>
    <t xml:space="preserve">                           KER</t>
  </si>
  <si>
    <t>Kerosene</t>
  </si>
  <si>
    <t xml:space="preserve">                           LFG</t>
  </si>
  <si>
    <t>Landfill Gas</t>
  </si>
  <si>
    <t xml:space="preserve">                           LIG</t>
  </si>
  <si>
    <t>Lignite Coal</t>
  </si>
  <si>
    <t xml:space="preserve">                           MSB</t>
  </si>
  <si>
    <t>Biogenic Municipal Solid Waste</t>
  </si>
  <si>
    <t xml:space="preserve">                           MSN</t>
  </si>
  <si>
    <t>Non-biogenic Municipal Solid Waste</t>
  </si>
  <si>
    <t xml:space="preserve">                           MWH</t>
  </si>
  <si>
    <t>Electricity used for energy storage</t>
  </si>
  <si>
    <t xml:space="preserve">                           NG</t>
  </si>
  <si>
    <t>Natural Gas</t>
  </si>
  <si>
    <t xml:space="preserve">                           NUC</t>
  </si>
  <si>
    <t>Nuclear. Including Uranium, Plutonium, and Thorium.</t>
  </si>
  <si>
    <t xml:space="preserve">                           OBG</t>
  </si>
  <si>
    <t>Other Biomass Gas. Including digester gas, methane, and other biomass gases.</t>
  </si>
  <si>
    <t xml:space="preserve">                           OBL</t>
  </si>
  <si>
    <t>Other Biomass Liquids</t>
  </si>
  <si>
    <t xml:space="preserve">                           OBS</t>
  </si>
  <si>
    <t>Other Biomass Solids</t>
  </si>
  <si>
    <t xml:space="preserve">                           OG</t>
  </si>
  <si>
    <t>Other Gas</t>
  </si>
  <si>
    <t xml:space="preserve">                           OTH</t>
  </si>
  <si>
    <t>Other Fuel</t>
  </si>
  <si>
    <t xml:space="preserve">                           PC</t>
  </si>
  <si>
    <t>Petroleum Coke</t>
  </si>
  <si>
    <t xml:space="preserve">                           PG</t>
  </si>
  <si>
    <t>Gaseous Propane</t>
  </si>
  <si>
    <t xml:space="preserve">                           PUR</t>
  </si>
  <si>
    <t>Purchased Steam</t>
  </si>
  <si>
    <t xml:space="preserve">                           RC</t>
  </si>
  <si>
    <t>Refined Coal</t>
  </si>
  <si>
    <t xml:space="preserve">                           RFO</t>
  </si>
  <si>
    <t>Residual Fuel Oil. Including No. 5 &amp; 6 fuel oils and bunker C fuel oil.</t>
  </si>
  <si>
    <t xml:space="preserve">                           SC</t>
  </si>
  <si>
    <t>Coal-based Synfuel. Including briquettes, pellets, or extrusions, which are formed by binding materials or processes that recycle materials.</t>
  </si>
  <si>
    <t xml:space="preserve">                           SGC</t>
  </si>
  <si>
    <t>Coal-Derived Synthesis Gas</t>
  </si>
  <si>
    <t xml:space="preserve">                           SGP</t>
  </si>
  <si>
    <t>Synthesis Gas from Petroleum Coke</t>
  </si>
  <si>
    <t xml:space="preserve">                           SLW</t>
  </si>
  <si>
    <t>Sludge Waste</t>
  </si>
  <si>
    <t xml:space="preserve">                           SUB</t>
  </si>
  <si>
    <t>Subbituminous Coal</t>
  </si>
  <si>
    <t xml:space="preserve">                           SUN</t>
  </si>
  <si>
    <t>Solar</t>
  </si>
  <si>
    <t xml:space="preserve">                           TDF</t>
  </si>
  <si>
    <t>Tire-derived Fuels</t>
  </si>
  <si>
    <t xml:space="preserve">                           WAT</t>
  </si>
  <si>
    <t>Water at a Conventional Hydroelectric Turbine and water used in Wave Buoy Hydrokinetic Technology, current Hydrokinetic Technology, Tidal Hydrokinetic Technology, and Pumping Energy for Reversible (Pumped Storage) Hydroelectric Turbines.</t>
  </si>
  <si>
    <t xml:space="preserve">                           WC</t>
  </si>
  <si>
    <t>Waste/Other Coal. Including anthracite culm, bituminous gob, fine coal, lignite waste, waste coal.</t>
  </si>
  <si>
    <t xml:space="preserve">                           WDL</t>
  </si>
  <si>
    <t>Wood Waste Liquids, excluding Black Liquor. Including red liquor, sludge wood, spent sulfite liquor, and other wood-based liquids.</t>
  </si>
  <si>
    <t xml:space="preserve">                           WDS</t>
  </si>
  <si>
    <t>Wood/Wood Waste Solids. Including paper pellets, railroad ties, utility polies, wood chips, bark, and other wood waste solids.</t>
  </si>
  <si>
    <t xml:space="preserve">                           WH</t>
  </si>
  <si>
    <t>Waste Heat not directly attributed to a fuel source</t>
  </si>
  <si>
    <t xml:space="preserve">                           WND</t>
  </si>
  <si>
    <t>Wind</t>
  </si>
  <si>
    <t xml:space="preserve">                           WO</t>
  </si>
  <si>
    <t>Waste/Other Oil. Including crude oil, liquid butane, liquid propane, naphtha, oil waste, re-refined moto oil, sludge oil, tar oil, or other petroleum-based liquid wastes.</t>
  </si>
  <si>
    <t>shortlist</t>
  </si>
  <si>
    <t xml:space="preserve"> </t>
  </si>
  <si>
    <t>Form EIA-923, Power Plant Operations Report and instructions</t>
  </si>
  <si>
    <t>Layout and Description of Data</t>
  </si>
  <si>
    <t>Generation and Fuel Data</t>
  </si>
  <si>
    <t>Data Elements</t>
  </si>
  <si>
    <t xml:space="preserve">Description </t>
  </si>
  <si>
    <t>Plant ID</t>
  </si>
  <si>
    <t>EIA Plant Identification number. One to five digit numeric.</t>
  </si>
  <si>
    <t>Combined Heat &amp; Power Plant</t>
  </si>
  <si>
    <t>Whether or not the plant is a combined heat &amp; power facility (cogenerator).One character alphanumeric, “Y” or “N”</t>
  </si>
  <si>
    <t>Nuclear Unit ID</t>
  </si>
  <si>
    <t>For nuclear plants only, the unit number .One digit numeric. Nuclear plants are the only type of plants for which data are shown explicitly at the generating unit level.</t>
  </si>
  <si>
    <t>Plant name. Alphanumeric</t>
  </si>
  <si>
    <t>The name of the entity which operates the plant. Alphanumeric.</t>
  </si>
  <si>
    <t>Operator ID</t>
  </si>
  <si>
    <t>The EIA operator identification number. Five digit numeric, padded with leading zeros.</t>
  </si>
  <si>
    <t>State</t>
  </si>
  <si>
    <t>State the facility is located in. Two character alphanumeric (standard state postal codes).</t>
  </si>
  <si>
    <t>The census region the state is located in.Three to five character alphanumeric:</t>
  </si>
  <si>
    <t xml:space="preserve">                           NEW</t>
  </si>
  <si>
    <t>New England</t>
  </si>
  <si>
    <t xml:space="preserve">                           MAT</t>
  </si>
  <si>
    <t>Middle Atlantic</t>
  </si>
  <si>
    <t xml:space="preserve">                           SAT</t>
  </si>
  <si>
    <t>South Atlantic</t>
  </si>
  <si>
    <t xml:space="preserve">                           ESC</t>
  </si>
  <si>
    <t>East South Central</t>
  </si>
  <si>
    <t xml:space="preserve">                           WSC</t>
  </si>
  <si>
    <t>West South Central</t>
  </si>
  <si>
    <t xml:space="preserve">                           ENC</t>
  </si>
  <si>
    <t>East North Central</t>
  </si>
  <si>
    <t xml:space="preserve">                           WNC</t>
  </si>
  <si>
    <t>West North Central</t>
  </si>
  <si>
    <t xml:space="preserve">                           MTN</t>
  </si>
  <si>
    <t>Mountain</t>
  </si>
  <si>
    <t xml:space="preserve">                           PACC</t>
  </si>
  <si>
    <t>Pacific Contiguous (Oregon, Washington, and California)</t>
  </si>
  <si>
    <t xml:space="preserve">                           PACN</t>
  </si>
  <si>
    <t>Pacific Non-Contiguous (Alaska and Hawaii)</t>
  </si>
  <si>
    <t>The North American Electric Reliability Council (NERC) region where the plant is located.Alphanumeric:</t>
  </si>
  <si>
    <t xml:space="preserve">                           NPCC</t>
  </si>
  <si>
    <t>Northeast Power Coordinating Council</t>
  </si>
  <si>
    <t xml:space="preserve">                           MRO</t>
  </si>
  <si>
    <t>Midwest Reliability Organization</t>
  </si>
  <si>
    <t xml:space="preserve">                           SERC</t>
  </si>
  <si>
    <t>SERC Reliability Corporation</t>
  </si>
  <si>
    <t xml:space="preserve">                           RFC</t>
  </si>
  <si>
    <t>Reliability First Corporation</t>
  </si>
  <si>
    <t xml:space="preserve">                           SPP</t>
  </si>
  <si>
    <t>Southwest Power Pool</t>
  </si>
  <si>
    <t xml:space="preserve">                           TRE</t>
  </si>
  <si>
    <t>Texas Regional Entity</t>
  </si>
  <si>
    <t xml:space="preserve">                           FRCC</t>
  </si>
  <si>
    <t>Florida Reliability Coordinating Council</t>
  </si>
  <si>
    <t xml:space="preserve">                           WECC</t>
  </si>
  <si>
    <t>Western Electricity Coordinating Council</t>
  </si>
  <si>
    <t>The facility’s North American Industrial Classification System (NAICS) code.Numeric. For information on the NAICS system, see:http://www.census.gov/epcd/www/naics.html</t>
  </si>
  <si>
    <t>EIA Sector Number and Sector Name</t>
  </si>
  <si>
    <t>EIA’s internal consolidated NAICS sectors.For internal purposes, EIA consolidates the NAICS categories into seven groups.  These are shown below in the Sector Codes and Names table:</t>
  </si>
  <si>
    <t>Electric Utility: Traditional regulated electric utilities</t>
  </si>
  <si>
    <t>NAICS-22 Non-Cogen: Independent power producers which are not cogenerators</t>
  </si>
  <si>
    <t>NAICS-22 Cogen: Independent power producers which are cogenerators, but whose primary business purpose is the sale of electricity to the public</t>
  </si>
  <si>
    <t>Commercial NAICS Non-Cogen: Commercial non-cogeneration facilities that produce electric power, are connected to the gird, and can sell power to the public</t>
  </si>
  <si>
    <t>Commercial NAICS Cogen: Commercial cogeneration facilities that produce electric power, are connected to the grid, and can sell power to the public</t>
  </si>
  <si>
    <t>Industrial NAICS Non-Cogen: Industrial non-cogeneration facilities that produce electric power, are connected to the gird, and can sell power to the public</t>
  </si>
  <si>
    <t>Industrial NAICS Cogen: Industrial cogeneration facilities that produce electric power, are connected to the gird, and can sell power to the public</t>
  </si>
  <si>
    <t>Reported Primer Mover</t>
  </si>
  <si>
    <t>Type of prime mover:</t>
  </si>
  <si>
    <t xml:space="preserve">                           BA</t>
  </si>
  <si>
    <t>Energy Storage, Battery</t>
  </si>
  <si>
    <t xml:space="preserve">                           BT</t>
  </si>
  <si>
    <t>Turbines Used in a Binary Cycle. Including those used for geothermal applications</t>
  </si>
  <si>
    <t xml:space="preserve">                           CA</t>
  </si>
  <si>
    <t>Combined-Cycle -- Steam Part</t>
  </si>
  <si>
    <t xml:space="preserve">                           CE</t>
  </si>
  <si>
    <t>Energy Storage, Compressed Air</t>
  </si>
  <si>
    <t xml:space="preserve">                           CP</t>
  </si>
  <si>
    <t>Energy Storage, Concentrated Solar Power</t>
  </si>
  <si>
    <t xml:space="preserve">                           CS</t>
  </si>
  <si>
    <t>Combined-Cycle Single-Shaft Combustion Turbine and Steam Turbine share of single generator</t>
  </si>
  <si>
    <t xml:space="preserve">                           CT</t>
  </si>
  <si>
    <t>Combined-Cycle Combustion Turbine Part</t>
  </si>
  <si>
    <t xml:space="preserve">                           ES</t>
  </si>
  <si>
    <t>Energy Storage, Other (Specify on Schedule 9, Comments)</t>
  </si>
  <si>
    <t xml:space="preserve">                           FC</t>
  </si>
  <si>
    <t>Fuel Cell</t>
  </si>
  <si>
    <t xml:space="preserve">                           FW</t>
  </si>
  <si>
    <t>Energy Storage, Flywheel</t>
  </si>
  <si>
    <t xml:space="preserve">                           GT</t>
  </si>
  <si>
    <t>Combustion (Gas) Turbine. Including Jet Engine design</t>
  </si>
  <si>
    <t xml:space="preserve">                           HA</t>
  </si>
  <si>
    <t>Hydrokinetic, Axial Flow Turbine</t>
  </si>
  <si>
    <t xml:space="preserve">                           HB</t>
  </si>
  <si>
    <t>Hydrokinetic, Wave Buoy</t>
  </si>
  <si>
    <t xml:space="preserve">                           HK</t>
  </si>
  <si>
    <t>Hydrokinetic, Other</t>
  </si>
  <si>
    <t xml:space="preserve">                           HY</t>
  </si>
  <si>
    <t>Hydraulic Turbine. Including turbines associated with delivery of water by pipeline.</t>
  </si>
  <si>
    <t xml:space="preserve">                           IC</t>
  </si>
  <si>
    <t>Internal Combustion (diesel, piston, reciprocating) Engine</t>
  </si>
  <si>
    <t xml:space="preserve">                           PS</t>
  </si>
  <si>
    <t>Energy Storage, Reversible Hydraulic Turbine (Pumped Storage)</t>
  </si>
  <si>
    <t xml:space="preserve">                           OT</t>
  </si>
  <si>
    <t>Other</t>
  </si>
  <si>
    <t xml:space="preserve">                           ST</t>
  </si>
  <si>
    <t>Steam Turbine. Including Nuclear, Geothermal, and Solar Steam (does not include Combined Cycle).</t>
  </si>
  <si>
    <t xml:space="preserve">                           PV</t>
  </si>
  <si>
    <t>Photovoltaic</t>
  </si>
  <si>
    <t xml:space="preserve">                           WT</t>
  </si>
  <si>
    <t>Wind Turbine, Onshore</t>
  </si>
  <si>
    <t xml:space="preserve">                           WS</t>
  </si>
  <si>
    <t>Wind Turbine, Offshore</t>
  </si>
  <si>
    <t>AER Fuel Type Code</t>
  </si>
  <si>
    <t>A partial aggregation of the reported fuel type codes into larger categories used by EIA in, for example, the Annual Energy Review (AER).Two or three letter alphanumeric.  See the Fuel Code table (Table 5), below:</t>
  </si>
  <si>
    <t>Solar PV and thermal</t>
  </si>
  <si>
    <t xml:space="preserve">                           COL</t>
  </si>
  <si>
    <t xml:space="preserve">Coal </t>
  </si>
  <si>
    <t>Distillate Petroleum</t>
  </si>
  <si>
    <t xml:space="preserve">                           HPS</t>
  </si>
  <si>
    <t>Hydroelectric Pumped Storage</t>
  </si>
  <si>
    <t xml:space="preserve">                           HYC</t>
  </si>
  <si>
    <t>Hydroelectric Conventional</t>
  </si>
  <si>
    <t xml:space="preserve">                           MLG</t>
  </si>
  <si>
    <t>Biogenic Municipal Solid Waste and Landfill Gas</t>
  </si>
  <si>
    <t>Nuclear</t>
  </si>
  <si>
    <t xml:space="preserve">                           OOG</t>
  </si>
  <si>
    <t>Other Gases</t>
  </si>
  <si>
    <t xml:space="preserve">                           ORW</t>
  </si>
  <si>
    <t xml:space="preserve">Other Renewables </t>
  </si>
  <si>
    <t>Other (including nonbiogenic MSW)</t>
  </si>
  <si>
    <t>Residual Petroleum</t>
  </si>
  <si>
    <t xml:space="preserve">                           WOC</t>
  </si>
  <si>
    <t>Waste Coal</t>
  </si>
  <si>
    <t xml:space="preserve">                           WOO</t>
  </si>
  <si>
    <t>Waste Oil</t>
  </si>
  <si>
    <t xml:space="preserve">                           WWW</t>
  </si>
  <si>
    <t>Wood and Wood Waste</t>
  </si>
  <si>
    <t>Physical Unit Lable</t>
  </si>
  <si>
    <t>The type of physical units fuel consumption is reported in:</t>
  </si>
  <si>
    <t xml:space="preserve">                           mcf</t>
  </si>
  <si>
    <t>for gases</t>
  </si>
  <si>
    <t xml:space="preserve">                           short tons</t>
  </si>
  <si>
    <t>for solid</t>
  </si>
  <si>
    <t xml:space="preserve">                           barrels</t>
  </si>
  <si>
    <t>for liquids</t>
  </si>
  <si>
    <t>QUANTITY_[Month]</t>
  </si>
  <si>
    <t>Consumption of the fuel type in physical units.Numeric.  Note: this is the total quantity consumed for both electricity and, in the case of combined heat and power plants, process steam production.</t>
  </si>
  <si>
    <t>ELEC_QUANTITY_[Month]</t>
  </si>
  <si>
    <t>Consumption for electric generation of the fuel type in physical units.Numeric.</t>
  </si>
  <si>
    <t>MMBTU_PER_UNIT_[Month]</t>
  </si>
  <si>
    <t>Heat content of the fuel in millions of Btus per physical unit.Numeric.</t>
  </si>
  <si>
    <t>TOT_MMBTU_[Month]</t>
  </si>
  <si>
    <t>Total consumption of the fuel in millions of Btus.Numeric   Note: this is the total quantity consumed for both electricity and, in the case of combined heat and power plants, process steam production.</t>
  </si>
  <si>
    <t>ELEC_MMBTUS_[Month]</t>
  </si>
  <si>
    <t>Consumption of fuel in millions of Btus for the purpose of generating electricity.These fields are most relevant to combined heat and power plants.  For non-combined heat and power plants, the data in these fields and in columns AK through AV (total fuel consumed) will be identical.</t>
  </si>
  <si>
    <t>NETGEN_[Month]</t>
  </si>
  <si>
    <t>Net generation of electricity in megawatthours (MWh).Numeric.  This is total electrical output net of station service.  In the case of combined heat and power plants, this value is intended to include internal consumption of electricity for the purposes of a production process, as well as power put on the grid.</t>
  </si>
  <si>
    <t>TOTAL FUEL CONSUMPTION QUANTITY</t>
  </si>
  <si>
    <t>Total consumption of fuel in physical units, year to date.Numeric   Note: this is the total quantity consumed for both electricity and, in the case of combined heat and power plants, process steam production.</t>
  </si>
  <si>
    <t>ELECTRIC FUEL CONSUMPTION QUANTITY</t>
  </si>
  <si>
    <t>Total consumption of fuel to produce electricity, in physical units, year to date. Numeric</t>
  </si>
  <si>
    <t>TOTAL FUEL CONSUMPTION MMBTUS</t>
  </si>
  <si>
    <t>Total consumption of fuel in MMBtus, year to date. Numeric   Note: this is the total quantity consumed for both electricity and, in the case of combined heat and power plants, process steam production.</t>
  </si>
  <si>
    <t>ELEC FUEL CONSUMPTION MMBTUS</t>
  </si>
  <si>
    <t>Consumption of fuel in millions of Btus for the purpose of generating electricity, year to date. This field is most relevant to combined heat and power plants.  For non-combined heat and power plants, the data in this field and in column BV (total fuel consumed) will be identical.</t>
  </si>
  <si>
    <t>NET GENERATION (megawatthours)</t>
  </si>
  <si>
    <t>Net generation, year to date in megawatthours (MWh).Numeric. This is total electrical output net of station service.  In the case of combined heat and power plants, this value is intended to include internal consumption of electricity for the purposes of a production process, as well as power put on the grid.</t>
  </si>
  <si>
    <t>Year</t>
  </si>
  <si>
    <t>Calendar Year for Data</t>
  </si>
  <si>
    <t>Energy Storage Data</t>
  </si>
  <si>
    <t xml:space="preserve">                           megawatthours</t>
  </si>
  <si>
    <t>for electricity consumption</t>
  </si>
  <si>
    <t>Consumption for electric generation of the fuel type in physical units. Numeric.</t>
  </si>
  <si>
    <t>GROSSGEN_[Month]</t>
  </si>
  <si>
    <t>Gross generation of electricity in megawatthours (MWh). Numeric.  This is total electrical output.</t>
  </si>
  <si>
    <t>Net generation of electricity in megawatthours (MWh). Numeric.  This is total electrical output net of station service.  In the case of combined heat and power plants, this value is intended to include internal consumption of electricity for the purposes of a production process, as well as power put on the grid.</t>
  </si>
  <si>
    <t>Total consumption of fuel in physical units, year to date. Numeric   Note: this is the total quantity consumed for both electricity and, in the case of combined heat and power plants, process steam production.</t>
  </si>
  <si>
    <t>GROSS GENERATION (megawatthours)</t>
  </si>
  <si>
    <t>Gross generation, year to date in megawatthours (MWh). Numeric. This is total electrical output.</t>
  </si>
  <si>
    <t>Net generation, year to date in megawatthours (MWh). Numeric. This is total electrical output net of station service.  In the case of combined heat and power plants, this value is intended to include internal consumption of electricity for the purposes of a production process, as well as power put on the grid.</t>
  </si>
  <si>
    <t>Stocks Data</t>
  </si>
  <si>
    <t>Region Name</t>
  </si>
  <si>
    <t>The census region and state the facility is located in</t>
  </si>
  <si>
    <t>Coal Stock[Month]</t>
  </si>
  <si>
    <t>Coal stock in Thousand Tons</t>
  </si>
  <si>
    <t>Petroleum Liquids [Month]</t>
  </si>
  <si>
    <t>Petroleum Liquids stock in Thousand Barrels</t>
  </si>
  <si>
    <t>Petroleum Coke [Month]</t>
  </si>
  <si>
    <t>Petroleum Coke stock in Thousand Barrels</t>
  </si>
  <si>
    <t>Oil Stocks Data</t>
  </si>
  <si>
    <t>Physical Unit Label</t>
  </si>
  <si>
    <t>Total [Month] Ending Stocks of the fuel type in physical units.Numeric.</t>
  </si>
  <si>
    <t>Coal Stocks Data</t>
  </si>
  <si>
    <t>Petcoke Stocks Data</t>
  </si>
  <si>
    <t>Boiler Fuel Data</t>
  </si>
  <si>
    <t>Whether or not the plant is a combined heat &amp; power facility (cogenerator). One character alphanumeric, “Y” or “N”</t>
  </si>
  <si>
    <t>Plant name.Alphanumeric</t>
  </si>
  <si>
    <t>State the facility is located in.Two character alphanumeric (standard state postal codes).</t>
  </si>
  <si>
    <t>The facility’s North American Industrial Classification System (NAICS) code.Numeric.  For information on the NAICS system, see:http://www.census.gov/epcd/www/naics.html</t>
  </si>
  <si>
    <t>Boiler ID</t>
  </si>
  <si>
    <t>Boiler identification code; Alphanumeric</t>
  </si>
  <si>
    <t>The type of physical units fuel consumption is reported in. All consumption is reported in either short tons for solids, thousands of cubic feet for gases, and barrels for liquids:</t>
  </si>
  <si>
    <t>Quantity of Fuel Consumed [Month]</t>
  </si>
  <si>
    <t>Consumption of the fuel type specified in Column N, in physical units.Numeric.  Note: this is the total quantity consumed for both electricity and, in the case of combined heat and power plants, process steam production</t>
  </si>
  <si>
    <t>MMBtu per Unit [Month]</t>
  </si>
  <si>
    <t>Heat content of the fuel in millions of Btus per physical unit to the nearest 0.001. Numeric</t>
  </si>
  <si>
    <t>Sulfur Content [Month]</t>
  </si>
  <si>
    <t>Sulfur content percentage by weight to the nearest 0.01 percent</t>
  </si>
  <si>
    <t>Ash Content [Month]</t>
  </si>
  <si>
    <t>Ash content percentage by weight to the nearest 0.1 percent</t>
  </si>
  <si>
    <t>Total Fuel Consumption Quantity</t>
  </si>
  <si>
    <t>Generator Data</t>
  </si>
  <si>
    <t>For nuclear plants only, the unit number.One digit numeric. Nuclear plants are the only type of plants for which data are shown explicitly at the generating unit level.</t>
  </si>
  <si>
    <t>The census region the state is located in. Three to five character alphanumeric:</t>
  </si>
  <si>
    <t>The North American Electric Reliability Council (NERC) region where the plant is located. Alphanumeric:</t>
  </si>
  <si>
    <t>The facility’s North American Industrial Classification System (NAICS) code. Numeric. For information on the NAICS system, see:http://www.census.gov/epcd/www/naics.html</t>
  </si>
  <si>
    <t>EIA’s internal consolidated NAICS sectors. For internal purposes, EIA consolidates the NAICS categories into seven groups. These are shown below in the Sector Codes and Names table:</t>
  </si>
  <si>
    <t>Generatr ID</t>
  </si>
  <si>
    <t>Generator identification codem Alphanumeric</t>
  </si>
  <si>
    <t>Net Generation [Month]</t>
  </si>
  <si>
    <t>Net generation for specified month of electricity in megawatthours (MWh). Numeric.</t>
  </si>
  <si>
    <t>Net Generation Year to Date</t>
  </si>
  <si>
    <t>Net generation, year to date in megawatthours (MWh). Numeric.</t>
  </si>
  <si>
    <t>Fuel Receipts and Costs Data</t>
  </si>
  <si>
    <t xml:space="preserve">Year </t>
  </si>
  <si>
    <t>Data Year. Four digit year</t>
  </si>
  <si>
    <t>Month</t>
  </si>
  <si>
    <t>Data Moth. Numeric</t>
  </si>
  <si>
    <t>Contract_Type</t>
  </si>
  <si>
    <t>Designates the purchase type under which receipts occurred in the reporting month. One or two character alphanumeric:</t>
  </si>
  <si>
    <t xml:space="preserve">                           C</t>
  </si>
  <si>
    <t>Contract</t>
  </si>
  <si>
    <t xml:space="preserve">                           NC</t>
  </si>
  <si>
    <t>New Contract</t>
  </si>
  <si>
    <t xml:space="preserve">                           S</t>
  </si>
  <si>
    <t>Spot Purchase</t>
  </si>
  <si>
    <t xml:space="preserve">                           T</t>
  </si>
  <si>
    <t>Tolling Agreement</t>
  </si>
  <si>
    <t>Contract Exp_Date</t>
  </si>
  <si>
    <t>Date contract expires. Format:  MMYY</t>
  </si>
  <si>
    <t>Energy Source</t>
  </si>
  <si>
    <t>The fuel code associated with the fuel receipt. Two or three character alphanumeric:</t>
  </si>
  <si>
    <t>Fuel Group</t>
  </si>
  <si>
    <t xml:space="preserve">Groups the energy sources into fuel groups that are located in the Electric Power Monthly:  Coal, Natural Gas, Petroleum, Petroleum Coke. </t>
  </si>
  <si>
    <t>CoalMine_Type</t>
  </si>
  <si>
    <t>Type of Coal Mine</t>
  </si>
  <si>
    <t xml:space="preserve">                           P</t>
  </si>
  <si>
    <t>Preperation Plant</t>
  </si>
  <si>
    <t>Surface</t>
  </si>
  <si>
    <t xml:space="preserve">                           U</t>
  </si>
  <si>
    <t>Underground</t>
  </si>
  <si>
    <t xml:space="preserve">                           U/S</t>
  </si>
  <si>
    <t>Both an underground and surface mine with most coal extracted from underground</t>
  </si>
  <si>
    <t xml:space="preserve">                           S/U</t>
  </si>
  <si>
    <t>Both an underground and surface mine with most coal extracted from surface</t>
  </si>
  <si>
    <t>CoalMine_State</t>
  </si>
  <si>
    <t>State abbreviation related to coal mine location. Country abbreviations are also listed under this category and are as follows:</t>
  </si>
  <si>
    <t xml:space="preserve">                           AU</t>
  </si>
  <si>
    <t>Australia</t>
  </si>
  <si>
    <t xml:space="preserve">                           CL</t>
  </si>
  <si>
    <t>Columbia</t>
  </si>
  <si>
    <t xml:space="preserve">                           CN</t>
  </si>
  <si>
    <t>Canada</t>
  </si>
  <si>
    <t xml:space="preserve">                           IS</t>
  </si>
  <si>
    <t>Indonesia</t>
  </si>
  <si>
    <t xml:space="preserve">                           PL</t>
  </si>
  <si>
    <t>Poland</t>
  </si>
  <si>
    <t xml:space="preserve">                           RS</t>
  </si>
  <si>
    <t>Russia</t>
  </si>
  <si>
    <t xml:space="preserve">                           UK</t>
  </si>
  <si>
    <t>United Kingdom</t>
  </si>
  <si>
    <t xml:space="preserve">                           VZ</t>
  </si>
  <si>
    <t>Venezula</t>
  </si>
  <si>
    <t xml:space="preserve">                           OC</t>
  </si>
  <si>
    <t>Other Country</t>
  </si>
  <si>
    <t>CoalMine_County</t>
  </si>
  <si>
    <t>Mine Location. County, listed by County FIPS code, where coal is removed from the mine. Three alphanumeric.</t>
  </si>
  <si>
    <t>CoalMine_MSHA ID</t>
  </si>
  <si>
    <t>Mine Safety and Health Administration Identification Number. Seven digit alphanumeric. NA = Not available, including foreign mines and tipple/loading points or docks with multiple mine or undetermined .</t>
  </si>
  <si>
    <t>CoalMine_Name</t>
  </si>
  <si>
    <t>Name of the Mine. Alphanumeric</t>
  </si>
  <si>
    <t>Supplier</t>
  </si>
  <si>
    <t>Company that sold the fuel to the plant or, in the case of NG, pipline owner.</t>
  </si>
  <si>
    <t>Quantity</t>
  </si>
  <si>
    <t>Quanity of fuel received in tons, barrel, or Mcf. Numeric</t>
  </si>
  <si>
    <t>Average_Heat Content</t>
  </si>
  <si>
    <t>Heat content of the fuel in millions of Btus per physical unit to the nearest 0.01.</t>
  </si>
  <si>
    <t>Average_Sulfur_Content</t>
  </si>
  <si>
    <t>Sulfur content percentage by weightto the nearest 0.01 percent.</t>
  </si>
  <si>
    <t>Average_Ash_Content</t>
  </si>
  <si>
    <t>Ash content percentage by weight to the nearest 0.1 percent.</t>
  </si>
  <si>
    <t>Average_Mercury_Content</t>
  </si>
  <si>
    <t>Mercury content in parts per million (ppm) to the nearest 0.001 ppm. Numeric.</t>
  </si>
  <si>
    <t>Fuel-Cost</t>
  </si>
  <si>
    <t>All costs incurred in the purchase and delivery of the fuel to the plant in cents per million Btu(MMBtu) to the nearest 0.1 cent. Numeric.</t>
  </si>
  <si>
    <t>Regulated</t>
  </si>
  <si>
    <t xml:space="preserve">Three character code designating the regulatory </t>
  </si>
  <si>
    <t xml:space="preserve">                           REG</t>
  </si>
  <si>
    <t>Regulated Electric Utility</t>
  </si>
  <si>
    <t xml:space="preserve">                           UNR</t>
  </si>
  <si>
    <t>Non-Regulated Independent Power Plant or Nonutility Plant.</t>
  </si>
  <si>
    <t>The name of the utility or company that operates the plant. Alphanumeric.</t>
  </si>
  <si>
    <t>Operattor ID</t>
  </si>
  <si>
    <t>The EIA utility identification number.Alphanumeric.</t>
  </si>
  <si>
    <t>Respondent Frequency</t>
  </si>
  <si>
    <t>One character designates the reporting frequency for the plant. Alphanumeric:</t>
  </si>
  <si>
    <t xml:space="preserve">                           M</t>
  </si>
  <si>
    <t>Monthly respondent</t>
  </si>
  <si>
    <t xml:space="preserve">                           A</t>
  </si>
  <si>
    <t>Annual respondent</t>
  </si>
  <si>
    <t>Primary/Secondary  Mode of Transportation</t>
  </si>
  <si>
    <t>Mode for the longest / second longest distance.</t>
  </si>
  <si>
    <t xml:space="preserve">                           RR</t>
  </si>
  <si>
    <t>Rail: Shipments of fuel moved to consumers by rail (private or public/commercial). Included is coal hauled to or away from a railroad siding by truck if the truck did not use public roads.</t>
  </si>
  <si>
    <t xml:space="preserve">                           RV</t>
  </si>
  <si>
    <t xml:space="preserve">River:  Shipments of fuel moved to consumers via river by barge.  Not included are shipments to Great Lakes coal loading docks, tidewater piers, or coastal ports. </t>
  </si>
  <si>
    <t xml:space="preserve">                           GL</t>
  </si>
  <si>
    <t>Great Lakes:  Shipments of coal moved to consumers via the Great Lakes. These shipments are moved via the Great Lakes coal loading docks, which are identified by name and location as follows:  Conneaut Coal Storage &amp; Transfer, Conneaut, Ohio;  NS Coal Dock (Ashtabula Coal Dock), Ashtabula, Ohio;  Sandusky Coal Pier, Sandusky, Ohio;  Toledo Docks, Toledo, Ohio; KCBX Terminals Inc., Chicago, Illinois;  Superior Midwest Energy Terminal, Superior, Wisconsin</t>
  </si>
  <si>
    <t xml:space="preserve">                           TP</t>
  </si>
  <si>
    <t>Tidewater Piers and Coastal Ports:  Shipments of coal moved to Tidewater Piers and Coastal Ports for further shipments to consumers via coastal water or ocean.  The Tidewater Piers and Coastal Ports are identified by name and location as follows:  Dominion Terminal Associates, Newport News, Virginia; McDuffie Coal Terminal, Mobile, Alabama;  IC Railmarine Terminal, Convent, Louisiana;  International Marine Terminals, Myrtle Grove, Louisiana;  Cooper/T. Smith Stevedoring Co. Inc., Darrow, Louisiana;  Seward Terminal Inc., Seward, Alaska;  Los Angeles Export Terminal, Inc., Los Angeles, California;  Levin-Richmond Terminal Corp., Richmond, California; Baltimore Terminal, Baltimore, Maryland;  Norfolk Southern Lamberts Point P-6, Norfolk, Virginia;  Chesapeake Bay Piers, Baltimore, Maryland;  Pier IX Terminal Company, Newport News, Virginia;  Electro-Coal Transport Corp., Davant, Louisiana</t>
  </si>
  <si>
    <t>Water: Shipments of fuel moved to consumers by other waterways.</t>
  </si>
  <si>
    <t xml:space="preserve">                           TR</t>
  </si>
  <si>
    <t>Truck: Shipments of fuel moved to consumers by truck.  Not included is fuel hauled to or away from a railroad siding by truck on non-public roads.</t>
  </si>
  <si>
    <t xml:space="preserve">                           TC</t>
  </si>
  <si>
    <t>Tramway/Conveyor: Shipments of fuel moved to consumers by tramway or conveyor.</t>
  </si>
  <si>
    <t xml:space="preserve">                           SP</t>
  </si>
  <si>
    <t>Slurry Pipeline: Shipments of coal moved to consumers by slurry pipeline.</t>
  </si>
  <si>
    <t>Pipeline: Shipments of fuel moved to consumers by pipeline</t>
  </si>
  <si>
    <t>Natrual Gas Transportation Service</t>
  </si>
  <si>
    <t>Contract type for natrual gas capacity service:</t>
  </si>
  <si>
    <t xml:space="preserve">                           F</t>
  </si>
  <si>
    <t>Firm</t>
  </si>
  <si>
    <t xml:space="preserve">                           I</t>
  </si>
  <si>
    <t>Interruptible</t>
  </si>
  <si>
    <t>Moisture Content</t>
  </si>
  <si>
    <t>Moisture content for coal only, in terms of moisture percentage by weight to the nearest 0.01 percent.</t>
  </si>
  <si>
    <t>Chlorine Content</t>
  </si>
  <si>
    <t>Chlorine content for coal only, in terms of chlorine content in parts per million (ppm) to the nearest 0.01 ppm.</t>
  </si>
  <si>
    <t>Plant Frame Data</t>
  </si>
  <si>
    <t>EIA Plant ID</t>
  </si>
  <si>
    <t>Plant name. Alphanumeric.</t>
  </si>
  <si>
    <t>EIA’s internal consolidated NAICS sectors. For internal purposes, EIA consolidates the NAICS categories into seven groups.  These are shown below in the Sector Codes and Names table:</t>
  </si>
  <si>
    <t>Reporting Frequency</t>
  </si>
  <si>
    <t>One character designates the reporting frequency for the plant. Alphanumeric.</t>
  </si>
  <si>
    <t>power cost $/MWh</t>
  </si>
  <si>
    <t>Entity ID</t>
  </si>
  <si>
    <t>Entity Name</t>
  </si>
  <si>
    <t>Sector</t>
  </si>
  <si>
    <t>Generator ID</t>
  </si>
  <si>
    <t>EPA Unit ID</t>
  </si>
  <si>
    <t>notes</t>
  </si>
  <si>
    <t>Unit Code</t>
  </si>
  <si>
    <t xml:space="preserve">
Nameplate Capacity (MW)</t>
  </si>
  <si>
    <t xml:space="preserve">
Net Summer Capacity (MW)</t>
  </si>
  <si>
    <t xml:space="preserve">
Net Winter Capacity (MW)</t>
  </si>
  <si>
    <t>Technology</t>
  </si>
  <si>
    <t>Energy Source Code</t>
  </si>
  <si>
    <t>Prime Mover Code</t>
  </si>
  <si>
    <t>Operating Month</t>
  </si>
  <si>
    <t>Operating Year</t>
  </si>
  <si>
    <t>Planned Retirement Month</t>
  </si>
  <si>
    <t>Planned Retirement Year</t>
  </si>
  <si>
    <t>Status</t>
  </si>
  <si>
    <t>oil/gas switching</t>
  </si>
  <si>
    <t>IPP Non-CHP</t>
  </si>
  <si>
    <t>GT81</t>
  </si>
  <si>
    <t>81</t>
  </si>
  <si>
    <t>G941</t>
  </si>
  <si>
    <t>Natural Gas Fired Combined Cycle</t>
  </si>
  <si>
    <t>(OP) Operating</t>
  </si>
  <si>
    <t>GT82</t>
  </si>
  <si>
    <t>82</t>
  </si>
  <si>
    <t>GT93</t>
  </si>
  <si>
    <t>93</t>
  </si>
  <si>
    <t>G942</t>
  </si>
  <si>
    <t>GT94</t>
  </si>
  <si>
    <t>94</t>
  </si>
  <si>
    <t>ST85</t>
  </si>
  <si>
    <t>EPA combines ST with GT</t>
  </si>
  <si>
    <t>ST96</t>
  </si>
  <si>
    <t>IPP CHP</t>
  </si>
  <si>
    <t>1</t>
  </si>
  <si>
    <t>S1</t>
  </si>
  <si>
    <t>just guessing</t>
  </si>
  <si>
    <t>CC1</t>
  </si>
  <si>
    <t>(OS) Out of service and NOT expected to return to service in next calendar year</t>
  </si>
  <si>
    <t>2</t>
  </si>
  <si>
    <t>S2</t>
  </si>
  <si>
    <t>3</t>
  </si>
  <si>
    <t>S5</t>
  </si>
  <si>
    <t>GEN4</t>
  </si>
  <si>
    <t>4</t>
  </si>
  <si>
    <t>CC2</t>
  </si>
  <si>
    <t>POT2</t>
  </si>
  <si>
    <t>CC3</t>
  </si>
  <si>
    <t>9A</t>
  </si>
  <si>
    <t>9</t>
  </si>
  <si>
    <t>CA9</t>
  </si>
  <si>
    <t>Dominion Energy New England, LLC</t>
  </si>
  <si>
    <t>G10A</t>
  </si>
  <si>
    <t>10</t>
  </si>
  <si>
    <t>0321</t>
  </si>
  <si>
    <t>G11A</t>
  </si>
  <si>
    <t>11</t>
  </si>
  <si>
    <t>0322</t>
  </si>
  <si>
    <t>GE10</t>
  </si>
  <si>
    <t>GE11</t>
  </si>
  <si>
    <t>GE9A</t>
  </si>
  <si>
    <t>0323</t>
  </si>
  <si>
    <t>GEN9</t>
  </si>
  <si>
    <t>CA1</t>
  </si>
  <si>
    <t>1-5</t>
  </si>
  <si>
    <t>Petroleum Liquids</t>
  </si>
  <si>
    <t>CT1</t>
  </si>
  <si>
    <t>CT2</t>
  </si>
  <si>
    <t>5</t>
  </si>
  <si>
    <t>CT3</t>
  </si>
  <si>
    <t>ST1</t>
  </si>
  <si>
    <t>1&amp;2</t>
  </si>
  <si>
    <t>epa combines ST with GT</t>
  </si>
  <si>
    <t>GTG</t>
  </si>
  <si>
    <t>GTG2</t>
  </si>
  <si>
    <t>STG</t>
  </si>
  <si>
    <t>GEN1</t>
  </si>
  <si>
    <t>G321</t>
  </si>
  <si>
    <t>GEN2</t>
  </si>
  <si>
    <t>GEN3</t>
  </si>
  <si>
    <t>1&amp;2&amp;3</t>
  </si>
  <si>
    <t>Maxim Power (USA) Inc</t>
  </si>
  <si>
    <t>Capital District Energy Center</t>
  </si>
  <si>
    <t>(SB) Standby/Backup: available for service but not normally used</t>
  </si>
  <si>
    <t>OSP1</t>
  </si>
  <si>
    <t>Commercial CHP</t>
  </si>
  <si>
    <t>No idea why EPA list is redundant</t>
  </si>
  <si>
    <t>OSP2</t>
  </si>
  <si>
    <t>TRENT</t>
  </si>
  <si>
    <t>VAX</t>
  </si>
  <si>
    <t>Milford Power Ltd Partnership</t>
  </si>
  <si>
    <t>GT-1</t>
  </si>
  <si>
    <t>ST-1</t>
  </si>
  <si>
    <t>UNT1</t>
  </si>
  <si>
    <t>BE1</t>
  </si>
  <si>
    <t>BPE1</t>
  </si>
  <si>
    <t>BE2</t>
  </si>
  <si>
    <t>BE1&amp; BE2</t>
  </si>
  <si>
    <t>1226</t>
  </si>
  <si>
    <t>UNT2</t>
  </si>
  <si>
    <t>1 &amp; 2</t>
  </si>
  <si>
    <t>CT01</t>
  </si>
  <si>
    <t>CC01</t>
  </si>
  <si>
    <t>ST01</t>
  </si>
  <si>
    <t>RISEC Opeating Services</t>
  </si>
  <si>
    <t>CTG1</t>
  </si>
  <si>
    <t>RISEP1</t>
  </si>
  <si>
    <t>CTG2</t>
  </si>
  <si>
    <t>RISEP2</t>
  </si>
  <si>
    <t>STG1</t>
  </si>
  <si>
    <t>RISEP1 &amp; RISEP2</t>
  </si>
  <si>
    <t>CA01</t>
  </si>
  <si>
    <t>CA02</t>
  </si>
  <si>
    <t>CT02</t>
  </si>
  <si>
    <t>U1</t>
  </si>
  <si>
    <t>LRG1</t>
  </si>
  <si>
    <t>U2</t>
  </si>
  <si>
    <t>LRG2</t>
  </si>
  <si>
    <t>U3</t>
  </si>
  <si>
    <t>LRG3</t>
  </si>
  <si>
    <t>CT11</t>
  </si>
  <si>
    <t>CT12</t>
  </si>
  <si>
    <t>GTG1</t>
  </si>
  <si>
    <t>STG3</t>
  </si>
  <si>
    <t>GT11</t>
  </si>
  <si>
    <t>GT12</t>
  </si>
  <si>
    <t>12</t>
  </si>
  <si>
    <t>ST15</t>
  </si>
  <si>
    <t>GT-2</t>
  </si>
  <si>
    <t>U1 &amp; U2</t>
  </si>
  <si>
    <t>Industrial CHP</t>
  </si>
  <si>
    <t>GT100</t>
  </si>
  <si>
    <t>KCNM</t>
  </si>
  <si>
    <t>GT300</t>
  </si>
  <si>
    <t>CGT1</t>
  </si>
  <si>
    <t>CGT2</t>
  </si>
  <si>
    <t>CGT3</t>
  </si>
  <si>
    <t>All Other</t>
  </si>
  <si>
    <t>GENS1</t>
  </si>
  <si>
    <t>GENT1</t>
  </si>
  <si>
    <t>GENT2</t>
  </si>
  <si>
    <t>GENT3</t>
  </si>
  <si>
    <t>GENT4</t>
  </si>
  <si>
    <t>from 2021 generation</t>
  </si>
  <si>
    <t>New Haven</t>
  </si>
  <si>
    <t>X</t>
  </si>
  <si>
    <t>Essex</t>
  </si>
  <si>
    <t>Salem Harbor Power Development LP</t>
  </si>
  <si>
    <t>Norfolk</t>
  </si>
  <si>
    <t>Exelon West Medway II LLC</t>
  </si>
  <si>
    <t>Natural Gas Fired Combustion Turbine</t>
  </si>
  <si>
    <t>UN.MEDWAY  13.8WMJ4</t>
  </si>
  <si>
    <t>UN.MEDWAY  13.8WMJ5</t>
  </si>
  <si>
    <t>(OA) Out of service but expected to return to service in next calendar year</t>
  </si>
  <si>
    <t>UN10</t>
  </si>
  <si>
    <t>Conventional Hydroelectric</t>
  </si>
  <si>
    <t>6</t>
  </si>
  <si>
    <t>UN11</t>
  </si>
  <si>
    <t>UN12</t>
  </si>
  <si>
    <t>UN13</t>
  </si>
  <si>
    <t>13</t>
  </si>
  <si>
    <t>un14</t>
  </si>
  <si>
    <t>14</t>
  </si>
  <si>
    <t>UN19</t>
  </si>
  <si>
    <t>Natural Gas Steam Turbine</t>
  </si>
  <si>
    <t>11A</t>
  </si>
  <si>
    <t>also 11B</t>
  </si>
  <si>
    <t>12A</t>
  </si>
  <si>
    <t>12B</t>
  </si>
  <si>
    <t>13A</t>
  </si>
  <si>
    <t>13B</t>
  </si>
  <si>
    <t>14A</t>
  </si>
  <si>
    <t>BHB3</t>
  </si>
  <si>
    <t>Conventional Steam Coal</t>
  </si>
  <si>
    <t>BHB4</t>
  </si>
  <si>
    <t>TRBINE</t>
  </si>
  <si>
    <t>Wood/Wood Waste Biomass</t>
  </si>
  <si>
    <t>M-1</t>
  </si>
  <si>
    <t>M2</t>
  </si>
  <si>
    <t>EL01</t>
  </si>
  <si>
    <t>EL02</t>
  </si>
  <si>
    <t>EL03</t>
  </si>
  <si>
    <t>EL04</t>
  </si>
  <si>
    <t>MF01</t>
  </si>
  <si>
    <t>MF02</t>
  </si>
  <si>
    <t>MF03</t>
  </si>
  <si>
    <t>MF04</t>
  </si>
  <si>
    <t>MF05</t>
  </si>
  <si>
    <t>MF06</t>
  </si>
  <si>
    <t>SW01</t>
  </si>
  <si>
    <t>SW02</t>
  </si>
  <si>
    <t>SW03</t>
  </si>
  <si>
    <t>SW04</t>
  </si>
  <si>
    <t>328</t>
  </si>
  <si>
    <t>B1</t>
  </si>
  <si>
    <t>B2</t>
  </si>
  <si>
    <t>B3</t>
  </si>
  <si>
    <t>GT4</t>
  </si>
  <si>
    <t>GT5</t>
  </si>
  <si>
    <t>DR1</t>
  </si>
  <si>
    <t>DR2</t>
  </si>
  <si>
    <t>DR3</t>
  </si>
  <si>
    <t>DR4</t>
  </si>
  <si>
    <t>DR5</t>
  </si>
  <si>
    <t>DR6</t>
  </si>
  <si>
    <t>DR7</t>
  </si>
  <si>
    <t>GI1</t>
  </si>
  <si>
    <t>GI2</t>
  </si>
  <si>
    <t>GI3</t>
  </si>
  <si>
    <t>HA1</t>
  </si>
  <si>
    <t>HA2</t>
  </si>
  <si>
    <t>HA3</t>
  </si>
  <si>
    <t>HA4</t>
  </si>
  <si>
    <t>SH1</t>
  </si>
  <si>
    <t>SH2</t>
  </si>
  <si>
    <t>SH3</t>
  </si>
  <si>
    <t>SH4</t>
  </si>
  <si>
    <t>SH5</t>
  </si>
  <si>
    <t>SH6</t>
  </si>
  <si>
    <t>SH7</t>
  </si>
  <si>
    <t>SH8</t>
  </si>
  <si>
    <t>BESS</t>
  </si>
  <si>
    <t>Batteries</t>
  </si>
  <si>
    <t>WB1</t>
  </si>
  <si>
    <t>WB2</t>
  </si>
  <si>
    <t>WB3</t>
  </si>
  <si>
    <t>WB4</t>
  </si>
  <si>
    <t>WB5</t>
  </si>
  <si>
    <t>WB6</t>
  </si>
  <si>
    <t>WE1</t>
  </si>
  <si>
    <t>WE2</t>
  </si>
  <si>
    <t>WE3</t>
  </si>
  <si>
    <t>WE4</t>
  </si>
  <si>
    <t>WI1</t>
  </si>
  <si>
    <t>WI2</t>
  </si>
  <si>
    <t>WY1</t>
  </si>
  <si>
    <t>WY2</t>
  </si>
  <si>
    <t>WY3</t>
  </si>
  <si>
    <t>CD2</t>
  </si>
  <si>
    <t>CD3</t>
  </si>
  <si>
    <t>CD4</t>
  </si>
  <si>
    <t>CD5</t>
  </si>
  <si>
    <t>CH1</t>
  </si>
  <si>
    <t>CH2</t>
  </si>
  <si>
    <t>ST2</t>
  </si>
  <si>
    <t>Flos Inn Diesel</t>
  </si>
  <si>
    <t>FID1</t>
  </si>
  <si>
    <t>FID2</t>
  </si>
  <si>
    <t>FID3</t>
  </si>
  <si>
    <t>SP1</t>
  </si>
  <si>
    <t>GT1</t>
  </si>
  <si>
    <t>FJ-1</t>
  </si>
  <si>
    <t>GT2</t>
  </si>
  <si>
    <t>FJ-2</t>
  </si>
  <si>
    <t>GT3</t>
  </si>
  <si>
    <t>FJ-3</t>
  </si>
  <si>
    <t>7</t>
  </si>
  <si>
    <t>J1T1 &amp; J1T2</t>
  </si>
  <si>
    <t>J2T1 &amp; J2T2</t>
  </si>
  <si>
    <t>J3T1 &amp; J3T2</t>
  </si>
  <si>
    <t>JET1</t>
  </si>
  <si>
    <t>S6</t>
  </si>
  <si>
    <t>NRG Canal LLC</t>
  </si>
  <si>
    <t>UN1</t>
  </si>
  <si>
    <t>UN2</t>
  </si>
  <si>
    <t>UN3</t>
  </si>
  <si>
    <t>8</t>
  </si>
  <si>
    <t>NRG Canal 3</t>
  </si>
  <si>
    <t>IPP</t>
  </si>
  <si>
    <t>OP</t>
  </si>
  <si>
    <t>DORE</t>
  </si>
  <si>
    <t>GF2</t>
  </si>
  <si>
    <t>GF3</t>
  </si>
  <si>
    <t>GF4</t>
  </si>
  <si>
    <t>GF5</t>
  </si>
  <si>
    <t>PB2</t>
  </si>
  <si>
    <t>PB3</t>
  </si>
  <si>
    <t>RB3</t>
  </si>
  <si>
    <t>RB4</t>
  </si>
  <si>
    <t>WS10</t>
  </si>
  <si>
    <t>WOOD</t>
  </si>
  <si>
    <t>WAT1</t>
  </si>
  <si>
    <t>WAT2</t>
  </si>
  <si>
    <t>Natural Gas Internal Combustion Engine</t>
  </si>
  <si>
    <t>6A</t>
  </si>
  <si>
    <t>7A</t>
  </si>
  <si>
    <t>Public Service Co of NH</t>
  </si>
  <si>
    <t>HC2</t>
  </si>
  <si>
    <t>H1</t>
  </si>
  <si>
    <t>H2</t>
  </si>
  <si>
    <t>H3</t>
  </si>
  <si>
    <t>H4</t>
  </si>
  <si>
    <t>H9</t>
  </si>
  <si>
    <t>IC-5</t>
  </si>
  <si>
    <t>IC-6</t>
  </si>
  <si>
    <t>IC-7</t>
  </si>
  <si>
    <t>IC-8</t>
  </si>
  <si>
    <t>BS#1</t>
  </si>
  <si>
    <t>BS#2</t>
  </si>
  <si>
    <t>EDSI</t>
  </si>
  <si>
    <t>NHB1</t>
  </si>
  <si>
    <t>NHHS2</t>
  </si>
  <si>
    <t>NHHS3</t>
  </si>
  <si>
    <t>NHHS4</t>
  </si>
  <si>
    <t>DW2</t>
  </si>
  <si>
    <t>DW3</t>
  </si>
  <si>
    <t>DW4</t>
  </si>
  <si>
    <t>IO3</t>
  </si>
  <si>
    <t>IO4</t>
  </si>
  <si>
    <t>HC3</t>
  </si>
  <si>
    <t>23</t>
  </si>
  <si>
    <t>24</t>
  </si>
  <si>
    <t>25</t>
  </si>
  <si>
    <t>26</t>
  </si>
  <si>
    <t>AP-1</t>
  </si>
  <si>
    <t>Onshore Wind Turbine</t>
  </si>
  <si>
    <t>GEN5</t>
  </si>
  <si>
    <t>GEN6</t>
  </si>
  <si>
    <t>GEN7</t>
  </si>
  <si>
    <t>Solar Photovoltaic</t>
  </si>
  <si>
    <t>Aclara Meters LLC</t>
  </si>
  <si>
    <t>General Electric Great Falls Upper Hydro</t>
  </si>
  <si>
    <t>Industrial Non-CHP</t>
  </si>
  <si>
    <t>1575</t>
  </si>
  <si>
    <t>500</t>
  </si>
  <si>
    <t>GEN8</t>
  </si>
  <si>
    <t>Franklin Industrial Complex</t>
  </si>
  <si>
    <t>Hydro Energies Inc</t>
  </si>
  <si>
    <t>NO.6</t>
  </si>
  <si>
    <t>A&amp;B</t>
  </si>
  <si>
    <t>consolidated 2 units here</t>
  </si>
  <si>
    <t>Madison Paper Industries Inc</t>
  </si>
  <si>
    <t>AB1</t>
  </si>
  <si>
    <t>AB2</t>
  </si>
  <si>
    <t>AB3</t>
  </si>
  <si>
    <t>AB4</t>
  </si>
  <si>
    <t>AB5</t>
  </si>
  <si>
    <t>AB6</t>
  </si>
  <si>
    <t>AB7</t>
  </si>
  <si>
    <t>AB8</t>
  </si>
  <si>
    <t>AN1</t>
  </si>
  <si>
    <t>AN2</t>
  </si>
  <si>
    <t>AN3</t>
  </si>
  <si>
    <t>AN4</t>
  </si>
  <si>
    <t>AN5</t>
  </si>
  <si>
    <t>0049</t>
  </si>
  <si>
    <t>TG</t>
  </si>
  <si>
    <t>Catalyst Paper Operations, Inc</t>
  </si>
  <si>
    <t>3STG</t>
  </si>
  <si>
    <t>IG-1</t>
  </si>
  <si>
    <t>IG-2</t>
  </si>
  <si>
    <t>IG-3</t>
  </si>
  <si>
    <t>SG-1</t>
  </si>
  <si>
    <t>SG-2</t>
  </si>
  <si>
    <t>SG-3</t>
  </si>
  <si>
    <t>1UNI</t>
  </si>
  <si>
    <t>3622</t>
  </si>
  <si>
    <t>6033</t>
  </si>
  <si>
    <t>6035</t>
  </si>
  <si>
    <t>6046</t>
  </si>
  <si>
    <t>HG1</t>
  </si>
  <si>
    <t>HG10</t>
  </si>
  <si>
    <t>HG2</t>
  </si>
  <si>
    <t>HG3</t>
  </si>
  <si>
    <t>HG4</t>
  </si>
  <si>
    <t>HG5</t>
  </si>
  <si>
    <t>HG6</t>
  </si>
  <si>
    <t>HG7</t>
  </si>
  <si>
    <t>HG8</t>
  </si>
  <si>
    <t>HG9</t>
  </si>
  <si>
    <t>TG10</t>
  </si>
  <si>
    <t>TG11</t>
  </si>
  <si>
    <t>Municipal Solid Waste</t>
  </si>
  <si>
    <t>MSW</t>
  </si>
  <si>
    <t>2121</t>
  </si>
  <si>
    <t>8281</t>
  </si>
  <si>
    <t>G3</t>
  </si>
  <si>
    <t>TG4</t>
  </si>
  <si>
    <t>TG6</t>
  </si>
  <si>
    <t>G101</t>
  </si>
  <si>
    <t>S42</t>
  </si>
  <si>
    <t>G201</t>
  </si>
  <si>
    <t>S43</t>
  </si>
  <si>
    <t>H101</t>
  </si>
  <si>
    <t>H201</t>
  </si>
  <si>
    <t>PV101</t>
  </si>
  <si>
    <t>S101</t>
  </si>
  <si>
    <t>Other Waste Biomass</t>
  </si>
  <si>
    <t>WT101</t>
  </si>
  <si>
    <t>WT102</t>
  </si>
  <si>
    <t>OAKD</t>
  </si>
  <si>
    <t>UNI1</t>
  </si>
  <si>
    <t>UNI2</t>
  </si>
  <si>
    <t>DEG1</t>
  </si>
  <si>
    <t>DEG2</t>
  </si>
  <si>
    <t>DEG3</t>
  </si>
  <si>
    <t>DEG4</t>
  </si>
  <si>
    <t>DEG5</t>
  </si>
  <si>
    <t>DEG6</t>
  </si>
  <si>
    <t>STG2</t>
  </si>
  <si>
    <t>Mid-Maine Waste Action Corp</t>
  </si>
  <si>
    <t>Commercial Non-CHP</t>
  </si>
  <si>
    <t>GEN 1</t>
  </si>
  <si>
    <t>Ottauquechee Hydro Company, Inc.</t>
  </si>
  <si>
    <t>International Paper Woronoco Mill</t>
  </si>
  <si>
    <t>TG1</t>
  </si>
  <si>
    <t>CAT</t>
  </si>
  <si>
    <t>WEST</t>
  </si>
  <si>
    <t>DLV1</t>
  </si>
  <si>
    <t>0001</t>
  </si>
  <si>
    <t>0002</t>
  </si>
  <si>
    <t xml:space="preserve">                                                                                                                                                                                                             </t>
  </si>
  <si>
    <t>PH21</t>
  </si>
  <si>
    <t>PH22</t>
  </si>
  <si>
    <t>PH23</t>
  </si>
  <si>
    <t>PH24</t>
  </si>
  <si>
    <t>GN10</t>
  </si>
  <si>
    <t>GN11</t>
  </si>
  <si>
    <t>GN12</t>
  </si>
  <si>
    <t>GN13</t>
  </si>
  <si>
    <t>GN14</t>
  </si>
  <si>
    <t>GN15</t>
  </si>
  <si>
    <t>GN16</t>
  </si>
  <si>
    <t>GN17</t>
  </si>
  <si>
    <t>GN18</t>
  </si>
  <si>
    <t>GN19</t>
  </si>
  <si>
    <t>GN20</t>
  </si>
  <si>
    <t>Consolidated Hydro NH, Inc</t>
  </si>
  <si>
    <t>Somersworth Hydro Company, Inc.</t>
  </si>
  <si>
    <t>ReEnergy Sterling CT LP</t>
  </si>
  <si>
    <t>Exeter Energy LP</t>
  </si>
  <si>
    <t>NEW1</t>
  </si>
  <si>
    <t>NEW3</t>
  </si>
  <si>
    <t>Ampersand Moretown Hydro LLC</t>
  </si>
  <si>
    <t>Moretown Generating Station</t>
  </si>
  <si>
    <t>Other Natural Gas</t>
  </si>
  <si>
    <t>DOH2</t>
  </si>
  <si>
    <t>DOH3</t>
  </si>
  <si>
    <t>DOH4</t>
  </si>
  <si>
    <t>DOH5</t>
  </si>
  <si>
    <t>DOH6</t>
  </si>
  <si>
    <t>DOH7</t>
  </si>
  <si>
    <t>DOH8</t>
  </si>
  <si>
    <t>EMH1</t>
  </si>
  <si>
    <t>EMH2</t>
  </si>
  <si>
    <t>EMH3</t>
  </si>
  <si>
    <t>EMH4</t>
  </si>
  <si>
    <t>EMH5</t>
  </si>
  <si>
    <t>EMH6</t>
  </si>
  <si>
    <t>MCH1</t>
  </si>
  <si>
    <t>MCH2</t>
  </si>
  <si>
    <t>MCH3</t>
  </si>
  <si>
    <t>MIH2</t>
  </si>
  <si>
    <t>MIH3</t>
  </si>
  <si>
    <t>MIH4</t>
  </si>
  <si>
    <t>MIH5</t>
  </si>
  <si>
    <t>MIH6</t>
  </si>
  <si>
    <t>MIH7</t>
  </si>
  <si>
    <t>MIH8</t>
  </si>
  <si>
    <t>MIHI</t>
  </si>
  <si>
    <t>NOH1</t>
  </si>
  <si>
    <t>NOH2</t>
  </si>
  <si>
    <t>NOH3</t>
  </si>
  <si>
    <t>WEH1</t>
  </si>
  <si>
    <t>WEH2</t>
  </si>
  <si>
    <t>WEH3</t>
  </si>
  <si>
    <t>WEH4</t>
  </si>
  <si>
    <t>Lewiston City of</t>
  </si>
  <si>
    <t>Upper Androscoggin</t>
  </si>
  <si>
    <t>CTG3</t>
  </si>
  <si>
    <t>DG</t>
  </si>
  <si>
    <t>DG2</t>
  </si>
  <si>
    <t>DG3</t>
  </si>
  <si>
    <t>TG2</t>
  </si>
  <si>
    <t>TG 3</t>
  </si>
  <si>
    <t>TG 4</t>
  </si>
  <si>
    <t>TG5</t>
  </si>
  <si>
    <t>BK1</t>
  </si>
  <si>
    <t>BK2</t>
  </si>
  <si>
    <t>G1</t>
  </si>
  <si>
    <t>G2</t>
  </si>
  <si>
    <t>Consolidated Hydro NH Inc</t>
  </si>
  <si>
    <t>Mascoma Hydro Corp</t>
  </si>
  <si>
    <t>01</t>
  </si>
  <si>
    <t>02</t>
  </si>
  <si>
    <t>03</t>
  </si>
  <si>
    <t>UNT3</t>
  </si>
  <si>
    <t>UNT4</t>
  </si>
  <si>
    <t>FT-8</t>
  </si>
  <si>
    <t>NO-1</t>
  </si>
  <si>
    <t>CAS1</t>
  </si>
  <si>
    <t>CAS2</t>
  </si>
  <si>
    <t>CAS3</t>
  </si>
  <si>
    <t>GOR1</t>
  </si>
  <si>
    <t>GOR2</t>
  </si>
  <si>
    <t>GOR3</t>
  </si>
  <si>
    <t>GOR4</t>
  </si>
  <si>
    <t>RS1</t>
  </si>
  <si>
    <t>RS3</t>
  </si>
  <si>
    <t>SHL1</t>
  </si>
  <si>
    <t>SHL3</t>
  </si>
  <si>
    <t>SM1</t>
  </si>
  <si>
    <t>SM2</t>
  </si>
  <si>
    <t>SM3</t>
  </si>
  <si>
    <t>SM4</t>
  </si>
  <si>
    <t>XP1</t>
  </si>
  <si>
    <t>XP2</t>
  </si>
  <si>
    <t>XP3</t>
  </si>
  <si>
    <t>XP4</t>
  </si>
  <si>
    <t>XP5</t>
  </si>
  <si>
    <t>Woonsocket City of</t>
  </si>
  <si>
    <t>Thundermist Hydro</t>
  </si>
  <si>
    <t>HYD1</t>
  </si>
  <si>
    <t>B</t>
  </si>
  <si>
    <t>missing another unit &amp; rated 42 &amp; 39</t>
  </si>
  <si>
    <t>1118</t>
  </si>
  <si>
    <t>1119</t>
  </si>
  <si>
    <t>1120</t>
  </si>
  <si>
    <t>1121</t>
  </si>
  <si>
    <t>8187</t>
  </si>
  <si>
    <t>SB1</t>
  </si>
  <si>
    <t>NO 5</t>
  </si>
  <si>
    <t>NO 6</t>
  </si>
  <si>
    <t>ALBA</t>
  </si>
  <si>
    <t>ALBD</t>
  </si>
  <si>
    <t>NONO</t>
  </si>
  <si>
    <t>CT03</t>
  </si>
  <si>
    <t>Lignetics of Maine, LLC.</t>
  </si>
  <si>
    <t>MW01</t>
  </si>
  <si>
    <t>MW02</t>
  </si>
  <si>
    <t>MW03</t>
  </si>
  <si>
    <t>MW04</t>
  </si>
  <si>
    <t>MW05</t>
  </si>
  <si>
    <t>CTG4</t>
  </si>
  <si>
    <t>CT04</t>
  </si>
  <si>
    <t>CTG5</t>
  </si>
  <si>
    <t>CT05</t>
  </si>
  <si>
    <t>missing units CT06 &amp; CT07</t>
  </si>
  <si>
    <t>HC-50 MAIN STREET, LLC</t>
  </si>
  <si>
    <t>East Millinocket Mill</t>
  </si>
  <si>
    <t>M2S1</t>
  </si>
  <si>
    <t>M2S2</t>
  </si>
  <si>
    <t>M2S3</t>
  </si>
  <si>
    <t>5-M</t>
  </si>
  <si>
    <t>MF</t>
  </si>
  <si>
    <t>UI</t>
  </si>
  <si>
    <t>New England Confectionery Co Inc</t>
  </si>
  <si>
    <t>NECCO Co-Generation</t>
  </si>
  <si>
    <t>John Street 1, 3, 4 &amp; 5</t>
  </si>
  <si>
    <t>JS 3</t>
  </si>
  <si>
    <t>JS 4</t>
  </si>
  <si>
    <t>JS 5</t>
  </si>
  <si>
    <t>UNIT4</t>
  </si>
  <si>
    <t>Unit1</t>
  </si>
  <si>
    <t>Unit2</t>
  </si>
  <si>
    <t>Unit3</t>
  </si>
  <si>
    <t>HW2</t>
  </si>
  <si>
    <t>GEN 2</t>
  </si>
  <si>
    <t>CHP1</t>
  </si>
  <si>
    <t>15</t>
  </si>
  <si>
    <t>16</t>
  </si>
  <si>
    <t>17</t>
  </si>
  <si>
    <t>18</t>
  </si>
  <si>
    <t>BR1</t>
  </si>
  <si>
    <t>DSMA</t>
  </si>
  <si>
    <t>RHW</t>
  </si>
  <si>
    <t>BS1</t>
  </si>
  <si>
    <t>BS2</t>
  </si>
  <si>
    <t>FH1</t>
  </si>
  <si>
    <t>FH2</t>
  </si>
  <si>
    <t>FH3</t>
  </si>
  <si>
    <t>FH4</t>
  </si>
  <si>
    <t>GC1</t>
  </si>
  <si>
    <t>GC2</t>
  </si>
  <si>
    <t>JC1</t>
  </si>
  <si>
    <t>LNG1</t>
  </si>
  <si>
    <t>LNG2</t>
  </si>
  <si>
    <t>LP1</t>
  </si>
  <si>
    <t>LP2</t>
  </si>
  <si>
    <t>WT1</t>
  </si>
  <si>
    <t>WT2</t>
  </si>
  <si>
    <t>NORD1</t>
  </si>
  <si>
    <t>NORD2</t>
  </si>
  <si>
    <t>NORD3</t>
  </si>
  <si>
    <t>BWP</t>
  </si>
  <si>
    <t>D2MA</t>
  </si>
  <si>
    <t>PV1</t>
  </si>
  <si>
    <t>DOMA</t>
  </si>
  <si>
    <t>KCW</t>
  </si>
  <si>
    <t>GSMA</t>
  </si>
  <si>
    <t>SSMA</t>
  </si>
  <si>
    <t>BSMA</t>
  </si>
  <si>
    <t>WTG1</t>
  </si>
  <si>
    <t>WTG2</t>
  </si>
  <si>
    <t>PSMA</t>
  </si>
  <si>
    <t>BIWF</t>
  </si>
  <si>
    <t>Offshore Wind Turbine</t>
  </si>
  <si>
    <t>CWT1</t>
  </si>
  <si>
    <t>GT200</t>
  </si>
  <si>
    <t>X-Elio North America Inc</t>
  </si>
  <si>
    <t>SVEP1</t>
  </si>
  <si>
    <t>WTS_1</t>
  </si>
  <si>
    <t>COGE</t>
  </si>
  <si>
    <t>WSMA</t>
  </si>
  <si>
    <t>TG-1</t>
  </si>
  <si>
    <t>CTG</t>
  </si>
  <si>
    <t>WGRI</t>
  </si>
  <si>
    <t>EC#1</t>
  </si>
  <si>
    <t>EC#2</t>
  </si>
  <si>
    <t>GRND</t>
  </si>
  <si>
    <t>MEMH</t>
  </si>
  <si>
    <t>CCSU</t>
  </si>
  <si>
    <t>Georgia Mountain Community Wind, LLC</t>
  </si>
  <si>
    <t>GMCW</t>
  </si>
  <si>
    <t>UNIT1</t>
  </si>
  <si>
    <t>UNIT2</t>
  </si>
  <si>
    <t>UNIT3</t>
  </si>
  <si>
    <t>QPMA</t>
  </si>
  <si>
    <t>CJTS Energy Center</t>
  </si>
  <si>
    <t>UNIT7</t>
  </si>
  <si>
    <t>NSMA</t>
  </si>
  <si>
    <t>SO032</t>
  </si>
  <si>
    <t>SO023</t>
  </si>
  <si>
    <t>SO026</t>
  </si>
  <si>
    <t>SO022</t>
  </si>
  <si>
    <t>MSMA</t>
  </si>
  <si>
    <t>PV-3</t>
  </si>
  <si>
    <t>FSS1</t>
  </si>
  <si>
    <t>Town of East Bridgewater</t>
  </si>
  <si>
    <t>SRW1</t>
  </si>
  <si>
    <t>SRW2</t>
  </si>
  <si>
    <t>BER1</t>
  </si>
  <si>
    <t>GE-3</t>
  </si>
  <si>
    <t>GE-4</t>
  </si>
  <si>
    <t>COGEN</t>
  </si>
  <si>
    <t>HANC1</t>
  </si>
  <si>
    <t>Stevens Mills Hydroelectric Project</t>
  </si>
  <si>
    <t>1G</t>
  </si>
  <si>
    <t>3G</t>
  </si>
  <si>
    <t>TSMA</t>
  </si>
  <si>
    <t>I402</t>
  </si>
  <si>
    <t>INV1</t>
  </si>
  <si>
    <t>INV2</t>
  </si>
  <si>
    <t>INV3</t>
  </si>
  <si>
    <t>ASH-R</t>
  </si>
  <si>
    <t>ASH10</t>
  </si>
  <si>
    <t>WLPL1</t>
  </si>
  <si>
    <t>GRDN1</t>
  </si>
  <si>
    <t>GEN 3</t>
  </si>
  <si>
    <t>Bristol-Myers Squibb Co</t>
  </si>
  <si>
    <t>DG12</t>
  </si>
  <si>
    <t>SOL</t>
  </si>
  <si>
    <t>CMLTW</t>
  </si>
  <si>
    <t>WND-1</t>
  </si>
  <si>
    <t>WND-2</t>
  </si>
  <si>
    <t>3201</t>
  </si>
  <si>
    <t>3202</t>
  </si>
  <si>
    <t>3203</t>
  </si>
  <si>
    <t>SCT</t>
  </si>
  <si>
    <t>BLT</t>
  </si>
  <si>
    <t>STW</t>
  </si>
  <si>
    <t>0028</t>
  </si>
  <si>
    <t>0040</t>
  </si>
  <si>
    <t>0036</t>
  </si>
  <si>
    <t>0027</t>
  </si>
  <si>
    <t>0031</t>
  </si>
  <si>
    <t>0024</t>
  </si>
  <si>
    <t>GEN 5</t>
  </si>
  <si>
    <t>GEN 6</t>
  </si>
  <si>
    <t>GEN 7</t>
  </si>
  <si>
    <t>GEN 8</t>
  </si>
  <si>
    <t>GEN 9</t>
  </si>
  <si>
    <t>GEN10</t>
  </si>
  <si>
    <t>GEN11</t>
  </si>
  <si>
    <t>GEN12</t>
  </si>
  <si>
    <t>PS01</t>
  </si>
  <si>
    <t>WWPV</t>
  </si>
  <si>
    <t>WT 1</t>
  </si>
  <si>
    <t>BRE1</t>
  </si>
  <si>
    <t>CHA</t>
  </si>
  <si>
    <t>HAR1</t>
  </si>
  <si>
    <t>KAT1</t>
  </si>
  <si>
    <t>NUN1</t>
  </si>
  <si>
    <t>DEN1</t>
  </si>
  <si>
    <t>INV-1</t>
  </si>
  <si>
    <t>Rockland Solar</t>
  </si>
  <si>
    <t>57449</t>
  </si>
  <si>
    <t>KRS04</t>
  </si>
  <si>
    <t>KRS05</t>
  </si>
  <si>
    <t>Q357</t>
  </si>
  <si>
    <t>BROCK</t>
  </si>
  <si>
    <t>BVRLY</t>
  </si>
  <si>
    <t>NKG1</t>
  </si>
  <si>
    <t>WEDC1</t>
  </si>
  <si>
    <t>COV2</t>
  </si>
  <si>
    <t>COV2A</t>
  </si>
  <si>
    <t>COV2B</t>
  </si>
  <si>
    <t>WEDC3</t>
  </si>
  <si>
    <t>WEDC4</t>
  </si>
  <si>
    <t>COV5</t>
  </si>
  <si>
    <t>COV6</t>
  </si>
  <si>
    <t>COV6A</t>
  </si>
  <si>
    <t>COV6B</t>
  </si>
  <si>
    <t>MA2</t>
  </si>
  <si>
    <t>TNE1</t>
  </si>
  <si>
    <t>KRS03</t>
  </si>
  <si>
    <t>SHF01</t>
  </si>
  <si>
    <t>BMP1</t>
  </si>
  <si>
    <t>BMP2</t>
  </si>
  <si>
    <t>BMP3</t>
  </si>
  <si>
    <t>BMP4</t>
  </si>
  <si>
    <t>SWB-1</t>
  </si>
  <si>
    <t>SWB-2</t>
  </si>
  <si>
    <t>SWB-3</t>
  </si>
  <si>
    <t>ORB-1</t>
  </si>
  <si>
    <t>ORB-2</t>
  </si>
  <si>
    <t>ORB-3</t>
  </si>
  <si>
    <t>SA Solar Services, LLC</t>
  </si>
  <si>
    <t>HUBB</t>
  </si>
  <si>
    <t>VT001</t>
  </si>
  <si>
    <t>CSF1</t>
  </si>
  <si>
    <t>PV2</t>
  </si>
  <si>
    <t>GRE01</t>
  </si>
  <si>
    <t>ACTON</t>
  </si>
  <si>
    <t>TIS1</t>
  </si>
  <si>
    <t>FGMA</t>
  </si>
  <si>
    <t>37021</t>
  </si>
  <si>
    <t>LIGHT</t>
  </si>
  <si>
    <t>MS258</t>
  </si>
  <si>
    <t>FPWTG</t>
  </si>
  <si>
    <t>ACPV</t>
  </si>
  <si>
    <t>CCPV</t>
  </si>
  <si>
    <t>HA</t>
  </si>
  <si>
    <t>LIB</t>
  </si>
  <si>
    <t>MSC2</t>
  </si>
  <si>
    <t>NORTH</t>
  </si>
  <si>
    <t>OC</t>
  </si>
  <si>
    <t>PP</t>
  </si>
  <si>
    <t>TOW1</t>
  </si>
  <si>
    <t>TOW2</t>
  </si>
  <si>
    <t>CS001</t>
  </si>
  <si>
    <t>SCIWT</t>
  </si>
  <si>
    <t>FHWTG</t>
  </si>
  <si>
    <t>TEMPL</t>
  </si>
  <si>
    <t>BARTN</t>
  </si>
  <si>
    <t>PVS1</t>
  </si>
  <si>
    <t>BI</t>
  </si>
  <si>
    <t>BII</t>
  </si>
  <si>
    <t>CHSTR</t>
  </si>
  <si>
    <t>CMLP</t>
  </si>
  <si>
    <t>ADAMS</t>
  </si>
  <si>
    <t>IBM00</t>
  </si>
  <si>
    <t>GLFG1</t>
  </si>
  <si>
    <t>HUNTF</t>
  </si>
  <si>
    <t>STURA</t>
  </si>
  <si>
    <t>STURB</t>
  </si>
  <si>
    <t>SHRD1</t>
  </si>
  <si>
    <t>JSI01</t>
  </si>
  <si>
    <t>11111</t>
  </si>
  <si>
    <t>FCB</t>
  </si>
  <si>
    <t>FCC</t>
  </si>
  <si>
    <t>MASH</t>
  </si>
  <si>
    <t>OXFRD</t>
  </si>
  <si>
    <t>NHFC</t>
  </si>
  <si>
    <t>BPFC</t>
  </si>
  <si>
    <t>BPPV</t>
  </si>
  <si>
    <t>SYNPA</t>
  </si>
  <si>
    <t>FEDRD</t>
  </si>
  <si>
    <t>BWC Swan Pond River</t>
  </si>
  <si>
    <t>SPRMA</t>
  </si>
  <si>
    <t>SNLEO</t>
  </si>
  <si>
    <t>SNNOA</t>
  </si>
  <si>
    <t>SYFRS</t>
  </si>
  <si>
    <t>SYNPL</t>
  </si>
  <si>
    <t>UDRFC</t>
  </si>
  <si>
    <t>Town of Needham VNEM</t>
  </si>
  <si>
    <t>Williamsburg Solar LLC VNEM</t>
  </si>
  <si>
    <t>WFMA</t>
  </si>
  <si>
    <t>Hollingsworth and Vose Co.</t>
  </si>
  <si>
    <t>SBRDG</t>
  </si>
  <si>
    <t>SUD</t>
  </si>
  <si>
    <t>SJA Solar LLC-Solterra Monastery</t>
  </si>
  <si>
    <t>SJAPV</t>
  </si>
  <si>
    <t>Groton Fuel Cell 1, LLC</t>
  </si>
  <si>
    <t>MM-24</t>
  </si>
  <si>
    <t>MM-25</t>
  </si>
  <si>
    <t>PISGA</t>
  </si>
  <si>
    <t>COVEN</t>
  </si>
  <si>
    <t>FCPV</t>
  </si>
  <si>
    <t>West Bridgewater AB</t>
  </si>
  <si>
    <t>WBAB</t>
  </si>
  <si>
    <t>Carver MA 1</t>
  </si>
  <si>
    <t>CMA1</t>
  </si>
  <si>
    <t>Wareham MA 1</t>
  </si>
  <si>
    <t>WMA1</t>
  </si>
  <si>
    <t>PVBR</t>
  </si>
  <si>
    <t>HAEH</t>
  </si>
  <si>
    <t>Westport MA 1</t>
  </si>
  <si>
    <t>WPMA1</t>
  </si>
  <si>
    <t>Westport MA 2</t>
  </si>
  <si>
    <t>WPMA2</t>
  </si>
  <si>
    <t>BA1</t>
  </si>
  <si>
    <t>8027</t>
  </si>
  <si>
    <t>900</t>
  </si>
  <si>
    <t>GMPSP</t>
  </si>
  <si>
    <t>WBFC</t>
  </si>
  <si>
    <t>MORIN</t>
  </si>
  <si>
    <t>NBKFD</t>
  </si>
  <si>
    <t>PALMR</t>
  </si>
  <si>
    <t>BRKLY</t>
  </si>
  <si>
    <t>WL</t>
  </si>
  <si>
    <t>CANAL</t>
  </si>
  <si>
    <t>COLBY</t>
  </si>
  <si>
    <t>WBRK</t>
  </si>
  <si>
    <t>WCS</t>
  </si>
  <si>
    <t>Stone Hill Solar</t>
  </si>
  <si>
    <t>Bridgewater Solar</t>
  </si>
  <si>
    <t>Holliston Solar</t>
  </si>
  <si>
    <t>Fall River Solar</t>
  </si>
  <si>
    <t>Cedarville</t>
  </si>
  <si>
    <t>PV3</t>
  </si>
  <si>
    <t>Deerfield Solar</t>
  </si>
  <si>
    <t>BA2</t>
  </si>
  <si>
    <t>Conergy Projects, Inc.</t>
  </si>
  <si>
    <t>Curtis Hill Solar</t>
  </si>
  <si>
    <t>Depot Hill Solar</t>
  </si>
  <si>
    <t>BRDMA</t>
  </si>
  <si>
    <t>DOW</t>
  </si>
  <si>
    <t>4MID</t>
  </si>
  <si>
    <t>SOU</t>
  </si>
  <si>
    <t>GMPSH</t>
  </si>
  <si>
    <t>GMPSW</t>
  </si>
  <si>
    <t>GMPSN</t>
  </si>
  <si>
    <t>Sutton Solar</t>
  </si>
  <si>
    <t>54508</t>
  </si>
  <si>
    <t>Nexamp Peak</t>
  </si>
  <si>
    <t>02731</t>
  </si>
  <si>
    <t>Stafford MS Ground Mount</t>
  </si>
  <si>
    <t>MS1</t>
  </si>
  <si>
    <t>MS2</t>
  </si>
  <si>
    <t>62380</t>
  </si>
  <si>
    <t>SO212</t>
  </si>
  <si>
    <t>PORT1</t>
  </si>
  <si>
    <t>REDBR</t>
  </si>
  <si>
    <t>Brook Street Solar 1</t>
  </si>
  <si>
    <t>BROOK</t>
  </si>
  <si>
    <t>SPRIN</t>
  </si>
  <si>
    <t>Stafford St Solar 1</t>
  </si>
  <si>
    <t>STAF1</t>
  </si>
  <si>
    <t>Stafford St Solar 3</t>
  </si>
  <si>
    <t>STAF3</t>
  </si>
  <si>
    <t>BWC Wading River One, Two, Three</t>
  </si>
  <si>
    <t>62381</t>
  </si>
  <si>
    <t>SYNFR</t>
  </si>
  <si>
    <t>EMS1</t>
  </si>
  <si>
    <t>NVSF</t>
  </si>
  <si>
    <t>Onset East Solar Facility</t>
  </si>
  <si>
    <t>ONSE</t>
  </si>
  <si>
    <t>Onset West Solar Facility</t>
  </si>
  <si>
    <t>ONSW</t>
  </si>
  <si>
    <t>5402</t>
  </si>
  <si>
    <t>5406</t>
  </si>
  <si>
    <t>5404</t>
  </si>
  <si>
    <t>5405</t>
  </si>
  <si>
    <t>Farley Road Solar</t>
  </si>
  <si>
    <t>02419</t>
  </si>
  <si>
    <t>Upton Solar</t>
  </si>
  <si>
    <t>02567</t>
  </si>
  <si>
    <t>Pleasantdale Road Solar</t>
  </si>
  <si>
    <t>02112</t>
  </si>
  <si>
    <t>Hatfield Renewables</t>
  </si>
  <si>
    <t>02599</t>
  </si>
  <si>
    <t>02076</t>
  </si>
  <si>
    <t>Sampson Road Solar</t>
  </si>
  <si>
    <t>02696</t>
  </si>
  <si>
    <t>02196</t>
  </si>
  <si>
    <t>NGSF1</t>
  </si>
  <si>
    <t>MSBW1</t>
  </si>
  <si>
    <t>MSBW2</t>
  </si>
  <si>
    <t>SO145</t>
  </si>
  <si>
    <t>ASH24</t>
  </si>
  <si>
    <t>BELL</t>
  </si>
  <si>
    <t>S1980</t>
  </si>
  <si>
    <t>Ashby Duffy Solar Farm</t>
  </si>
  <si>
    <t>DU183</t>
  </si>
  <si>
    <t>B1000</t>
  </si>
  <si>
    <t>CS1</t>
  </si>
  <si>
    <t>MEW1</t>
  </si>
  <si>
    <t>FORI</t>
  </si>
  <si>
    <t>3010</t>
  </si>
  <si>
    <t>WESTO</t>
  </si>
  <si>
    <t>BRAIN</t>
  </si>
  <si>
    <t>GELD</t>
  </si>
  <si>
    <t>NRG DG Haverhill</t>
  </si>
  <si>
    <t>HAVER</t>
  </si>
  <si>
    <t>NRG DG Crystal Spring</t>
  </si>
  <si>
    <t>FAL1</t>
  </si>
  <si>
    <t>NRG DG Foxborough Elm</t>
  </si>
  <si>
    <t>FOXEL</t>
  </si>
  <si>
    <t>FOXLA</t>
  </si>
  <si>
    <t>CSMA</t>
  </si>
  <si>
    <t>KTNEA</t>
  </si>
  <si>
    <t>STILS</t>
  </si>
  <si>
    <t>KTNWA</t>
  </si>
  <si>
    <t>West Brookfield Solar - Gilbertsville Rd</t>
  </si>
  <si>
    <t>WB</t>
  </si>
  <si>
    <t>SCIEN</t>
  </si>
  <si>
    <t>DIGHT</t>
  </si>
  <si>
    <t>KNOLL</t>
  </si>
  <si>
    <t>WEBST</t>
  </si>
  <si>
    <t>11052</t>
  </si>
  <si>
    <t>PV-1</t>
  </si>
  <si>
    <t>10244</t>
  </si>
  <si>
    <t>Onyx - Brockton - Thatcher Landfill Solar</t>
  </si>
  <si>
    <t>10238</t>
  </si>
  <si>
    <t>10263</t>
  </si>
  <si>
    <t>total MWH at nameplate</t>
  </si>
  <si>
    <t>load factor</t>
  </si>
  <si>
    <t>2018 load factor</t>
  </si>
  <si>
    <t>2022 gen</t>
  </si>
  <si>
    <t>2022 load factor</t>
  </si>
  <si>
    <t>2021 gen</t>
  </si>
  <si>
    <t>2021 load factor</t>
  </si>
  <si>
    <t>2020 load factor</t>
  </si>
  <si>
    <t>2020 gen</t>
  </si>
  <si>
    <t>2019 gen</t>
  </si>
  <si>
    <t>2019 load facto</t>
  </si>
  <si>
    <t>MWh</t>
  </si>
  <si>
    <t>total MWh at 100pc</t>
  </si>
  <si>
    <t>CC HR no boiler fuel</t>
  </si>
  <si>
    <t>CC MW</t>
  </si>
  <si>
    <t>MW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</si>
</sst>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_);_(* \(#,##0\);_(* &quot;-&quot;??_);_(@_)"/>
  </numFmts>
  <fonts count="13">
    <font>
      <sz val="12"/>
      <color theme="1"/>
      <name val="Calibri"/>
      <family val="2"/>
      <scheme val="minor"/>
    </font>
    <font>
      <b/>
      <sz val="12"/>
      <color theme="1"/>
      <name val="Calibri"/>
      <family val="2"/>
      <scheme val="minor"/>
    </font>
    <font>
      <sz val="10"/>
      <name val="Arial"/>
      <family val="2"/>
    </font>
    <font>
      <u/>
      <sz val="12"/>
      <color theme="10"/>
      <name val="Calibri"/>
      <family val="2"/>
      <scheme val="minor"/>
    </font>
    <font>
      <b/>
      <sz val="10"/>
      <color rgb="FF0000FF"/>
      <name val="Arial"/>
      <family val="2"/>
    </font>
    <font>
      <u/>
      <sz val="10"/>
      <color theme="10"/>
      <name val="Arial"/>
      <family val="2"/>
    </font>
    <font>
      <sz val="10"/>
      <color theme="1"/>
      <name val="Arial"/>
      <family val="2"/>
    </font>
    <font>
      <b/>
      <sz val="10"/>
      <color theme="1"/>
      <name val="Arial"/>
      <family val="2"/>
    </font>
    <font>
      <b/>
      <sz val="14"/>
      <color rgb="FF0000FF"/>
      <name val="Arial"/>
      <family val="2"/>
    </font>
    <font>
      <sz val="12"/>
      <color theme="1"/>
      <name val="Calibri"/>
      <family val="2"/>
      <scheme val="minor"/>
    </font>
    <font>
      <sz val="12"/>
      <color rgb="FF0070C0"/>
      <name val="Calibri"/>
      <family val="2"/>
      <scheme val="minor"/>
    </font>
    <font>
      <sz val="12"/>
      <color theme="0" tint="-0.34998626667073579"/>
      <name val="Calibri"/>
      <family val="2"/>
      <scheme val="minor"/>
    </font>
    <font>
      <sz val="12"/>
      <color rgb="FF000000"/>
      <name val="Calibri"/>
      <family val="2"/>
      <scheme val="minor"/>
    </font>
  </fonts>
  <fills count="7">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7" tint="0.79998168889431442"/>
        <bgColor indexed="64"/>
      </patternFill>
    </fill>
  </fills>
  <borders count="30">
    <border>
      <left/>
      <right/>
      <top/>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auto="1"/>
      </right>
      <top/>
      <bottom/>
      <diagonal/>
    </border>
    <border>
      <left style="thin">
        <color auto="1"/>
      </left>
      <right style="medium">
        <color indexed="64"/>
      </right>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diagonal/>
    </border>
    <border>
      <left style="medium">
        <color indexed="64"/>
      </left>
      <right style="medium">
        <color indexed="64"/>
      </right>
      <top/>
      <bottom style="medium">
        <color indexed="64"/>
      </bottom>
      <diagonal/>
    </border>
    <border>
      <left/>
      <right/>
      <top/>
      <bottom style="double">
        <color indexed="64"/>
      </bottom>
      <diagonal/>
    </border>
  </borders>
  <cellStyleXfs count="4">
    <xf numFmtId="0" fontId="0" fillId="0" borderId="0"/>
    <xf numFmtId="0" fontId="2" fillId="0" borderId="0"/>
    <xf numFmtId="0" fontId="3" fillId="0" borderId="0" applyNumberFormat="0" applyFill="0" applyBorder="0" applyAlignment="0" applyProtection="0"/>
    <xf numFmtId="43" fontId="9" fillId="0" borderId="0" applyFont="0" applyFill="0" applyBorder="0" applyAlignment="0" applyProtection="0"/>
  </cellStyleXfs>
  <cellXfs count="113">
    <xf numFmtId="0" fontId="0" fillId="0" borderId="0" xfId="0"/>
    <xf numFmtId="3" fontId="0" fillId="0" borderId="0" xfId="0" applyNumberFormat="1"/>
    <xf numFmtId="4" fontId="0" fillId="0" borderId="0" xfId="0" applyNumberFormat="1"/>
    <xf numFmtId="0" fontId="0" fillId="2" borderId="0" xfId="0" applyFill="1"/>
    <xf numFmtId="3" fontId="0" fillId="2" borderId="0" xfId="0" applyNumberFormat="1" applyFill="1"/>
    <xf numFmtId="4" fontId="0" fillId="2" borderId="0" xfId="0" applyNumberFormat="1" applyFill="1"/>
    <xf numFmtId="0" fontId="1" fillId="0" borderId="0" xfId="0" applyFont="1"/>
    <xf numFmtId="0" fontId="1" fillId="2" borderId="0" xfId="0" applyFont="1" applyFill="1"/>
    <xf numFmtId="0" fontId="2" fillId="3" borderId="1" xfId="1" applyFill="1" applyBorder="1"/>
    <xf numFmtId="0" fontId="2" fillId="3" borderId="2" xfId="1" applyFill="1" applyBorder="1" applyAlignment="1">
      <alignment vertical="center"/>
    </xf>
    <xf numFmtId="0" fontId="0" fillId="3" borderId="3" xfId="0" applyFill="1" applyBorder="1" applyAlignment="1">
      <alignment horizontal="left"/>
    </xf>
    <xf numFmtId="0" fontId="2" fillId="3" borderId="4" xfId="1" applyFill="1" applyBorder="1" applyAlignment="1">
      <alignment vertical="center"/>
    </xf>
    <xf numFmtId="0" fontId="0" fillId="3" borderId="5" xfId="0" applyFill="1" applyBorder="1" applyAlignment="1">
      <alignment horizontal="left"/>
    </xf>
    <xf numFmtId="0" fontId="2" fillId="3" borderId="6" xfId="1" applyFill="1" applyBorder="1" applyAlignment="1">
      <alignment vertical="center"/>
    </xf>
    <xf numFmtId="0" fontId="4" fillId="3" borderId="0" xfId="1" applyFont="1" applyFill="1" applyBorder="1" applyAlignment="1">
      <alignment vertical="center"/>
    </xf>
    <xf numFmtId="0" fontId="0" fillId="3" borderId="0" xfId="0" applyFill="1" applyBorder="1"/>
    <xf numFmtId="0" fontId="5" fillId="3" borderId="0" xfId="2" applyFont="1" applyFill="1" applyBorder="1" applyAlignment="1">
      <alignment vertical="center"/>
    </xf>
    <xf numFmtId="0" fontId="6" fillId="3" borderId="0" xfId="1" applyFont="1" applyFill="1" applyBorder="1"/>
    <xf numFmtId="0" fontId="6" fillId="3" borderId="0" xfId="1" applyFont="1" applyFill="1" applyBorder="1" applyAlignment="1">
      <alignment vertical="center" wrapText="1"/>
    </xf>
    <xf numFmtId="0" fontId="7" fillId="3" borderId="0" xfId="1" applyFont="1" applyFill="1" applyBorder="1" applyAlignment="1">
      <alignment vertical="center"/>
    </xf>
    <xf numFmtId="0" fontId="2" fillId="3" borderId="0" xfId="1" applyFill="1" applyBorder="1" applyAlignment="1">
      <alignment vertical="center"/>
    </xf>
    <xf numFmtId="0" fontId="2" fillId="3" borderId="0" xfId="1" applyFill="1" applyBorder="1"/>
    <xf numFmtId="0" fontId="8" fillId="3" borderId="0" xfId="1" applyFont="1" applyFill="1" applyBorder="1" applyAlignment="1">
      <alignment vertical="center"/>
    </xf>
    <xf numFmtId="0" fontId="4" fillId="3" borderId="7" xfId="1" applyFont="1" applyFill="1" applyBorder="1" applyAlignment="1">
      <alignment vertical="center"/>
    </xf>
    <xf numFmtId="0" fontId="4" fillId="3" borderId="8" xfId="1" applyFont="1" applyFill="1" applyBorder="1" applyAlignment="1">
      <alignment vertical="center" wrapText="1"/>
    </xf>
    <xf numFmtId="0" fontId="2" fillId="3" borderId="9" xfId="1" applyFill="1" applyBorder="1"/>
    <xf numFmtId="0" fontId="2" fillId="3" borderId="10" xfId="1" applyFill="1" applyBorder="1" applyAlignment="1">
      <alignment vertical="center"/>
    </xf>
    <xf numFmtId="0" fontId="2" fillId="3" borderId="3" xfId="1" applyFill="1" applyBorder="1"/>
    <xf numFmtId="0" fontId="2" fillId="3" borderId="3" xfId="1" quotePrefix="1" applyFill="1" applyBorder="1"/>
    <xf numFmtId="0" fontId="2" fillId="3" borderId="5" xfId="1" quotePrefix="1" applyFill="1" applyBorder="1"/>
    <xf numFmtId="0" fontId="2" fillId="3" borderId="1" xfId="1" quotePrefix="1" applyFill="1" applyBorder="1"/>
    <xf numFmtId="0" fontId="2" fillId="3" borderId="7" xfId="1" applyFill="1" applyBorder="1"/>
    <xf numFmtId="0" fontId="2" fillId="3" borderId="8" xfId="1" applyFill="1" applyBorder="1" applyAlignment="1">
      <alignment vertical="center"/>
    </xf>
    <xf numFmtId="0" fontId="2" fillId="3" borderId="3" xfId="1" quotePrefix="1" applyFill="1" applyBorder="1" applyAlignment="1">
      <alignment horizontal="center"/>
    </xf>
    <xf numFmtId="0" fontId="2" fillId="3" borderId="5" xfId="1" quotePrefix="1" applyFill="1" applyBorder="1" applyAlignment="1">
      <alignment horizontal="center"/>
    </xf>
    <xf numFmtId="0" fontId="2" fillId="3" borderId="3" xfId="1" applyFill="1" applyBorder="1" applyAlignment="1">
      <alignment horizontal="left"/>
    </xf>
    <xf numFmtId="0" fontId="2" fillId="3" borderId="5" xfId="1" applyFill="1" applyBorder="1" applyAlignment="1">
      <alignment horizontal="left"/>
    </xf>
    <xf numFmtId="0" fontId="2" fillId="3" borderId="11" xfId="1" applyFill="1" applyBorder="1"/>
    <xf numFmtId="0" fontId="2" fillId="3" borderId="12" xfId="1" applyFill="1" applyBorder="1" applyAlignment="1">
      <alignment vertical="center"/>
    </xf>
    <xf numFmtId="0" fontId="2" fillId="3" borderId="5" xfId="1" applyFill="1" applyBorder="1"/>
    <xf numFmtId="0" fontId="2" fillId="3" borderId="13" xfId="1" applyFill="1" applyBorder="1" applyAlignment="1">
      <alignment horizontal="left"/>
    </xf>
    <xf numFmtId="0" fontId="2" fillId="3" borderId="14" xfId="1" applyFill="1" applyBorder="1" applyAlignment="1">
      <alignment vertical="center"/>
    </xf>
    <xf numFmtId="0" fontId="4" fillId="3" borderId="15" xfId="1" applyFont="1" applyFill="1" applyBorder="1" applyAlignment="1">
      <alignment vertical="center"/>
    </xf>
    <xf numFmtId="0" fontId="4" fillId="3" borderId="16" xfId="1" applyFont="1" applyFill="1" applyBorder="1" applyAlignment="1">
      <alignment vertical="center" wrapText="1"/>
    </xf>
    <xf numFmtId="0" fontId="0" fillId="3" borderId="17" xfId="0" applyFill="1" applyBorder="1"/>
    <xf numFmtId="0" fontId="0" fillId="3" borderId="18" xfId="0" applyFill="1" applyBorder="1"/>
    <xf numFmtId="0" fontId="0" fillId="3" borderId="19" xfId="0" applyFill="1" applyBorder="1"/>
    <xf numFmtId="0" fontId="0" fillId="3" borderId="20" xfId="0" applyFill="1" applyBorder="1"/>
    <xf numFmtId="0" fontId="0" fillId="3" borderId="21" xfId="0" applyFill="1" applyBorder="1"/>
    <xf numFmtId="0" fontId="0" fillId="3" borderId="22" xfId="0" applyFill="1" applyBorder="1"/>
    <xf numFmtId="0" fontId="0" fillId="3" borderId="23" xfId="0" applyFill="1" applyBorder="1"/>
    <xf numFmtId="0" fontId="0" fillId="3" borderId="24" xfId="0" applyFill="1" applyBorder="1"/>
    <xf numFmtId="0" fontId="0" fillId="3" borderId="2" xfId="0" applyFill="1" applyBorder="1"/>
    <xf numFmtId="0" fontId="0" fillId="3" borderId="4" xfId="0" applyFill="1" applyBorder="1"/>
    <xf numFmtId="0" fontId="4" fillId="3" borderId="7" xfId="1" applyFont="1" applyFill="1" applyBorder="1" applyAlignment="1">
      <alignment vertical="center" wrapText="1"/>
    </xf>
    <xf numFmtId="0" fontId="2" fillId="3" borderId="25" xfId="1" applyFill="1" applyBorder="1" applyAlignment="1">
      <alignment vertical="center"/>
    </xf>
    <xf numFmtId="0" fontId="2" fillId="3" borderId="3" xfId="1" applyFill="1" applyBorder="1" applyAlignment="1">
      <alignment vertical="top" wrapText="1"/>
    </xf>
    <xf numFmtId="0" fontId="2" fillId="3" borderId="4" xfId="1" applyFill="1" applyBorder="1" applyAlignment="1">
      <alignment vertical="top" wrapText="1"/>
    </xf>
    <xf numFmtId="0" fontId="2" fillId="3" borderId="23" xfId="1" applyFill="1" applyBorder="1"/>
    <xf numFmtId="0" fontId="2" fillId="3" borderId="24" xfId="1" applyFill="1" applyBorder="1" applyAlignment="1">
      <alignment vertical="center"/>
    </xf>
    <xf numFmtId="0" fontId="2" fillId="3" borderId="26" xfId="1" applyFill="1" applyBorder="1" applyAlignment="1">
      <alignment vertical="center"/>
    </xf>
    <xf numFmtId="0" fontId="2" fillId="3" borderId="27" xfId="1" applyFill="1" applyBorder="1"/>
    <xf numFmtId="0" fontId="0" fillId="3" borderId="1" xfId="0" applyFill="1" applyBorder="1"/>
    <xf numFmtId="0" fontId="0" fillId="3" borderId="6" xfId="0" applyFill="1" applyBorder="1"/>
    <xf numFmtId="0" fontId="0" fillId="3" borderId="4" xfId="0" applyFill="1" applyBorder="1" applyAlignment="1">
      <alignment horizontal="left"/>
    </xf>
    <xf numFmtId="0" fontId="0" fillId="3" borderId="28" xfId="0" applyFill="1" applyBorder="1"/>
    <xf numFmtId="0" fontId="2" fillId="3" borderId="28" xfId="1" applyFill="1" applyBorder="1" applyAlignment="1">
      <alignment vertical="center"/>
    </xf>
    <xf numFmtId="0" fontId="0" fillId="3" borderId="5" xfId="0" applyFill="1" applyBorder="1"/>
    <xf numFmtId="0" fontId="0" fillId="3" borderId="27" xfId="0" applyFill="1" applyBorder="1"/>
    <xf numFmtId="0" fontId="2" fillId="3" borderId="4" xfId="1" applyFill="1" applyBorder="1" applyAlignment="1">
      <alignment vertical="center" wrapText="1"/>
    </xf>
    <xf numFmtId="0" fontId="0" fillId="3" borderId="27" xfId="0" applyFill="1" applyBorder="1" applyAlignment="1">
      <alignment horizontal="left"/>
    </xf>
    <xf numFmtId="0" fontId="0" fillId="3" borderId="8" xfId="0" applyFill="1" applyBorder="1" applyAlignment="1">
      <alignment horizontal="left"/>
    </xf>
    <xf numFmtId="0" fontId="0" fillId="3" borderId="0" xfId="0" applyFill="1"/>
    <xf numFmtId="0" fontId="0" fillId="0" borderId="29" xfId="0" applyBorder="1"/>
    <xf numFmtId="3" fontId="0" fillId="0" borderId="29" xfId="0" applyNumberFormat="1" applyBorder="1"/>
    <xf numFmtId="4" fontId="0" fillId="0" borderId="29" xfId="0" applyNumberFormat="1" applyBorder="1"/>
    <xf numFmtId="0" fontId="0" fillId="0" borderId="0" xfId="0" applyBorder="1"/>
    <xf numFmtId="3" fontId="0" fillId="0" borderId="0" xfId="0" applyNumberFormat="1" applyBorder="1"/>
    <xf numFmtId="4" fontId="0" fillId="0" borderId="0" xfId="0" applyNumberFormat="1" applyBorder="1"/>
    <xf numFmtId="49" fontId="0" fillId="0" borderId="0" xfId="0" applyNumberFormat="1"/>
    <xf numFmtId="164" fontId="0" fillId="0" borderId="0" xfId="0" applyNumberFormat="1"/>
    <xf numFmtId="1" fontId="0" fillId="0" borderId="0" xfId="0" applyNumberFormat="1"/>
    <xf numFmtId="165" fontId="0" fillId="0" borderId="0" xfId="0" applyNumberFormat="1"/>
    <xf numFmtId="0" fontId="0" fillId="4" borderId="0" xfId="0" applyFill="1"/>
    <xf numFmtId="49" fontId="0" fillId="4" borderId="0" xfId="0" applyNumberFormat="1" applyFill="1"/>
    <xf numFmtId="164" fontId="0" fillId="4" borderId="0" xfId="0" applyNumberFormat="1" applyFill="1"/>
    <xf numFmtId="43" fontId="0" fillId="2" borderId="0" xfId="3" applyFont="1" applyFill="1"/>
    <xf numFmtId="43" fontId="0" fillId="2" borderId="0" xfId="0" applyNumberFormat="1" applyFill="1"/>
    <xf numFmtId="165" fontId="1" fillId="0" borderId="0" xfId="3" applyNumberFormat="1" applyFont="1"/>
    <xf numFmtId="165" fontId="1" fillId="2" borderId="0" xfId="3" applyNumberFormat="1" applyFont="1" applyFill="1"/>
    <xf numFmtId="165" fontId="0" fillId="0" borderId="0" xfId="3" applyNumberFormat="1" applyFont="1"/>
    <xf numFmtId="0" fontId="0" fillId="0" borderId="0" xfId="0" applyAlignment="1">
      <alignment wrapText="1"/>
    </xf>
    <xf numFmtId="3" fontId="0" fillId="0" borderId="0" xfId="0" applyNumberFormat="1" applyAlignment="1">
      <alignment wrapText="1"/>
    </xf>
    <xf numFmtId="4" fontId="0" fillId="0" borderId="0" xfId="0" applyNumberFormat="1" applyAlignment="1">
      <alignment wrapText="1"/>
    </xf>
    <xf numFmtId="165" fontId="1" fillId="0" borderId="0" xfId="3" applyNumberFormat="1" applyFont="1" applyAlignment="1">
      <alignment wrapText="1"/>
    </xf>
    <xf numFmtId="3" fontId="1" fillId="0" borderId="0" xfId="0" applyNumberFormat="1" applyFont="1" applyAlignment="1">
      <alignment wrapText="1"/>
    </xf>
    <xf numFmtId="0" fontId="0" fillId="2" borderId="0" xfId="0" applyFill="1" applyAlignment="1">
      <alignment wrapText="1"/>
    </xf>
    <xf numFmtId="0" fontId="0" fillId="5" borderId="0" xfId="0" applyFill="1"/>
    <xf numFmtId="3" fontId="0" fillId="5" borderId="0" xfId="0" applyNumberFormat="1" applyFill="1" applyAlignment="1">
      <alignment wrapText="1"/>
    </xf>
    <xf numFmtId="3" fontId="0" fillId="5" borderId="0" xfId="0" applyNumberFormat="1" applyFill="1"/>
    <xf numFmtId="0" fontId="10" fillId="0" borderId="0" xfId="0" applyFont="1"/>
    <xf numFmtId="0" fontId="10" fillId="0" borderId="0" xfId="0" applyFont="1" applyBorder="1"/>
    <xf numFmtId="0" fontId="10" fillId="0" borderId="29" xfId="0" applyFont="1" applyBorder="1"/>
    <xf numFmtId="0" fontId="11" fillId="5" borderId="0" xfId="0" applyFont="1" applyFill="1"/>
    <xf numFmtId="0" fontId="11" fillId="5" borderId="0" xfId="0" applyFont="1" applyFill="1" applyBorder="1"/>
    <xf numFmtId="0" fontId="11" fillId="5" borderId="29" xfId="0" applyFont="1" applyFill="1" applyBorder="1"/>
    <xf numFmtId="0" fontId="0" fillId="0" borderId="0" xfId="0" applyFill="1"/>
    <xf numFmtId="3" fontId="0" fillId="0" borderId="0" xfId="0" applyNumberFormat="1" applyFill="1" applyAlignment="1">
      <alignment wrapText="1"/>
    </xf>
    <xf numFmtId="3" fontId="0" fillId="0" borderId="0" xfId="0" applyNumberFormat="1" applyFill="1"/>
    <xf numFmtId="0" fontId="0" fillId="6" borderId="0" xfId="0" applyFill="1"/>
    <xf numFmtId="3" fontId="0" fillId="6" borderId="0" xfId="0" applyNumberFormat="1" applyFill="1" applyAlignment="1">
      <alignment wrapText="1"/>
    </xf>
    <xf numFmtId="3" fontId="0" fillId="6" borderId="0" xfId="0" applyNumberFormat="1" applyFill="1"/>
    <xf numFmtId="0" fontId="12" fillId="0" borderId="0" xfId="0" applyFont="1"/>
  </cellXfs>
  <cellStyles count="4">
    <cellStyle name="Comma" xfId="3" builtinId="3"/>
    <cellStyle name="Hyperlink" xfId="2" builtinId="8"/>
    <cellStyle name="Normal" xfId="0" builtinId="0"/>
    <cellStyle name="Normal 2" xfId="1" xr:uid="{3D8E924E-2A16-304A-BAA9-1DB2F60AF1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www.eia.gov/surve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01472-A2BA-5742-9A5B-41F41FE6DED2}">
  <dimension ref="A1:DK1173"/>
  <sheetViews>
    <sheetView tabSelected="1" zoomScale="96" workbookViewId="0">
      <pane xSplit="15" ySplit="2" topLeftCell="P44" activePane="bottomRight" state="frozen"/>
      <selection pane="topRight" activeCell="P1" sqref="P1"/>
      <selection pane="bottomLeft" activeCell="A3" sqref="A3"/>
      <selection pane="bottomRight" activeCell="CU125" sqref="CU125"/>
    </sheetView>
  </sheetViews>
  <sheetFormatPr baseColWidth="10" defaultRowHeight="16"/>
  <cols>
    <col min="2" max="2" width="15.1640625" customWidth="1"/>
    <col min="4" max="4" width="25.6640625" customWidth="1"/>
    <col min="5" max="5" width="22.6640625" customWidth="1"/>
    <col min="7" max="7" width="10.83203125" customWidth="1"/>
    <col min="8" max="13" width="10.83203125" hidden="1" customWidth="1"/>
    <col min="17" max="18" width="0" hidden="1" customWidth="1"/>
    <col min="20" max="44" width="0" hidden="1" customWidth="1"/>
    <col min="45" max="55" width="10.83203125" hidden="1" customWidth="1"/>
    <col min="56" max="56" width="19.83203125" hidden="1" customWidth="1"/>
    <col min="57" max="60" width="10.83203125" hidden="1" customWidth="1"/>
    <col min="61" max="61" width="16" hidden="1" customWidth="1"/>
    <col min="62" max="65" width="10.83203125" hidden="1" customWidth="1"/>
    <col min="66" max="66" width="18.83203125" hidden="1" customWidth="1"/>
    <col min="67" max="78" width="10.83203125" hidden="1" customWidth="1"/>
    <col min="79" max="79" width="16.1640625" hidden="1" customWidth="1"/>
    <col min="80" max="93" width="10.83203125" hidden="1" customWidth="1"/>
    <col min="94" max="94" width="21.1640625" style="106" customWidth="1"/>
    <col min="95" max="95" width="10.83203125" style="109"/>
    <col min="96" max="96" width="16.6640625" style="97" customWidth="1"/>
    <col min="100" max="100" width="0" style="88" hidden="1" customWidth="1"/>
    <col min="101" max="101" width="10.83203125" style="88"/>
    <col min="102" max="102" width="14" bestFit="1" customWidth="1"/>
    <col min="104" max="104" width="17.83203125" style="6" customWidth="1"/>
    <col min="106" max="106" width="14.5" bestFit="1" customWidth="1"/>
  </cols>
  <sheetData>
    <row r="1" spans="1:115">
      <c r="A1">
        <v>2018</v>
      </c>
      <c r="B1" t="s">
        <v>0</v>
      </c>
      <c r="T1" t="s">
        <v>1</v>
      </c>
      <c r="AF1" t="s">
        <v>2</v>
      </c>
      <c r="AR1" t="s">
        <v>3</v>
      </c>
      <c r="BD1" t="s">
        <v>4</v>
      </c>
      <c r="BP1" t="s">
        <v>5</v>
      </c>
      <c r="CB1" t="s">
        <v>6</v>
      </c>
      <c r="CN1" t="s">
        <v>7</v>
      </c>
      <c r="CS1" t="s">
        <v>8</v>
      </c>
      <c r="DB1">
        <v>2018</v>
      </c>
      <c r="DC1" t="s">
        <v>2767</v>
      </c>
      <c r="DD1" t="s">
        <v>2768</v>
      </c>
      <c r="DE1" t="s">
        <v>2769</v>
      </c>
      <c r="DF1" t="s">
        <v>2770</v>
      </c>
      <c r="DG1" t="s">
        <v>2771</v>
      </c>
      <c r="DH1" t="s">
        <v>2773</v>
      </c>
      <c r="DI1" t="s">
        <v>2772</v>
      </c>
      <c r="DJ1" t="s">
        <v>2774</v>
      </c>
      <c r="DK1" t="s">
        <v>2775</v>
      </c>
    </row>
    <row r="2" spans="1:115" s="91" customFormat="1" ht="85">
      <c r="A2" s="91" t="s">
        <v>9</v>
      </c>
      <c r="B2" s="91" t="s">
        <v>10</v>
      </c>
      <c r="C2" s="91" t="s">
        <v>11</v>
      </c>
      <c r="D2" s="91" t="s">
        <v>12</v>
      </c>
      <c r="E2" s="91" t="s">
        <v>13</v>
      </c>
      <c r="F2" s="91" t="s">
        <v>14</v>
      </c>
      <c r="G2" s="91" t="s">
        <v>15</v>
      </c>
      <c r="H2" s="91" t="s">
        <v>16</v>
      </c>
      <c r="I2" s="91" t="s">
        <v>17</v>
      </c>
      <c r="J2" s="91" t="s">
        <v>18</v>
      </c>
      <c r="K2" s="91" t="s">
        <v>19</v>
      </c>
      <c r="L2" s="91" t="s">
        <v>20</v>
      </c>
      <c r="M2" s="91" t="s">
        <v>21</v>
      </c>
      <c r="N2" s="91" t="s">
        <v>22</v>
      </c>
      <c r="O2" s="91" t="s">
        <v>23</v>
      </c>
      <c r="P2" s="91" t="s">
        <v>24</v>
      </c>
      <c r="Q2" s="91" t="s">
        <v>25</v>
      </c>
      <c r="R2" s="91" t="s">
        <v>26</v>
      </c>
      <c r="S2" s="91" t="s">
        <v>27</v>
      </c>
      <c r="T2" s="92" t="s">
        <v>28</v>
      </c>
      <c r="U2" s="92" t="s">
        <v>29</v>
      </c>
      <c r="V2" s="92" t="s">
        <v>30</v>
      </c>
      <c r="W2" s="92" t="s">
        <v>31</v>
      </c>
      <c r="X2" s="92" t="s">
        <v>32</v>
      </c>
      <c r="Y2" s="92" t="s">
        <v>33</v>
      </c>
      <c r="Z2" s="92" t="s">
        <v>34</v>
      </c>
      <c r="AA2" s="92" t="s">
        <v>35</v>
      </c>
      <c r="AB2" s="92" t="s">
        <v>36</v>
      </c>
      <c r="AC2" s="92" t="s">
        <v>37</v>
      </c>
      <c r="AD2" s="92" t="s">
        <v>38</v>
      </c>
      <c r="AE2" s="92" t="s">
        <v>39</v>
      </c>
      <c r="AF2" s="92" t="s">
        <v>40</v>
      </c>
      <c r="AG2" s="92" t="s">
        <v>41</v>
      </c>
      <c r="AH2" s="92" t="s">
        <v>42</v>
      </c>
      <c r="AI2" s="92" t="s">
        <v>43</v>
      </c>
      <c r="AJ2" s="92" t="s">
        <v>44</v>
      </c>
      <c r="AK2" s="92" t="s">
        <v>45</v>
      </c>
      <c r="AL2" s="92" t="s">
        <v>46</v>
      </c>
      <c r="AM2" s="92" t="s">
        <v>47</v>
      </c>
      <c r="AN2" s="92" t="s">
        <v>48</v>
      </c>
      <c r="AO2" s="92" t="s">
        <v>49</v>
      </c>
      <c r="AP2" s="92" t="s">
        <v>50</v>
      </c>
      <c r="AQ2" s="92" t="s">
        <v>51</v>
      </c>
      <c r="AR2" s="93" t="s">
        <v>52</v>
      </c>
      <c r="AS2" s="93" t="s">
        <v>53</v>
      </c>
      <c r="AT2" s="93" t="s">
        <v>54</v>
      </c>
      <c r="AU2" s="93" t="s">
        <v>55</v>
      </c>
      <c r="AV2" s="93" t="s">
        <v>56</v>
      </c>
      <c r="AW2" s="93" t="s">
        <v>57</v>
      </c>
      <c r="AX2" s="93" t="s">
        <v>58</v>
      </c>
      <c r="AY2" s="93" t="s">
        <v>59</v>
      </c>
      <c r="AZ2" s="93" t="s">
        <v>60</v>
      </c>
      <c r="BA2" s="93" t="s">
        <v>61</v>
      </c>
      <c r="BB2" s="93" t="s">
        <v>62</v>
      </c>
      <c r="BC2" s="93" t="s">
        <v>63</v>
      </c>
      <c r="BD2" s="92" t="s">
        <v>64</v>
      </c>
      <c r="BE2" s="92" t="s">
        <v>65</v>
      </c>
      <c r="BF2" s="92" t="s">
        <v>66</v>
      </c>
      <c r="BG2" s="92" t="s">
        <v>67</v>
      </c>
      <c r="BH2" s="92" t="s">
        <v>68</v>
      </c>
      <c r="BI2" s="92" t="s">
        <v>69</v>
      </c>
      <c r="BJ2" s="92" t="s">
        <v>70</v>
      </c>
      <c r="BK2" s="92" t="s">
        <v>71</v>
      </c>
      <c r="BL2" s="92" t="s">
        <v>72</v>
      </c>
      <c r="BM2" s="92" t="s">
        <v>73</v>
      </c>
      <c r="BN2" s="92" t="s">
        <v>74</v>
      </c>
      <c r="BO2" s="92" t="s">
        <v>75</v>
      </c>
      <c r="BP2" s="92" t="s">
        <v>76</v>
      </c>
      <c r="BQ2" s="92" t="s">
        <v>77</v>
      </c>
      <c r="BR2" s="92" t="s">
        <v>78</v>
      </c>
      <c r="BS2" s="92" t="s">
        <v>79</v>
      </c>
      <c r="BT2" s="92" t="s">
        <v>80</v>
      </c>
      <c r="BU2" s="92" t="s">
        <v>81</v>
      </c>
      <c r="BV2" s="92" t="s">
        <v>82</v>
      </c>
      <c r="BW2" s="92" t="s">
        <v>83</v>
      </c>
      <c r="BX2" s="92" t="s">
        <v>84</v>
      </c>
      <c r="BY2" s="92" t="s">
        <v>85</v>
      </c>
      <c r="BZ2" s="92" t="s">
        <v>86</v>
      </c>
      <c r="CA2" s="92" t="s">
        <v>87</v>
      </c>
      <c r="CB2" s="92" t="s">
        <v>88</v>
      </c>
      <c r="CC2" s="92" t="s">
        <v>89</v>
      </c>
      <c r="CD2" s="92" t="s">
        <v>90</v>
      </c>
      <c r="CE2" s="92" t="s">
        <v>91</v>
      </c>
      <c r="CF2" s="92" t="s">
        <v>92</v>
      </c>
      <c r="CG2" s="92" t="s">
        <v>93</v>
      </c>
      <c r="CH2" s="92" t="s">
        <v>94</v>
      </c>
      <c r="CI2" s="92" t="s">
        <v>95</v>
      </c>
      <c r="CJ2" s="92" t="s">
        <v>96</v>
      </c>
      <c r="CK2" s="92" t="s">
        <v>97</v>
      </c>
      <c r="CL2" s="92" t="s">
        <v>98</v>
      </c>
      <c r="CM2" s="92" t="s">
        <v>99</v>
      </c>
      <c r="CN2" s="92" t="s">
        <v>100</v>
      </c>
      <c r="CO2" s="92" t="s">
        <v>101</v>
      </c>
      <c r="CP2" s="107" t="s">
        <v>102</v>
      </c>
      <c r="CQ2" s="110" t="s">
        <v>103</v>
      </c>
      <c r="CR2" s="98" t="s">
        <v>104</v>
      </c>
      <c r="CS2" s="91" t="s">
        <v>105</v>
      </c>
      <c r="CT2" s="92" t="s">
        <v>106</v>
      </c>
      <c r="CU2" s="92" t="s">
        <v>2778</v>
      </c>
      <c r="CV2" s="94" t="s">
        <v>107</v>
      </c>
      <c r="CW2" s="94" t="s">
        <v>2779</v>
      </c>
      <c r="CX2" s="92" t="s">
        <v>221</v>
      </c>
      <c r="CY2" s="92" t="s">
        <v>222</v>
      </c>
      <c r="CZ2" s="95" t="s">
        <v>1417</v>
      </c>
      <c r="DA2" s="92" t="s">
        <v>1418</v>
      </c>
      <c r="DB2" s="96" t="s">
        <v>2765</v>
      </c>
      <c r="DC2" s="91" t="s">
        <v>2766</v>
      </c>
      <c r="DD2" s="91" t="s">
        <v>2776</v>
      </c>
      <c r="DF2" s="91" t="s">
        <v>2776</v>
      </c>
      <c r="DH2" s="91" t="s">
        <v>2776</v>
      </c>
      <c r="DJ2" s="91" t="s">
        <v>2776</v>
      </c>
    </row>
    <row r="3" spans="1:115" s="3" customFormat="1">
      <c r="A3" s="3">
        <v>1588</v>
      </c>
      <c r="B3" s="3" t="s">
        <v>108</v>
      </c>
      <c r="C3" s="3" t="s">
        <v>109</v>
      </c>
      <c r="D3" s="3" t="s">
        <v>110</v>
      </c>
      <c r="E3" s="3" t="s">
        <v>111</v>
      </c>
      <c r="F3" s="3">
        <v>49965</v>
      </c>
      <c r="G3" s="3" t="s">
        <v>112</v>
      </c>
      <c r="H3" s="3" t="s">
        <v>113</v>
      </c>
      <c r="I3" s="3" t="s">
        <v>114</v>
      </c>
      <c r="J3" s="3" t="s">
        <v>8</v>
      </c>
      <c r="K3" s="3">
        <v>22</v>
      </c>
      <c r="L3" s="3">
        <v>2</v>
      </c>
      <c r="M3" s="3" t="s">
        <v>115</v>
      </c>
      <c r="N3" s="3" t="s">
        <v>116</v>
      </c>
      <c r="O3" s="3" t="s">
        <v>117</v>
      </c>
      <c r="P3" s="3" t="s">
        <v>117</v>
      </c>
      <c r="Q3" s="3" t="s">
        <v>118</v>
      </c>
      <c r="R3" s="3" t="s">
        <v>119</v>
      </c>
      <c r="S3" s="3" t="s">
        <v>120</v>
      </c>
      <c r="T3" s="4">
        <v>22710</v>
      </c>
      <c r="U3" s="4">
        <v>24611</v>
      </c>
      <c r="V3" s="4">
        <v>24291</v>
      </c>
      <c r="W3" s="4">
        <v>5451</v>
      </c>
      <c r="X3" s="4">
        <v>1891642</v>
      </c>
      <c r="Y3" s="4">
        <v>11333</v>
      </c>
      <c r="Z3" s="4">
        <v>26234</v>
      </c>
      <c r="AA3" s="4">
        <v>18259</v>
      </c>
      <c r="AB3" s="4">
        <v>5555</v>
      </c>
      <c r="AC3" s="4">
        <v>3801</v>
      </c>
      <c r="AD3" s="4">
        <v>3603</v>
      </c>
      <c r="AE3" s="4">
        <v>12814</v>
      </c>
      <c r="AF3" s="4">
        <v>22710</v>
      </c>
      <c r="AG3" s="4">
        <v>24611</v>
      </c>
      <c r="AH3" s="4">
        <v>24291</v>
      </c>
      <c r="AI3" s="4">
        <v>5451</v>
      </c>
      <c r="AJ3" s="4">
        <v>1891642</v>
      </c>
      <c r="AK3" s="4">
        <v>11333</v>
      </c>
      <c r="AL3" s="4">
        <v>26234</v>
      </c>
      <c r="AM3" s="4">
        <v>18259</v>
      </c>
      <c r="AN3" s="4">
        <v>5555</v>
      </c>
      <c r="AO3" s="4">
        <v>3801</v>
      </c>
      <c r="AP3" s="4">
        <v>3603</v>
      </c>
      <c r="AQ3" s="4">
        <v>12814</v>
      </c>
      <c r="AR3" s="5">
        <v>1.0409999999999999</v>
      </c>
      <c r="AS3" s="5">
        <v>1.052</v>
      </c>
      <c r="AT3" s="5">
        <v>1.0569999999999999</v>
      </c>
      <c r="AU3" s="5">
        <v>1.038</v>
      </c>
      <c r="AV3" s="5">
        <v>1.0349999999999999</v>
      </c>
      <c r="AW3" s="5">
        <v>1.036</v>
      </c>
      <c r="AX3" s="5">
        <v>1.0369999999999999</v>
      </c>
      <c r="AY3" s="5">
        <v>1.036</v>
      </c>
      <c r="AZ3" s="5">
        <v>1.036</v>
      </c>
      <c r="BA3" s="5">
        <v>1.036</v>
      </c>
      <c r="BB3" s="5">
        <v>1.0349999999999999</v>
      </c>
      <c r="BC3" s="5">
        <v>1.034</v>
      </c>
      <c r="BD3" s="4">
        <v>23641</v>
      </c>
      <c r="BE3" s="4">
        <v>25891</v>
      </c>
      <c r="BF3" s="4">
        <v>25676</v>
      </c>
      <c r="BG3" s="4">
        <v>5658</v>
      </c>
      <c r="BH3" s="4">
        <v>1957849</v>
      </c>
      <c r="BI3" s="4">
        <v>11741</v>
      </c>
      <c r="BJ3" s="4">
        <v>27205</v>
      </c>
      <c r="BK3" s="4">
        <v>18916</v>
      </c>
      <c r="BL3" s="4">
        <v>5755</v>
      </c>
      <c r="BM3" s="4">
        <v>3938</v>
      </c>
      <c r="BN3" s="4">
        <v>3729</v>
      </c>
      <c r="BO3" s="4">
        <v>13250</v>
      </c>
      <c r="BP3" s="4">
        <v>23641</v>
      </c>
      <c r="BQ3" s="4">
        <v>25891</v>
      </c>
      <c r="BR3" s="4">
        <v>25676</v>
      </c>
      <c r="BS3" s="4">
        <v>5658</v>
      </c>
      <c r="BT3" s="4">
        <v>1957849</v>
      </c>
      <c r="BU3" s="4">
        <v>11741</v>
      </c>
      <c r="BV3" s="4">
        <v>27205</v>
      </c>
      <c r="BW3" s="4">
        <v>18916</v>
      </c>
      <c r="BX3" s="4">
        <v>5755</v>
      </c>
      <c r="BY3" s="4">
        <v>3938</v>
      </c>
      <c r="BZ3" s="4">
        <v>3729</v>
      </c>
      <c r="CA3" s="4">
        <v>13250</v>
      </c>
      <c r="CB3" s="4">
        <v>228879</v>
      </c>
      <c r="CC3" s="4">
        <v>191442</v>
      </c>
      <c r="CD3" s="4">
        <v>211768</v>
      </c>
      <c r="CE3" s="4">
        <v>97363</v>
      </c>
      <c r="CF3" s="4">
        <v>91354</v>
      </c>
      <c r="CG3" s="4">
        <v>83679</v>
      </c>
      <c r="CH3" s="4">
        <v>184391</v>
      </c>
      <c r="CI3" s="4">
        <v>182861</v>
      </c>
      <c r="CJ3" s="4">
        <v>86810</v>
      </c>
      <c r="CK3" s="4">
        <v>52534</v>
      </c>
      <c r="CL3" s="4">
        <v>27491</v>
      </c>
      <c r="CM3" s="4">
        <v>97280</v>
      </c>
      <c r="CN3" s="4">
        <v>2050304</v>
      </c>
      <c r="CO3" s="4">
        <v>2050304</v>
      </c>
      <c r="CP3" s="108">
        <v>2123249</v>
      </c>
      <c r="CQ3" s="111">
        <v>2123249</v>
      </c>
      <c r="CR3" s="99">
        <v>1535852</v>
      </c>
      <c r="CS3" s="3">
        <v>2018</v>
      </c>
      <c r="CT3">
        <v>1382.4567731786656</v>
      </c>
      <c r="CU3"/>
      <c r="CV3" s="89"/>
      <c r="CW3" s="89"/>
      <c r="CX3" s="3">
        <f t="shared" ref="CX3:CX34" si="0">VLOOKUP(O3,Fuelcost, 2, FALSE)</f>
        <v>475.6390309534886</v>
      </c>
      <c r="CY3" s="3">
        <f>CX3*CT3/100000</f>
        <v>6.5755039992978723</v>
      </c>
      <c r="CZ3" s="7" t="str">
        <f>IF(CV3&lt;&gt;"",CV3*CX3/100000,"")</f>
        <v/>
      </c>
    </row>
    <row r="4" spans="1:115" s="3" customFormat="1">
      <c r="A4" s="3">
        <v>1588</v>
      </c>
      <c r="B4" s="3" t="s">
        <v>108</v>
      </c>
      <c r="C4" s="3" t="s">
        <v>109</v>
      </c>
      <c r="D4" s="3" t="s">
        <v>110</v>
      </c>
      <c r="E4" s="3" t="s">
        <v>111</v>
      </c>
      <c r="F4" s="3">
        <v>49965</v>
      </c>
      <c r="G4" s="3" t="s">
        <v>112</v>
      </c>
      <c r="H4" s="3" t="s">
        <v>113</v>
      </c>
      <c r="I4" s="3" t="s">
        <v>114</v>
      </c>
      <c r="J4" s="3" t="s">
        <v>8</v>
      </c>
      <c r="K4" s="3">
        <v>22</v>
      </c>
      <c r="L4" s="3">
        <v>2</v>
      </c>
      <c r="M4" s="3" t="s">
        <v>115</v>
      </c>
      <c r="N4" s="3" t="s">
        <v>121</v>
      </c>
      <c r="O4" s="3" t="s">
        <v>117</v>
      </c>
      <c r="P4" s="3" t="s">
        <v>117</v>
      </c>
      <c r="Q4" s="3" t="s">
        <v>118</v>
      </c>
      <c r="R4" s="3" t="s">
        <v>119</v>
      </c>
      <c r="S4" s="3" t="s">
        <v>120</v>
      </c>
      <c r="T4" s="4">
        <v>4856544</v>
      </c>
      <c r="U4" s="4">
        <v>4021661</v>
      </c>
      <c r="V4" s="4">
        <v>4399721</v>
      </c>
      <c r="W4" s="4">
        <v>2145210</v>
      </c>
      <c r="X4" s="4">
        <v>16698</v>
      </c>
      <c r="Y4" s="4">
        <v>1737086</v>
      </c>
      <c r="Z4" s="4">
        <v>3823928</v>
      </c>
      <c r="AA4" s="4">
        <v>3825266</v>
      </c>
      <c r="AB4" s="4">
        <v>1935708</v>
      </c>
      <c r="AC4" s="4">
        <v>1183577</v>
      </c>
      <c r="AD4" s="4">
        <v>602911</v>
      </c>
      <c r="AE4" s="4">
        <v>2137614</v>
      </c>
      <c r="AF4" s="4">
        <v>4856544</v>
      </c>
      <c r="AG4" s="4">
        <v>4021661</v>
      </c>
      <c r="AH4" s="4">
        <v>4399721</v>
      </c>
      <c r="AI4" s="4">
        <v>2145210</v>
      </c>
      <c r="AJ4" s="4">
        <v>16698</v>
      </c>
      <c r="AK4" s="4">
        <v>1737086</v>
      </c>
      <c r="AL4" s="4">
        <v>3823928</v>
      </c>
      <c r="AM4" s="4">
        <v>3825266</v>
      </c>
      <c r="AN4" s="4">
        <v>1935708</v>
      </c>
      <c r="AO4" s="4">
        <v>1183577</v>
      </c>
      <c r="AP4" s="4">
        <v>602911</v>
      </c>
      <c r="AQ4" s="4">
        <v>2137614</v>
      </c>
      <c r="AR4" s="5">
        <v>1.0409999999999999</v>
      </c>
      <c r="AS4" s="5">
        <v>1.052</v>
      </c>
      <c r="AT4" s="5">
        <v>1.0569999999999999</v>
      </c>
      <c r="AU4" s="5">
        <v>1.038</v>
      </c>
      <c r="AV4" s="5">
        <v>1.0349999999999999</v>
      </c>
      <c r="AW4" s="5">
        <v>1.036</v>
      </c>
      <c r="AX4" s="5">
        <v>1.0369999999999999</v>
      </c>
      <c r="AY4" s="5">
        <v>1.036</v>
      </c>
      <c r="AZ4" s="5">
        <v>1.036</v>
      </c>
      <c r="BA4" s="5">
        <v>1.036</v>
      </c>
      <c r="BB4" s="5">
        <v>1.0349999999999999</v>
      </c>
      <c r="BC4" s="5">
        <v>1.034</v>
      </c>
      <c r="BD4" s="4">
        <v>5055662</v>
      </c>
      <c r="BE4" s="4">
        <v>4230787</v>
      </c>
      <c r="BF4" s="4">
        <v>4650505</v>
      </c>
      <c r="BG4" s="4">
        <v>2226728</v>
      </c>
      <c r="BH4" s="4">
        <v>17282</v>
      </c>
      <c r="BI4" s="4">
        <v>1799621</v>
      </c>
      <c r="BJ4" s="4">
        <v>3965413</v>
      </c>
      <c r="BK4" s="4">
        <v>3962976</v>
      </c>
      <c r="BL4" s="4">
        <v>2005393</v>
      </c>
      <c r="BM4" s="4">
        <v>1226186</v>
      </c>
      <c r="BN4" s="4">
        <v>624013</v>
      </c>
      <c r="BO4" s="4">
        <v>2210293</v>
      </c>
      <c r="BP4" s="4">
        <v>5055662</v>
      </c>
      <c r="BQ4" s="4">
        <v>4230787</v>
      </c>
      <c r="BR4" s="4">
        <v>4650505</v>
      </c>
      <c r="BS4" s="4">
        <v>2226728</v>
      </c>
      <c r="BT4" s="4">
        <v>17282</v>
      </c>
      <c r="BU4" s="4">
        <v>1799621</v>
      </c>
      <c r="BV4" s="4">
        <v>3965413</v>
      </c>
      <c r="BW4" s="4">
        <v>3962976</v>
      </c>
      <c r="BX4" s="4">
        <v>2005393</v>
      </c>
      <c r="BY4" s="4">
        <v>1226186</v>
      </c>
      <c r="BZ4" s="4">
        <v>624013</v>
      </c>
      <c r="CA4" s="4">
        <v>2210293</v>
      </c>
      <c r="CB4" s="4">
        <v>470612</v>
      </c>
      <c r="CC4" s="4">
        <v>381995</v>
      </c>
      <c r="CD4" s="4">
        <v>422617</v>
      </c>
      <c r="CE4" s="4">
        <v>190819</v>
      </c>
      <c r="CF4" s="4">
        <v>174992</v>
      </c>
      <c r="CG4" s="4">
        <v>156277</v>
      </c>
      <c r="CH4" s="4">
        <v>342409</v>
      </c>
      <c r="CI4" s="4">
        <v>344637</v>
      </c>
      <c r="CJ4" s="4">
        <v>172839</v>
      </c>
      <c r="CK4" s="4">
        <v>103364</v>
      </c>
      <c r="CL4" s="4">
        <v>55252</v>
      </c>
      <c r="CM4" s="4">
        <v>195374</v>
      </c>
      <c r="CN4" s="4">
        <v>30685924</v>
      </c>
      <c r="CO4" s="4">
        <v>30685924</v>
      </c>
      <c r="CP4" s="108">
        <v>31974859</v>
      </c>
      <c r="CQ4" s="111">
        <v>31974859</v>
      </c>
      <c r="CR4" s="99">
        <v>3011187</v>
      </c>
      <c r="CS4" s="3">
        <v>2018</v>
      </c>
      <c r="CT4">
        <v>10618.689241153073</v>
      </c>
      <c r="CU4">
        <f>1000*BU4/SUM(CG3:CG4)</f>
        <v>7499.7957958959141</v>
      </c>
      <c r="CV4" s="89">
        <f>1000*SUM(CP3:CP4)/SUM(CR3:CR4)</f>
        <v>7498.9697691178808</v>
      </c>
      <c r="CW4" s="89">
        <v>1692</v>
      </c>
      <c r="CX4" s="3">
        <f t="shared" si="0"/>
        <v>475.6390309534886</v>
      </c>
      <c r="CY4" s="3">
        <f t="shared" ref="CY4:CY67" si="1">CX4*CT4/100000</f>
        <v>50.506630606582839</v>
      </c>
      <c r="CZ4" s="7">
        <f>IF(CV4&lt;&gt;"",CV4*CX4/100000,"")</f>
        <v>35.66802714132735</v>
      </c>
      <c r="DB4" s="86">
        <f>1418*8760</f>
        <v>12421680</v>
      </c>
      <c r="DC4" s="87">
        <f>SUM(CR3:CR4)/DB4</f>
        <v>0.36605668476405767</v>
      </c>
      <c r="DD4" s="3">
        <v>1616842</v>
      </c>
      <c r="DE4" s="87">
        <f>DD4/DB4</f>
        <v>0.13016290872088154</v>
      </c>
      <c r="DF4" s="3">
        <v>1174525</v>
      </c>
      <c r="DG4" s="87">
        <f>DF4/DB4</f>
        <v>9.4554440301150885E-2</v>
      </c>
      <c r="DH4" s="3">
        <v>1880057</v>
      </c>
      <c r="DI4" s="87">
        <f>DH4/DB4</f>
        <v>0.1513528765835217</v>
      </c>
      <c r="DJ4" s="3">
        <v>2162665</v>
      </c>
      <c r="DK4" s="87">
        <f>DJ4/DB4</f>
        <v>0.17410406643867818</v>
      </c>
    </row>
    <row r="5" spans="1:115">
      <c r="A5">
        <v>1595</v>
      </c>
      <c r="B5" t="s">
        <v>122</v>
      </c>
      <c r="C5" t="s">
        <v>109</v>
      </c>
      <c r="D5" t="s">
        <v>123</v>
      </c>
      <c r="E5" t="s">
        <v>124</v>
      </c>
      <c r="F5">
        <v>59528</v>
      </c>
      <c r="G5" t="s">
        <v>112</v>
      </c>
      <c r="H5" t="s">
        <v>113</v>
      </c>
      <c r="I5" t="s">
        <v>114</v>
      </c>
      <c r="J5" t="s">
        <v>8</v>
      </c>
      <c r="K5">
        <v>22</v>
      </c>
      <c r="L5">
        <v>3</v>
      </c>
      <c r="M5" t="s">
        <v>125</v>
      </c>
      <c r="N5" t="s">
        <v>116</v>
      </c>
      <c r="O5" t="s">
        <v>126</v>
      </c>
      <c r="P5" t="s">
        <v>126</v>
      </c>
      <c r="Q5" t="s">
        <v>118</v>
      </c>
      <c r="R5" t="s">
        <v>119</v>
      </c>
      <c r="S5" t="s">
        <v>127</v>
      </c>
      <c r="T5" s="1">
        <v>0</v>
      </c>
      <c r="U5" s="1">
        <v>0</v>
      </c>
      <c r="V5" s="1">
        <v>0</v>
      </c>
      <c r="W5" s="1">
        <v>0</v>
      </c>
      <c r="X5" s="1">
        <v>0</v>
      </c>
      <c r="Y5" s="1">
        <v>0</v>
      </c>
      <c r="Z5" s="1">
        <v>0</v>
      </c>
      <c r="AA5" s="1">
        <v>0</v>
      </c>
      <c r="AB5" s="1">
        <v>0</v>
      </c>
      <c r="AC5" s="1">
        <v>0</v>
      </c>
      <c r="AD5" s="1">
        <v>0</v>
      </c>
      <c r="AE5" s="1">
        <v>0</v>
      </c>
      <c r="AF5" s="1">
        <v>0</v>
      </c>
      <c r="AG5" s="1">
        <v>0</v>
      </c>
      <c r="AH5" s="1">
        <v>0</v>
      </c>
      <c r="AI5" s="1">
        <v>0</v>
      </c>
      <c r="AJ5" s="1">
        <v>0</v>
      </c>
      <c r="AK5" s="1">
        <v>0</v>
      </c>
      <c r="AL5" s="1">
        <v>0</v>
      </c>
      <c r="AM5" s="1">
        <v>0</v>
      </c>
      <c r="AN5" s="1">
        <v>0</v>
      </c>
      <c r="AO5" s="1">
        <v>0</v>
      </c>
      <c r="AP5" s="1">
        <v>0</v>
      </c>
      <c r="AQ5" s="1">
        <v>0</v>
      </c>
      <c r="AR5" s="2">
        <v>0</v>
      </c>
      <c r="AS5" s="2">
        <v>0</v>
      </c>
      <c r="AT5" s="2">
        <v>0</v>
      </c>
      <c r="AU5" s="2">
        <v>0</v>
      </c>
      <c r="AV5" s="2">
        <v>0</v>
      </c>
      <c r="AW5" s="2">
        <v>0</v>
      </c>
      <c r="AX5" s="2">
        <v>0</v>
      </c>
      <c r="AY5" s="2">
        <v>0</v>
      </c>
      <c r="AZ5" s="2">
        <v>0</v>
      </c>
      <c r="BA5" s="2">
        <v>0</v>
      </c>
      <c r="BB5" s="2">
        <v>0</v>
      </c>
      <c r="BC5" s="2">
        <v>0</v>
      </c>
      <c r="BD5" s="1">
        <v>0</v>
      </c>
      <c r="BE5" s="1">
        <v>0</v>
      </c>
      <c r="BF5" s="1">
        <v>0</v>
      </c>
      <c r="BG5" s="1">
        <v>0</v>
      </c>
      <c r="BH5" s="1">
        <v>0</v>
      </c>
      <c r="BI5" s="1">
        <v>0</v>
      </c>
      <c r="BJ5" s="1">
        <v>0</v>
      </c>
      <c r="BK5" s="1">
        <v>0</v>
      </c>
      <c r="BL5" s="1">
        <v>0</v>
      </c>
      <c r="BM5" s="1">
        <v>0</v>
      </c>
      <c r="BN5" s="1">
        <v>0</v>
      </c>
      <c r="BO5" s="1">
        <v>0</v>
      </c>
      <c r="BP5" s="1">
        <v>0</v>
      </c>
      <c r="BQ5" s="1">
        <v>0</v>
      </c>
      <c r="BR5" s="1">
        <v>0</v>
      </c>
      <c r="BS5" s="1">
        <v>0</v>
      </c>
      <c r="BT5" s="1">
        <v>0</v>
      </c>
      <c r="BU5" s="1">
        <v>0</v>
      </c>
      <c r="BV5" s="1">
        <v>0</v>
      </c>
      <c r="BW5" s="1">
        <v>0</v>
      </c>
      <c r="BX5" s="1">
        <v>0</v>
      </c>
      <c r="BY5" s="1">
        <v>0</v>
      </c>
      <c r="BZ5" s="1">
        <v>0</v>
      </c>
      <c r="CA5" s="1">
        <v>0</v>
      </c>
      <c r="CB5" s="1">
        <v>1286.3440000000001</v>
      </c>
      <c r="CC5" s="1">
        <v>0</v>
      </c>
      <c r="CD5" s="1">
        <v>0</v>
      </c>
      <c r="CE5" s="1">
        <v>0</v>
      </c>
      <c r="CF5" s="1">
        <v>0</v>
      </c>
      <c r="CG5" s="1">
        <v>107.078</v>
      </c>
      <c r="CH5" s="1">
        <v>0</v>
      </c>
      <c r="CI5" s="1">
        <v>0</v>
      </c>
      <c r="CJ5" s="1">
        <v>0</v>
      </c>
      <c r="CK5" s="1">
        <v>46.003</v>
      </c>
      <c r="CL5" s="1">
        <v>0</v>
      </c>
      <c r="CM5" s="1">
        <v>0</v>
      </c>
      <c r="CN5" s="1">
        <v>0</v>
      </c>
      <c r="CO5" s="1">
        <v>0</v>
      </c>
      <c r="CP5" s="108">
        <v>0</v>
      </c>
      <c r="CQ5" s="111">
        <v>0</v>
      </c>
      <c r="CR5" s="99">
        <v>1439.425</v>
      </c>
      <c r="CS5">
        <v>2018</v>
      </c>
      <c r="CT5">
        <v>0</v>
      </c>
      <c r="CX5" s="3">
        <f t="shared" si="0"/>
        <v>1587.3673828663013</v>
      </c>
      <c r="CY5" s="3">
        <f t="shared" si="1"/>
        <v>0</v>
      </c>
      <c r="CZ5" s="7" t="str">
        <f t="shared" ref="CZ5:CZ68" si="2">IF(CV5&lt;&gt;"",CV5*CX5/100000,"")</f>
        <v/>
      </c>
    </row>
    <row r="6" spans="1:115">
      <c r="A6">
        <v>1595</v>
      </c>
      <c r="B6" t="s">
        <v>122</v>
      </c>
      <c r="C6" t="s">
        <v>109</v>
      </c>
      <c r="D6" t="s">
        <v>123</v>
      </c>
      <c r="E6" t="s">
        <v>124</v>
      </c>
      <c r="F6">
        <v>59528</v>
      </c>
      <c r="G6" t="s">
        <v>112</v>
      </c>
      <c r="H6" t="s">
        <v>113</v>
      </c>
      <c r="I6" t="s">
        <v>114</v>
      </c>
      <c r="J6" t="s">
        <v>8</v>
      </c>
      <c r="K6">
        <v>22</v>
      </c>
      <c r="L6">
        <v>3</v>
      </c>
      <c r="M6" t="s">
        <v>125</v>
      </c>
      <c r="N6" t="s">
        <v>116</v>
      </c>
      <c r="O6" t="s">
        <v>117</v>
      </c>
      <c r="P6" t="s">
        <v>117</v>
      </c>
      <c r="Q6" t="s">
        <v>118</v>
      </c>
      <c r="R6" t="s">
        <v>119</v>
      </c>
      <c r="S6" t="s">
        <v>120</v>
      </c>
      <c r="T6" s="1">
        <v>39727</v>
      </c>
      <c r="U6" s="1">
        <v>9251</v>
      </c>
      <c r="V6" s="1">
        <v>25624</v>
      </c>
      <c r="W6" s="1">
        <v>105525</v>
      </c>
      <c r="X6" s="1">
        <v>102757</v>
      </c>
      <c r="Y6" s="1">
        <v>104203</v>
      </c>
      <c r="Z6" s="1">
        <v>11027</v>
      </c>
      <c r="AA6" s="1">
        <v>9247</v>
      </c>
      <c r="AB6" s="1">
        <v>5657</v>
      </c>
      <c r="AC6" s="1">
        <v>10980</v>
      </c>
      <c r="AD6" s="1">
        <v>8108</v>
      </c>
      <c r="AE6" s="1">
        <v>7940</v>
      </c>
      <c r="AF6" s="1">
        <v>39727</v>
      </c>
      <c r="AG6" s="1">
        <v>9251</v>
      </c>
      <c r="AH6" s="1">
        <v>25624</v>
      </c>
      <c r="AI6" s="1">
        <v>17963</v>
      </c>
      <c r="AJ6" s="1">
        <v>6245</v>
      </c>
      <c r="AK6" s="1">
        <v>25069</v>
      </c>
      <c r="AL6" s="1">
        <v>11027</v>
      </c>
      <c r="AM6" s="1">
        <v>9247</v>
      </c>
      <c r="AN6" s="1">
        <v>5657</v>
      </c>
      <c r="AO6" s="1">
        <v>10980</v>
      </c>
      <c r="AP6" s="1">
        <v>8108</v>
      </c>
      <c r="AQ6" s="1">
        <v>7940</v>
      </c>
      <c r="AR6" s="2">
        <v>1.03</v>
      </c>
      <c r="AS6" s="2">
        <v>1.028</v>
      </c>
      <c r="AT6" s="2">
        <v>1.0269999999999999</v>
      </c>
      <c r="AU6" s="2">
        <v>1.0269999999999999</v>
      </c>
      <c r="AV6" s="2">
        <v>1.028</v>
      </c>
      <c r="AW6" s="2">
        <v>1.026</v>
      </c>
      <c r="AX6" s="2">
        <v>1.0269999999999999</v>
      </c>
      <c r="AY6" s="2">
        <v>1.028</v>
      </c>
      <c r="AZ6" s="2">
        <v>1.03</v>
      </c>
      <c r="BA6" s="2">
        <v>1.028</v>
      </c>
      <c r="BB6" s="2">
        <v>1.0289999999999999</v>
      </c>
      <c r="BC6" s="2">
        <v>1.0289999999999999</v>
      </c>
      <c r="BD6" s="1">
        <v>40919</v>
      </c>
      <c r="BE6" s="1">
        <v>9510</v>
      </c>
      <c r="BF6" s="1">
        <v>26316</v>
      </c>
      <c r="BG6" s="1">
        <v>108374</v>
      </c>
      <c r="BH6" s="1">
        <v>105634</v>
      </c>
      <c r="BI6" s="1">
        <v>106912</v>
      </c>
      <c r="BJ6" s="1">
        <v>11325</v>
      </c>
      <c r="BK6" s="1">
        <v>9506</v>
      </c>
      <c r="BL6" s="1">
        <v>5827</v>
      </c>
      <c r="BM6" s="1">
        <v>11287</v>
      </c>
      <c r="BN6" s="1">
        <v>8343</v>
      </c>
      <c r="BO6" s="1">
        <v>8170</v>
      </c>
      <c r="BP6" s="1">
        <v>40919</v>
      </c>
      <c r="BQ6" s="1">
        <v>9510</v>
      </c>
      <c r="BR6" s="1">
        <v>26316</v>
      </c>
      <c r="BS6" s="1">
        <v>18448</v>
      </c>
      <c r="BT6" s="1">
        <v>6420</v>
      </c>
      <c r="BU6" s="1">
        <v>25721</v>
      </c>
      <c r="BV6" s="1">
        <v>11325</v>
      </c>
      <c r="BW6" s="1">
        <v>9506</v>
      </c>
      <c r="BX6" s="1">
        <v>5827</v>
      </c>
      <c r="BY6" s="1">
        <v>11287</v>
      </c>
      <c r="BZ6" s="1">
        <v>8343</v>
      </c>
      <c r="CA6" s="1">
        <v>8170</v>
      </c>
      <c r="CB6" s="1">
        <v>12007.656000000001</v>
      </c>
      <c r="CC6" s="1">
        <v>14302</v>
      </c>
      <c r="CD6" s="1">
        <v>13104</v>
      </c>
      <c r="CE6" s="1">
        <v>2913</v>
      </c>
      <c r="CF6" s="1">
        <v>1069</v>
      </c>
      <c r="CG6" s="1">
        <v>4286.9219999999996</v>
      </c>
      <c r="CH6" s="1">
        <v>15107</v>
      </c>
      <c r="CI6" s="1">
        <v>13774</v>
      </c>
      <c r="CJ6" s="1">
        <v>7126</v>
      </c>
      <c r="CK6" s="1">
        <v>14080.996999999999</v>
      </c>
      <c r="CL6" s="1">
        <v>15307</v>
      </c>
      <c r="CM6" s="1">
        <v>15488</v>
      </c>
      <c r="CN6" s="1">
        <v>440046</v>
      </c>
      <c r="CO6" s="1">
        <v>176838</v>
      </c>
      <c r="CP6" s="108">
        <v>452123</v>
      </c>
      <c r="CQ6" s="111">
        <v>181792</v>
      </c>
      <c r="CR6" s="99">
        <v>128565.58</v>
      </c>
      <c r="CS6">
        <v>2018</v>
      </c>
      <c r="CT6">
        <f>CP6*1000000/1000/CR6</f>
        <v>3516.6721917328105</v>
      </c>
      <c r="CX6" s="3">
        <f t="shared" si="0"/>
        <v>475.6390309534886</v>
      </c>
      <c r="CY6" s="3">
        <f t="shared" si="1"/>
        <v>16.726665534568749</v>
      </c>
      <c r="CZ6" s="7" t="str">
        <f t="shared" si="2"/>
        <v/>
      </c>
    </row>
    <row r="7" spans="1:115">
      <c r="A7">
        <v>1595</v>
      </c>
      <c r="B7" t="s">
        <v>122</v>
      </c>
      <c r="C7" t="s">
        <v>109</v>
      </c>
      <c r="D7" t="s">
        <v>123</v>
      </c>
      <c r="E7" t="s">
        <v>124</v>
      </c>
      <c r="F7">
        <v>59528</v>
      </c>
      <c r="G7" t="s">
        <v>112</v>
      </c>
      <c r="H7" t="s">
        <v>113</v>
      </c>
      <c r="I7" t="s">
        <v>114</v>
      </c>
      <c r="J7" t="s">
        <v>8</v>
      </c>
      <c r="K7">
        <v>22</v>
      </c>
      <c r="L7">
        <v>3</v>
      </c>
      <c r="M7" t="s">
        <v>125</v>
      </c>
      <c r="N7" t="s">
        <v>121</v>
      </c>
      <c r="O7" t="s">
        <v>126</v>
      </c>
      <c r="P7" t="s">
        <v>126</v>
      </c>
      <c r="Q7" t="s">
        <v>118</v>
      </c>
      <c r="R7" t="s">
        <v>119</v>
      </c>
      <c r="S7" t="s">
        <v>127</v>
      </c>
      <c r="T7" s="1">
        <v>20710</v>
      </c>
      <c r="U7" s="1">
        <v>0</v>
      </c>
      <c r="V7" s="1">
        <v>0</v>
      </c>
      <c r="W7" s="1">
        <v>0</v>
      </c>
      <c r="X7" s="1">
        <v>0</v>
      </c>
      <c r="Y7" s="1">
        <v>2128</v>
      </c>
      <c r="Z7" s="1">
        <v>0</v>
      </c>
      <c r="AA7" s="1">
        <v>0</v>
      </c>
      <c r="AB7" s="1">
        <v>0</v>
      </c>
      <c r="AC7" s="1">
        <v>657</v>
      </c>
      <c r="AD7" s="1">
        <v>0</v>
      </c>
      <c r="AE7" s="1">
        <v>0</v>
      </c>
      <c r="AF7" s="1">
        <v>11593</v>
      </c>
      <c r="AG7" s="1">
        <v>0</v>
      </c>
      <c r="AH7" s="1">
        <v>0</v>
      </c>
      <c r="AI7" s="1">
        <v>0</v>
      </c>
      <c r="AJ7" s="1">
        <v>0</v>
      </c>
      <c r="AK7" s="1">
        <v>1184</v>
      </c>
      <c r="AL7" s="1">
        <v>0</v>
      </c>
      <c r="AM7" s="1">
        <v>0</v>
      </c>
      <c r="AN7" s="1">
        <v>0</v>
      </c>
      <c r="AO7" s="1">
        <v>413</v>
      </c>
      <c r="AP7" s="1">
        <v>0</v>
      </c>
      <c r="AQ7" s="1">
        <v>0</v>
      </c>
      <c r="AR7" s="2">
        <v>5.8</v>
      </c>
      <c r="AS7" s="2">
        <v>0</v>
      </c>
      <c r="AT7" s="2">
        <v>0</v>
      </c>
      <c r="AU7" s="2">
        <v>0</v>
      </c>
      <c r="AV7" s="2">
        <v>0</v>
      </c>
      <c r="AW7" s="2">
        <v>5.8</v>
      </c>
      <c r="AX7" s="2">
        <v>0</v>
      </c>
      <c r="AY7" s="2">
        <v>0</v>
      </c>
      <c r="AZ7" s="2">
        <v>0</v>
      </c>
      <c r="BA7" s="2">
        <v>5.8</v>
      </c>
      <c r="BB7" s="2">
        <v>0</v>
      </c>
      <c r="BC7" s="2">
        <v>0</v>
      </c>
      <c r="BD7" s="1">
        <v>120118</v>
      </c>
      <c r="BE7" s="1">
        <v>0</v>
      </c>
      <c r="BF7" s="1">
        <v>0</v>
      </c>
      <c r="BG7" s="1">
        <v>0</v>
      </c>
      <c r="BH7" s="1">
        <v>0</v>
      </c>
      <c r="BI7" s="1">
        <v>12342</v>
      </c>
      <c r="BJ7" s="1">
        <v>0</v>
      </c>
      <c r="BK7" s="1">
        <v>0</v>
      </c>
      <c r="BL7" s="1">
        <v>0</v>
      </c>
      <c r="BM7" s="1">
        <v>3811</v>
      </c>
      <c r="BN7" s="1">
        <v>0</v>
      </c>
      <c r="BO7" s="1">
        <v>0</v>
      </c>
      <c r="BP7" s="1">
        <v>67241</v>
      </c>
      <c r="BQ7" s="1">
        <v>0</v>
      </c>
      <c r="BR7" s="1">
        <v>0</v>
      </c>
      <c r="BS7" s="1">
        <v>0</v>
      </c>
      <c r="BT7" s="1">
        <v>0</v>
      </c>
      <c r="BU7" s="1">
        <v>6869</v>
      </c>
      <c r="BV7" s="1">
        <v>0</v>
      </c>
      <c r="BW7" s="1">
        <v>0</v>
      </c>
      <c r="BX7" s="1">
        <v>0</v>
      </c>
      <c r="BY7" s="1">
        <v>2398</v>
      </c>
      <c r="BZ7" s="1">
        <v>0</v>
      </c>
      <c r="CA7" s="1">
        <v>0</v>
      </c>
      <c r="CB7" s="1">
        <v>10190.554</v>
      </c>
      <c r="CC7" s="1">
        <v>0</v>
      </c>
      <c r="CD7" s="1">
        <v>0</v>
      </c>
      <c r="CE7" s="1">
        <v>0</v>
      </c>
      <c r="CF7" s="1">
        <v>0</v>
      </c>
      <c r="CG7" s="1">
        <v>1062.45</v>
      </c>
      <c r="CH7" s="1">
        <v>0</v>
      </c>
      <c r="CI7" s="1">
        <v>0</v>
      </c>
      <c r="CJ7" s="1">
        <v>0</v>
      </c>
      <c r="CK7" s="1">
        <v>365.27300000000002</v>
      </c>
      <c r="CL7" s="1">
        <v>0</v>
      </c>
      <c r="CM7" s="1">
        <v>0</v>
      </c>
      <c r="CN7" s="1">
        <v>23495</v>
      </c>
      <c r="CO7" s="1">
        <v>13190</v>
      </c>
      <c r="CP7" s="108">
        <v>136271</v>
      </c>
      <c r="CQ7" s="111">
        <v>76508</v>
      </c>
      <c r="CR7" s="99">
        <v>11618.277</v>
      </c>
      <c r="CS7">
        <v>2018</v>
      </c>
      <c r="CT7">
        <f>CP7*1000000/1000/CR7</f>
        <v>11729.019716090432</v>
      </c>
      <c r="CX7" s="3">
        <f t="shared" si="0"/>
        <v>1587.3673828663013</v>
      </c>
      <c r="CY7" s="3">
        <f t="shared" si="1"/>
        <v>186.18263330317717</v>
      </c>
      <c r="CZ7" s="7" t="str">
        <f t="shared" si="2"/>
        <v/>
      </c>
    </row>
    <row r="8" spans="1:115">
      <c r="A8">
        <v>1595</v>
      </c>
      <c r="B8" t="s">
        <v>122</v>
      </c>
      <c r="C8" t="s">
        <v>109</v>
      </c>
      <c r="D8" t="s">
        <v>123</v>
      </c>
      <c r="E8" t="s">
        <v>124</v>
      </c>
      <c r="F8">
        <v>59528</v>
      </c>
      <c r="G8" t="s">
        <v>112</v>
      </c>
      <c r="H8" t="s">
        <v>113</v>
      </c>
      <c r="I8" t="s">
        <v>114</v>
      </c>
      <c r="J8" t="s">
        <v>8</v>
      </c>
      <c r="K8">
        <v>22</v>
      </c>
      <c r="L8">
        <v>3</v>
      </c>
      <c r="M8" t="s">
        <v>125</v>
      </c>
      <c r="N8" t="s">
        <v>121</v>
      </c>
      <c r="O8" t="s">
        <v>117</v>
      </c>
      <c r="P8" t="s">
        <v>117</v>
      </c>
      <c r="Q8" t="s">
        <v>118</v>
      </c>
      <c r="R8" t="s">
        <v>119</v>
      </c>
      <c r="S8" t="s">
        <v>120</v>
      </c>
      <c r="T8" s="1">
        <v>1048882</v>
      </c>
      <c r="U8" s="1">
        <v>1200663</v>
      </c>
      <c r="V8" s="1">
        <v>1157968</v>
      </c>
      <c r="W8" s="1">
        <v>237781</v>
      </c>
      <c r="X8" s="1">
        <v>76190</v>
      </c>
      <c r="Y8" s="1">
        <v>377409</v>
      </c>
      <c r="Z8" s="1">
        <v>1210105</v>
      </c>
      <c r="AA8" s="1">
        <v>1111264</v>
      </c>
      <c r="AB8" s="1">
        <v>553977</v>
      </c>
      <c r="AC8" s="1">
        <v>1123629</v>
      </c>
      <c r="AD8" s="1">
        <v>1264623</v>
      </c>
      <c r="AE8" s="1">
        <v>1287276</v>
      </c>
      <c r="AF8" s="1">
        <v>550001</v>
      </c>
      <c r="AG8" s="1">
        <v>725618</v>
      </c>
      <c r="AH8" s="1">
        <v>653426</v>
      </c>
      <c r="AI8" s="1">
        <v>125760</v>
      </c>
      <c r="AJ8" s="1">
        <v>41809</v>
      </c>
      <c r="AK8" s="1">
        <v>190414</v>
      </c>
      <c r="AL8" s="1">
        <v>710083</v>
      </c>
      <c r="AM8" s="1">
        <v>656070</v>
      </c>
      <c r="AN8" s="1">
        <v>332087</v>
      </c>
      <c r="AO8" s="1">
        <v>697156</v>
      </c>
      <c r="AP8" s="1">
        <v>777697</v>
      </c>
      <c r="AQ8" s="1">
        <v>788646</v>
      </c>
      <c r="AR8" s="2">
        <v>1.03</v>
      </c>
      <c r="AS8" s="2">
        <v>1.028</v>
      </c>
      <c r="AT8" s="2">
        <v>1.0269999999999999</v>
      </c>
      <c r="AU8" s="2">
        <v>1.0269999999999999</v>
      </c>
      <c r="AV8" s="2">
        <v>1.028</v>
      </c>
      <c r="AW8" s="2">
        <v>1.026</v>
      </c>
      <c r="AX8" s="2">
        <v>1.0269999999999999</v>
      </c>
      <c r="AY8" s="2">
        <v>1.028</v>
      </c>
      <c r="AZ8" s="2">
        <v>1.03</v>
      </c>
      <c r="BA8" s="2">
        <v>1.028</v>
      </c>
      <c r="BB8" s="2">
        <v>1.0289999999999999</v>
      </c>
      <c r="BC8" s="2">
        <v>1.0289999999999999</v>
      </c>
      <c r="BD8" s="1">
        <v>1080348</v>
      </c>
      <c r="BE8" s="1">
        <v>1234282</v>
      </c>
      <c r="BF8" s="1">
        <v>1189233</v>
      </c>
      <c r="BG8" s="1">
        <v>244201</v>
      </c>
      <c r="BH8" s="1">
        <v>78323</v>
      </c>
      <c r="BI8" s="1">
        <v>387222</v>
      </c>
      <c r="BJ8" s="1">
        <v>1242778</v>
      </c>
      <c r="BK8" s="1">
        <v>1142379</v>
      </c>
      <c r="BL8" s="1">
        <v>570596</v>
      </c>
      <c r="BM8" s="1">
        <v>1155091</v>
      </c>
      <c r="BN8" s="1">
        <v>1301297</v>
      </c>
      <c r="BO8" s="1">
        <v>1324607</v>
      </c>
      <c r="BP8" s="1">
        <v>566501</v>
      </c>
      <c r="BQ8" s="1">
        <v>745935</v>
      </c>
      <c r="BR8" s="1">
        <v>671069</v>
      </c>
      <c r="BS8" s="1">
        <v>129156</v>
      </c>
      <c r="BT8" s="1">
        <v>42980</v>
      </c>
      <c r="BU8" s="1">
        <v>195365</v>
      </c>
      <c r="BV8" s="1">
        <v>729255</v>
      </c>
      <c r="BW8" s="1">
        <v>674440</v>
      </c>
      <c r="BX8" s="1">
        <v>342050</v>
      </c>
      <c r="BY8" s="1">
        <v>716676</v>
      </c>
      <c r="BZ8" s="1">
        <v>800250</v>
      </c>
      <c r="CA8" s="1">
        <v>811517</v>
      </c>
      <c r="CB8" s="1">
        <v>91654.445999999996</v>
      </c>
      <c r="CC8" s="1">
        <v>115161</v>
      </c>
      <c r="CD8" s="1">
        <v>106249</v>
      </c>
      <c r="CE8" s="1">
        <v>22038</v>
      </c>
      <c r="CF8" s="1">
        <v>7316</v>
      </c>
      <c r="CG8" s="1">
        <v>33332.550000000003</v>
      </c>
      <c r="CH8" s="1">
        <v>111705</v>
      </c>
      <c r="CI8" s="1">
        <v>103346</v>
      </c>
      <c r="CJ8" s="1">
        <v>52293</v>
      </c>
      <c r="CK8" s="1">
        <v>110723.73</v>
      </c>
      <c r="CL8" s="1">
        <v>123205</v>
      </c>
      <c r="CM8" s="1">
        <v>124956</v>
      </c>
      <c r="CN8" s="1">
        <v>10649767</v>
      </c>
      <c r="CO8" s="1">
        <v>6248767</v>
      </c>
      <c r="CP8" s="108">
        <v>10950357</v>
      </c>
      <c r="CQ8" s="111">
        <v>6425194</v>
      </c>
      <c r="CR8" s="99">
        <v>1001979.7</v>
      </c>
      <c r="CS8">
        <v>2018</v>
      </c>
      <c r="CT8">
        <f>CP8*1000000/1000/CR8</f>
        <v>10928.72141022418</v>
      </c>
      <c r="CV8" s="88">
        <f>SUM(CP6:CP8)*1000/SUM(CR5:CR8)</f>
        <v>10089.822413562053</v>
      </c>
      <c r="CW8" s="88">
        <v>186</v>
      </c>
      <c r="CX8" s="3">
        <f t="shared" si="0"/>
        <v>475.6390309534886</v>
      </c>
      <c r="CY8" s="3">
        <f t="shared" si="1"/>
        <v>51.981264611196721</v>
      </c>
      <c r="CZ8" s="7">
        <f t="shared" si="2"/>
        <v>47.991133552794444</v>
      </c>
      <c r="DA8">
        <f>CX7*CV8/100000</f>
        <v>160.16254998201745</v>
      </c>
    </row>
    <row r="9" spans="1:115">
      <c r="A9">
        <v>1595</v>
      </c>
      <c r="B9" t="s">
        <v>122</v>
      </c>
      <c r="C9" t="s">
        <v>109</v>
      </c>
      <c r="D9" t="s">
        <v>123</v>
      </c>
      <c r="E9" t="s">
        <v>124</v>
      </c>
      <c r="F9">
        <v>59528</v>
      </c>
      <c r="G9" t="s">
        <v>112</v>
      </c>
      <c r="H9" t="s">
        <v>113</v>
      </c>
      <c r="I9" t="s">
        <v>114</v>
      </c>
      <c r="J9" t="s">
        <v>8</v>
      </c>
      <c r="K9">
        <v>22</v>
      </c>
      <c r="L9">
        <v>3</v>
      </c>
      <c r="M9" t="s">
        <v>125</v>
      </c>
      <c r="N9" t="s">
        <v>121</v>
      </c>
      <c r="O9" t="s">
        <v>128</v>
      </c>
      <c r="P9" t="s">
        <v>128</v>
      </c>
      <c r="Q9" t="s">
        <v>118</v>
      </c>
      <c r="R9" t="s">
        <v>119</v>
      </c>
      <c r="S9" t="s">
        <v>127</v>
      </c>
      <c r="T9" s="1">
        <v>0</v>
      </c>
      <c r="U9" s="1">
        <v>0</v>
      </c>
      <c r="V9" s="1">
        <v>0</v>
      </c>
      <c r="W9" s="1">
        <v>0</v>
      </c>
      <c r="X9" s="1">
        <v>0</v>
      </c>
      <c r="Y9" s="1">
        <v>0</v>
      </c>
      <c r="Z9" s="1">
        <v>0</v>
      </c>
      <c r="AA9" s="1">
        <v>0</v>
      </c>
      <c r="AB9" s="1">
        <v>0</v>
      </c>
      <c r="AC9" s="1">
        <v>0</v>
      </c>
      <c r="AD9" s="1">
        <v>0</v>
      </c>
      <c r="AE9" s="1">
        <v>0</v>
      </c>
      <c r="AF9" s="1">
        <v>0</v>
      </c>
      <c r="AG9" s="1">
        <v>0</v>
      </c>
      <c r="AH9" s="1">
        <v>0</v>
      </c>
      <c r="AI9" s="1">
        <v>0</v>
      </c>
      <c r="AJ9" s="1">
        <v>0</v>
      </c>
      <c r="AK9" s="1">
        <v>0</v>
      </c>
      <c r="AL9" s="1">
        <v>0</v>
      </c>
      <c r="AM9" s="1">
        <v>0</v>
      </c>
      <c r="AN9" s="1">
        <v>0</v>
      </c>
      <c r="AO9" s="1">
        <v>0</v>
      </c>
      <c r="AP9" s="1">
        <v>0</v>
      </c>
      <c r="AQ9" s="1">
        <v>0</v>
      </c>
      <c r="AR9" s="2">
        <v>0</v>
      </c>
      <c r="AS9" s="2">
        <v>0</v>
      </c>
      <c r="AT9" s="2">
        <v>0</v>
      </c>
      <c r="AU9" s="2">
        <v>0</v>
      </c>
      <c r="AV9" s="2">
        <v>0</v>
      </c>
      <c r="AW9" s="2">
        <v>0</v>
      </c>
      <c r="AX9" s="2">
        <v>0</v>
      </c>
      <c r="AY9" s="2">
        <v>0</v>
      </c>
      <c r="AZ9" s="2">
        <v>0</v>
      </c>
      <c r="BA9" s="2">
        <v>0</v>
      </c>
      <c r="BB9" s="2">
        <v>0</v>
      </c>
      <c r="BC9" s="2">
        <v>0</v>
      </c>
      <c r="BD9" s="1">
        <v>0</v>
      </c>
      <c r="BE9" s="1">
        <v>0</v>
      </c>
      <c r="BF9" s="1">
        <v>0</v>
      </c>
      <c r="BG9" s="1">
        <v>0</v>
      </c>
      <c r="BH9" s="1">
        <v>0</v>
      </c>
      <c r="BI9" s="1">
        <v>0</v>
      </c>
      <c r="BJ9" s="1">
        <v>0</v>
      </c>
      <c r="BK9" s="1">
        <v>0</v>
      </c>
      <c r="BL9" s="1">
        <v>0</v>
      </c>
      <c r="BM9" s="1">
        <v>0</v>
      </c>
      <c r="BN9" s="1">
        <v>0</v>
      </c>
      <c r="BO9" s="1">
        <v>0</v>
      </c>
      <c r="BP9" s="1">
        <v>0</v>
      </c>
      <c r="BQ9" s="1">
        <v>0</v>
      </c>
      <c r="BR9" s="1">
        <v>0</v>
      </c>
      <c r="BS9" s="1">
        <v>0</v>
      </c>
      <c r="BT9" s="1">
        <v>0</v>
      </c>
      <c r="BU9" s="1">
        <v>0</v>
      </c>
      <c r="BV9" s="1">
        <v>0</v>
      </c>
      <c r="BW9" s="1">
        <v>0</v>
      </c>
      <c r="BX9" s="1">
        <v>0</v>
      </c>
      <c r="BY9" s="1">
        <v>0</v>
      </c>
      <c r="BZ9" s="1">
        <v>0</v>
      </c>
      <c r="CA9" s="1">
        <v>0</v>
      </c>
      <c r="CB9" s="1">
        <v>0</v>
      </c>
      <c r="CC9" s="1">
        <v>0</v>
      </c>
      <c r="CD9" s="1">
        <v>0</v>
      </c>
      <c r="CE9" s="1">
        <v>0</v>
      </c>
      <c r="CF9" s="1">
        <v>0</v>
      </c>
      <c r="CG9" s="1">
        <v>0</v>
      </c>
      <c r="CH9" s="1">
        <v>0</v>
      </c>
      <c r="CI9" s="1">
        <v>0</v>
      </c>
      <c r="CJ9" s="1">
        <v>0</v>
      </c>
      <c r="CK9" s="1">
        <v>0</v>
      </c>
      <c r="CL9" s="1">
        <v>0</v>
      </c>
      <c r="CM9" s="1">
        <v>0</v>
      </c>
      <c r="CN9" s="1">
        <v>0</v>
      </c>
      <c r="CO9" s="1">
        <v>0</v>
      </c>
      <c r="CP9" s="108">
        <v>0</v>
      </c>
      <c r="CQ9" s="111">
        <v>0</v>
      </c>
      <c r="CR9" s="99">
        <v>0</v>
      </c>
      <c r="CS9">
        <v>2018</v>
      </c>
      <c r="CT9" t="s">
        <v>8</v>
      </c>
      <c r="CX9" s="3">
        <f t="shared" si="0"/>
        <v>1115.164113563842</v>
      </c>
      <c r="CY9" s="3"/>
      <c r="CZ9" s="7" t="str">
        <f t="shared" si="2"/>
        <v/>
      </c>
      <c r="DB9">
        <f>186*8760</f>
        <v>1629360</v>
      </c>
      <c r="DC9">
        <f>SUM(CR5:CR9)/DB9</f>
        <v>0.7018725033141846</v>
      </c>
    </row>
    <row r="10" spans="1:115">
      <c r="A10">
        <v>1660</v>
      </c>
      <c r="B10" t="s">
        <v>108</v>
      </c>
      <c r="C10" t="s">
        <v>109</v>
      </c>
      <c r="D10" t="s">
        <v>129</v>
      </c>
      <c r="E10" t="s">
        <v>130</v>
      </c>
      <c r="F10">
        <v>2144</v>
      </c>
      <c r="G10" t="s">
        <v>112</v>
      </c>
      <c r="H10" t="s">
        <v>113</v>
      </c>
      <c r="I10" t="s">
        <v>114</v>
      </c>
      <c r="J10" t="s">
        <v>8</v>
      </c>
      <c r="K10">
        <v>22</v>
      </c>
      <c r="L10">
        <v>1</v>
      </c>
      <c r="M10" t="s">
        <v>131</v>
      </c>
      <c r="N10" t="s">
        <v>116</v>
      </c>
      <c r="O10" t="s">
        <v>126</v>
      </c>
      <c r="P10" t="s">
        <v>126</v>
      </c>
      <c r="Q10" t="s">
        <v>118</v>
      </c>
      <c r="R10" t="s">
        <v>132</v>
      </c>
      <c r="S10" t="s">
        <v>127</v>
      </c>
      <c r="T10" s="1">
        <v>0</v>
      </c>
      <c r="U10" s="1">
        <v>0</v>
      </c>
      <c r="V10" s="1">
        <v>0</v>
      </c>
      <c r="W10" s="1">
        <v>0</v>
      </c>
      <c r="X10" s="1">
        <v>0</v>
      </c>
      <c r="Y10" s="1">
        <v>0</v>
      </c>
      <c r="Z10" s="1">
        <v>0</v>
      </c>
      <c r="AA10" s="1">
        <v>0</v>
      </c>
      <c r="AB10" s="1">
        <v>0</v>
      </c>
      <c r="AC10" s="1">
        <v>0</v>
      </c>
      <c r="AD10" s="1">
        <v>0</v>
      </c>
      <c r="AE10" s="1">
        <v>0</v>
      </c>
      <c r="AF10" s="1">
        <v>0</v>
      </c>
      <c r="AG10" s="1">
        <v>0</v>
      </c>
      <c r="AH10" s="1">
        <v>0</v>
      </c>
      <c r="AI10" s="1">
        <v>0</v>
      </c>
      <c r="AJ10" s="1">
        <v>0</v>
      </c>
      <c r="AK10" s="1">
        <v>0</v>
      </c>
      <c r="AL10" s="1">
        <v>0</v>
      </c>
      <c r="AM10" s="1">
        <v>0</v>
      </c>
      <c r="AN10" s="1">
        <v>0</v>
      </c>
      <c r="AO10" s="1">
        <v>0</v>
      </c>
      <c r="AP10" s="1">
        <v>0</v>
      </c>
      <c r="AQ10" s="1">
        <v>0</v>
      </c>
      <c r="AR10" s="2">
        <v>0</v>
      </c>
      <c r="AS10" s="2">
        <v>0</v>
      </c>
      <c r="AT10" s="2">
        <v>0</v>
      </c>
      <c r="AU10" s="2">
        <v>0</v>
      </c>
      <c r="AV10" s="2">
        <v>0</v>
      </c>
      <c r="AW10" s="2">
        <v>0</v>
      </c>
      <c r="AX10" s="2">
        <v>0</v>
      </c>
      <c r="AY10" s="2">
        <v>0</v>
      </c>
      <c r="AZ10" s="2">
        <v>0</v>
      </c>
      <c r="BA10" s="2">
        <v>0</v>
      </c>
      <c r="BB10" s="2">
        <v>0</v>
      </c>
      <c r="BC10" s="2">
        <v>0</v>
      </c>
      <c r="BD10" s="1">
        <v>0</v>
      </c>
      <c r="BE10" s="1">
        <v>0</v>
      </c>
      <c r="BF10" s="1">
        <v>0</v>
      </c>
      <c r="BG10" s="1">
        <v>0</v>
      </c>
      <c r="BH10" s="1">
        <v>0</v>
      </c>
      <c r="BI10" s="1">
        <v>0</v>
      </c>
      <c r="BJ10" s="1">
        <v>0</v>
      </c>
      <c r="BK10" s="1">
        <v>0</v>
      </c>
      <c r="BL10" s="1">
        <v>0</v>
      </c>
      <c r="BM10" s="1">
        <v>0</v>
      </c>
      <c r="BN10" s="1">
        <v>0</v>
      </c>
      <c r="BO10" s="1">
        <v>0</v>
      </c>
      <c r="BP10" s="1">
        <v>0</v>
      </c>
      <c r="BQ10" s="1">
        <v>0</v>
      </c>
      <c r="BR10" s="1">
        <v>0</v>
      </c>
      <c r="BS10" s="1">
        <v>0</v>
      </c>
      <c r="BT10" s="1">
        <v>0</v>
      </c>
      <c r="BU10" s="1">
        <v>0</v>
      </c>
      <c r="BV10" s="1">
        <v>0</v>
      </c>
      <c r="BW10" s="1">
        <v>0</v>
      </c>
      <c r="BX10" s="1">
        <v>0</v>
      </c>
      <c r="BY10" s="1">
        <v>0</v>
      </c>
      <c r="BZ10" s="1">
        <v>0</v>
      </c>
      <c r="CA10" s="1">
        <v>0</v>
      </c>
      <c r="CB10" s="1">
        <v>12.177</v>
      </c>
      <c r="CC10" s="1">
        <v>0</v>
      </c>
      <c r="CD10" s="1">
        <v>0</v>
      </c>
      <c r="CE10" s="1">
        <v>0</v>
      </c>
      <c r="CF10" s="1">
        <v>0</v>
      </c>
      <c r="CG10" s="1">
        <v>0</v>
      </c>
      <c r="CH10" s="1">
        <v>0</v>
      </c>
      <c r="CI10" s="1">
        <v>0</v>
      </c>
      <c r="CJ10" s="1">
        <v>0</v>
      </c>
      <c r="CK10" s="1">
        <v>0</v>
      </c>
      <c r="CL10" s="1">
        <v>0</v>
      </c>
      <c r="CM10" s="1">
        <v>0</v>
      </c>
      <c r="CN10" s="1">
        <v>0</v>
      </c>
      <c r="CO10" s="1">
        <v>0</v>
      </c>
      <c r="CP10" s="108">
        <v>0</v>
      </c>
      <c r="CQ10" s="111">
        <v>0</v>
      </c>
      <c r="CR10" s="99">
        <v>12.177</v>
      </c>
      <c r="CS10">
        <v>2018</v>
      </c>
      <c r="CT10">
        <v>0</v>
      </c>
      <c r="CX10" s="3">
        <f t="shared" si="0"/>
        <v>1587.3673828663013</v>
      </c>
      <c r="CY10" s="3">
        <f t="shared" si="1"/>
        <v>0</v>
      </c>
      <c r="CZ10" s="7" t="str">
        <f t="shared" si="2"/>
        <v/>
      </c>
    </row>
    <row r="11" spans="1:115">
      <c r="A11">
        <v>1660</v>
      </c>
      <c r="B11" t="s">
        <v>108</v>
      </c>
      <c r="C11" t="s">
        <v>109</v>
      </c>
      <c r="D11" t="s">
        <v>129</v>
      </c>
      <c r="E11" t="s">
        <v>130</v>
      </c>
      <c r="F11">
        <v>2144</v>
      </c>
      <c r="G11" t="s">
        <v>112</v>
      </c>
      <c r="H11" t="s">
        <v>113</v>
      </c>
      <c r="I11" t="s">
        <v>114</v>
      </c>
      <c r="J11" t="s">
        <v>8</v>
      </c>
      <c r="K11">
        <v>22</v>
      </c>
      <c r="L11">
        <v>1</v>
      </c>
      <c r="M11" t="s">
        <v>131</v>
      </c>
      <c r="N11" t="s">
        <v>116</v>
      </c>
      <c r="O11" t="s">
        <v>117</v>
      </c>
      <c r="P11" t="s">
        <v>117</v>
      </c>
      <c r="Q11" t="s">
        <v>118</v>
      </c>
      <c r="R11" t="s">
        <v>132</v>
      </c>
      <c r="S11" t="s">
        <v>120</v>
      </c>
      <c r="T11" s="1">
        <v>0</v>
      </c>
      <c r="U11" s="1">
        <v>0</v>
      </c>
      <c r="V11" s="1">
        <v>0</v>
      </c>
      <c r="W11" s="1">
        <v>0</v>
      </c>
      <c r="X11" s="1">
        <v>0</v>
      </c>
      <c r="Y11" s="1">
        <v>0</v>
      </c>
      <c r="Z11" s="1">
        <v>0</v>
      </c>
      <c r="AA11" s="1">
        <v>0</v>
      </c>
      <c r="AB11" s="1">
        <v>0</v>
      </c>
      <c r="AC11" s="1">
        <v>0</v>
      </c>
      <c r="AD11" s="1">
        <v>0</v>
      </c>
      <c r="AE11" s="1">
        <v>0</v>
      </c>
      <c r="AF11" s="1">
        <v>0</v>
      </c>
      <c r="AG11" s="1">
        <v>0</v>
      </c>
      <c r="AH11" s="1">
        <v>0</v>
      </c>
      <c r="AI11" s="1">
        <v>0</v>
      </c>
      <c r="AJ11" s="1">
        <v>0</v>
      </c>
      <c r="AK11" s="1">
        <v>0</v>
      </c>
      <c r="AL11" s="1">
        <v>0</v>
      </c>
      <c r="AM11" s="1">
        <v>0</v>
      </c>
      <c r="AN11" s="1">
        <v>0</v>
      </c>
      <c r="AO11" s="1">
        <v>0</v>
      </c>
      <c r="AP11" s="1">
        <v>0</v>
      </c>
      <c r="AQ11" s="1">
        <v>0</v>
      </c>
      <c r="AR11" s="2">
        <v>0</v>
      </c>
      <c r="AS11" s="2">
        <v>0</v>
      </c>
      <c r="AT11" s="2">
        <v>0</v>
      </c>
      <c r="AU11" s="2">
        <v>0</v>
      </c>
      <c r="AV11" s="2">
        <v>0</v>
      </c>
      <c r="AW11" s="2">
        <v>0</v>
      </c>
      <c r="AX11" s="2">
        <v>0</v>
      </c>
      <c r="AY11" s="2">
        <v>0</v>
      </c>
      <c r="AZ11" s="2">
        <v>0</v>
      </c>
      <c r="BA11" s="2">
        <v>0</v>
      </c>
      <c r="BB11" s="2">
        <v>0</v>
      </c>
      <c r="BC11" s="2">
        <v>0</v>
      </c>
      <c r="BD11" s="1">
        <v>0</v>
      </c>
      <c r="BE11" s="1">
        <v>0</v>
      </c>
      <c r="BF11" s="1">
        <v>0</v>
      </c>
      <c r="BG11" s="1">
        <v>0</v>
      </c>
      <c r="BH11" s="1">
        <v>0</v>
      </c>
      <c r="BI11" s="1">
        <v>0</v>
      </c>
      <c r="BJ11" s="1">
        <v>0</v>
      </c>
      <c r="BK11" s="1">
        <v>0</v>
      </c>
      <c r="BL11" s="1">
        <v>0</v>
      </c>
      <c r="BM11" s="1">
        <v>0</v>
      </c>
      <c r="BN11" s="1">
        <v>0</v>
      </c>
      <c r="BO11" s="1">
        <v>0</v>
      </c>
      <c r="BP11" s="1">
        <v>0</v>
      </c>
      <c r="BQ11" s="1">
        <v>0</v>
      </c>
      <c r="BR11" s="1">
        <v>0</v>
      </c>
      <c r="BS11" s="1">
        <v>0</v>
      </c>
      <c r="BT11" s="1">
        <v>0</v>
      </c>
      <c r="BU11" s="1">
        <v>0</v>
      </c>
      <c r="BV11" s="1">
        <v>0</v>
      </c>
      <c r="BW11" s="1">
        <v>0</v>
      </c>
      <c r="BX11" s="1">
        <v>0</v>
      </c>
      <c r="BY11" s="1">
        <v>0</v>
      </c>
      <c r="BZ11" s="1">
        <v>0</v>
      </c>
      <c r="CA11" s="1">
        <v>0</v>
      </c>
      <c r="CB11" s="1">
        <v>39.823</v>
      </c>
      <c r="CC11" s="1">
        <v>80</v>
      </c>
      <c r="CD11" s="1">
        <v>0</v>
      </c>
      <c r="CE11" s="1">
        <v>0</v>
      </c>
      <c r="CF11" s="1">
        <v>0</v>
      </c>
      <c r="CG11" s="1">
        <v>1</v>
      </c>
      <c r="CH11" s="1">
        <v>245</v>
      </c>
      <c r="CI11" s="1">
        <v>301</v>
      </c>
      <c r="CJ11" s="1">
        <v>234</v>
      </c>
      <c r="CK11" s="1">
        <v>195</v>
      </c>
      <c r="CL11" s="1">
        <v>154</v>
      </c>
      <c r="CM11" s="1">
        <v>0</v>
      </c>
      <c r="CN11" s="1">
        <v>0</v>
      </c>
      <c r="CO11" s="1">
        <v>0</v>
      </c>
      <c r="CP11" s="108">
        <v>0</v>
      </c>
      <c r="CQ11" s="111">
        <v>0</v>
      </c>
      <c r="CR11" s="99">
        <v>1249.8230000000001</v>
      </c>
      <c r="CS11">
        <v>2018</v>
      </c>
      <c r="CT11">
        <v>0</v>
      </c>
      <c r="CX11" s="3">
        <f t="shared" si="0"/>
        <v>475.6390309534886</v>
      </c>
      <c r="CY11" s="3">
        <f t="shared" si="1"/>
        <v>0</v>
      </c>
      <c r="CZ11" s="7" t="str">
        <f t="shared" si="2"/>
        <v/>
      </c>
    </row>
    <row r="12" spans="1:115">
      <c r="A12">
        <v>1660</v>
      </c>
      <c r="B12" t="s">
        <v>108</v>
      </c>
      <c r="C12" t="s">
        <v>109</v>
      </c>
      <c r="D12" t="s">
        <v>129</v>
      </c>
      <c r="E12" t="s">
        <v>130</v>
      </c>
      <c r="F12">
        <v>2144</v>
      </c>
      <c r="G12" t="s">
        <v>112</v>
      </c>
      <c r="H12" t="s">
        <v>113</v>
      </c>
      <c r="I12" t="s">
        <v>114</v>
      </c>
      <c r="J12" t="s">
        <v>8</v>
      </c>
      <c r="K12">
        <v>22</v>
      </c>
      <c r="L12">
        <v>1</v>
      </c>
      <c r="M12" t="s">
        <v>131</v>
      </c>
      <c r="N12" t="s">
        <v>121</v>
      </c>
      <c r="O12" t="s">
        <v>126</v>
      </c>
      <c r="P12" t="s">
        <v>126</v>
      </c>
      <c r="Q12" t="s">
        <v>118</v>
      </c>
      <c r="R12" t="s">
        <v>132</v>
      </c>
      <c r="S12" t="s">
        <v>127</v>
      </c>
      <c r="T12" s="1">
        <v>163</v>
      </c>
      <c r="U12" s="1">
        <v>0</v>
      </c>
      <c r="V12" s="1">
        <v>0</v>
      </c>
      <c r="W12" s="1">
        <v>0</v>
      </c>
      <c r="X12" s="1">
        <v>0</v>
      </c>
      <c r="Y12" s="1">
        <v>0</v>
      </c>
      <c r="Z12" s="1">
        <v>0</v>
      </c>
      <c r="AA12" s="1">
        <v>0</v>
      </c>
      <c r="AB12" s="1">
        <v>0</v>
      </c>
      <c r="AC12" s="1">
        <v>0</v>
      </c>
      <c r="AD12" s="1">
        <v>0</v>
      </c>
      <c r="AE12" s="1">
        <v>0</v>
      </c>
      <c r="AF12" s="1">
        <v>163</v>
      </c>
      <c r="AG12" s="1">
        <v>0</v>
      </c>
      <c r="AH12" s="1">
        <v>0</v>
      </c>
      <c r="AI12" s="1">
        <v>0</v>
      </c>
      <c r="AJ12" s="1">
        <v>0</v>
      </c>
      <c r="AK12" s="1">
        <v>0</v>
      </c>
      <c r="AL12" s="1">
        <v>0</v>
      </c>
      <c r="AM12" s="1">
        <v>0</v>
      </c>
      <c r="AN12" s="1">
        <v>0</v>
      </c>
      <c r="AO12" s="1">
        <v>0</v>
      </c>
      <c r="AP12" s="1">
        <v>0</v>
      </c>
      <c r="AQ12" s="1">
        <v>0</v>
      </c>
      <c r="AR12" s="2">
        <v>5.8170000000000002</v>
      </c>
      <c r="AS12" s="2">
        <v>0</v>
      </c>
      <c r="AT12" s="2">
        <v>0</v>
      </c>
      <c r="AU12" s="2">
        <v>0</v>
      </c>
      <c r="AV12" s="2">
        <v>0</v>
      </c>
      <c r="AW12" s="2">
        <v>0</v>
      </c>
      <c r="AX12" s="2">
        <v>0</v>
      </c>
      <c r="AY12" s="2">
        <v>0</v>
      </c>
      <c r="AZ12" s="2">
        <v>0</v>
      </c>
      <c r="BA12" s="2">
        <v>0</v>
      </c>
      <c r="BB12" s="2">
        <v>0</v>
      </c>
      <c r="BC12" s="2">
        <v>0</v>
      </c>
      <c r="BD12" s="1">
        <v>948</v>
      </c>
      <c r="BE12" s="1">
        <v>0</v>
      </c>
      <c r="BF12" s="1">
        <v>0</v>
      </c>
      <c r="BG12" s="1">
        <v>0</v>
      </c>
      <c r="BH12" s="1">
        <v>0</v>
      </c>
      <c r="BI12" s="1">
        <v>0</v>
      </c>
      <c r="BJ12" s="1">
        <v>0</v>
      </c>
      <c r="BK12" s="1">
        <v>0</v>
      </c>
      <c r="BL12" s="1">
        <v>0</v>
      </c>
      <c r="BM12" s="1">
        <v>0</v>
      </c>
      <c r="BN12" s="1">
        <v>0</v>
      </c>
      <c r="BO12" s="1">
        <v>0</v>
      </c>
      <c r="BP12" s="1">
        <v>948</v>
      </c>
      <c r="BQ12" s="1">
        <v>0</v>
      </c>
      <c r="BR12" s="1">
        <v>0</v>
      </c>
      <c r="BS12" s="1">
        <v>0</v>
      </c>
      <c r="BT12" s="1">
        <v>0</v>
      </c>
      <c r="BU12" s="1">
        <v>0</v>
      </c>
      <c r="BV12" s="1">
        <v>0</v>
      </c>
      <c r="BW12" s="1">
        <v>0</v>
      </c>
      <c r="BX12" s="1">
        <v>0</v>
      </c>
      <c r="BY12" s="1">
        <v>0</v>
      </c>
      <c r="BZ12" s="1">
        <v>0</v>
      </c>
      <c r="CA12" s="1">
        <v>0</v>
      </c>
      <c r="CB12" s="1">
        <v>65.334000000000003</v>
      </c>
      <c r="CC12" s="1">
        <v>0</v>
      </c>
      <c r="CD12" s="1">
        <v>0</v>
      </c>
      <c r="CE12" s="1">
        <v>0</v>
      </c>
      <c r="CF12" s="1">
        <v>0</v>
      </c>
      <c r="CG12" s="1">
        <v>0</v>
      </c>
      <c r="CH12" s="1">
        <v>0</v>
      </c>
      <c r="CI12" s="1">
        <v>0</v>
      </c>
      <c r="CJ12" s="1">
        <v>0</v>
      </c>
      <c r="CK12" s="1">
        <v>0</v>
      </c>
      <c r="CL12" s="1">
        <v>0</v>
      </c>
      <c r="CM12" s="1">
        <v>0</v>
      </c>
      <c r="CN12" s="1">
        <v>163</v>
      </c>
      <c r="CO12" s="1">
        <v>163</v>
      </c>
      <c r="CP12" s="108">
        <v>948</v>
      </c>
      <c r="CQ12" s="111">
        <v>948</v>
      </c>
      <c r="CR12" s="99">
        <v>65.334000000000003</v>
      </c>
      <c r="CS12">
        <v>2018</v>
      </c>
      <c r="CT12">
        <f>CP12*1000/CR12</f>
        <v>14510.056019836531</v>
      </c>
      <c r="CX12" s="3">
        <f t="shared" si="0"/>
        <v>1587.3673828663013</v>
      </c>
      <c r="CY12" s="3">
        <f t="shared" si="1"/>
        <v>230.32789649451334</v>
      </c>
      <c r="CZ12" s="7" t="str">
        <f t="shared" si="2"/>
        <v/>
      </c>
    </row>
    <row r="13" spans="1:115">
      <c r="A13">
        <v>1660</v>
      </c>
      <c r="B13" t="s">
        <v>108</v>
      </c>
      <c r="C13" t="s">
        <v>109</v>
      </c>
      <c r="D13" t="s">
        <v>129</v>
      </c>
      <c r="E13" t="s">
        <v>130</v>
      </c>
      <c r="F13">
        <v>2144</v>
      </c>
      <c r="G13" t="s">
        <v>112</v>
      </c>
      <c r="H13" t="s">
        <v>113</v>
      </c>
      <c r="I13" t="s">
        <v>114</v>
      </c>
      <c r="J13" t="s">
        <v>8</v>
      </c>
      <c r="K13">
        <v>22</v>
      </c>
      <c r="L13">
        <v>1</v>
      </c>
      <c r="M13" t="s">
        <v>131</v>
      </c>
      <c r="N13" t="s">
        <v>121</v>
      </c>
      <c r="O13" t="s">
        <v>117</v>
      </c>
      <c r="P13" t="s">
        <v>117</v>
      </c>
      <c r="Q13" t="s">
        <v>118</v>
      </c>
      <c r="R13" t="s">
        <v>132</v>
      </c>
      <c r="S13" t="s">
        <v>120</v>
      </c>
      <c r="T13" s="1">
        <v>2996</v>
      </c>
      <c r="U13" s="1">
        <v>5332</v>
      </c>
      <c r="V13" s="1">
        <v>0</v>
      </c>
      <c r="W13" s="1">
        <v>0</v>
      </c>
      <c r="X13" s="1">
        <v>0</v>
      </c>
      <c r="Y13" s="1">
        <v>959</v>
      </c>
      <c r="Z13" s="1">
        <v>15531</v>
      </c>
      <c r="AA13" s="1">
        <v>18357</v>
      </c>
      <c r="AB13" s="1">
        <v>14381</v>
      </c>
      <c r="AC13" s="1">
        <v>16361</v>
      </c>
      <c r="AD13" s="1">
        <v>11450</v>
      </c>
      <c r="AE13" s="1">
        <v>0</v>
      </c>
      <c r="AF13" s="1">
        <v>2996</v>
      </c>
      <c r="AG13" s="1">
        <v>5332</v>
      </c>
      <c r="AH13" s="1">
        <v>0</v>
      </c>
      <c r="AI13" s="1">
        <v>0</v>
      </c>
      <c r="AJ13" s="1">
        <v>0</v>
      </c>
      <c r="AK13" s="1">
        <v>959</v>
      </c>
      <c r="AL13" s="1">
        <v>15531</v>
      </c>
      <c r="AM13" s="1">
        <v>18357</v>
      </c>
      <c r="AN13" s="1">
        <v>14381</v>
      </c>
      <c r="AO13" s="1">
        <v>16361</v>
      </c>
      <c r="AP13" s="1">
        <v>11450</v>
      </c>
      <c r="AQ13" s="1">
        <v>0</v>
      </c>
      <c r="AR13" s="2">
        <v>1.0349999999999999</v>
      </c>
      <c r="AS13" s="2">
        <v>1.0349999999999999</v>
      </c>
      <c r="AT13" s="2">
        <v>0</v>
      </c>
      <c r="AU13" s="2">
        <v>0</v>
      </c>
      <c r="AV13" s="2">
        <v>0</v>
      </c>
      <c r="AW13" s="2">
        <v>1.0349999999999999</v>
      </c>
      <c r="AX13" s="2">
        <v>1.0349999999999999</v>
      </c>
      <c r="AY13" s="2">
        <v>1.0349999999999999</v>
      </c>
      <c r="AZ13" s="2">
        <v>1.0349999999999999</v>
      </c>
      <c r="BA13" s="2">
        <v>1.0349999999999999</v>
      </c>
      <c r="BB13" s="2">
        <v>1.0349999999999999</v>
      </c>
      <c r="BC13" s="2">
        <v>0</v>
      </c>
      <c r="BD13" s="1">
        <v>3101</v>
      </c>
      <c r="BE13" s="1">
        <v>5519</v>
      </c>
      <c r="BF13" s="1">
        <v>0</v>
      </c>
      <c r="BG13" s="1">
        <v>0</v>
      </c>
      <c r="BH13" s="1">
        <v>0</v>
      </c>
      <c r="BI13" s="1">
        <v>993</v>
      </c>
      <c r="BJ13" s="1">
        <v>16075</v>
      </c>
      <c r="BK13" s="1">
        <v>18999</v>
      </c>
      <c r="BL13" s="1">
        <v>14884</v>
      </c>
      <c r="BM13" s="1">
        <v>16934</v>
      </c>
      <c r="BN13" s="1">
        <v>11851</v>
      </c>
      <c r="BO13" s="1">
        <v>0</v>
      </c>
      <c r="BP13" s="1">
        <v>3101</v>
      </c>
      <c r="BQ13" s="1">
        <v>5519</v>
      </c>
      <c r="BR13" s="1">
        <v>0</v>
      </c>
      <c r="BS13" s="1">
        <v>0</v>
      </c>
      <c r="BT13" s="1">
        <v>0</v>
      </c>
      <c r="BU13" s="1">
        <v>993</v>
      </c>
      <c r="BV13" s="1">
        <v>16075</v>
      </c>
      <c r="BW13" s="1">
        <v>18999</v>
      </c>
      <c r="BX13" s="1">
        <v>14884</v>
      </c>
      <c r="BY13" s="1">
        <v>16934</v>
      </c>
      <c r="BZ13" s="1">
        <v>11851</v>
      </c>
      <c r="CA13" s="1">
        <v>0</v>
      </c>
      <c r="CB13" s="1">
        <v>213.666</v>
      </c>
      <c r="CC13" s="1">
        <v>415</v>
      </c>
      <c r="CD13" s="1">
        <v>0</v>
      </c>
      <c r="CE13" s="1">
        <v>0</v>
      </c>
      <c r="CF13" s="1">
        <v>0</v>
      </c>
      <c r="CG13" s="1">
        <v>53</v>
      </c>
      <c r="CH13" s="1">
        <v>1132</v>
      </c>
      <c r="CI13" s="1">
        <v>1357</v>
      </c>
      <c r="CJ13" s="1">
        <v>1093</v>
      </c>
      <c r="CK13" s="1">
        <v>1206</v>
      </c>
      <c r="CL13" s="1">
        <v>879</v>
      </c>
      <c r="CM13" s="1">
        <v>0</v>
      </c>
      <c r="CN13" s="1">
        <v>85367</v>
      </c>
      <c r="CO13" s="1">
        <v>85367</v>
      </c>
      <c r="CP13" s="108">
        <v>88356</v>
      </c>
      <c r="CQ13" s="111">
        <v>88356</v>
      </c>
      <c r="CR13" s="99">
        <v>6348.6660000000002</v>
      </c>
      <c r="CS13">
        <v>2018</v>
      </c>
      <c r="CT13">
        <f>CP13*1000/CR13</f>
        <v>13917.254427938089</v>
      </c>
      <c r="CV13" s="88">
        <f>1000*SUM(CP12:CP13)/SUM(CR12:CR13)</f>
        <v>13923.292797006548</v>
      </c>
      <c r="CX13" s="3">
        <f t="shared" si="0"/>
        <v>475.6390309534886</v>
      </c>
      <c r="CY13" s="3">
        <f t="shared" si="1"/>
        <v>66.195894096376207</v>
      </c>
      <c r="CZ13" s="7">
        <f t="shared" si="2"/>
        <v>66.224614936498824</v>
      </c>
      <c r="DA13">
        <f>CX12*CV13/100000</f>
        <v>221.01380848065511</v>
      </c>
    </row>
    <row r="14" spans="1:115">
      <c r="A14">
        <v>1682</v>
      </c>
      <c r="B14" t="s">
        <v>108</v>
      </c>
      <c r="C14" t="s">
        <v>109</v>
      </c>
      <c r="D14" t="s">
        <v>133</v>
      </c>
      <c r="E14" t="s">
        <v>134</v>
      </c>
      <c r="F14">
        <v>18488</v>
      </c>
      <c r="G14" t="s">
        <v>112</v>
      </c>
      <c r="H14" t="s">
        <v>113</v>
      </c>
      <c r="I14" t="s">
        <v>114</v>
      </c>
      <c r="J14" t="s">
        <v>8</v>
      </c>
      <c r="K14">
        <v>22</v>
      </c>
      <c r="L14">
        <v>1</v>
      </c>
      <c r="M14" t="s">
        <v>131</v>
      </c>
      <c r="N14" t="s">
        <v>116</v>
      </c>
      <c r="O14" t="s">
        <v>126</v>
      </c>
      <c r="P14" t="s">
        <v>126</v>
      </c>
      <c r="Q14" t="s">
        <v>118</v>
      </c>
      <c r="R14" t="s">
        <v>132</v>
      </c>
      <c r="S14" t="s">
        <v>127</v>
      </c>
      <c r="T14" s="1">
        <v>5387</v>
      </c>
      <c r="U14" s="1">
        <v>0</v>
      </c>
      <c r="V14" s="1">
        <v>0</v>
      </c>
      <c r="W14" s="1">
        <v>0</v>
      </c>
      <c r="X14" s="1">
        <v>0</v>
      </c>
      <c r="Y14" s="1">
        <v>0</v>
      </c>
      <c r="Z14" s="1">
        <v>0</v>
      </c>
      <c r="AA14" s="1">
        <v>0</v>
      </c>
      <c r="AB14" s="1">
        <v>0</v>
      </c>
      <c r="AC14" s="1">
        <v>287</v>
      </c>
      <c r="AD14" s="1">
        <v>0</v>
      </c>
      <c r="AE14" s="1">
        <v>0</v>
      </c>
      <c r="AF14" s="1">
        <v>5387</v>
      </c>
      <c r="AG14" s="1">
        <v>0</v>
      </c>
      <c r="AH14" s="1">
        <v>0</v>
      </c>
      <c r="AI14" s="1">
        <v>0</v>
      </c>
      <c r="AJ14" s="1">
        <v>0</v>
      </c>
      <c r="AK14" s="1">
        <v>0</v>
      </c>
      <c r="AL14" s="1">
        <v>0</v>
      </c>
      <c r="AM14" s="1">
        <v>0</v>
      </c>
      <c r="AN14" s="1">
        <v>0</v>
      </c>
      <c r="AO14" s="1">
        <v>287</v>
      </c>
      <c r="AP14" s="1">
        <v>0</v>
      </c>
      <c r="AQ14" s="1">
        <v>0</v>
      </c>
      <c r="AR14" s="2">
        <v>5.85</v>
      </c>
      <c r="AS14" s="2">
        <v>0</v>
      </c>
      <c r="AT14" s="2">
        <v>0</v>
      </c>
      <c r="AU14" s="2">
        <v>0</v>
      </c>
      <c r="AV14" s="2">
        <v>0</v>
      </c>
      <c r="AW14" s="2">
        <v>0</v>
      </c>
      <c r="AX14" s="2">
        <v>0</v>
      </c>
      <c r="AY14" s="2">
        <v>0</v>
      </c>
      <c r="AZ14" s="2">
        <v>0</v>
      </c>
      <c r="BA14" s="2">
        <v>5.85</v>
      </c>
      <c r="BB14" s="2">
        <v>0</v>
      </c>
      <c r="BC14" s="2">
        <v>0</v>
      </c>
      <c r="BD14" s="1">
        <v>31514</v>
      </c>
      <c r="BE14" s="1">
        <v>0</v>
      </c>
      <c r="BF14" s="1">
        <v>0</v>
      </c>
      <c r="BG14" s="1">
        <v>0</v>
      </c>
      <c r="BH14" s="1">
        <v>0</v>
      </c>
      <c r="BI14" s="1">
        <v>0</v>
      </c>
      <c r="BJ14" s="1">
        <v>0</v>
      </c>
      <c r="BK14" s="1">
        <v>0</v>
      </c>
      <c r="BL14" s="1">
        <v>0</v>
      </c>
      <c r="BM14" s="1">
        <v>1679</v>
      </c>
      <c r="BN14" s="1">
        <v>0</v>
      </c>
      <c r="BO14" s="1">
        <v>0</v>
      </c>
      <c r="BP14" s="1">
        <v>31514</v>
      </c>
      <c r="BQ14" s="1">
        <v>0</v>
      </c>
      <c r="BR14" s="1">
        <v>0</v>
      </c>
      <c r="BS14" s="1">
        <v>0</v>
      </c>
      <c r="BT14" s="1">
        <v>0</v>
      </c>
      <c r="BU14" s="1">
        <v>0</v>
      </c>
      <c r="BV14" s="1">
        <v>0</v>
      </c>
      <c r="BW14" s="1">
        <v>0</v>
      </c>
      <c r="BX14" s="1">
        <v>0</v>
      </c>
      <c r="BY14" s="1">
        <v>1679</v>
      </c>
      <c r="BZ14" s="1">
        <v>0</v>
      </c>
      <c r="CA14" s="1">
        <v>0</v>
      </c>
      <c r="CB14" s="1">
        <v>3357.9380000000001</v>
      </c>
      <c r="CC14" s="1">
        <v>0</v>
      </c>
      <c r="CD14" s="1">
        <v>0</v>
      </c>
      <c r="CE14" s="1">
        <v>0</v>
      </c>
      <c r="CF14" s="1">
        <v>0</v>
      </c>
      <c r="CG14" s="1">
        <v>0.81799999999999995</v>
      </c>
      <c r="CH14" s="1">
        <v>0</v>
      </c>
      <c r="CI14" s="1">
        <v>0</v>
      </c>
      <c r="CJ14" s="1">
        <v>0</v>
      </c>
      <c r="CK14" s="1">
        <v>174.10599999999999</v>
      </c>
      <c r="CL14" s="1">
        <v>0</v>
      </c>
      <c r="CM14" s="1">
        <v>0</v>
      </c>
      <c r="CN14" s="1">
        <v>5674</v>
      </c>
      <c r="CO14" s="1">
        <v>5674</v>
      </c>
      <c r="CP14" s="108">
        <v>33193</v>
      </c>
      <c r="CQ14" s="111">
        <v>33193</v>
      </c>
      <c r="CR14" s="99">
        <v>3532.8620000000001</v>
      </c>
      <c r="CS14">
        <v>2018</v>
      </c>
      <c r="CT14">
        <f>1000*CP14/CR14</f>
        <v>9395.4986070783398</v>
      </c>
      <c r="CX14" s="3">
        <f t="shared" si="0"/>
        <v>1587.3673828663013</v>
      </c>
      <c r="CY14" s="3">
        <f t="shared" si="1"/>
        <v>149.14108034641924</v>
      </c>
      <c r="CZ14" s="7" t="str">
        <f t="shared" si="2"/>
        <v/>
      </c>
    </row>
    <row r="15" spans="1:115">
      <c r="A15">
        <v>1682</v>
      </c>
      <c r="B15" t="s">
        <v>108</v>
      </c>
      <c r="C15" t="s">
        <v>109</v>
      </c>
      <c r="D15" t="s">
        <v>133</v>
      </c>
      <c r="E15" t="s">
        <v>134</v>
      </c>
      <c r="F15">
        <v>18488</v>
      </c>
      <c r="G15" t="s">
        <v>112</v>
      </c>
      <c r="H15" t="s">
        <v>113</v>
      </c>
      <c r="I15" t="s">
        <v>114</v>
      </c>
      <c r="J15" t="s">
        <v>8</v>
      </c>
      <c r="K15">
        <v>22</v>
      </c>
      <c r="L15">
        <v>1</v>
      </c>
      <c r="M15" t="s">
        <v>131</v>
      </c>
      <c r="N15" t="s">
        <v>116</v>
      </c>
      <c r="O15" t="s">
        <v>117</v>
      </c>
      <c r="P15" t="s">
        <v>117</v>
      </c>
      <c r="Q15" t="s">
        <v>118</v>
      </c>
      <c r="R15" t="s">
        <v>132</v>
      </c>
      <c r="S15" t="s">
        <v>120</v>
      </c>
      <c r="T15" s="1">
        <v>9</v>
      </c>
      <c r="U15" s="1">
        <v>0</v>
      </c>
      <c r="V15" s="1">
        <v>16135</v>
      </c>
      <c r="W15" s="1">
        <v>13650</v>
      </c>
      <c r="X15" s="1">
        <v>38645</v>
      </c>
      <c r="Y15" s="1">
        <v>10157</v>
      </c>
      <c r="Z15" s="1">
        <v>94860</v>
      </c>
      <c r="AA15" s="1">
        <v>96859</v>
      </c>
      <c r="AB15" s="1">
        <v>66664</v>
      </c>
      <c r="AC15" s="1">
        <v>122218</v>
      </c>
      <c r="AD15" s="1">
        <v>16654</v>
      </c>
      <c r="AE15" s="1">
        <v>0</v>
      </c>
      <c r="AF15" s="1">
        <v>9</v>
      </c>
      <c r="AG15" s="1">
        <v>0</v>
      </c>
      <c r="AH15" s="1">
        <v>16135</v>
      </c>
      <c r="AI15" s="1">
        <v>13650</v>
      </c>
      <c r="AJ15" s="1">
        <v>38645</v>
      </c>
      <c r="AK15" s="1">
        <v>10157</v>
      </c>
      <c r="AL15" s="1">
        <v>94860</v>
      </c>
      <c r="AM15" s="1">
        <v>96859</v>
      </c>
      <c r="AN15" s="1">
        <v>66664</v>
      </c>
      <c r="AO15" s="1">
        <v>122218</v>
      </c>
      <c r="AP15" s="1">
        <v>16654</v>
      </c>
      <c r="AQ15" s="1">
        <v>0</v>
      </c>
      <c r="AR15" s="2">
        <v>1.03</v>
      </c>
      <c r="AS15" s="2">
        <v>0</v>
      </c>
      <c r="AT15" s="2">
        <v>1.03</v>
      </c>
      <c r="AU15" s="2">
        <v>1.03</v>
      </c>
      <c r="AV15" s="2">
        <v>1.03</v>
      </c>
      <c r="AW15" s="2">
        <v>1.03</v>
      </c>
      <c r="AX15" s="2">
        <v>1.03</v>
      </c>
      <c r="AY15" s="2">
        <v>1.03</v>
      </c>
      <c r="AZ15" s="2">
        <v>1.03</v>
      </c>
      <c r="BA15" s="2">
        <v>1.03</v>
      </c>
      <c r="BB15" s="2">
        <v>1.03</v>
      </c>
      <c r="BC15" s="2">
        <v>0</v>
      </c>
      <c r="BD15" s="1">
        <v>9</v>
      </c>
      <c r="BE15" s="1">
        <v>0</v>
      </c>
      <c r="BF15" s="1">
        <v>16619</v>
      </c>
      <c r="BG15" s="1">
        <v>14060</v>
      </c>
      <c r="BH15" s="1">
        <v>39804</v>
      </c>
      <c r="BI15" s="1">
        <v>10462</v>
      </c>
      <c r="BJ15" s="1">
        <v>97706</v>
      </c>
      <c r="BK15" s="1">
        <v>99765</v>
      </c>
      <c r="BL15" s="1">
        <v>68664</v>
      </c>
      <c r="BM15" s="1">
        <v>125885</v>
      </c>
      <c r="BN15" s="1">
        <v>17154</v>
      </c>
      <c r="BO15" s="1">
        <v>0</v>
      </c>
      <c r="BP15" s="1">
        <v>9</v>
      </c>
      <c r="BQ15" s="1">
        <v>0</v>
      </c>
      <c r="BR15" s="1">
        <v>16619</v>
      </c>
      <c r="BS15" s="1">
        <v>14060</v>
      </c>
      <c r="BT15" s="1">
        <v>39804</v>
      </c>
      <c r="BU15" s="1">
        <v>10462</v>
      </c>
      <c r="BV15" s="1">
        <v>97706</v>
      </c>
      <c r="BW15" s="1">
        <v>99765</v>
      </c>
      <c r="BX15" s="1">
        <v>68664</v>
      </c>
      <c r="BY15" s="1">
        <v>125885</v>
      </c>
      <c r="BZ15" s="1">
        <v>17154</v>
      </c>
      <c r="CA15" s="1">
        <v>0</v>
      </c>
      <c r="CB15" s="1">
        <v>17.062000000000001</v>
      </c>
      <c r="CC15" s="1">
        <v>0</v>
      </c>
      <c r="CD15" s="1">
        <v>1819</v>
      </c>
      <c r="CE15" s="1">
        <v>1553</v>
      </c>
      <c r="CF15" s="1">
        <v>4333</v>
      </c>
      <c r="CG15" s="1">
        <v>1099.182</v>
      </c>
      <c r="CH15" s="1">
        <v>10687</v>
      </c>
      <c r="CI15" s="1">
        <v>10868</v>
      </c>
      <c r="CJ15" s="1">
        <v>7473</v>
      </c>
      <c r="CK15" s="1">
        <v>14003.894</v>
      </c>
      <c r="CL15" s="1">
        <v>1901</v>
      </c>
      <c r="CM15" s="1">
        <v>0</v>
      </c>
      <c r="CN15" s="1">
        <v>475851</v>
      </c>
      <c r="CO15" s="1">
        <v>475851</v>
      </c>
      <c r="CP15" s="108">
        <v>490128</v>
      </c>
      <c r="CQ15" s="111">
        <v>490128</v>
      </c>
      <c r="CR15" s="99">
        <v>53754.137999999999</v>
      </c>
      <c r="CS15">
        <v>2018</v>
      </c>
      <c r="CT15">
        <f>1000*CP15/CR15</f>
        <v>9117.9585095383736</v>
      </c>
      <c r="CX15" s="3">
        <f t="shared" si="0"/>
        <v>475.6390309534886</v>
      </c>
      <c r="CY15" s="3">
        <f t="shared" si="1"/>
        <v>43.368569497509469</v>
      </c>
      <c r="CZ15" s="7" t="str">
        <f t="shared" si="2"/>
        <v/>
      </c>
    </row>
    <row r="16" spans="1:115">
      <c r="A16">
        <v>1682</v>
      </c>
      <c r="B16" t="s">
        <v>108</v>
      </c>
      <c r="C16" t="s">
        <v>109</v>
      </c>
      <c r="D16" t="s">
        <v>133</v>
      </c>
      <c r="E16" t="s">
        <v>134</v>
      </c>
      <c r="F16">
        <v>18488</v>
      </c>
      <c r="G16" t="s">
        <v>112</v>
      </c>
      <c r="H16" t="s">
        <v>113</v>
      </c>
      <c r="I16" t="s">
        <v>114</v>
      </c>
      <c r="J16" t="s">
        <v>8</v>
      </c>
      <c r="K16">
        <v>22</v>
      </c>
      <c r="L16">
        <v>1</v>
      </c>
      <c r="M16" t="s">
        <v>131</v>
      </c>
      <c r="N16" t="s">
        <v>121</v>
      </c>
      <c r="O16" t="s">
        <v>126</v>
      </c>
      <c r="P16" t="s">
        <v>126</v>
      </c>
      <c r="Q16" t="s">
        <v>118</v>
      </c>
      <c r="R16" t="s">
        <v>132</v>
      </c>
      <c r="S16" t="s">
        <v>127</v>
      </c>
      <c r="T16" s="1">
        <v>2756</v>
      </c>
      <c r="U16" s="1">
        <v>0</v>
      </c>
      <c r="V16" s="1">
        <v>0</v>
      </c>
      <c r="W16" s="1">
        <v>0</v>
      </c>
      <c r="X16" s="1">
        <v>0</v>
      </c>
      <c r="Y16" s="1">
        <v>2</v>
      </c>
      <c r="Z16" s="1">
        <v>0</v>
      </c>
      <c r="AA16" s="1">
        <v>0</v>
      </c>
      <c r="AB16" s="1">
        <v>0</v>
      </c>
      <c r="AC16" s="1">
        <v>142</v>
      </c>
      <c r="AD16" s="1">
        <v>0</v>
      </c>
      <c r="AE16" s="1">
        <v>0</v>
      </c>
      <c r="AF16" s="1">
        <v>2756</v>
      </c>
      <c r="AG16" s="1">
        <v>0</v>
      </c>
      <c r="AH16" s="1">
        <v>0</v>
      </c>
      <c r="AI16" s="1">
        <v>0</v>
      </c>
      <c r="AJ16" s="1">
        <v>0</v>
      </c>
      <c r="AK16" s="1">
        <v>2</v>
      </c>
      <c r="AL16" s="1">
        <v>0</v>
      </c>
      <c r="AM16" s="1">
        <v>0</v>
      </c>
      <c r="AN16" s="1">
        <v>0</v>
      </c>
      <c r="AO16" s="1">
        <v>142</v>
      </c>
      <c r="AP16" s="1">
        <v>0</v>
      </c>
      <c r="AQ16" s="1">
        <v>0</v>
      </c>
      <c r="AR16" s="2">
        <v>5.85</v>
      </c>
      <c r="AS16" s="2">
        <v>0</v>
      </c>
      <c r="AT16" s="2">
        <v>0</v>
      </c>
      <c r="AU16" s="2">
        <v>0</v>
      </c>
      <c r="AV16" s="2">
        <v>0</v>
      </c>
      <c r="AW16" s="2">
        <v>5.85</v>
      </c>
      <c r="AX16" s="2">
        <v>0</v>
      </c>
      <c r="AY16" s="2">
        <v>0</v>
      </c>
      <c r="AZ16" s="2">
        <v>0</v>
      </c>
      <c r="BA16" s="2">
        <v>5.85</v>
      </c>
      <c r="BB16" s="2">
        <v>0</v>
      </c>
      <c r="BC16" s="2">
        <v>0</v>
      </c>
      <c r="BD16" s="1">
        <v>16123</v>
      </c>
      <c r="BE16" s="1">
        <v>0</v>
      </c>
      <c r="BF16" s="1">
        <v>0</v>
      </c>
      <c r="BG16" s="1">
        <v>0</v>
      </c>
      <c r="BH16" s="1">
        <v>0</v>
      </c>
      <c r="BI16" s="1">
        <v>12</v>
      </c>
      <c r="BJ16" s="1">
        <v>0</v>
      </c>
      <c r="BK16" s="1">
        <v>0</v>
      </c>
      <c r="BL16" s="1">
        <v>0</v>
      </c>
      <c r="BM16" s="1">
        <v>831</v>
      </c>
      <c r="BN16" s="1">
        <v>0</v>
      </c>
      <c r="BO16" s="1">
        <v>0</v>
      </c>
      <c r="BP16" s="1">
        <v>16123</v>
      </c>
      <c r="BQ16" s="1">
        <v>0</v>
      </c>
      <c r="BR16" s="1">
        <v>0</v>
      </c>
      <c r="BS16" s="1">
        <v>0</v>
      </c>
      <c r="BT16" s="1">
        <v>0</v>
      </c>
      <c r="BU16" s="1">
        <v>12</v>
      </c>
      <c r="BV16" s="1">
        <v>0</v>
      </c>
      <c r="BW16" s="1">
        <v>0</v>
      </c>
      <c r="BX16" s="1">
        <v>0</v>
      </c>
      <c r="BY16" s="1">
        <v>831</v>
      </c>
      <c r="BZ16" s="1">
        <v>0</v>
      </c>
      <c r="CA16" s="1">
        <v>0</v>
      </c>
      <c r="CB16" s="1">
        <v>918.73500000000001</v>
      </c>
      <c r="CC16" s="1">
        <v>0</v>
      </c>
      <c r="CD16" s="1">
        <v>0</v>
      </c>
      <c r="CE16" s="1">
        <v>0</v>
      </c>
      <c r="CF16" s="1">
        <v>0</v>
      </c>
      <c r="CG16" s="1">
        <v>0.42699999999999999</v>
      </c>
      <c r="CH16" s="1">
        <v>0</v>
      </c>
      <c r="CI16" s="1">
        <v>0</v>
      </c>
      <c r="CJ16" s="1">
        <v>0</v>
      </c>
      <c r="CK16" s="1">
        <v>49.881999999999998</v>
      </c>
      <c r="CL16" s="1">
        <v>0</v>
      </c>
      <c r="CM16" s="1">
        <v>0</v>
      </c>
      <c r="CN16" s="1">
        <v>2900</v>
      </c>
      <c r="CO16" s="1">
        <v>2900</v>
      </c>
      <c r="CP16" s="108">
        <v>16966</v>
      </c>
      <c r="CQ16" s="111">
        <v>16966</v>
      </c>
      <c r="CR16" s="99">
        <v>969.04399999999998</v>
      </c>
      <c r="CS16">
        <v>2018</v>
      </c>
      <c r="CT16">
        <f>1000*CP16/CR16</f>
        <v>17507.976933967911</v>
      </c>
      <c r="CX16" s="3">
        <f t="shared" si="0"/>
        <v>1587.3673828663013</v>
      </c>
      <c r="CY16" s="3">
        <f t="shared" si="1"/>
        <v>277.91591524956215</v>
      </c>
      <c r="CZ16" s="7" t="str">
        <f t="shared" si="2"/>
        <v/>
      </c>
    </row>
    <row r="17" spans="1:107">
      <c r="A17">
        <v>1682</v>
      </c>
      <c r="B17" t="s">
        <v>108</v>
      </c>
      <c r="C17" t="s">
        <v>109</v>
      </c>
      <c r="D17" t="s">
        <v>133</v>
      </c>
      <c r="E17" t="s">
        <v>134</v>
      </c>
      <c r="F17">
        <v>18488</v>
      </c>
      <c r="G17" t="s">
        <v>112</v>
      </c>
      <c r="H17" t="s">
        <v>113</v>
      </c>
      <c r="I17" t="s">
        <v>114</v>
      </c>
      <c r="J17" t="s">
        <v>8</v>
      </c>
      <c r="K17">
        <v>22</v>
      </c>
      <c r="L17">
        <v>1</v>
      </c>
      <c r="M17" t="s">
        <v>131</v>
      </c>
      <c r="N17" t="s">
        <v>121</v>
      </c>
      <c r="O17" t="s">
        <v>117</v>
      </c>
      <c r="P17" t="s">
        <v>117</v>
      </c>
      <c r="Q17" t="s">
        <v>118</v>
      </c>
      <c r="R17" t="s">
        <v>132</v>
      </c>
      <c r="S17" t="s">
        <v>120</v>
      </c>
      <c r="T17" s="1">
        <v>226</v>
      </c>
      <c r="U17" s="1">
        <v>0</v>
      </c>
      <c r="V17" s="1">
        <v>11807</v>
      </c>
      <c r="W17" s="1">
        <v>10528</v>
      </c>
      <c r="X17" s="1">
        <v>23903</v>
      </c>
      <c r="Y17" s="1">
        <v>5101</v>
      </c>
      <c r="Z17" s="1">
        <v>53860</v>
      </c>
      <c r="AA17" s="1">
        <v>50774</v>
      </c>
      <c r="AB17" s="1">
        <v>36684</v>
      </c>
      <c r="AC17" s="1">
        <v>73762</v>
      </c>
      <c r="AD17" s="1">
        <v>10833</v>
      </c>
      <c r="AE17" s="1">
        <v>0</v>
      </c>
      <c r="AF17" s="1">
        <v>226</v>
      </c>
      <c r="AG17" s="1">
        <v>0</v>
      </c>
      <c r="AH17" s="1">
        <v>11807</v>
      </c>
      <c r="AI17" s="1">
        <v>10528</v>
      </c>
      <c r="AJ17" s="1">
        <v>23903</v>
      </c>
      <c r="AK17" s="1">
        <v>5101</v>
      </c>
      <c r="AL17" s="1">
        <v>53860</v>
      </c>
      <c r="AM17" s="1">
        <v>50774</v>
      </c>
      <c r="AN17" s="1">
        <v>36684</v>
      </c>
      <c r="AO17" s="1">
        <v>73762</v>
      </c>
      <c r="AP17" s="1">
        <v>10833</v>
      </c>
      <c r="AQ17" s="1">
        <v>0</v>
      </c>
      <c r="AR17" s="2">
        <v>1.03</v>
      </c>
      <c r="AS17" s="2">
        <v>0</v>
      </c>
      <c r="AT17" s="2">
        <v>1.03</v>
      </c>
      <c r="AU17" s="2">
        <v>1.03</v>
      </c>
      <c r="AV17" s="2">
        <v>1.03</v>
      </c>
      <c r="AW17" s="2">
        <v>1.03</v>
      </c>
      <c r="AX17" s="2">
        <v>1.03</v>
      </c>
      <c r="AY17" s="2">
        <v>1.03</v>
      </c>
      <c r="AZ17" s="2">
        <v>1.03</v>
      </c>
      <c r="BA17" s="2">
        <v>1.03</v>
      </c>
      <c r="BB17" s="2">
        <v>1.03</v>
      </c>
      <c r="BC17" s="2">
        <v>0</v>
      </c>
      <c r="BD17" s="1">
        <v>233</v>
      </c>
      <c r="BE17" s="1">
        <v>0</v>
      </c>
      <c r="BF17" s="1">
        <v>12161</v>
      </c>
      <c r="BG17" s="1">
        <v>10844</v>
      </c>
      <c r="BH17" s="1">
        <v>24620</v>
      </c>
      <c r="BI17" s="1">
        <v>5254</v>
      </c>
      <c r="BJ17" s="1">
        <v>55476</v>
      </c>
      <c r="BK17" s="1">
        <v>52297</v>
      </c>
      <c r="BL17" s="1">
        <v>37785</v>
      </c>
      <c r="BM17" s="1">
        <v>75975</v>
      </c>
      <c r="BN17" s="1">
        <v>11158</v>
      </c>
      <c r="BO17" s="1">
        <v>0</v>
      </c>
      <c r="BP17" s="1">
        <v>233</v>
      </c>
      <c r="BQ17" s="1">
        <v>0</v>
      </c>
      <c r="BR17" s="1">
        <v>12161</v>
      </c>
      <c r="BS17" s="1">
        <v>10844</v>
      </c>
      <c r="BT17" s="1">
        <v>24620</v>
      </c>
      <c r="BU17" s="1">
        <v>5254</v>
      </c>
      <c r="BV17" s="1">
        <v>55476</v>
      </c>
      <c r="BW17" s="1">
        <v>52297</v>
      </c>
      <c r="BX17" s="1">
        <v>37785</v>
      </c>
      <c r="BY17" s="1">
        <v>75975</v>
      </c>
      <c r="BZ17" s="1">
        <v>11158</v>
      </c>
      <c r="CA17" s="1">
        <v>0</v>
      </c>
      <c r="CB17" s="1">
        <v>13.265000000000001</v>
      </c>
      <c r="CC17" s="1">
        <v>0</v>
      </c>
      <c r="CD17" s="1">
        <v>718</v>
      </c>
      <c r="CE17" s="1">
        <v>635</v>
      </c>
      <c r="CF17" s="1">
        <v>1331</v>
      </c>
      <c r="CG17" s="1">
        <v>191.57300000000001</v>
      </c>
      <c r="CH17" s="1">
        <v>3157</v>
      </c>
      <c r="CI17" s="1">
        <v>2986</v>
      </c>
      <c r="CJ17" s="1">
        <v>2140</v>
      </c>
      <c r="CK17" s="1">
        <v>4562.1180000000004</v>
      </c>
      <c r="CL17" s="1">
        <v>660</v>
      </c>
      <c r="CM17" s="1">
        <v>0</v>
      </c>
      <c r="CN17" s="1">
        <v>277478</v>
      </c>
      <c r="CO17" s="1">
        <v>277478</v>
      </c>
      <c r="CP17" s="108">
        <v>285803</v>
      </c>
      <c r="CQ17" s="111">
        <v>285803</v>
      </c>
      <c r="CR17" s="99">
        <v>16393.955999999998</v>
      </c>
      <c r="CS17">
        <v>2018</v>
      </c>
      <c r="CT17">
        <f>1000*CP17/CR17</f>
        <v>17433.437054485203</v>
      </c>
      <c r="CV17" s="88">
        <f>1000*SUM(CP14:CP17)/SUM(CR14:CR17)</f>
        <v>11066.175485599464</v>
      </c>
      <c r="CX17" s="3">
        <f t="shared" si="0"/>
        <v>475.6390309534886</v>
      </c>
      <c r="CY17" s="3">
        <f t="shared" si="1"/>
        <v>82.920231067839822</v>
      </c>
      <c r="CZ17" s="7">
        <f t="shared" si="2"/>
        <v>52.635049843317802</v>
      </c>
      <c r="DA17">
        <f>CX16*CV17/100000</f>
        <v>175.66086018915243</v>
      </c>
    </row>
    <row r="18" spans="1:107">
      <c r="A18">
        <v>3236</v>
      </c>
      <c r="B18" t="s">
        <v>108</v>
      </c>
      <c r="C18" t="s">
        <v>109</v>
      </c>
      <c r="D18" t="s">
        <v>135</v>
      </c>
      <c r="E18" t="s">
        <v>136</v>
      </c>
      <c r="F18">
        <v>61786</v>
      </c>
      <c r="G18" t="s">
        <v>137</v>
      </c>
      <c r="H18" t="s">
        <v>113</v>
      </c>
      <c r="I18" t="s">
        <v>114</v>
      </c>
      <c r="J18" t="s">
        <v>8</v>
      </c>
      <c r="K18">
        <v>22</v>
      </c>
      <c r="L18">
        <v>2</v>
      </c>
      <c r="M18" t="s">
        <v>115</v>
      </c>
      <c r="N18" t="s">
        <v>116</v>
      </c>
      <c r="O18" t="s">
        <v>126</v>
      </c>
      <c r="P18" t="s">
        <v>126</v>
      </c>
      <c r="Q18" t="s">
        <v>118</v>
      </c>
      <c r="R18" t="s">
        <v>119</v>
      </c>
      <c r="S18" t="s">
        <v>127</v>
      </c>
      <c r="T18" s="1">
        <v>0</v>
      </c>
      <c r="U18" s="1">
        <v>0</v>
      </c>
      <c r="V18" s="1">
        <v>0</v>
      </c>
      <c r="W18" s="1">
        <v>0</v>
      </c>
      <c r="X18" s="1">
        <v>0</v>
      </c>
      <c r="Y18" s="1">
        <v>0</v>
      </c>
      <c r="Z18" s="1">
        <v>0</v>
      </c>
      <c r="AA18" s="1">
        <v>0</v>
      </c>
      <c r="AB18" s="1">
        <v>0</v>
      </c>
      <c r="AC18" s="1">
        <v>0</v>
      </c>
      <c r="AD18" s="1">
        <v>0</v>
      </c>
      <c r="AE18" s="1">
        <v>0</v>
      </c>
      <c r="AF18" s="1">
        <v>0</v>
      </c>
      <c r="AG18" s="1">
        <v>0</v>
      </c>
      <c r="AH18" s="1">
        <v>0</v>
      </c>
      <c r="AI18" s="1">
        <v>0</v>
      </c>
      <c r="AJ18" s="1">
        <v>0</v>
      </c>
      <c r="AK18" s="1">
        <v>0</v>
      </c>
      <c r="AL18" s="1">
        <v>0</v>
      </c>
      <c r="AM18" s="1">
        <v>0</v>
      </c>
      <c r="AN18" s="1">
        <v>0</v>
      </c>
      <c r="AO18" s="1">
        <v>0</v>
      </c>
      <c r="AP18" s="1">
        <v>0</v>
      </c>
      <c r="AQ18" s="1">
        <v>0</v>
      </c>
      <c r="AR18" s="2">
        <v>0</v>
      </c>
      <c r="AS18" s="2">
        <v>0</v>
      </c>
      <c r="AT18" s="2">
        <v>0</v>
      </c>
      <c r="AU18" s="2">
        <v>0</v>
      </c>
      <c r="AV18" s="2">
        <v>0</v>
      </c>
      <c r="AW18" s="2">
        <v>0</v>
      </c>
      <c r="AX18" s="2">
        <v>0</v>
      </c>
      <c r="AY18" s="2">
        <v>0</v>
      </c>
      <c r="AZ18" s="2">
        <v>0</v>
      </c>
      <c r="BA18" s="2">
        <v>0</v>
      </c>
      <c r="BB18" s="2">
        <v>0</v>
      </c>
      <c r="BC18" s="2">
        <v>0</v>
      </c>
      <c r="BD18" s="1">
        <v>0</v>
      </c>
      <c r="BE18" s="1">
        <v>0</v>
      </c>
      <c r="BF18" s="1">
        <v>0</v>
      </c>
      <c r="BG18" s="1">
        <v>0</v>
      </c>
      <c r="BH18" s="1">
        <v>0</v>
      </c>
      <c r="BI18" s="1">
        <v>0</v>
      </c>
      <c r="BJ18" s="1">
        <v>0</v>
      </c>
      <c r="BK18" s="1">
        <v>0</v>
      </c>
      <c r="BL18" s="1">
        <v>0</v>
      </c>
      <c r="BM18" s="1">
        <v>0</v>
      </c>
      <c r="BN18" s="1">
        <v>0</v>
      </c>
      <c r="BO18" s="1">
        <v>0</v>
      </c>
      <c r="BP18" s="1">
        <v>0</v>
      </c>
      <c r="BQ18" s="1">
        <v>0</v>
      </c>
      <c r="BR18" s="1">
        <v>0</v>
      </c>
      <c r="BS18" s="1">
        <v>0</v>
      </c>
      <c r="BT18" s="1">
        <v>0</v>
      </c>
      <c r="BU18" s="1">
        <v>0</v>
      </c>
      <c r="BV18" s="1">
        <v>0</v>
      </c>
      <c r="BW18" s="1">
        <v>0</v>
      </c>
      <c r="BX18" s="1">
        <v>0</v>
      </c>
      <c r="BY18" s="1">
        <v>0</v>
      </c>
      <c r="BZ18" s="1">
        <v>0</v>
      </c>
      <c r="CA18" s="1">
        <v>0</v>
      </c>
      <c r="CB18" s="1">
        <v>13921.831</v>
      </c>
      <c r="CC18" s="1">
        <v>0</v>
      </c>
      <c r="CD18" s="1">
        <v>0</v>
      </c>
      <c r="CE18" s="1">
        <v>236.75800000000001</v>
      </c>
      <c r="CF18" s="1">
        <v>0</v>
      </c>
      <c r="CG18" s="1">
        <v>0</v>
      </c>
      <c r="CH18" s="1">
        <v>0</v>
      </c>
      <c r="CI18" s="1">
        <v>0</v>
      </c>
      <c r="CJ18" s="1">
        <v>0</v>
      </c>
      <c r="CK18" s="1">
        <v>191.423</v>
      </c>
      <c r="CL18" s="1">
        <v>102.3</v>
      </c>
      <c r="CM18" s="1">
        <v>0</v>
      </c>
      <c r="CN18" s="1">
        <v>0</v>
      </c>
      <c r="CO18" s="1">
        <v>0</v>
      </c>
      <c r="CP18" s="108">
        <v>0</v>
      </c>
      <c r="CQ18" s="111">
        <v>0</v>
      </c>
      <c r="CR18" s="99">
        <v>14452.312</v>
      </c>
      <c r="CS18">
        <v>2018</v>
      </c>
      <c r="CT18">
        <v>0</v>
      </c>
      <c r="CX18" s="3">
        <f t="shared" si="0"/>
        <v>1587.3673828663013</v>
      </c>
      <c r="CY18" s="3">
        <f t="shared" si="1"/>
        <v>0</v>
      </c>
      <c r="CZ18" s="7" t="str">
        <f t="shared" si="2"/>
        <v/>
      </c>
    </row>
    <row r="19" spans="1:107">
      <c r="A19">
        <v>3236</v>
      </c>
      <c r="B19" t="s">
        <v>108</v>
      </c>
      <c r="C19" t="s">
        <v>109</v>
      </c>
      <c r="D19" t="s">
        <v>135</v>
      </c>
      <c r="E19" t="s">
        <v>136</v>
      </c>
      <c r="F19">
        <v>61786</v>
      </c>
      <c r="G19" t="s">
        <v>137</v>
      </c>
      <c r="H19" t="s">
        <v>113</v>
      </c>
      <c r="I19" t="s">
        <v>114</v>
      </c>
      <c r="J19" t="s">
        <v>8</v>
      </c>
      <c r="K19">
        <v>22</v>
      </c>
      <c r="L19">
        <v>2</v>
      </c>
      <c r="M19" t="s">
        <v>115</v>
      </c>
      <c r="N19" t="s">
        <v>116</v>
      </c>
      <c r="O19" t="s">
        <v>117</v>
      </c>
      <c r="P19" t="s">
        <v>117</v>
      </c>
      <c r="Q19" t="s">
        <v>118</v>
      </c>
      <c r="R19" t="s">
        <v>119</v>
      </c>
      <c r="S19" t="s">
        <v>120</v>
      </c>
      <c r="T19" s="1">
        <v>0</v>
      </c>
      <c r="U19" s="1">
        <v>0</v>
      </c>
      <c r="V19" s="1">
        <v>0</v>
      </c>
      <c r="W19" s="1">
        <v>0</v>
      </c>
      <c r="X19" s="1">
        <v>0</v>
      </c>
      <c r="Y19" s="1">
        <v>0</v>
      </c>
      <c r="Z19" s="1">
        <v>0</v>
      </c>
      <c r="AA19" s="1">
        <v>0</v>
      </c>
      <c r="AB19" s="1">
        <v>0</v>
      </c>
      <c r="AC19" s="1">
        <v>0</v>
      </c>
      <c r="AD19" s="1">
        <v>0</v>
      </c>
      <c r="AE19" s="1">
        <v>0</v>
      </c>
      <c r="AF19" s="1">
        <v>0</v>
      </c>
      <c r="AG19" s="1">
        <v>0</v>
      </c>
      <c r="AH19" s="1">
        <v>0</v>
      </c>
      <c r="AI19" s="1">
        <v>0</v>
      </c>
      <c r="AJ19" s="1">
        <v>0</v>
      </c>
      <c r="AK19" s="1">
        <v>0</v>
      </c>
      <c r="AL19" s="1">
        <v>0</v>
      </c>
      <c r="AM19" s="1">
        <v>0</v>
      </c>
      <c r="AN19" s="1">
        <v>0</v>
      </c>
      <c r="AO19" s="1">
        <v>0</v>
      </c>
      <c r="AP19" s="1">
        <v>0</v>
      </c>
      <c r="AQ19" s="1">
        <v>0</v>
      </c>
      <c r="AR19" s="2">
        <v>0</v>
      </c>
      <c r="AS19" s="2">
        <v>0</v>
      </c>
      <c r="AT19" s="2">
        <v>0</v>
      </c>
      <c r="AU19" s="2">
        <v>0</v>
      </c>
      <c r="AV19" s="2">
        <v>0</v>
      </c>
      <c r="AW19" s="2">
        <v>0</v>
      </c>
      <c r="AX19" s="2">
        <v>0</v>
      </c>
      <c r="AY19" s="2">
        <v>0</v>
      </c>
      <c r="AZ19" s="2">
        <v>0</v>
      </c>
      <c r="BA19" s="2">
        <v>0</v>
      </c>
      <c r="BB19" s="2">
        <v>0</v>
      </c>
      <c r="BC19" s="2">
        <v>0</v>
      </c>
      <c r="BD19" s="1">
        <v>0</v>
      </c>
      <c r="BE19" s="1">
        <v>0</v>
      </c>
      <c r="BF19" s="1">
        <v>0</v>
      </c>
      <c r="BG19" s="1">
        <v>0</v>
      </c>
      <c r="BH19" s="1">
        <v>0</v>
      </c>
      <c r="BI19" s="1">
        <v>0</v>
      </c>
      <c r="BJ19" s="1">
        <v>0</v>
      </c>
      <c r="BK19" s="1">
        <v>0</v>
      </c>
      <c r="BL19" s="1">
        <v>0</v>
      </c>
      <c r="BM19" s="1">
        <v>0</v>
      </c>
      <c r="BN19" s="1">
        <v>0</v>
      </c>
      <c r="BO19" s="1">
        <v>0</v>
      </c>
      <c r="BP19" s="1">
        <v>0</v>
      </c>
      <c r="BQ19" s="1">
        <v>0</v>
      </c>
      <c r="BR19" s="1">
        <v>0</v>
      </c>
      <c r="BS19" s="1">
        <v>0</v>
      </c>
      <c r="BT19" s="1">
        <v>0</v>
      </c>
      <c r="BU19" s="1">
        <v>0</v>
      </c>
      <c r="BV19" s="1">
        <v>0</v>
      </c>
      <c r="BW19" s="1">
        <v>0</v>
      </c>
      <c r="BX19" s="1">
        <v>0</v>
      </c>
      <c r="BY19" s="1">
        <v>0</v>
      </c>
      <c r="BZ19" s="1">
        <v>0</v>
      </c>
      <c r="CA19" s="1">
        <v>0</v>
      </c>
      <c r="CB19" s="1">
        <v>19746.169000000002</v>
      </c>
      <c r="CC19" s="1">
        <v>20675</v>
      </c>
      <c r="CD19" s="1">
        <v>33094</v>
      </c>
      <c r="CE19" s="1">
        <v>38557.241999999998</v>
      </c>
      <c r="CF19" s="1">
        <v>67874</v>
      </c>
      <c r="CG19" s="1">
        <v>56485</v>
      </c>
      <c r="CH19" s="1">
        <v>67734</v>
      </c>
      <c r="CI19" s="1">
        <v>66193</v>
      </c>
      <c r="CJ19" s="1">
        <v>63153</v>
      </c>
      <c r="CK19" s="1">
        <v>46158.576999999997</v>
      </c>
      <c r="CL19" s="1">
        <v>59782.7</v>
      </c>
      <c r="CM19" s="1">
        <v>45836</v>
      </c>
      <c r="CN19" s="1">
        <v>0</v>
      </c>
      <c r="CO19" s="1">
        <v>0</v>
      </c>
      <c r="CP19" s="108">
        <v>0</v>
      </c>
      <c r="CQ19" s="111">
        <v>0</v>
      </c>
      <c r="CR19" s="99">
        <v>585288.68999999994</v>
      </c>
      <c r="CS19">
        <v>2018</v>
      </c>
      <c r="CT19">
        <v>0</v>
      </c>
      <c r="CX19" s="3">
        <f t="shared" si="0"/>
        <v>475.6390309534886</v>
      </c>
      <c r="CY19" s="3">
        <f t="shared" si="1"/>
        <v>0</v>
      </c>
      <c r="CZ19" s="7" t="str">
        <f t="shared" si="2"/>
        <v/>
      </c>
    </row>
    <row r="20" spans="1:107">
      <c r="A20">
        <v>3236</v>
      </c>
      <c r="B20" t="s">
        <v>108</v>
      </c>
      <c r="C20" t="s">
        <v>109</v>
      </c>
      <c r="D20" t="s">
        <v>135</v>
      </c>
      <c r="E20" t="s">
        <v>136</v>
      </c>
      <c r="F20">
        <v>61786</v>
      </c>
      <c r="G20" t="s">
        <v>137</v>
      </c>
      <c r="H20" t="s">
        <v>113</v>
      </c>
      <c r="I20" t="s">
        <v>114</v>
      </c>
      <c r="J20" t="s">
        <v>8</v>
      </c>
      <c r="K20">
        <v>22</v>
      </c>
      <c r="L20">
        <v>2</v>
      </c>
      <c r="M20" t="s">
        <v>115</v>
      </c>
      <c r="N20" t="s">
        <v>121</v>
      </c>
      <c r="O20" t="s">
        <v>126</v>
      </c>
      <c r="P20" t="s">
        <v>126</v>
      </c>
      <c r="Q20" t="s">
        <v>118</v>
      </c>
      <c r="R20" t="s">
        <v>119</v>
      </c>
      <c r="S20" t="s">
        <v>127</v>
      </c>
      <c r="T20" s="1">
        <v>64571</v>
      </c>
      <c r="U20" s="1">
        <v>0</v>
      </c>
      <c r="V20" s="1">
        <v>0</v>
      </c>
      <c r="W20" s="1">
        <v>1008</v>
      </c>
      <c r="X20" s="1">
        <v>0</v>
      </c>
      <c r="Y20" s="1">
        <v>0</v>
      </c>
      <c r="Z20" s="1">
        <v>0</v>
      </c>
      <c r="AA20" s="1">
        <v>0</v>
      </c>
      <c r="AB20" s="1">
        <v>0</v>
      </c>
      <c r="AC20" s="1">
        <v>1014</v>
      </c>
      <c r="AD20" s="1">
        <v>433</v>
      </c>
      <c r="AE20" s="1">
        <v>0</v>
      </c>
      <c r="AF20" s="1">
        <v>64571</v>
      </c>
      <c r="AG20" s="1">
        <v>0</v>
      </c>
      <c r="AH20" s="1">
        <v>0</v>
      </c>
      <c r="AI20" s="1">
        <v>1008</v>
      </c>
      <c r="AJ20" s="1">
        <v>0</v>
      </c>
      <c r="AK20" s="1">
        <v>0</v>
      </c>
      <c r="AL20" s="1">
        <v>0</v>
      </c>
      <c r="AM20" s="1">
        <v>0</v>
      </c>
      <c r="AN20" s="1">
        <v>0</v>
      </c>
      <c r="AO20" s="1">
        <v>1014</v>
      </c>
      <c r="AP20" s="1">
        <v>433</v>
      </c>
      <c r="AQ20" s="1">
        <v>0</v>
      </c>
      <c r="AR20" s="2">
        <v>5.8029999999999999</v>
      </c>
      <c r="AS20" s="2">
        <v>0</v>
      </c>
      <c r="AT20" s="2">
        <v>0</v>
      </c>
      <c r="AU20" s="2">
        <v>5.8029999999999999</v>
      </c>
      <c r="AV20" s="2">
        <v>0</v>
      </c>
      <c r="AW20" s="2">
        <v>0</v>
      </c>
      <c r="AX20" s="2">
        <v>0</v>
      </c>
      <c r="AY20" s="2">
        <v>0</v>
      </c>
      <c r="AZ20" s="2">
        <v>0</v>
      </c>
      <c r="BA20" s="2">
        <v>5.8029999999999999</v>
      </c>
      <c r="BB20" s="2">
        <v>5.8029999999999999</v>
      </c>
      <c r="BC20" s="2">
        <v>0</v>
      </c>
      <c r="BD20" s="1">
        <v>374706</v>
      </c>
      <c r="BE20" s="1">
        <v>0</v>
      </c>
      <c r="BF20" s="1">
        <v>0</v>
      </c>
      <c r="BG20" s="1">
        <v>5849</v>
      </c>
      <c r="BH20" s="1">
        <v>0</v>
      </c>
      <c r="BI20" s="1">
        <v>0</v>
      </c>
      <c r="BJ20" s="1">
        <v>0</v>
      </c>
      <c r="BK20" s="1">
        <v>0</v>
      </c>
      <c r="BL20" s="1">
        <v>0</v>
      </c>
      <c r="BM20" s="1">
        <v>5884</v>
      </c>
      <c r="BN20" s="1">
        <v>2513</v>
      </c>
      <c r="BO20" s="1">
        <v>0</v>
      </c>
      <c r="BP20" s="1">
        <v>374706</v>
      </c>
      <c r="BQ20" s="1">
        <v>0</v>
      </c>
      <c r="BR20" s="1">
        <v>0</v>
      </c>
      <c r="BS20" s="1">
        <v>5849</v>
      </c>
      <c r="BT20" s="1">
        <v>0</v>
      </c>
      <c r="BU20" s="1">
        <v>0</v>
      </c>
      <c r="BV20" s="1">
        <v>0</v>
      </c>
      <c r="BW20" s="1">
        <v>0</v>
      </c>
      <c r="BX20" s="1">
        <v>0</v>
      </c>
      <c r="BY20" s="1">
        <v>5884</v>
      </c>
      <c r="BZ20" s="1">
        <v>2513</v>
      </c>
      <c r="CA20" s="1">
        <v>0</v>
      </c>
      <c r="CB20" s="1">
        <v>31929.901000000002</v>
      </c>
      <c r="CC20" s="1">
        <v>0</v>
      </c>
      <c r="CD20" s="1">
        <v>0</v>
      </c>
      <c r="CE20" s="1">
        <v>472.59399999999999</v>
      </c>
      <c r="CF20" s="1">
        <v>0</v>
      </c>
      <c r="CG20" s="1">
        <v>0</v>
      </c>
      <c r="CH20" s="1">
        <v>0</v>
      </c>
      <c r="CI20" s="1">
        <v>0</v>
      </c>
      <c r="CJ20" s="1">
        <v>0</v>
      </c>
      <c r="CK20" s="1">
        <v>509.26499999999999</v>
      </c>
      <c r="CL20" s="1">
        <v>212.15600000000001</v>
      </c>
      <c r="CM20" s="1">
        <v>0</v>
      </c>
      <c r="CN20" s="1">
        <v>67026</v>
      </c>
      <c r="CO20" s="1">
        <v>67026</v>
      </c>
      <c r="CP20" s="108">
        <v>388952</v>
      </c>
      <c r="CQ20" s="111">
        <v>388952</v>
      </c>
      <c r="CR20" s="99">
        <v>33123.915999999997</v>
      </c>
      <c r="CS20">
        <v>2018</v>
      </c>
      <c r="CT20">
        <v>11742.3314320686</v>
      </c>
      <c r="CX20" s="3">
        <f t="shared" si="0"/>
        <v>1587.3673828663013</v>
      </c>
      <c r="CY20" s="3">
        <f t="shared" si="1"/>
        <v>186.39393914071439</v>
      </c>
      <c r="CZ20" s="7" t="str">
        <f t="shared" si="2"/>
        <v/>
      </c>
    </row>
    <row r="21" spans="1:107">
      <c r="A21">
        <v>3236</v>
      </c>
      <c r="B21" t="s">
        <v>108</v>
      </c>
      <c r="C21" t="s">
        <v>109</v>
      </c>
      <c r="D21" t="s">
        <v>135</v>
      </c>
      <c r="E21" t="s">
        <v>136</v>
      </c>
      <c r="F21">
        <v>61786</v>
      </c>
      <c r="G21" t="s">
        <v>137</v>
      </c>
      <c r="H21" t="s">
        <v>113</v>
      </c>
      <c r="I21" t="s">
        <v>114</v>
      </c>
      <c r="J21" t="s">
        <v>8</v>
      </c>
      <c r="K21">
        <v>22</v>
      </c>
      <c r="L21">
        <v>2</v>
      </c>
      <c r="M21" t="s">
        <v>115</v>
      </c>
      <c r="N21" t="s">
        <v>121</v>
      </c>
      <c r="O21" t="s">
        <v>117</v>
      </c>
      <c r="P21" t="s">
        <v>117</v>
      </c>
      <c r="Q21" t="s">
        <v>118</v>
      </c>
      <c r="R21" t="s">
        <v>119</v>
      </c>
      <c r="S21" t="s">
        <v>120</v>
      </c>
      <c r="T21" s="1">
        <v>517495</v>
      </c>
      <c r="U21" s="1">
        <v>522158</v>
      </c>
      <c r="V21" s="1">
        <v>810259</v>
      </c>
      <c r="W21" s="1">
        <v>927566</v>
      </c>
      <c r="X21" s="1">
        <v>1577908</v>
      </c>
      <c r="Y21" s="1">
        <v>1302960</v>
      </c>
      <c r="Z21" s="1">
        <v>1651233</v>
      </c>
      <c r="AA21" s="1">
        <v>1627795</v>
      </c>
      <c r="AB21" s="1">
        <v>1522775</v>
      </c>
      <c r="AC21" s="1">
        <v>1381584</v>
      </c>
      <c r="AD21" s="1">
        <v>1429777</v>
      </c>
      <c r="AE21" s="1">
        <v>1105675</v>
      </c>
      <c r="AF21" s="1">
        <v>517495</v>
      </c>
      <c r="AG21" s="1">
        <v>522158</v>
      </c>
      <c r="AH21" s="1">
        <v>810259</v>
      </c>
      <c r="AI21" s="1">
        <v>927566</v>
      </c>
      <c r="AJ21" s="1">
        <v>1577908</v>
      </c>
      <c r="AK21" s="1">
        <v>1302960</v>
      </c>
      <c r="AL21" s="1">
        <v>1651233</v>
      </c>
      <c r="AM21" s="1">
        <v>1627795</v>
      </c>
      <c r="AN21" s="1">
        <v>1522775</v>
      </c>
      <c r="AO21" s="1">
        <v>1381584</v>
      </c>
      <c r="AP21" s="1">
        <v>1429777</v>
      </c>
      <c r="AQ21" s="1">
        <v>1105675</v>
      </c>
      <c r="AR21" s="2">
        <v>1.0269999999999999</v>
      </c>
      <c r="AS21" s="2">
        <v>1.0269999999999999</v>
      </c>
      <c r="AT21" s="2">
        <v>1.0269999999999999</v>
      </c>
      <c r="AU21" s="2">
        <v>1.0269999999999999</v>
      </c>
      <c r="AV21" s="2">
        <v>1.0269999999999999</v>
      </c>
      <c r="AW21" s="2">
        <v>1.0269999999999999</v>
      </c>
      <c r="AX21" s="2">
        <v>1.0269999999999999</v>
      </c>
      <c r="AY21" s="2">
        <v>1.0269999999999999</v>
      </c>
      <c r="AZ21" s="2">
        <v>1.0269999999999999</v>
      </c>
      <c r="BA21" s="2">
        <v>1.0269999999999999</v>
      </c>
      <c r="BB21" s="2">
        <v>1.0269999999999999</v>
      </c>
      <c r="BC21" s="2">
        <v>1.0269999999999999</v>
      </c>
      <c r="BD21" s="1">
        <v>531467</v>
      </c>
      <c r="BE21" s="1">
        <v>536256</v>
      </c>
      <c r="BF21" s="1">
        <v>832136</v>
      </c>
      <c r="BG21" s="1">
        <v>952610</v>
      </c>
      <c r="BH21" s="1">
        <v>1620512</v>
      </c>
      <c r="BI21" s="1">
        <v>1338140</v>
      </c>
      <c r="BJ21" s="1">
        <v>1695816</v>
      </c>
      <c r="BK21" s="1">
        <v>1671745</v>
      </c>
      <c r="BL21" s="1">
        <v>1563890</v>
      </c>
      <c r="BM21" s="1">
        <v>1418887</v>
      </c>
      <c r="BN21" s="1">
        <v>1468381</v>
      </c>
      <c r="BO21" s="1">
        <v>1135528</v>
      </c>
      <c r="BP21" s="1">
        <v>531467</v>
      </c>
      <c r="BQ21" s="1">
        <v>536256</v>
      </c>
      <c r="BR21" s="1">
        <v>832136</v>
      </c>
      <c r="BS21" s="1">
        <v>952610</v>
      </c>
      <c r="BT21" s="1">
        <v>1620512</v>
      </c>
      <c r="BU21" s="1">
        <v>1338140</v>
      </c>
      <c r="BV21" s="1">
        <v>1695816</v>
      </c>
      <c r="BW21" s="1">
        <v>1671745</v>
      </c>
      <c r="BX21" s="1">
        <v>1563890</v>
      </c>
      <c r="BY21" s="1">
        <v>1418887</v>
      </c>
      <c r="BZ21" s="1">
        <v>1468381</v>
      </c>
      <c r="CA21" s="1">
        <v>1135528</v>
      </c>
      <c r="CB21" s="1">
        <v>45288.099000000002</v>
      </c>
      <c r="CC21" s="1">
        <v>42802</v>
      </c>
      <c r="CD21" s="1">
        <v>69371</v>
      </c>
      <c r="CE21" s="1">
        <v>76964.406000000003</v>
      </c>
      <c r="CF21" s="1">
        <v>132514</v>
      </c>
      <c r="CG21" s="1">
        <v>109498</v>
      </c>
      <c r="CH21" s="1">
        <v>143295</v>
      </c>
      <c r="CI21" s="1">
        <v>140679</v>
      </c>
      <c r="CJ21" s="1">
        <v>131901</v>
      </c>
      <c r="CK21" s="1">
        <v>122800.74</v>
      </c>
      <c r="CL21" s="1">
        <v>123980.84</v>
      </c>
      <c r="CM21" s="1">
        <v>94122</v>
      </c>
      <c r="CN21" s="1">
        <v>14377185</v>
      </c>
      <c r="CO21" s="1">
        <v>14377185</v>
      </c>
      <c r="CP21" s="108">
        <v>14765368</v>
      </c>
      <c r="CQ21" s="111">
        <v>14765368</v>
      </c>
      <c r="CR21" s="99">
        <v>1233216.1000000001</v>
      </c>
      <c r="CS21">
        <v>2018</v>
      </c>
      <c r="CT21">
        <v>11973.058087710662</v>
      </c>
      <c r="CV21" s="88">
        <f>SUM(CP20:CP21)*1000/SUM(CR18:CR21)</f>
        <v>8120.9335788870867</v>
      </c>
      <c r="CX21" s="3">
        <f t="shared" si="0"/>
        <v>475.6390309534886</v>
      </c>
      <c r="CY21" s="3">
        <f t="shared" si="1"/>
        <v>56.948537463885287</v>
      </c>
      <c r="CZ21" s="7">
        <f t="shared" si="2"/>
        <v>38.626329778995</v>
      </c>
      <c r="DA21">
        <f>CX20*CV21/100000</f>
        <v>128.90905081549062</v>
      </c>
      <c r="DB21">
        <f>585*8760</f>
        <v>5124600</v>
      </c>
      <c r="DC21">
        <f>SUM(CR18:CR21)/DB21</f>
        <v>0.36414179018850257</v>
      </c>
    </row>
    <row r="22" spans="1:107">
      <c r="A22">
        <v>6081</v>
      </c>
      <c r="B22" t="s">
        <v>108</v>
      </c>
      <c r="C22" t="s">
        <v>109</v>
      </c>
      <c r="D22" t="s">
        <v>138</v>
      </c>
      <c r="E22" t="s">
        <v>139</v>
      </c>
      <c r="F22">
        <v>11806</v>
      </c>
      <c r="G22" t="s">
        <v>112</v>
      </c>
      <c r="H22" t="s">
        <v>113</v>
      </c>
      <c r="I22" t="s">
        <v>114</v>
      </c>
      <c r="J22" t="s">
        <v>8</v>
      </c>
      <c r="K22">
        <v>22</v>
      </c>
      <c r="L22">
        <v>1</v>
      </c>
      <c r="M22" t="s">
        <v>131</v>
      </c>
      <c r="N22" t="s">
        <v>116</v>
      </c>
      <c r="O22" t="s">
        <v>126</v>
      </c>
      <c r="P22" t="s">
        <v>126</v>
      </c>
      <c r="Q22" t="s">
        <v>118</v>
      </c>
      <c r="R22" t="s">
        <v>119</v>
      </c>
      <c r="S22" t="s">
        <v>127</v>
      </c>
      <c r="T22" s="1">
        <v>0</v>
      </c>
      <c r="U22" s="1">
        <v>0</v>
      </c>
      <c r="V22" s="1">
        <v>0</v>
      </c>
      <c r="W22" s="1">
        <v>0</v>
      </c>
      <c r="X22" s="1">
        <v>0</v>
      </c>
      <c r="Y22" s="1">
        <v>0</v>
      </c>
      <c r="Z22" s="1">
        <v>0</v>
      </c>
      <c r="AA22" s="1">
        <v>0</v>
      </c>
      <c r="AB22" s="1">
        <v>0</v>
      </c>
      <c r="AC22" s="1">
        <v>0</v>
      </c>
      <c r="AD22" s="1">
        <v>0</v>
      </c>
      <c r="AE22" s="1">
        <v>0</v>
      </c>
      <c r="AF22" s="1">
        <v>0</v>
      </c>
      <c r="AG22" s="1">
        <v>0</v>
      </c>
      <c r="AH22" s="1">
        <v>0</v>
      </c>
      <c r="AI22" s="1">
        <v>0</v>
      </c>
      <c r="AJ22" s="1">
        <v>0</v>
      </c>
      <c r="AK22" s="1">
        <v>0</v>
      </c>
      <c r="AL22" s="1">
        <v>0</v>
      </c>
      <c r="AM22" s="1">
        <v>0</v>
      </c>
      <c r="AN22" s="1">
        <v>0</v>
      </c>
      <c r="AO22" s="1">
        <v>0</v>
      </c>
      <c r="AP22" s="1">
        <v>0</v>
      </c>
      <c r="AQ22" s="1">
        <v>0</v>
      </c>
      <c r="AR22" s="2">
        <v>0</v>
      </c>
      <c r="AS22" s="2">
        <v>0</v>
      </c>
      <c r="AT22" s="2">
        <v>0</v>
      </c>
      <c r="AU22" s="2">
        <v>0</v>
      </c>
      <c r="AV22" s="2">
        <v>0</v>
      </c>
      <c r="AW22" s="2">
        <v>0</v>
      </c>
      <c r="AX22" s="2">
        <v>0</v>
      </c>
      <c r="AY22" s="2">
        <v>0</v>
      </c>
      <c r="AZ22" s="2">
        <v>0</v>
      </c>
      <c r="BA22" s="2">
        <v>0</v>
      </c>
      <c r="BB22" s="2">
        <v>0</v>
      </c>
      <c r="BC22" s="2">
        <v>0</v>
      </c>
      <c r="BD22" s="1">
        <v>0</v>
      </c>
      <c r="BE22" s="1">
        <v>0</v>
      </c>
      <c r="BF22" s="1">
        <v>0</v>
      </c>
      <c r="BG22" s="1">
        <v>0</v>
      </c>
      <c r="BH22" s="1">
        <v>0</v>
      </c>
      <c r="BI22" s="1">
        <v>0</v>
      </c>
      <c r="BJ22" s="1">
        <v>0</v>
      </c>
      <c r="BK22" s="1">
        <v>0</v>
      </c>
      <c r="BL22" s="1">
        <v>0</v>
      </c>
      <c r="BM22" s="1">
        <v>0</v>
      </c>
      <c r="BN22" s="1">
        <v>0</v>
      </c>
      <c r="BO22" s="1">
        <v>0</v>
      </c>
      <c r="BP22" s="1">
        <v>0</v>
      </c>
      <c r="BQ22" s="1">
        <v>0</v>
      </c>
      <c r="BR22" s="1">
        <v>0</v>
      </c>
      <c r="BS22" s="1">
        <v>0</v>
      </c>
      <c r="BT22" s="1">
        <v>0</v>
      </c>
      <c r="BU22" s="1">
        <v>0</v>
      </c>
      <c r="BV22" s="1">
        <v>0</v>
      </c>
      <c r="BW22" s="1">
        <v>0</v>
      </c>
      <c r="BX22" s="1">
        <v>0</v>
      </c>
      <c r="BY22" s="1">
        <v>0</v>
      </c>
      <c r="BZ22" s="1">
        <v>0</v>
      </c>
      <c r="CA22" s="1">
        <v>0</v>
      </c>
      <c r="CB22" s="1">
        <v>12143</v>
      </c>
      <c r="CC22" s="1">
        <v>0</v>
      </c>
      <c r="CD22" s="1">
        <v>12.010999999999999</v>
      </c>
      <c r="CE22" s="1">
        <v>23.125</v>
      </c>
      <c r="CF22" s="1">
        <v>60.237000000000002</v>
      </c>
      <c r="CG22" s="1">
        <v>1.2929999999999999</v>
      </c>
      <c r="CH22" s="1">
        <v>169.149</v>
      </c>
      <c r="CI22" s="1">
        <v>1.962</v>
      </c>
      <c r="CJ22" s="1">
        <v>537.99300000000005</v>
      </c>
      <c r="CK22" s="1">
        <v>0</v>
      </c>
      <c r="CL22" s="1">
        <v>0</v>
      </c>
      <c r="CM22" s="1">
        <v>33.881</v>
      </c>
      <c r="CN22" s="1">
        <v>0</v>
      </c>
      <c r="CO22" s="1">
        <v>0</v>
      </c>
      <c r="CP22" s="108">
        <v>0</v>
      </c>
      <c r="CQ22" s="111">
        <v>0</v>
      </c>
      <c r="CR22" s="99">
        <v>12982.651</v>
      </c>
      <c r="CS22">
        <v>2018</v>
      </c>
      <c r="CT22">
        <v>0</v>
      </c>
      <c r="CX22" s="3">
        <f t="shared" si="0"/>
        <v>1587.3673828663013</v>
      </c>
      <c r="CY22" s="3">
        <f t="shared" si="1"/>
        <v>0</v>
      </c>
      <c r="CZ22" s="7" t="str">
        <f t="shared" si="2"/>
        <v/>
      </c>
    </row>
    <row r="23" spans="1:107">
      <c r="A23">
        <v>6081</v>
      </c>
      <c r="B23" t="s">
        <v>108</v>
      </c>
      <c r="C23" t="s">
        <v>109</v>
      </c>
      <c r="D23" t="s">
        <v>138</v>
      </c>
      <c r="E23" t="s">
        <v>139</v>
      </c>
      <c r="F23">
        <v>11806</v>
      </c>
      <c r="G23" t="s">
        <v>112</v>
      </c>
      <c r="H23" t="s">
        <v>113</v>
      </c>
      <c r="I23" t="s">
        <v>114</v>
      </c>
      <c r="J23" t="s">
        <v>8</v>
      </c>
      <c r="K23">
        <v>22</v>
      </c>
      <c r="L23">
        <v>1</v>
      </c>
      <c r="M23" t="s">
        <v>131</v>
      </c>
      <c r="N23" t="s">
        <v>116</v>
      </c>
      <c r="O23" t="s">
        <v>117</v>
      </c>
      <c r="P23" t="s">
        <v>117</v>
      </c>
      <c r="Q23" t="s">
        <v>118</v>
      </c>
      <c r="R23" t="s">
        <v>119</v>
      </c>
      <c r="S23" t="s">
        <v>120</v>
      </c>
      <c r="T23" s="1">
        <v>0</v>
      </c>
      <c r="U23" s="1">
        <v>0</v>
      </c>
      <c r="V23" s="1">
        <v>0</v>
      </c>
      <c r="W23" s="1">
        <v>0</v>
      </c>
      <c r="X23" s="1">
        <v>0</v>
      </c>
      <c r="Y23" s="1">
        <v>0</v>
      </c>
      <c r="Z23" s="1">
        <v>0</v>
      </c>
      <c r="AA23" s="1">
        <v>0</v>
      </c>
      <c r="AB23" s="1">
        <v>0</v>
      </c>
      <c r="AC23" s="1">
        <v>0</v>
      </c>
      <c r="AD23" s="1">
        <v>0</v>
      </c>
      <c r="AE23" s="1">
        <v>0</v>
      </c>
      <c r="AF23" s="1">
        <v>0</v>
      </c>
      <c r="AG23" s="1">
        <v>0</v>
      </c>
      <c r="AH23" s="1">
        <v>0</v>
      </c>
      <c r="AI23" s="1">
        <v>0</v>
      </c>
      <c r="AJ23" s="1">
        <v>0</v>
      </c>
      <c r="AK23" s="1">
        <v>0</v>
      </c>
      <c r="AL23" s="1">
        <v>0</v>
      </c>
      <c r="AM23" s="1">
        <v>0</v>
      </c>
      <c r="AN23" s="1">
        <v>0</v>
      </c>
      <c r="AO23" s="1">
        <v>0</v>
      </c>
      <c r="AP23" s="1">
        <v>0</v>
      </c>
      <c r="AQ23" s="1">
        <v>0</v>
      </c>
      <c r="AR23" s="2">
        <v>0</v>
      </c>
      <c r="AS23" s="2">
        <v>0</v>
      </c>
      <c r="AT23" s="2">
        <v>0</v>
      </c>
      <c r="AU23" s="2">
        <v>0</v>
      </c>
      <c r="AV23" s="2">
        <v>0</v>
      </c>
      <c r="AW23" s="2">
        <v>0</v>
      </c>
      <c r="AX23" s="2">
        <v>0</v>
      </c>
      <c r="AY23" s="2">
        <v>0</v>
      </c>
      <c r="AZ23" s="2">
        <v>0</v>
      </c>
      <c r="BA23" s="2">
        <v>0</v>
      </c>
      <c r="BB23" s="2">
        <v>0</v>
      </c>
      <c r="BC23" s="2">
        <v>0</v>
      </c>
      <c r="BD23" s="1">
        <v>0</v>
      </c>
      <c r="BE23" s="1">
        <v>0</v>
      </c>
      <c r="BF23" s="1">
        <v>0</v>
      </c>
      <c r="BG23" s="1">
        <v>0</v>
      </c>
      <c r="BH23" s="1">
        <v>0</v>
      </c>
      <c r="BI23" s="1">
        <v>0</v>
      </c>
      <c r="BJ23" s="1">
        <v>0</v>
      </c>
      <c r="BK23" s="1">
        <v>0</v>
      </c>
      <c r="BL23" s="1">
        <v>0</v>
      </c>
      <c r="BM23" s="1">
        <v>0</v>
      </c>
      <c r="BN23" s="1">
        <v>0</v>
      </c>
      <c r="BO23" s="1">
        <v>0</v>
      </c>
      <c r="BP23" s="1">
        <v>0</v>
      </c>
      <c r="BQ23" s="1">
        <v>0</v>
      </c>
      <c r="BR23" s="1">
        <v>0</v>
      </c>
      <c r="BS23" s="1">
        <v>0</v>
      </c>
      <c r="BT23" s="1">
        <v>0</v>
      </c>
      <c r="BU23" s="1">
        <v>0</v>
      </c>
      <c r="BV23" s="1">
        <v>0</v>
      </c>
      <c r="BW23" s="1">
        <v>0</v>
      </c>
      <c r="BX23" s="1">
        <v>0</v>
      </c>
      <c r="BY23" s="1">
        <v>0</v>
      </c>
      <c r="BZ23" s="1">
        <v>0</v>
      </c>
      <c r="CA23" s="1">
        <v>0</v>
      </c>
      <c r="CB23" s="1">
        <v>0</v>
      </c>
      <c r="CC23" s="1">
        <v>0</v>
      </c>
      <c r="CD23" s="1">
        <v>398.98899999999998</v>
      </c>
      <c r="CE23" s="1">
        <v>312.875</v>
      </c>
      <c r="CF23" s="1">
        <v>92.763000000000005</v>
      </c>
      <c r="CG23" s="1">
        <v>1974.7070000000001</v>
      </c>
      <c r="CH23" s="1">
        <v>5241.8509999999997</v>
      </c>
      <c r="CI23" s="1">
        <v>5417.0379999999996</v>
      </c>
      <c r="CJ23" s="1">
        <v>1809.0070000000001</v>
      </c>
      <c r="CK23" s="1">
        <v>0</v>
      </c>
      <c r="CL23" s="1">
        <v>0</v>
      </c>
      <c r="CM23" s="1">
        <v>263.11900000000003</v>
      </c>
      <c r="CN23" s="1">
        <v>0</v>
      </c>
      <c r="CO23" s="1">
        <v>0</v>
      </c>
      <c r="CP23" s="108">
        <v>0</v>
      </c>
      <c r="CQ23" s="111">
        <v>0</v>
      </c>
      <c r="CR23" s="99">
        <v>15510.349</v>
      </c>
      <c r="CS23">
        <v>2018</v>
      </c>
      <c r="CT23">
        <v>0</v>
      </c>
      <c r="CX23" s="3">
        <f t="shared" si="0"/>
        <v>475.6390309534886</v>
      </c>
      <c r="CY23" s="3">
        <f t="shared" si="1"/>
        <v>0</v>
      </c>
      <c r="CZ23" s="7" t="str">
        <f t="shared" si="2"/>
        <v/>
      </c>
    </row>
    <row r="24" spans="1:107">
      <c r="A24">
        <v>6081</v>
      </c>
      <c r="B24" t="s">
        <v>108</v>
      </c>
      <c r="C24" t="s">
        <v>109</v>
      </c>
      <c r="D24" t="s">
        <v>138</v>
      </c>
      <c r="E24" t="s">
        <v>139</v>
      </c>
      <c r="F24">
        <v>11806</v>
      </c>
      <c r="G24" t="s">
        <v>112</v>
      </c>
      <c r="H24" t="s">
        <v>113</v>
      </c>
      <c r="I24" t="s">
        <v>114</v>
      </c>
      <c r="J24" t="s">
        <v>8</v>
      </c>
      <c r="K24">
        <v>22</v>
      </c>
      <c r="L24">
        <v>1</v>
      </c>
      <c r="M24" t="s">
        <v>131</v>
      </c>
      <c r="N24" t="s">
        <v>121</v>
      </c>
      <c r="O24" t="s">
        <v>126</v>
      </c>
      <c r="P24" t="s">
        <v>126</v>
      </c>
      <c r="Q24" t="s">
        <v>118</v>
      </c>
      <c r="R24" t="s">
        <v>119</v>
      </c>
      <c r="S24" t="s">
        <v>127</v>
      </c>
      <c r="T24" s="1">
        <v>66842</v>
      </c>
      <c r="U24" s="1">
        <v>0</v>
      </c>
      <c r="V24" s="1">
        <v>91</v>
      </c>
      <c r="W24" s="1">
        <v>179</v>
      </c>
      <c r="X24" s="1">
        <v>551</v>
      </c>
      <c r="Y24" s="1">
        <v>8</v>
      </c>
      <c r="Z24" s="1">
        <v>989</v>
      </c>
      <c r="AA24" s="1">
        <v>12</v>
      </c>
      <c r="AB24" s="1">
        <v>3433</v>
      </c>
      <c r="AC24" s="1">
        <v>0</v>
      </c>
      <c r="AD24" s="1">
        <v>0</v>
      </c>
      <c r="AE24" s="1">
        <v>585</v>
      </c>
      <c r="AF24" s="1">
        <v>66842</v>
      </c>
      <c r="AG24" s="1">
        <v>0</v>
      </c>
      <c r="AH24" s="1">
        <v>91</v>
      </c>
      <c r="AI24" s="1">
        <v>179</v>
      </c>
      <c r="AJ24" s="1">
        <v>551</v>
      </c>
      <c r="AK24" s="1">
        <v>8</v>
      </c>
      <c r="AL24" s="1">
        <v>989</v>
      </c>
      <c r="AM24" s="1">
        <v>12</v>
      </c>
      <c r="AN24" s="1">
        <v>3433</v>
      </c>
      <c r="AO24" s="1">
        <v>0</v>
      </c>
      <c r="AP24" s="1">
        <v>0</v>
      </c>
      <c r="AQ24" s="1">
        <v>585</v>
      </c>
      <c r="AR24" s="2">
        <v>5.8</v>
      </c>
      <c r="AS24" s="2">
        <v>0</v>
      </c>
      <c r="AT24" s="2">
        <v>5.77</v>
      </c>
      <c r="AU24" s="2">
        <v>5.77</v>
      </c>
      <c r="AV24" s="2">
        <v>5.77</v>
      </c>
      <c r="AW24" s="2">
        <v>5.77</v>
      </c>
      <c r="AX24" s="2">
        <v>5.77</v>
      </c>
      <c r="AY24" s="2">
        <v>5.77</v>
      </c>
      <c r="AZ24" s="2">
        <v>5.77</v>
      </c>
      <c r="BA24" s="2">
        <v>0</v>
      </c>
      <c r="BB24" s="2">
        <v>0</v>
      </c>
      <c r="BC24" s="2">
        <v>5.77</v>
      </c>
      <c r="BD24" s="1">
        <v>387684</v>
      </c>
      <c r="BE24" s="1">
        <v>0</v>
      </c>
      <c r="BF24" s="1">
        <v>525</v>
      </c>
      <c r="BG24" s="1">
        <v>1033</v>
      </c>
      <c r="BH24" s="1">
        <v>3179</v>
      </c>
      <c r="BI24" s="1">
        <v>46</v>
      </c>
      <c r="BJ24" s="1">
        <v>5707</v>
      </c>
      <c r="BK24" s="1">
        <v>69</v>
      </c>
      <c r="BL24" s="1">
        <v>19808</v>
      </c>
      <c r="BM24" s="1">
        <v>0</v>
      </c>
      <c r="BN24" s="1">
        <v>0</v>
      </c>
      <c r="BO24" s="1">
        <v>3375</v>
      </c>
      <c r="BP24" s="1">
        <v>387684</v>
      </c>
      <c r="BQ24" s="1">
        <v>0</v>
      </c>
      <c r="BR24" s="1">
        <v>525</v>
      </c>
      <c r="BS24" s="1">
        <v>1033</v>
      </c>
      <c r="BT24" s="1">
        <v>3179</v>
      </c>
      <c r="BU24" s="1">
        <v>46</v>
      </c>
      <c r="BV24" s="1">
        <v>5707</v>
      </c>
      <c r="BW24" s="1">
        <v>69</v>
      </c>
      <c r="BX24" s="1">
        <v>19808</v>
      </c>
      <c r="BY24" s="1">
        <v>0</v>
      </c>
      <c r="BZ24" s="1">
        <v>0</v>
      </c>
      <c r="CA24" s="1">
        <v>3375</v>
      </c>
      <c r="CB24" s="1">
        <v>32710</v>
      </c>
      <c r="CC24" s="1">
        <v>0</v>
      </c>
      <c r="CD24" s="1">
        <v>36.968000000000004</v>
      </c>
      <c r="CE24" s="1">
        <v>73.435000000000002</v>
      </c>
      <c r="CF24" s="1">
        <v>240.947</v>
      </c>
      <c r="CG24" s="1">
        <v>3.254</v>
      </c>
      <c r="CH24" s="1">
        <v>412.22899999999998</v>
      </c>
      <c r="CI24" s="1">
        <v>4.6840000000000002</v>
      </c>
      <c r="CJ24" s="1">
        <v>1404.925</v>
      </c>
      <c r="CK24" s="1">
        <v>0</v>
      </c>
      <c r="CL24" s="1">
        <v>0</v>
      </c>
      <c r="CM24" s="1">
        <v>241.04300000000001</v>
      </c>
      <c r="CN24" s="1">
        <v>72690</v>
      </c>
      <c r="CO24" s="1">
        <v>72690</v>
      </c>
      <c r="CP24" s="108">
        <v>421426</v>
      </c>
      <c r="CQ24" s="111">
        <v>421426</v>
      </c>
      <c r="CR24" s="99">
        <v>35127.485000000001</v>
      </c>
      <c r="CS24">
        <v>2018</v>
      </c>
      <c r="CT24">
        <v>11997.044479557817</v>
      </c>
      <c r="CX24" s="3">
        <f t="shared" si="0"/>
        <v>1587.3673828663013</v>
      </c>
      <c r="CY24" s="3">
        <f t="shared" si="1"/>
        <v>190.43717097646299</v>
      </c>
      <c r="CZ24" s="7" t="str">
        <f t="shared" si="2"/>
        <v/>
      </c>
    </row>
    <row r="25" spans="1:107">
      <c r="A25">
        <v>6081</v>
      </c>
      <c r="B25" t="s">
        <v>108</v>
      </c>
      <c r="C25" t="s">
        <v>109</v>
      </c>
      <c r="D25" t="s">
        <v>138</v>
      </c>
      <c r="E25" t="s">
        <v>139</v>
      </c>
      <c r="F25">
        <v>11806</v>
      </c>
      <c r="G25" t="s">
        <v>112</v>
      </c>
      <c r="H25" t="s">
        <v>113</v>
      </c>
      <c r="I25" t="s">
        <v>114</v>
      </c>
      <c r="J25" t="s">
        <v>8</v>
      </c>
      <c r="K25">
        <v>22</v>
      </c>
      <c r="L25">
        <v>1</v>
      </c>
      <c r="M25" t="s">
        <v>131</v>
      </c>
      <c r="N25" t="s">
        <v>121</v>
      </c>
      <c r="O25" t="s">
        <v>117</v>
      </c>
      <c r="P25" t="s">
        <v>117</v>
      </c>
      <c r="Q25" t="s">
        <v>118</v>
      </c>
      <c r="R25" t="s">
        <v>119</v>
      </c>
      <c r="S25" t="s">
        <v>120</v>
      </c>
      <c r="T25" s="1">
        <v>0</v>
      </c>
      <c r="U25" s="1">
        <v>0</v>
      </c>
      <c r="V25" s="1">
        <v>17100</v>
      </c>
      <c r="W25" s="1">
        <v>13700</v>
      </c>
      <c r="X25" s="1">
        <v>4800</v>
      </c>
      <c r="Y25" s="1">
        <v>69100</v>
      </c>
      <c r="Z25" s="1">
        <v>173375</v>
      </c>
      <c r="AA25" s="1">
        <v>187409</v>
      </c>
      <c r="AB25" s="1">
        <v>65300</v>
      </c>
      <c r="AC25" s="1">
        <v>0</v>
      </c>
      <c r="AD25" s="1">
        <v>0</v>
      </c>
      <c r="AE25" s="1">
        <v>25700</v>
      </c>
      <c r="AF25" s="1">
        <v>0</v>
      </c>
      <c r="AG25" s="1">
        <v>0</v>
      </c>
      <c r="AH25" s="1">
        <v>17100</v>
      </c>
      <c r="AI25" s="1">
        <v>13700</v>
      </c>
      <c r="AJ25" s="1">
        <v>4800</v>
      </c>
      <c r="AK25" s="1">
        <v>69100</v>
      </c>
      <c r="AL25" s="1">
        <v>173375</v>
      </c>
      <c r="AM25" s="1">
        <v>187409</v>
      </c>
      <c r="AN25" s="1">
        <v>65300</v>
      </c>
      <c r="AO25" s="1">
        <v>0</v>
      </c>
      <c r="AP25" s="1">
        <v>0</v>
      </c>
      <c r="AQ25" s="1">
        <v>25700</v>
      </c>
      <c r="AR25" s="2">
        <v>0</v>
      </c>
      <c r="AS25" s="2">
        <v>0</v>
      </c>
      <c r="AT25" s="2">
        <v>1.02</v>
      </c>
      <c r="AU25" s="2">
        <v>1.02</v>
      </c>
      <c r="AV25" s="2">
        <v>1.02</v>
      </c>
      <c r="AW25" s="2">
        <v>1.02</v>
      </c>
      <c r="AX25" s="2">
        <v>1.02</v>
      </c>
      <c r="AY25" s="2">
        <v>1.02</v>
      </c>
      <c r="AZ25" s="2">
        <v>1.02</v>
      </c>
      <c r="BA25" s="2">
        <v>0</v>
      </c>
      <c r="BB25" s="2">
        <v>0</v>
      </c>
      <c r="BC25" s="2">
        <v>1.02</v>
      </c>
      <c r="BD25" s="1">
        <v>0</v>
      </c>
      <c r="BE25" s="1">
        <v>0</v>
      </c>
      <c r="BF25" s="1">
        <v>17442</v>
      </c>
      <c r="BG25" s="1">
        <v>13974</v>
      </c>
      <c r="BH25" s="1">
        <v>4896</v>
      </c>
      <c r="BI25" s="1">
        <v>70482</v>
      </c>
      <c r="BJ25" s="1">
        <v>176843</v>
      </c>
      <c r="BK25" s="1">
        <v>191157</v>
      </c>
      <c r="BL25" s="1">
        <v>66606</v>
      </c>
      <c r="BM25" s="1">
        <v>0</v>
      </c>
      <c r="BN25" s="1">
        <v>0</v>
      </c>
      <c r="BO25" s="1">
        <v>26214</v>
      </c>
      <c r="BP25" s="1">
        <v>0</v>
      </c>
      <c r="BQ25" s="1">
        <v>0</v>
      </c>
      <c r="BR25" s="1">
        <v>17442</v>
      </c>
      <c r="BS25" s="1">
        <v>13974</v>
      </c>
      <c r="BT25" s="1">
        <v>4896</v>
      </c>
      <c r="BU25" s="1">
        <v>70482</v>
      </c>
      <c r="BV25" s="1">
        <v>176843</v>
      </c>
      <c r="BW25" s="1">
        <v>191157</v>
      </c>
      <c r="BX25" s="1">
        <v>66606</v>
      </c>
      <c r="BY25" s="1">
        <v>0</v>
      </c>
      <c r="BZ25" s="1">
        <v>0</v>
      </c>
      <c r="CA25" s="1">
        <v>26214</v>
      </c>
      <c r="CB25" s="1">
        <v>0</v>
      </c>
      <c r="CC25" s="1">
        <v>0</v>
      </c>
      <c r="CD25" s="1">
        <v>1228.0319999999999</v>
      </c>
      <c r="CE25" s="1">
        <v>993.56500000000005</v>
      </c>
      <c r="CF25" s="1">
        <v>371.053</v>
      </c>
      <c r="CG25" s="1">
        <v>4968.7460000000001</v>
      </c>
      <c r="CH25" s="1">
        <v>12774.771000000001</v>
      </c>
      <c r="CI25" s="1">
        <v>12932.316000000001</v>
      </c>
      <c r="CJ25" s="1">
        <v>4724.0749999999998</v>
      </c>
      <c r="CK25" s="1">
        <v>0</v>
      </c>
      <c r="CL25" s="1">
        <v>0</v>
      </c>
      <c r="CM25" s="1">
        <v>1871.9570000000001</v>
      </c>
      <c r="CN25" s="1">
        <v>556484</v>
      </c>
      <c r="CO25" s="1">
        <v>556484</v>
      </c>
      <c r="CP25" s="108">
        <v>567614</v>
      </c>
      <c r="CQ25" s="111">
        <v>567614</v>
      </c>
      <c r="CR25" s="99">
        <v>39864.514999999999</v>
      </c>
      <c r="CS25">
        <v>2018</v>
      </c>
      <c r="CT25">
        <v>14238.577842976392</v>
      </c>
      <c r="CV25" s="88">
        <f>1000*SUM(CP24:CP25)/SUM(CR22:CR25)</f>
        <v>9557.327148862154</v>
      </c>
      <c r="CX25" s="3">
        <f t="shared" si="0"/>
        <v>475.6390309534886</v>
      </c>
      <c r="CY25" s="3">
        <f t="shared" si="1"/>
        <v>67.72423367389105</v>
      </c>
      <c r="CZ25" s="7">
        <f t="shared" si="2"/>
        <v>45.458378235902629</v>
      </c>
      <c r="DA25">
        <f>CX24*CV25/100000</f>
        <v>151.70989383486366</v>
      </c>
    </row>
    <row r="26" spans="1:107">
      <c r="A26">
        <v>10307</v>
      </c>
      <c r="B26" t="s">
        <v>108</v>
      </c>
      <c r="C26" t="s">
        <v>109</v>
      </c>
      <c r="D26" t="s">
        <v>140</v>
      </c>
      <c r="E26" t="s">
        <v>141</v>
      </c>
      <c r="F26">
        <v>21970</v>
      </c>
      <c r="G26" t="s">
        <v>112</v>
      </c>
      <c r="H26" t="s">
        <v>113</v>
      </c>
      <c r="I26" t="s">
        <v>114</v>
      </c>
      <c r="J26" t="s">
        <v>8</v>
      </c>
      <c r="K26">
        <v>22</v>
      </c>
      <c r="L26">
        <v>2</v>
      </c>
      <c r="M26" t="s">
        <v>115</v>
      </c>
      <c r="N26" t="s">
        <v>116</v>
      </c>
      <c r="O26" t="s">
        <v>126</v>
      </c>
      <c r="P26" t="s">
        <v>126</v>
      </c>
      <c r="Q26" t="s">
        <v>118</v>
      </c>
      <c r="R26" t="s">
        <v>142</v>
      </c>
      <c r="S26" t="s">
        <v>127</v>
      </c>
      <c r="T26" s="1">
        <v>0</v>
      </c>
      <c r="U26" s="1">
        <v>0</v>
      </c>
      <c r="V26" s="1">
        <v>0</v>
      </c>
      <c r="W26" s="1">
        <v>0</v>
      </c>
      <c r="X26" s="1">
        <v>0</v>
      </c>
      <c r="Y26" s="1">
        <v>0</v>
      </c>
      <c r="Z26" s="1">
        <v>0</v>
      </c>
      <c r="AA26" s="1">
        <v>0</v>
      </c>
      <c r="AB26" s="1">
        <v>0</v>
      </c>
      <c r="AC26" s="1">
        <v>0</v>
      </c>
      <c r="AD26" s="1">
        <v>0</v>
      </c>
      <c r="AE26" s="1">
        <v>0</v>
      </c>
      <c r="AF26" s="1">
        <v>0</v>
      </c>
      <c r="AG26" s="1">
        <v>0</v>
      </c>
      <c r="AH26" s="1">
        <v>0</v>
      </c>
      <c r="AI26" s="1">
        <v>0</v>
      </c>
      <c r="AJ26" s="1">
        <v>0</v>
      </c>
      <c r="AK26" s="1">
        <v>0</v>
      </c>
      <c r="AL26" s="1">
        <v>0</v>
      </c>
      <c r="AM26" s="1">
        <v>0</v>
      </c>
      <c r="AN26" s="1">
        <v>0</v>
      </c>
      <c r="AO26" s="1">
        <v>0</v>
      </c>
      <c r="AP26" s="1">
        <v>0</v>
      </c>
      <c r="AQ26" s="1">
        <v>0</v>
      </c>
      <c r="AR26" s="2">
        <v>0</v>
      </c>
      <c r="AS26" s="2">
        <v>0</v>
      </c>
      <c r="AT26" s="2">
        <v>0</v>
      </c>
      <c r="AU26" s="2">
        <v>0</v>
      </c>
      <c r="AV26" s="2">
        <v>0</v>
      </c>
      <c r="AW26" s="2">
        <v>0</v>
      </c>
      <c r="AX26" s="2">
        <v>0</v>
      </c>
      <c r="AY26" s="2">
        <v>0</v>
      </c>
      <c r="AZ26" s="2">
        <v>0</v>
      </c>
      <c r="BA26" s="2">
        <v>0</v>
      </c>
      <c r="BB26" s="2">
        <v>0</v>
      </c>
      <c r="BC26" s="2">
        <v>0</v>
      </c>
      <c r="BD26" s="1">
        <v>0</v>
      </c>
      <c r="BE26" s="1">
        <v>0</v>
      </c>
      <c r="BF26" s="1">
        <v>0</v>
      </c>
      <c r="BG26" s="1">
        <v>0</v>
      </c>
      <c r="BH26" s="1">
        <v>0</v>
      </c>
      <c r="BI26" s="1">
        <v>0</v>
      </c>
      <c r="BJ26" s="1">
        <v>0</v>
      </c>
      <c r="BK26" s="1">
        <v>0</v>
      </c>
      <c r="BL26" s="1">
        <v>0</v>
      </c>
      <c r="BM26" s="1">
        <v>0</v>
      </c>
      <c r="BN26" s="1">
        <v>0</v>
      </c>
      <c r="BO26" s="1">
        <v>0</v>
      </c>
      <c r="BP26" s="1">
        <v>0</v>
      </c>
      <c r="BQ26" s="1">
        <v>0</v>
      </c>
      <c r="BR26" s="1">
        <v>0</v>
      </c>
      <c r="BS26" s="1">
        <v>0</v>
      </c>
      <c r="BT26" s="1">
        <v>0</v>
      </c>
      <c r="BU26" s="1">
        <v>0</v>
      </c>
      <c r="BV26" s="1">
        <v>0</v>
      </c>
      <c r="BW26" s="1">
        <v>0</v>
      </c>
      <c r="BX26" s="1">
        <v>0</v>
      </c>
      <c r="BY26" s="1">
        <v>0</v>
      </c>
      <c r="BZ26" s="1">
        <v>0</v>
      </c>
      <c r="CA26" s="1">
        <v>0</v>
      </c>
      <c r="CB26" s="1">
        <v>5097.3159999999998</v>
      </c>
      <c r="CC26" s="1">
        <v>0</v>
      </c>
      <c r="CD26" s="1">
        <v>13.335000000000001</v>
      </c>
      <c r="CE26" s="1">
        <v>0</v>
      </c>
      <c r="CF26" s="1">
        <v>0</v>
      </c>
      <c r="CG26" s="1">
        <v>0</v>
      </c>
      <c r="CH26" s="1">
        <v>0</v>
      </c>
      <c r="CI26" s="1">
        <v>0</v>
      </c>
      <c r="CJ26" s="1">
        <v>0</v>
      </c>
      <c r="CK26" s="1">
        <v>158.49100000000001</v>
      </c>
      <c r="CL26" s="1">
        <v>18.506</v>
      </c>
      <c r="CM26" s="1">
        <v>0</v>
      </c>
      <c r="CN26" s="1">
        <v>0</v>
      </c>
      <c r="CO26" s="1">
        <v>0</v>
      </c>
      <c r="CP26" s="108">
        <v>0</v>
      </c>
      <c r="CQ26" s="111">
        <v>0</v>
      </c>
      <c r="CR26" s="99">
        <v>5287.6480000000001</v>
      </c>
      <c r="CS26">
        <v>2018</v>
      </c>
      <c r="CT26">
        <v>0</v>
      </c>
      <c r="CX26" s="3">
        <f t="shared" si="0"/>
        <v>1587.3673828663013</v>
      </c>
      <c r="CY26" s="3">
        <f t="shared" si="1"/>
        <v>0</v>
      </c>
      <c r="CZ26" s="7" t="str">
        <f t="shared" si="2"/>
        <v/>
      </c>
    </row>
    <row r="27" spans="1:107">
      <c r="A27">
        <v>10307</v>
      </c>
      <c r="B27" t="s">
        <v>108</v>
      </c>
      <c r="C27" t="s">
        <v>109</v>
      </c>
      <c r="D27" t="s">
        <v>140</v>
      </c>
      <c r="E27" t="s">
        <v>141</v>
      </c>
      <c r="F27">
        <v>21970</v>
      </c>
      <c r="G27" t="s">
        <v>112</v>
      </c>
      <c r="H27" t="s">
        <v>113</v>
      </c>
      <c r="I27" t="s">
        <v>114</v>
      </c>
      <c r="J27" t="s">
        <v>8</v>
      </c>
      <c r="K27">
        <v>22</v>
      </c>
      <c r="L27">
        <v>2</v>
      </c>
      <c r="M27" t="s">
        <v>115</v>
      </c>
      <c r="N27" t="s">
        <v>116</v>
      </c>
      <c r="O27" t="s">
        <v>117</v>
      </c>
      <c r="P27" t="s">
        <v>117</v>
      </c>
      <c r="Q27" t="s">
        <v>118</v>
      </c>
      <c r="R27" t="s">
        <v>132</v>
      </c>
      <c r="S27" t="s">
        <v>120</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0</v>
      </c>
      <c r="AM27" s="1">
        <v>0</v>
      </c>
      <c r="AN27" s="1">
        <v>0</v>
      </c>
      <c r="AO27" s="1">
        <v>0</v>
      </c>
      <c r="AP27" s="1">
        <v>0</v>
      </c>
      <c r="AQ27" s="1">
        <v>0</v>
      </c>
      <c r="AR27" s="2">
        <v>0</v>
      </c>
      <c r="AS27" s="2">
        <v>0</v>
      </c>
      <c r="AT27" s="2">
        <v>0</v>
      </c>
      <c r="AU27" s="2">
        <v>0</v>
      </c>
      <c r="AV27" s="2">
        <v>0</v>
      </c>
      <c r="AW27" s="2">
        <v>0</v>
      </c>
      <c r="AX27" s="2">
        <v>0</v>
      </c>
      <c r="AY27" s="2">
        <v>0</v>
      </c>
      <c r="AZ27" s="2">
        <v>0</v>
      </c>
      <c r="BA27" s="2">
        <v>0</v>
      </c>
      <c r="BB27" s="2">
        <v>0</v>
      </c>
      <c r="BC27" s="2">
        <v>0</v>
      </c>
      <c r="BD27" s="1">
        <v>0</v>
      </c>
      <c r="BE27" s="1">
        <v>0</v>
      </c>
      <c r="BF27" s="1">
        <v>0</v>
      </c>
      <c r="BG27" s="1">
        <v>0</v>
      </c>
      <c r="BH27" s="1">
        <v>0</v>
      </c>
      <c r="BI27" s="1">
        <v>0</v>
      </c>
      <c r="BJ27" s="1">
        <v>0</v>
      </c>
      <c r="BK27" s="1">
        <v>0</v>
      </c>
      <c r="BL27" s="1">
        <v>0</v>
      </c>
      <c r="BM27" s="1">
        <v>0</v>
      </c>
      <c r="BN27" s="1">
        <v>0</v>
      </c>
      <c r="BO27" s="1">
        <v>0</v>
      </c>
      <c r="BP27" s="1">
        <v>0</v>
      </c>
      <c r="BQ27" s="1">
        <v>0</v>
      </c>
      <c r="BR27" s="1">
        <v>0</v>
      </c>
      <c r="BS27" s="1">
        <v>0</v>
      </c>
      <c r="BT27" s="1">
        <v>0</v>
      </c>
      <c r="BU27" s="1">
        <v>0</v>
      </c>
      <c r="BV27" s="1">
        <v>0</v>
      </c>
      <c r="BW27" s="1">
        <v>0</v>
      </c>
      <c r="BX27" s="1">
        <v>0</v>
      </c>
      <c r="BY27" s="1">
        <v>0</v>
      </c>
      <c r="BZ27" s="1">
        <v>0</v>
      </c>
      <c r="CA27" s="1">
        <v>0</v>
      </c>
      <c r="CB27" s="1">
        <v>502.68400000000003</v>
      </c>
      <c r="CC27" s="1">
        <v>0</v>
      </c>
      <c r="CD27" s="1">
        <v>660.66499999999996</v>
      </c>
      <c r="CE27" s="1">
        <v>0</v>
      </c>
      <c r="CF27" s="1">
        <v>0</v>
      </c>
      <c r="CG27" s="1">
        <v>680</v>
      </c>
      <c r="CH27" s="1">
        <v>4330</v>
      </c>
      <c r="CI27" s="1">
        <v>9718</v>
      </c>
      <c r="CJ27" s="1">
        <v>5269</v>
      </c>
      <c r="CK27" s="1">
        <v>6618.509</v>
      </c>
      <c r="CL27" s="1">
        <v>151.494</v>
      </c>
      <c r="CM27" s="1">
        <v>0</v>
      </c>
      <c r="CN27" s="1">
        <v>0</v>
      </c>
      <c r="CO27" s="1">
        <v>0</v>
      </c>
      <c r="CP27" s="108">
        <v>0</v>
      </c>
      <c r="CQ27" s="111">
        <v>0</v>
      </c>
      <c r="CR27" s="99">
        <v>27930.351999999999</v>
      </c>
      <c r="CS27">
        <v>2018</v>
      </c>
      <c r="CT27">
        <v>0</v>
      </c>
      <c r="CX27" s="3">
        <f t="shared" si="0"/>
        <v>475.6390309534886</v>
      </c>
      <c r="CY27" s="3">
        <f t="shared" si="1"/>
        <v>0</v>
      </c>
      <c r="CZ27" s="7" t="str">
        <f t="shared" si="2"/>
        <v/>
      </c>
    </row>
    <row r="28" spans="1:107">
      <c r="A28">
        <v>10307</v>
      </c>
      <c r="B28" t="s">
        <v>108</v>
      </c>
      <c r="C28" t="s">
        <v>109</v>
      </c>
      <c r="D28" t="s">
        <v>140</v>
      </c>
      <c r="E28" t="s">
        <v>141</v>
      </c>
      <c r="F28">
        <v>21970</v>
      </c>
      <c r="G28" t="s">
        <v>112</v>
      </c>
      <c r="H28" t="s">
        <v>113</v>
      </c>
      <c r="I28" t="s">
        <v>114</v>
      </c>
      <c r="J28" t="s">
        <v>8</v>
      </c>
      <c r="K28">
        <v>22</v>
      </c>
      <c r="L28">
        <v>2</v>
      </c>
      <c r="M28" t="s">
        <v>115</v>
      </c>
      <c r="N28" t="s">
        <v>121</v>
      </c>
      <c r="O28" t="s">
        <v>126</v>
      </c>
      <c r="P28" t="s">
        <v>126</v>
      </c>
      <c r="Q28" t="s">
        <v>118</v>
      </c>
      <c r="R28" t="s">
        <v>132</v>
      </c>
      <c r="S28" t="s">
        <v>127</v>
      </c>
      <c r="T28" s="1">
        <v>31248</v>
      </c>
      <c r="U28" s="1">
        <v>0</v>
      </c>
      <c r="V28" s="1">
        <v>96</v>
      </c>
      <c r="W28" s="1">
        <v>0</v>
      </c>
      <c r="X28" s="1">
        <v>0</v>
      </c>
      <c r="Y28" s="1">
        <v>0</v>
      </c>
      <c r="Z28" s="1">
        <v>0</v>
      </c>
      <c r="AA28" s="1">
        <v>0</v>
      </c>
      <c r="AB28" s="1">
        <v>0</v>
      </c>
      <c r="AC28" s="1">
        <v>881</v>
      </c>
      <c r="AD28" s="1">
        <v>172</v>
      </c>
      <c r="AE28" s="1">
        <v>0</v>
      </c>
      <c r="AF28" s="1">
        <v>31248</v>
      </c>
      <c r="AG28" s="1">
        <v>0</v>
      </c>
      <c r="AH28" s="1">
        <v>96</v>
      </c>
      <c r="AI28" s="1">
        <v>0</v>
      </c>
      <c r="AJ28" s="1">
        <v>0</v>
      </c>
      <c r="AK28" s="1">
        <v>0</v>
      </c>
      <c r="AL28" s="1">
        <v>0</v>
      </c>
      <c r="AM28" s="1">
        <v>0</v>
      </c>
      <c r="AN28" s="1">
        <v>0</v>
      </c>
      <c r="AO28" s="1">
        <v>881</v>
      </c>
      <c r="AP28" s="1">
        <v>172</v>
      </c>
      <c r="AQ28" s="1">
        <v>0</v>
      </c>
      <c r="AR28" s="2">
        <v>5.76</v>
      </c>
      <c r="AS28" s="2">
        <v>0</v>
      </c>
      <c r="AT28" s="2">
        <v>5.76</v>
      </c>
      <c r="AU28" s="2">
        <v>0</v>
      </c>
      <c r="AV28" s="2">
        <v>0</v>
      </c>
      <c r="AW28" s="2">
        <v>0</v>
      </c>
      <c r="AX28" s="2">
        <v>0</v>
      </c>
      <c r="AY28" s="2">
        <v>0</v>
      </c>
      <c r="AZ28" s="2">
        <v>0</v>
      </c>
      <c r="BA28" s="2">
        <v>5.76</v>
      </c>
      <c r="BB28" s="2">
        <v>5.76</v>
      </c>
      <c r="BC28" s="2">
        <v>0</v>
      </c>
      <c r="BD28" s="1">
        <v>179988</v>
      </c>
      <c r="BE28" s="1">
        <v>0</v>
      </c>
      <c r="BF28" s="1">
        <v>553</v>
      </c>
      <c r="BG28" s="1">
        <v>0</v>
      </c>
      <c r="BH28" s="1">
        <v>0</v>
      </c>
      <c r="BI28" s="1">
        <v>0</v>
      </c>
      <c r="BJ28" s="1">
        <v>0</v>
      </c>
      <c r="BK28" s="1">
        <v>0</v>
      </c>
      <c r="BL28" s="1">
        <v>0</v>
      </c>
      <c r="BM28" s="1">
        <v>5075</v>
      </c>
      <c r="BN28" s="1">
        <v>991</v>
      </c>
      <c r="BO28" s="1">
        <v>0</v>
      </c>
      <c r="BP28" s="1">
        <v>179988</v>
      </c>
      <c r="BQ28" s="1">
        <v>0</v>
      </c>
      <c r="BR28" s="1">
        <v>553</v>
      </c>
      <c r="BS28" s="1">
        <v>0</v>
      </c>
      <c r="BT28" s="1">
        <v>0</v>
      </c>
      <c r="BU28" s="1">
        <v>0</v>
      </c>
      <c r="BV28" s="1">
        <v>0</v>
      </c>
      <c r="BW28" s="1">
        <v>0</v>
      </c>
      <c r="BX28" s="1">
        <v>0</v>
      </c>
      <c r="BY28" s="1">
        <v>5075</v>
      </c>
      <c r="BZ28" s="1">
        <v>991</v>
      </c>
      <c r="CA28" s="1">
        <v>0</v>
      </c>
      <c r="CB28" s="1">
        <v>16634.544000000002</v>
      </c>
      <c r="CC28" s="1">
        <v>0</v>
      </c>
      <c r="CD28" s="1">
        <v>46.12</v>
      </c>
      <c r="CE28" s="1">
        <v>0</v>
      </c>
      <c r="CF28" s="1">
        <v>0</v>
      </c>
      <c r="CG28" s="1">
        <v>0</v>
      </c>
      <c r="CH28" s="1">
        <v>0</v>
      </c>
      <c r="CI28" s="1">
        <v>0</v>
      </c>
      <c r="CJ28" s="1">
        <v>0</v>
      </c>
      <c r="CK28" s="1">
        <v>442.26400000000001</v>
      </c>
      <c r="CL28" s="1">
        <v>80.122</v>
      </c>
      <c r="CM28" s="1">
        <v>0</v>
      </c>
      <c r="CN28" s="1">
        <v>32397</v>
      </c>
      <c r="CO28" s="1">
        <v>32397</v>
      </c>
      <c r="CP28" s="108">
        <v>186607</v>
      </c>
      <c r="CQ28" s="111">
        <v>186607</v>
      </c>
      <c r="CR28" s="99">
        <v>17203.05</v>
      </c>
      <c r="CS28">
        <v>2018</v>
      </c>
      <c r="CT28">
        <v>10847.320678600598</v>
      </c>
      <c r="CX28" s="3">
        <f t="shared" si="0"/>
        <v>1587.3673828663013</v>
      </c>
      <c r="CY28" s="3">
        <f t="shared" si="1"/>
        <v>172.18683036701742</v>
      </c>
      <c r="CZ28" s="7" t="str">
        <f t="shared" si="2"/>
        <v/>
      </c>
    </row>
    <row r="29" spans="1:107">
      <c r="A29">
        <v>10307</v>
      </c>
      <c r="B29" t="s">
        <v>108</v>
      </c>
      <c r="C29" t="s">
        <v>109</v>
      </c>
      <c r="D29" t="s">
        <v>140</v>
      </c>
      <c r="E29" t="s">
        <v>141</v>
      </c>
      <c r="F29">
        <v>21970</v>
      </c>
      <c r="G29" t="s">
        <v>112</v>
      </c>
      <c r="H29" t="s">
        <v>113</v>
      </c>
      <c r="I29" t="s">
        <v>114</v>
      </c>
      <c r="J29" t="s">
        <v>8</v>
      </c>
      <c r="K29">
        <v>22</v>
      </c>
      <c r="L29">
        <v>2</v>
      </c>
      <c r="M29" t="s">
        <v>115</v>
      </c>
      <c r="N29" t="s">
        <v>121</v>
      </c>
      <c r="O29" t="s">
        <v>117</v>
      </c>
      <c r="P29" t="s">
        <v>117</v>
      </c>
      <c r="Q29" t="s">
        <v>118</v>
      </c>
      <c r="R29" t="s">
        <v>132</v>
      </c>
      <c r="S29" t="s">
        <v>120</v>
      </c>
      <c r="T29" s="1">
        <v>17750</v>
      </c>
      <c r="U29" s="1">
        <v>0</v>
      </c>
      <c r="V29" s="1">
        <v>27395</v>
      </c>
      <c r="W29" s="1">
        <v>0</v>
      </c>
      <c r="X29" s="1">
        <v>0</v>
      </c>
      <c r="Y29" s="1">
        <v>25303</v>
      </c>
      <c r="Z29" s="1">
        <v>151634</v>
      </c>
      <c r="AA29" s="1">
        <v>319982</v>
      </c>
      <c r="AB29" s="1">
        <v>162668</v>
      </c>
      <c r="AC29" s="1">
        <v>211911</v>
      </c>
      <c r="AD29" s="1">
        <v>8110</v>
      </c>
      <c r="AE29" s="1">
        <v>0</v>
      </c>
      <c r="AF29" s="1">
        <v>17750</v>
      </c>
      <c r="AG29" s="1">
        <v>0</v>
      </c>
      <c r="AH29" s="1">
        <v>27395</v>
      </c>
      <c r="AI29" s="1">
        <v>0</v>
      </c>
      <c r="AJ29" s="1">
        <v>0</v>
      </c>
      <c r="AK29" s="1">
        <v>25303</v>
      </c>
      <c r="AL29" s="1">
        <v>151634</v>
      </c>
      <c r="AM29" s="1">
        <v>319982</v>
      </c>
      <c r="AN29" s="1">
        <v>162668</v>
      </c>
      <c r="AO29" s="1">
        <v>211911</v>
      </c>
      <c r="AP29" s="1">
        <v>8110</v>
      </c>
      <c r="AQ29" s="1">
        <v>0</v>
      </c>
      <c r="AR29" s="2">
        <v>1</v>
      </c>
      <c r="AS29" s="2">
        <v>0</v>
      </c>
      <c r="AT29" s="2">
        <v>1</v>
      </c>
      <c r="AU29" s="2">
        <v>0</v>
      </c>
      <c r="AV29" s="2">
        <v>0</v>
      </c>
      <c r="AW29" s="2">
        <v>1</v>
      </c>
      <c r="AX29" s="2">
        <v>1</v>
      </c>
      <c r="AY29" s="2">
        <v>1</v>
      </c>
      <c r="AZ29" s="2">
        <v>1</v>
      </c>
      <c r="BA29" s="2">
        <v>1</v>
      </c>
      <c r="BB29" s="2">
        <v>1</v>
      </c>
      <c r="BC29" s="2">
        <v>0</v>
      </c>
      <c r="BD29" s="1">
        <v>17750</v>
      </c>
      <c r="BE29" s="1">
        <v>0</v>
      </c>
      <c r="BF29" s="1">
        <v>27395</v>
      </c>
      <c r="BG29" s="1">
        <v>0</v>
      </c>
      <c r="BH29" s="1">
        <v>0</v>
      </c>
      <c r="BI29" s="1">
        <v>25303</v>
      </c>
      <c r="BJ29" s="1">
        <v>151634</v>
      </c>
      <c r="BK29" s="1">
        <v>319982</v>
      </c>
      <c r="BL29" s="1">
        <v>162668</v>
      </c>
      <c r="BM29" s="1">
        <v>211911</v>
      </c>
      <c r="BN29" s="1">
        <v>8110</v>
      </c>
      <c r="BO29" s="1">
        <v>0</v>
      </c>
      <c r="BP29" s="1">
        <v>17750</v>
      </c>
      <c r="BQ29" s="1">
        <v>0</v>
      </c>
      <c r="BR29" s="1">
        <v>27395</v>
      </c>
      <c r="BS29" s="1">
        <v>0</v>
      </c>
      <c r="BT29" s="1">
        <v>0</v>
      </c>
      <c r="BU29" s="1">
        <v>25303</v>
      </c>
      <c r="BV29" s="1">
        <v>151634</v>
      </c>
      <c r="BW29" s="1">
        <v>319982</v>
      </c>
      <c r="BX29" s="1">
        <v>162668</v>
      </c>
      <c r="BY29" s="1">
        <v>211911</v>
      </c>
      <c r="BZ29" s="1">
        <v>8110</v>
      </c>
      <c r="CA29" s="1">
        <v>0</v>
      </c>
      <c r="CB29" s="1">
        <v>1640.4559999999999</v>
      </c>
      <c r="CC29" s="1">
        <v>0</v>
      </c>
      <c r="CD29" s="1">
        <v>2284.88</v>
      </c>
      <c r="CE29" s="1">
        <v>0</v>
      </c>
      <c r="CF29" s="1">
        <v>0</v>
      </c>
      <c r="CG29" s="1">
        <v>2187</v>
      </c>
      <c r="CH29" s="1">
        <v>12478</v>
      </c>
      <c r="CI29" s="1">
        <v>26954</v>
      </c>
      <c r="CJ29" s="1">
        <v>13326</v>
      </c>
      <c r="CK29" s="1">
        <v>18468.736000000001</v>
      </c>
      <c r="CL29" s="1">
        <v>655.87800000000004</v>
      </c>
      <c r="CM29" s="1">
        <v>0</v>
      </c>
      <c r="CN29" s="1">
        <v>924753</v>
      </c>
      <c r="CO29" s="1">
        <v>924753</v>
      </c>
      <c r="CP29" s="108">
        <v>924753</v>
      </c>
      <c r="CQ29" s="111">
        <v>924753</v>
      </c>
      <c r="CR29" s="99">
        <v>77994.95</v>
      </c>
      <c r="CS29">
        <v>2018</v>
      </c>
      <c r="CT29">
        <v>11856.575329556594</v>
      </c>
      <c r="CU29">
        <f>SUM(CQ27:CQ29)*1000/SUM(CR26:CR29)</f>
        <v>8654.3732868178413</v>
      </c>
      <c r="CV29" s="88">
        <f>1000*(SUM(CP28:CP29)/SUM(CR28:CR29))</f>
        <v>11674.194836025967</v>
      </c>
      <c r="CX29" s="3">
        <f t="shared" si="0"/>
        <v>475.6390309534886</v>
      </c>
      <c r="CY29" s="3">
        <f t="shared" si="1"/>
        <v>56.39450000177338</v>
      </c>
      <c r="CZ29" s="7">
        <f t="shared" si="2"/>
        <v>55.527027189696113</v>
      </c>
      <c r="DA29">
        <f>CX28*CV29/100000</f>
        <v>185.3123610393383</v>
      </c>
    </row>
    <row r="30" spans="1:107">
      <c r="A30">
        <v>10567</v>
      </c>
      <c r="B30" t="s">
        <v>122</v>
      </c>
      <c r="C30" t="s">
        <v>109</v>
      </c>
      <c r="D30" t="s">
        <v>143</v>
      </c>
      <c r="E30" t="s">
        <v>144</v>
      </c>
      <c r="F30">
        <v>291</v>
      </c>
      <c r="G30" t="s">
        <v>121</v>
      </c>
      <c r="H30" t="s">
        <v>113</v>
      </c>
      <c r="I30" t="s">
        <v>114</v>
      </c>
      <c r="J30" t="s">
        <v>8</v>
      </c>
      <c r="K30">
        <v>22</v>
      </c>
      <c r="L30">
        <v>3</v>
      </c>
      <c r="M30" t="s">
        <v>125</v>
      </c>
      <c r="N30" t="s">
        <v>116</v>
      </c>
      <c r="O30" t="s">
        <v>126</v>
      </c>
      <c r="P30" t="s">
        <v>126</v>
      </c>
      <c r="Q30" t="s">
        <v>118</v>
      </c>
      <c r="R30" t="s">
        <v>119</v>
      </c>
      <c r="S30" t="s">
        <v>127</v>
      </c>
      <c r="T30" s="1">
        <v>0</v>
      </c>
      <c r="U30" s="1">
        <v>0</v>
      </c>
      <c r="V30" s="1">
        <v>0</v>
      </c>
      <c r="W30" s="1">
        <v>0</v>
      </c>
      <c r="X30" s="1">
        <v>0</v>
      </c>
      <c r="Y30" s="1">
        <v>0</v>
      </c>
      <c r="Z30" s="1">
        <v>0</v>
      </c>
      <c r="AA30" s="1">
        <v>0</v>
      </c>
      <c r="AB30" s="1">
        <v>0</v>
      </c>
      <c r="AC30" s="1">
        <v>0</v>
      </c>
      <c r="AD30" s="1">
        <v>0</v>
      </c>
      <c r="AE30" s="1">
        <v>0</v>
      </c>
      <c r="AF30" s="1">
        <v>0</v>
      </c>
      <c r="AG30" s="1">
        <v>0</v>
      </c>
      <c r="AH30" s="1">
        <v>0</v>
      </c>
      <c r="AI30" s="1">
        <v>0</v>
      </c>
      <c r="AJ30" s="1">
        <v>0</v>
      </c>
      <c r="AK30" s="1">
        <v>0</v>
      </c>
      <c r="AL30" s="1">
        <v>0</v>
      </c>
      <c r="AM30" s="1">
        <v>0</v>
      </c>
      <c r="AN30" s="1">
        <v>0</v>
      </c>
      <c r="AO30" s="1">
        <v>0</v>
      </c>
      <c r="AP30" s="1">
        <v>0</v>
      </c>
      <c r="AQ30" s="1">
        <v>0</v>
      </c>
      <c r="AR30" s="2">
        <v>0</v>
      </c>
      <c r="AS30" s="2">
        <v>0</v>
      </c>
      <c r="AT30" s="2">
        <v>0</v>
      </c>
      <c r="AU30" s="2">
        <v>0</v>
      </c>
      <c r="AV30" s="2">
        <v>0</v>
      </c>
      <c r="AW30" s="2">
        <v>0</v>
      </c>
      <c r="AX30" s="2">
        <v>0</v>
      </c>
      <c r="AY30" s="2">
        <v>0</v>
      </c>
      <c r="AZ30" s="2">
        <v>0</v>
      </c>
      <c r="BA30" s="2">
        <v>0</v>
      </c>
      <c r="BB30" s="2">
        <v>0</v>
      </c>
      <c r="BC30" s="2">
        <v>0</v>
      </c>
      <c r="BD30" s="1">
        <v>0</v>
      </c>
      <c r="BE30" s="1">
        <v>0</v>
      </c>
      <c r="BF30" s="1">
        <v>0</v>
      </c>
      <c r="BG30" s="1">
        <v>0</v>
      </c>
      <c r="BH30" s="1">
        <v>0</v>
      </c>
      <c r="BI30" s="1">
        <v>0</v>
      </c>
      <c r="BJ30" s="1">
        <v>0</v>
      </c>
      <c r="BK30" s="1">
        <v>0</v>
      </c>
      <c r="BL30" s="1">
        <v>0</v>
      </c>
      <c r="BM30" s="1">
        <v>0</v>
      </c>
      <c r="BN30" s="1">
        <v>0</v>
      </c>
      <c r="BO30" s="1">
        <v>0</v>
      </c>
      <c r="BP30" s="1">
        <v>0</v>
      </c>
      <c r="BQ30" s="1">
        <v>0</v>
      </c>
      <c r="BR30" s="1">
        <v>0</v>
      </c>
      <c r="BS30" s="1">
        <v>0</v>
      </c>
      <c r="BT30" s="1">
        <v>0</v>
      </c>
      <c r="BU30" s="1">
        <v>0</v>
      </c>
      <c r="BV30" s="1">
        <v>0</v>
      </c>
      <c r="BW30" s="1">
        <v>0</v>
      </c>
      <c r="BX30" s="1">
        <v>0</v>
      </c>
      <c r="BY30" s="1">
        <v>0</v>
      </c>
      <c r="BZ30" s="1">
        <v>0</v>
      </c>
      <c r="CA30" s="1">
        <v>0</v>
      </c>
      <c r="CB30" s="1">
        <v>19.968</v>
      </c>
      <c r="CC30" s="1">
        <v>0</v>
      </c>
      <c r="CD30" s="1">
        <v>0</v>
      </c>
      <c r="CE30" s="1">
        <v>31.658000000000001</v>
      </c>
      <c r="CF30" s="1">
        <v>0.42099999999999999</v>
      </c>
      <c r="CG30" s="1">
        <v>0</v>
      </c>
      <c r="CH30" s="1">
        <v>0</v>
      </c>
      <c r="CI30" s="1">
        <v>0</v>
      </c>
      <c r="CJ30" s="1">
        <v>0</v>
      </c>
      <c r="CK30" s="1">
        <v>0</v>
      </c>
      <c r="CL30" s="1">
        <v>6.726</v>
      </c>
      <c r="CM30" s="1">
        <v>0</v>
      </c>
      <c r="CN30" s="1">
        <v>0</v>
      </c>
      <c r="CO30" s="1">
        <v>0</v>
      </c>
      <c r="CP30" s="108">
        <v>0</v>
      </c>
      <c r="CQ30" s="111">
        <v>0</v>
      </c>
      <c r="CR30" s="99">
        <v>58.773000000000003</v>
      </c>
      <c r="CS30">
        <v>2018</v>
      </c>
      <c r="CT30">
        <v>0</v>
      </c>
      <c r="CX30" s="3">
        <f t="shared" si="0"/>
        <v>1587.3673828663013</v>
      </c>
      <c r="CY30" s="3">
        <f t="shared" si="1"/>
        <v>0</v>
      </c>
      <c r="CZ30" s="7" t="str">
        <f t="shared" si="2"/>
        <v/>
      </c>
    </row>
    <row r="31" spans="1:107">
      <c r="A31">
        <v>10567</v>
      </c>
      <c r="B31" t="s">
        <v>122</v>
      </c>
      <c r="C31" t="s">
        <v>109</v>
      </c>
      <c r="D31" t="s">
        <v>143</v>
      </c>
      <c r="E31" t="s">
        <v>144</v>
      </c>
      <c r="F31">
        <v>291</v>
      </c>
      <c r="G31" t="s">
        <v>121</v>
      </c>
      <c r="H31" t="s">
        <v>113</v>
      </c>
      <c r="I31" t="s">
        <v>114</v>
      </c>
      <c r="J31" t="s">
        <v>8</v>
      </c>
      <c r="K31">
        <v>22</v>
      </c>
      <c r="L31">
        <v>3</v>
      </c>
      <c r="M31" t="s">
        <v>125</v>
      </c>
      <c r="N31" t="s">
        <v>116</v>
      </c>
      <c r="O31" t="s">
        <v>117</v>
      </c>
      <c r="P31" t="s">
        <v>117</v>
      </c>
      <c r="Q31" t="s">
        <v>118</v>
      </c>
      <c r="R31" t="s">
        <v>119</v>
      </c>
      <c r="S31" t="s">
        <v>120</v>
      </c>
      <c r="T31" s="1">
        <v>0</v>
      </c>
      <c r="U31" s="1">
        <v>0</v>
      </c>
      <c r="V31" s="1">
        <v>0</v>
      </c>
      <c r="W31" s="1">
        <v>0</v>
      </c>
      <c r="X31" s="1">
        <v>0</v>
      </c>
      <c r="Y31" s="1">
        <v>0</v>
      </c>
      <c r="Z31" s="1">
        <v>0</v>
      </c>
      <c r="AA31" s="1">
        <v>0</v>
      </c>
      <c r="AB31" s="1">
        <v>0</v>
      </c>
      <c r="AC31" s="1">
        <v>0</v>
      </c>
      <c r="AD31" s="1">
        <v>0</v>
      </c>
      <c r="AE31" s="1">
        <v>0</v>
      </c>
      <c r="AF31" s="1">
        <v>0</v>
      </c>
      <c r="AG31" s="1">
        <v>0</v>
      </c>
      <c r="AH31" s="1">
        <v>0</v>
      </c>
      <c r="AI31" s="1">
        <v>0</v>
      </c>
      <c r="AJ31" s="1">
        <v>0</v>
      </c>
      <c r="AK31" s="1">
        <v>0</v>
      </c>
      <c r="AL31" s="1">
        <v>0</v>
      </c>
      <c r="AM31" s="1">
        <v>0</v>
      </c>
      <c r="AN31" s="1">
        <v>0</v>
      </c>
      <c r="AO31" s="1">
        <v>0</v>
      </c>
      <c r="AP31" s="1">
        <v>0</v>
      </c>
      <c r="AQ31" s="1">
        <v>0</v>
      </c>
      <c r="AR31" s="2">
        <v>0</v>
      </c>
      <c r="AS31" s="2">
        <v>0</v>
      </c>
      <c r="AT31" s="2">
        <v>0</v>
      </c>
      <c r="AU31" s="2">
        <v>0</v>
      </c>
      <c r="AV31" s="2">
        <v>0</v>
      </c>
      <c r="AW31" s="2">
        <v>0</v>
      </c>
      <c r="AX31" s="2">
        <v>0</v>
      </c>
      <c r="AY31" s="2">
        <v>0</v>
      </c>
      <c r="AZ31" s="2">
        <v>0</v>
      </c>
      <c r="BA31" s="2">
        <v>0</v>
      </c>
      <c r="BB31" s="2">
        <v>0</v>
      </c>
      <c r="BC31" s="2">
        <v>0</v>
      </c>
      <c r="BD31" s="1">
        <v>0</v>
      </c>
      <c r="BE31" s="1">
        <v>0</v>
      </c>
      <c r="BF31" s="1">
        <v>0</v>
      </c>
      <c r="BG31" s="1">
        <v>0</v>
      </c>
      <c r="BH31" s="1">
        <v>0</v>
      </c>
      <c r="BI31" s="1">
        <v>0</v>
      </c>
      <c r="BJ31" s="1">
        <v>0</v>
      </c>
      <c r="BK31" s="1">
        <v>0</v>
      </c>
      <c r="BL31" s="1">
        <v>0</v>
      </c>
      <c r="BM31" s="1">
        <v>0</v>
      </c>
      <c r="BN31" s="1">
        <v>0</v>
      </c>
      <c r="BO31" s="1">
        <v>0</v>
      </c>
      <c r="BP31" s="1">
        <v>0</v>
      </c>
      <c r="BQ31" s="1">
        <v>0</v>
      </c>
      <c r="BR31" s="1">
        <v>0</v>
      </c>
      <c r="BS31" s="1">
        <v>0</v>
      </c>
      <c r="BT31" s="1">
        <v>0</v>
      </c>
      <c r="BU31" s="1">
        <v>0</v>
      </c>
      <c r="BV31" s="1">
        <v>0</v>
      </c>
      <c r="BW31" s="1">
        <v>0</v>
      </c>
      <c r="BX31" s="1">
        <v>0</v>
      </c>
      <c r="BY31" s="1">
        <v>0</v>
      </c>
      <c r="BZ31" s="1">
        <v>0</v>
      </c>
      <c r="CA31" s="1">
        <v>0</v>
      </c>
      <c r="CB31" s="1">
        <v>588.22199999999998</v>
      </c>
      <c r="CC31" s="1">
        <v>100.88</v>
      </c>
      <c r="CD31" s="1">
        <v>517.98</v>
      </c>
      <c r="CE31" s="1">
        <v>2176.0619999999999</v>
      </c>
      <c r="CF31" s="1">
        <v>152.839</v>
      </c>
      <c r="CG31" s="1">
        <v>416.13</v>
      </c>
      <c r="CH31" s="1">
        <v>1381.28</v>
      </c>
      <c r="CI31" s="1">
        <v>2091.3200000000002</v>
      </c>
      <c r="CJ31" s="1">
        <v>1066.03</v>
      </c>
      <c r="CK31" s="1">
        <v>1070.8800000000001</v>
      </c>
      <c r="CL31" s="1">
        <v>1912.904</v>
      </c>
      <c r="CM31" s="1">
        <v>2051.5500000000002</v>
      </c>
      <c r="CN31" s="1">
        <v>0</v>
      </c>
      <c r="CO31" s="1">
        <v>0</v>
      </c>
      <c r="CP31" s="108">
        <v>0</v>
      </c>
      <c r="CQ31" s="111">
        <v>0</v>
      </c>
      <c r="CR31" s="99">
        <v>13526.076999999999</v>
      </c>
      <c r="CS31">
        <v>2018</v>
      </c>
      <c r="CT31">
        <v>0</v>
      </c>
      <c r="CX31" s="3">
        <f t="shared" si="0"/>
        <v>475.6390309534886</v>
      </c>
      <c r="CY31" s="3">
        <f t="shared" si="1"/>
        <v>0</v>
      </c>
      <c r="CZ31" s="7" t="str">
        <f t="shared" si="2"/>
        <v/>
      </c>
    </row>
    <row r="32" spans="1:107">
      <c r="A32">
        <v>10567</v>
      </c>
      <c r="B32" t="s">
        <v>122</v>
      </c>
      <c r="C32" t="s">
        <v>109</v>
      </c>
      <c r="D32" t="s">
        <v>143</v>
      </c>
      <c r="E32" t="s">
        <v>144</v>
      </c>
      <c r="F32">
        <v>291</v>
      </c>
      <c r="G32" t="s">
        <v>121</v>
      </c>
      <c r="H32" t="s">
        <v>113</v>
      </c>
      <c r="I32" t="s">
        <v>114</v>
      </c>
      <c r="J32" t="s">
        <v>8</v>
      </c>
      <c r="K32">
        <v>22</v>
      </c>
      <c r="L32">
        <v>3</v>
      </c>
      <c r="M32" t="s">
        <v>125</v>
      </c>
      <c r="N32" t="s">
        <v>121</v>
      </c>
      <c r="O32" t="s">
        <v>126</v>
      </c>
      <c r="P32" t="s">
        <v>126</v>
      </c>
      <c r="Q32" t="s">
        <v>118</v>
      </c>
      <c r="R32" t="s">
        <v>119</v>
      </c>
      <c r="S32" t="s">
        <v>127</v>
      </c>
      <c r="T32" s="1">
        <v>698</v>
      </c>
      <c r="U32" s="1">
        <v>0</v>
      </c>
      <c r="V32" s="1">
        <v>0</v>
      </c>
      <c r="W32" s="1">
        <v>499</v>
      </c>
      <c r="X32" s="1">
        <v>58</v>
      </c>
      <c r="Y32" s="1">
        <v>0</v>
      </c>
      <c r="Z32" s="1">
        <v>0</v>
      </c>
      <c r="AA32" s="1">
        <v>0</v>
      </c>
      <c r="AB32" s="1">
        <v>0</v>
      </c>
      <c r="AC32" s="1">
        <v>0</v>
      </c>
      <c r="AD32" s="1">
        <v>109</v>
      </c>
      <c r="AE32" s="1">
        <v>0</v>
      </c>
      <c r="AF32" s="1">
        <v>446</v>
      </c>
      <c r="AG32" s="1">
        <v>0</v>
      </c>
      <c r="AH32" s="1">
        <v>0</v>
      </c>
      <c r="AI32" s="1">
        <v>266</v>
      </c>
      <c r="AJ32" s="1">
        <v>27</v>
      </c>
      <c r="AK32" s="1">
        <v>0</v>
      </c>
      <c r="AL32" s="1">
        <v>0</v>
      </c>
      <c r="AM32" s="1">
        <v>0</v>
      </c>
      <c r="AN32" s="1">
        <v>0</v>
      </c>
      <c r="AO32" s="1">
        <v>0</v>
      </c>
      <c r="AP32" s="1">
        <v>57</v>
      </c>
      <c r="AQ32" s="1">
        <v>0</v>
      </c>
      <c r="AR32" s="2">
        <v>5.73</v>
      </c>
      <c r="AS32" s="2">
        <v>0</v>
      </c>
      <c r="AT32" s="2">
        <v>0</v>
      </c>
      <c r="AU32" s="2">
        <v>5.76</v>
      </c>
      <c r="AV32" s="2">
        <v>5.76</v>
      </c>
      <c r="AW32" s="2">
        <v>0</v>
      </c>
      <c r="AX32" s="2">
        <v>0</v>
      </c>
      <c r="AY32" s="2">
        <v>0</v>
      </c>
      <c r="AZ32" s="2">
        <v>0</v>
      </c>
      <c r="BA32" s="2">
        <v>0</v>
      </c>
      <c r="BB32" s="2">
        <v>5.76</v>
      </c>
      <c r="BC32" s="2">
        <v>0</v>
      </c>
      <c r="BD32" s="1">
        <v>4000</v>
      </c>
      <c r="BE32" s="1">
        <v>0</v>
      </c>
      <c r="BF32" s="1">
        <v>0</v>
      </c>
      <c r="BG32" s="1">
        <v>2874</v>
      </c>
      <c r="BH32" s="1">
        <v>334</v>
      </c>
      <c r="BI32" s="1">
        <v>0</v>
      </c>
      <c r="BJ32" s="1">
        <v>0</v>
      </c>
      <c r="BK32" s="1">
        <v>0</v>
      </c>
      <c r="BL32" s="1">
        <v>0</v>
      </c>
      <c r="BM32" s="1">
        <v>0</v>
      </c>
      <c r="BN32" s="1">
        <v>628</v>
      </c>
      <c r="BO32" s="1">
        <v>0</v>
      </c>
      <c r="BP32" s="1">
        <v>2558</v>
      </c>
      <c r="BQ32" s="1">
        <v>0</v>
      </c>
      <c r="BR32" s="1">
        <v>0</v>
      </c>
      <c r="BS32" s="1">
        <v>1532</v>
      </c>
      <c r="BT32" s="1">
        <v>156</v>
      </c>
      <c r="BU32" s="1">
        <v>0</v>
      </c>
      <c r="BV32" s="1">
        <v>0</v>
      </c>
      <c r="BW32" s="1">
        <v>0</v>
      </c>
      <c r="BX32" s="1">
        <v>0</v>
      </c>
      <c r="BY32" s="1">
        <v>0</v>
      </c>
      <c r="BZ32" s="1">
        <v>329</v>
      </c>
      <c r="CA32" s="1">
        <v>0</v>
      </c>
      <c r="CB32" s="1">
        <v>430.98500000000001</v>
      </c>
      <c r="CC32" s="1">
        <v>0</v>
      </c>
      <c r="CD32" s="1">
        <v>0</v>
      </c>
      <c r="CE32" s="1">
        <v>238.239</v>
      </c>
      <c r="CF32" s="1">
        <v>27.059000000000001</v>
      </c>
      <c r="CG32" s="1">
        <v>0</v>
      </c>
      <c r="CH32" s="1">
        <v>0</v>
      </c>
      <c r="CI32" s="1">
        <v>0</v>
      </c>
      <c r="CJ32" s="1">
        <v>0</v>
      </c>
      <c r="CK32" s="1">
        <v>0</v>
      </c>
      <c r="CL32" s="1">
        <v>51.244999999999997</v>
      </c>
      <c r="CM32" s="1">
        <v>0</v>
      </c>
      <c r="CN32" s="1">
        <v>1364</v>
      </c>
      <c r="CO32" s="1">
        <v>796</v>
      </c>
      <c r="CP32" s="108">
        <v>7836</v>
      </c>
      <c r="CQ32" s="111">
        <v>4575</v>
      </c>
      <c r="CR32" s="99">
        <v>747.52800000000002</v>
      </c>
      <c r="CS32">
        <v>2018</v>
      </c>
      <c r="CT32">
        <v>10482.550486403185</v>
      </c>
      <c r="CX32" s="3">
        <f t="shared" si="0"/>
        <v>1587.3673828663013</v>
      </c>
      <c r="CY32" s="3">
        <f t="shared" si="1"/>
        <v>166.39658731365697</v>
      </c>
      <c r="CZ32" s="7" t="str">
        <f t="shared" si="2"/>
        <v/>
      </c>
    </row>
    <row r="33" spans="1:105">
      <c r="A33">
        <v>10567</v>
      </c>
      <c r="B33" t="s">
        <v>122</v>
      </c>
      <c r="C33" t="s">
        <v>109</v>
      </c>
      <c r="D33" t="s">
        <v>143</v>
      </c>
      <c r="E33" t="s">
        <v>144</v>
      </c>
      <c r="F33">
        <v>291</v>
      </c>
      <c r="G33" t="s">
        <v>121</v>
      </c>
      <c r="H33" t="s">
        <v>113</v>
      </c>
      <c r="I33" t="s">
        <v>114</v>
      </c>
      <c r="J33" t="s">
        <v>8</v>
      </c>
      <c r="K33">
        <v>22</v>
      </c>
      <c r="L33">
        <v>3</v>
      </c>
      <c r="M33" t="s">
        <v>125</v>
      </c>
      <c r="N33" t="s">
        <v>121</v>
      </c>
      <c r="O33" t="s">
        <v>117</v>
      </c>
      <c r="P33" t="s">
        <v>117</v>
      </c>
      <c r="Q33" t="s">
        <v>118</v>
      </c>
      <c r="R33" t="s">
        <v>119</v>
      </c>
      <c r="S33" t="s">
        <v>120</v>
      </c>
      <c r="T33" s="1">
        <v>114610</v>
      </c>
      <c r="U33" s="1">
        <v>106280</v>
      </c>
      <c r="V33" s="1">
        <v>136620</v>
      </c>
      <c r="W33" s="1">
        <v>192000</v>
      </c>
      <c r="X33" s="1">
        <v>117945</v>
      </c>
      <c r="Y33" s="1">
        <v>118770</v>
      </c>
      <c r="Z33" s="1">
        <v>133710</v>
      </c>
      <c r="AA33" s="1">
        <v>157710</v>
      </c>
      <c r="AB33" s="1">
        <v>111260</v>
      </c>
      <c r="AC33" s="1">
        <v>142280</v>
      </c>
      <c r="AD33" s="1">
        <v>173180</v>
      </c>
      <c r="AE33" s="1">
        <v>186620</v>
      </c>
      <c r="AF33" s="1">
        <v>73314</v>
      </c>
      <c r="AG33" s="1">
        <v>53408</v>
      </c>
      <c r="AH33" s="1">
        <v>69792</v>
      </c>
      <c r="AI33" s="1">
        <v>102288</v>
      </c>
      <c r="AJ33" s="1">
        <v>55041</v>
      </c>
      <c r="AK33" s="1">
        <v>59080</v>
      </c>
      <c r="AL33" s="1">
        <v>70215</v>
      </c>
      <c r="AM33" s="1">
        <v>83632</v>
      </c>
      <c r="AN33" s="1">
        <v>58019</v>
      </c>
      <c r="AO33" s="1">
        <v>74190</v>
      </c>
      <c r="AP33" s="1">
        <v>90722</v>
      </c>
      <c r="AQ33" s="1">
        <v>100069</v>
      </c>
      <c r="AR33" s="2">
        <v>1.028</v>
      </c>
      <c r="AS33" s="2">
        <v>1.0269999999999999</v>
      </c>
      <c r="AT33" s="2">
        <v>1.028</v>
      </c>
      <c r="AU33" s="2">
        <v>1.0289999999999999</v>
      </c>
      <c r="AV33" s="2">
        <v>1.028</v>
      </c>
      <c r="AW33" s="2">
        <v>1.028</v>
      </c>
      <c r="AX33" s="2">
        <v>1.028</v>
      </c>
      <c r="AY33" s="2">
        <v>1.0309999999999999</v>
      </c>
      <c r="AZ33" s="2">
        <v>1.026</v>
      </c>
      <c r="BA33" s="2">
        <v>1.0289999999999999</v>
      </c>
      <c r="BB33" s="2">
        <v>1.0309999999999999</v>
      </c>
      <c r="BC33" s="2">
        <v>1.028</v>
      </c>
      <c r="BD33" s="1">
        <v>117819</v>
      </c>
      <c r="BE33" s="1">
        <v>109150</v>
      </c>
      <c r="BF33" s="1">
        <v>140445</v>
      </c>
      <c r="BG33" s="1">
        <v>197568</v>
      </c>
      <c r="BH33" s="1">
        <v>121247</v>
      </c>
      <c r="BI33" s="1">
        <v>122096</v>
      </c>
      <c r="BJ33" s="1">
        <v>137454</v>
      </c>
      <c r="BK33" s="1">
        <v>162599</v>
      </c>
      <c r="BL33" s="1">
        <v>114153</v>
      </c>
      <c r="BM33" s="1">
        <v>146406</v>
      </c>
      <c r="BN33" s="1">
        <v>178549</v>
      </c>
      <c r="BO33" s="1">
        <v>191845</v>
      </c>
      <c r="BP33" s="1">
        <v>75367</v>
      </c>
      <c r="BQ33" s="1">
        <v>54850</v>
      </c>
      <c r="BR33" s="1">
        <v>71746</v>
      </c>
      <c r="BS33" s="1">
        <v>105254</v>
      </c>
      <c r="BT33" s="1">
        <v>56582</v>
      </c>
      <c r="BU33" s="1">
        <v>60734</v>
      </c>
      <c r="BV33" s="1">
        <v>72181</v>
      </c>
      <c r="BW33" s="1">
        <v>86225</v>
      </c>
      <c r="BX33" s="1">
        <v>59528</v>
      </c>
      <c r="BY33" s="1">
        <v>76341</v>
      </c>
      <c r="BZ33" s="1">
        <v>93534</v>
      </c>
      <c r="CA33" s="1">
        <v>102871</v>
      </c>
      <c r="CB33" s="1">
        <v>12696.025</v>
      </c>
      <c r="CC33" s="1">
        <v>9567.11</v>
      </c>
      <c r="CD33" s="1">
        <v>12127.91</v>
      </c>
      <c r="CE33" s="1">
        <v>16375.921</v>
      </c>
      <c r="CF33" s="1">
        <v>9820.3809999999994</v>
      </c>
      <c r="CG33" s="1">
        <v>10288.790000000001</v>
      </c>
      <c r="CH33" s="1">
        <v>11341.24</v>
      </c>
      <c r="CI33" s="1">
        <v>13106.64</v>
      </c>
      <c r="CJ33" s="1">
        <v>9426.4599999999991</v>
      </c>
      <c r="CK33" s="1">
        <v>12384.96</v>
      </c>
      <c r="CL33" s="1">
        <v>14573.445</v>
      </c>
      <c r="CM33" s="1">
        <v>16080.66</v>
      </c>
      <c r="CN33" s="1">
        <v>1690985</v>
      </c>
      <c r="CO33" s="1">
        <v>889770</v>
      </c>
      <c r="CP33" s="108">
        <v>1739331</v>
      </c>
      <c r="CQ33" s="111">
        <v>915213</v>
      </c>
      <c r="CR33" s="99">
        <v>147789.54</v>
      </c>
      <c r="CS33">
        <v>2018</v>
      </c>
      <c r="CT33">
        <v>11768.972283153462</v>
      </c>
      <c r="CU33">
        <f>SUM(CQ30:CQ33)*1000/SUM(CR30:CR33)</f>
        <v>5673.4339893511496</v>
      </c>
      <c r="CV33" s="88">
        <f>1000*SUM(CP32:CP33)/SUM(CR30:CR33)</f>
        <v>10776.871021227371</v>
      </c>
      <c r="CX33" s="3">
        <f t="shared" si="0"/>
        <v>475.6390309534886</v>
      </c>
      <c r="CY33" s="3">
        <f t="shared" si="1"/>
        <v>55.97782572077579</v>
      </c>
      <c r="CZ33" s="7">
        <f t="shared" si="2"/>
        <v>51.2590048924732</v>
      </c>
      <c r="DA33">
        <f>CX32*CV33/100000</f>
        <v>171.06853548453375</v>
      </c>
    </row>
    <row r="34" spans="1:105">
      <c r="A34">
        <v>10726</v>
      </c>
      <c r="B34" t="s">
        <v>122</v>
      </c>
      <c r="C34" t="s">
        <v>109</v>
      </c>
      <c r="D34" t="s">
        <v>145</v>
      </c>
      <c r="E34" t="s">
        <v>145</v>
      </c>
      <c r="F34">
        <v>11741</v>
      </c>
      <c r="G34" t="s">
        <v>112</v>
      </c>
      <c r="H34" t="s">
        <v>113</v>
      </c>
      <c r="I34" t="s">
        <v>114</v>
      </c>
      <c r="J34" t="s">
        <v>8</v>
      </c>
      <c r="K34">
        <v>22</v>
      </c>
      <c r="L34">
        <v>3</v>
      </c>
      <c r="M34" t="s">
        <v>125</v>
      </c>
      <c r="N34" t="s">
        <v>116</v>
      </c>
      <c r="O34" t="s">
        <v>126</v>
      </c>
      <c r="P34" t="s">
        <v>126</v>
      </c>
      <c r="Q34" t="s">
        <v>118</v>
      </c>
      <c r="R34" t="s">
        <v>142</v>
      </c>
      <c r="S34" t="s">
        <v>127</v>
      </c>
      <c r="T34" s="1">
        <v>0</v>
      </c>
      <c r="U34" s="1">
        <v>0</v>
      </c>
      <c r="V34" s="1">
        <v>0</v>
      </c>
      <c r="W34" s="1">
        <v>0</v>
      </c>
      <c r="X34" s="1">
        <v>0</v>
      </c>
      <c r="Y34" s="1">
        <v>0</v>
      </c>
      <c r="Z34" s="1">
        <v>0</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2">
        <v>0</v>
      </c>
      <c r="AS34" s="2">
        <v>0</v>
      </c>
      <c r="AT34" s="2">
        <v>0</v>
      </c>
      <c r="AU34" s="2">
        <v>0</v>
      </c>
      <c r="AV34" s="2">
        <v>0</v>
      </c>
      <c r="AW34" s="2">
        <v>0</v>
      </c>
      <c r="AX34" s="2">
        <v>0</v>
      </c>
      <c r="AY34" s="2">
        <v>0</v>
      </c>
      <c r="AZ34" s="2">
        <v>0</v>
      </c>
      <c r="BA34" s="2">
        <v>0</v>
      </c>
      <c r="BB34" s="2">
        <v>0</v>
      </c>
      <c r="BC34" s="2">
        <v>0</v>
      </c>
      <c r="BD34" s="1">
        <v>0</v>
      </c>
      <c r="BE34" s="1">
        <v>0</v>
      </c>
      <c r="BF34" s="1">
        <v>0</v>
      </c>
      <c r="BG34" s="1">
        <v>0</v>
      </c>
      <c r="BH34" s="1">
        <v>0</v>
      </c>
      <c r="BI34" s="1">
        <v>0</v>
      </c>
      <c r="BJ34" s="1">
        <v>0</v>
      </c>
      <c r="BK34" s="1">
        <v>0</v>
      </c>
      <c r="BL34" s="1">
        <v>0</v>
      </c>
      <c r="BM34" s="1">
        <v>0</v>
      </c>
      <c r="BN34" s="1">
        <v>0</v>
      </c>
      <c r="BO34" s="1">
        <v>0</v>
      </c>
      <c r="BP34" s="1">
        <v>0</v>
      </c>
      <c r="BQ34" s="1">
        <v>0</v>
      </c>
      <c r="BR34" s="1">
        <v>0</v>
      </c>
      <c r="BS34" s="1">
        <v>0</v>
      </c>
      <c r="BT34" s="1">
        <v>0</v>
      </c>
      <c r="BU34" s="1">
        <v>0</v>
      </c>
      <c r="BV34" s="1">
        <v>0</v>
      </c>
      <c r="BW34" s="1">
        <v>0</v>
      </c>
      <c r="BX34" s="1">
        <v>0</v>
      </c>
      <c r="BY34" s="1">
        <v>0</v>
      </c>
      <c r="BZ34" s="1">
        <v>0</v>
      </c>
      <c r="CA34" s="1">
        <v>0</v>
      </c>
      <c r="CB34" s="1">
        <v>0</v>
      </c>
      <c r="CC34" s="1">
        <v>0</v>
      </c>
      <c r="CD34" s="1">
        <v>0</v>
      </c>
      <c r="CE34" s="1">
        <v>0</v>
      </c>
      <c r="CF34" s="1">
        <v>0</v>
      </c>
      <c r="CG34" s="1">
        <v>0</v>
      </c>
      <c r="CH34" s="1">
        <v>0</v>
      </c>
      <c r="CI34" s="1">
        <v>0</v>
      </c>
      <c r="CJ34" s="1">
        <v>0</v>
      </c>
      <c r="CK34" s="1">
        <v>0</v>
      </c>
      <c r="CL34" s="1">
        <v>0</v>
      </c>
      <c r="CM34" s="1">
        <v>0</v>
      </c>
      <c r="CN34" s="1">
        <v>0</v>
      </c>
      <c r="CO34" s="1">
        <v>0</v>
      </c>
      <c r="CP34" s="108">
        <v>0</v>
      </c>
      <c r="CQ34" s="111">
        <v>0</v>
      </c>
      <c r="CR34" s="99">
        <v>0</v>
      </c>
      <c r="CS34">
        <v>2018</v>
      </c>
      <c r="CT34" t="s">
        <v>8</v>
      </c>
      <c r="CX34" s="3">
        <f t="shared" si="0"/>
        <v>1587.3673828663013</v>
      </c>
      <c r="CY34" s="3"/>
      <c r="CZ34" s="7" t="str">
        <f t="shared" si="2"/>
        <v/>
      </c>
    </row>
    <row r="35" spans="1:105">
      <c r="A35">
        <v>10726</v>
      </c>
      <c r="B35" t="s">
        <v>122</v>
      </c>
      <c r="C35" t="s">
        <v>109</v>
      </c>
      <c r="D35" t="s">
        <v>145</v>
      </c>
      <c r="E35" t="s">
        <v>145</v>
      </c>
      <c r="F35">
        <v>11741</v>
      </c>
      <c r="G35" t="s">
        <v>112</v>
      </c>
      <c r="H35" t="s">
        <v>113</v>
      </c>
      <c r="I35" t="s">
        <v>114</v>
      </c>
      <c r="J35" t="s">
        <v>8</v>
      </c>
      <c r="K35">
        <v>22</v>
      </c>
      <c r="L35">
        <v>3</v>
      </c>
      <c r="M35" t="s">
        <v>125</v>
      </c>
      <c r="N35" t="s">
        <v>116</v>
      </c>
      <c r="O35" t="s">
        <v>117</v>
      </c>
      <c r="P35" t="s">
        <v>117</v>
      </c>
      <c r="Q35" t="s">
        <v>118</v>
      </c>
      <c r="R35" t="s">
        <v>132</v>
      </c>
      <c r="S35" t="s">
        <v>120</v>
      </c>
      <c r="T35" s="1">
        <v>0</v>
      </c>
      <c r="U35" s="1">
        <v>0</v>
      </c>
      <c r="V35" s="1">
        <v>0</v>
      </c>
      <c r="W35" s="1">
        <v>0</v>
      </c>
      <c r="X35" s="1">
        <v>0</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2">
        <v>0</v>
      </c>
      <c r="AS35" s="2">
        <v>0</v>
      </c>
      <c r="AT35" s="2">
        <v>0</v>
      </c>
      <c r="AU35" s="2">
        <v>0</v>
      </c>
      <c r="AV35" s="2">
        <v>0</v>
      </c>
      <c r="AW35" s="2">
        <v>0</v>
      </c>
      <c r="AX35" s="2">
        <v>0</v>
      </c>
      <c r="AY35" s="2">
        <v>0</v>
      </c>
      <c r="AZ35" s="2">
        <v>0</v>
      </c>
      <c r="BA35" s="2">
        <v>0</v>
      </c>
      <c r="BB35" s="2">
        <v>0</v>
      </c>
      <c r="BC35" s="2">
        <v>0</v>
      </c>
      <c r="BD35" s="1">
        <v>0</v>
      </c>
      <c r="BE35" s="1">
        <v>0</v>
      </c>
      <c r="BF35" s="1">
        <v>0</v>
      </c>
      <c r="BG35" s="1">
        <v>0</v>
      </c>
      <c r="BH35" s="1">
        <v>0</v>
      </c>
      <c r="BI35" s="1">
        <v>0</v>
      </c>
      <c r="BJ35" s="1">
        <v>0</v>
      </c>
      <c r="BK35" s="1">
        <v>0</v>
      </c>
      <c r="BL35" s="1">
        <v>0</v>
      </c>
      <c r="BM35" s="1">
        <v>0</v>
      </c>
      <c r="BN35" s="1">
        <v>0</v>
      </c>
      <c r="BO35" s="1">
        <v>0</v>
      </c>
      <c r="BP35" s="1">
        <v>0</v>
      </c>
      <c r="BQ35" s="1">
        <v>0</v>
      </c>
      <c r="BR35" s="1">
        <v>0</v>
      </c>
      <c r="BS35" s="1">
        <v>0</v>
      </c>
      <c r="BT35" s="1">
        <v>0</v>
      </c>
      <c r="BU35" s="1">
        <v>0</v>
      </c>
      <c r="BV35" s="1">
        <v>0</v>
      </c>
      <c r="BW35" s="1">
        <v>0</v>
      </c>
      <c r="BX35" s="1">
        <v>0</v>
      </c>
      <c r="BY35" s="1">
        <v>0</v>
      </c>
      <c r="BZ35" s="1">
        <v>0</v>
      </c>
      <c r="CA35" s="1">
        <v>0</v>
      </c>
      <c r="CB35" s="1">
        <v>0</v>
      </c>
      <c r="CC35" s="1">
        <v>0</v>
      </c>
      <c r="CD35" s="1">
        <v>11915</v>
      </c>
      <c r="CE35" s="1">
        <v>6208</v>
      </c>
      <c r="CF35" s="1">
        <v>9415</v>
      </c>
      <c r="CG35" s="1">
        <v>15402</v>
      </c>
      <c r="CH35" s="1">
        <v>33115</v>
      </c>
      <c r="CI35" s="1">
        <v>38207</v>
      </c>
      <c r="CJ35" s="1">
        <v>16300</v>
      </c>
      <c r="CK35" s="1">
        <v>16980</v>
      </c>
      <c r="CL35" s="1">
        <v>4814</v>
      </c>
      <c r="CM35" s="1">
        <v>3877</v>
      </c>
      <c r="CN35" s="1">
        <v>0</v>
      </c>
      <c r="CO35" s="1">
        <v>0</v>
      </c>
      <c r="CP35" s="108">
        <v>0</v>
      </c>
      <c r="CQ35" s="111">
        <v>0</v>
      </c>
      <c r="CR35" s="99">
        <v>156233</v>
      </c>
      <c r="CS35">
        <v>2018</v>
      </c>
      <c r="CT35">
        <v>0</v>
      </c>
      <c r="CX35" s="3">
        <f t="shared" ref="CX35:CX66" si="3">VLOOKUP(O35,Fuelcost, 2, FALSE)</f>
        <v>475.6390309534886</v>
      </c>
      <c r="CY35" s="3">
        <f t="shared" si="1"/>
        <v>0</v>
      </c>
      <c r="CZ35" s="7" t="str">
        <f t="shared" si="2"/>
        <v/>
      </c>
    </row>
    <row r="36" spans="1:105">
      <c r="A36">
        <v>10726</v>
      </c>
      <c r="B36" t="s">
        <v>122</v>
      </c>
      <c r="C36" t="s">
        <v>109</v>
      </c>
      <c r="D36" t="s">
        <v>145</v>
      </c>
      <c r="E36" t="s">
        <v>145</v>
      </c>
      <c r="F36">
        <v>11741</v>
      </c>
      <c r="G36" t="s">
        <v>112</v>
      </c>
      <c r="H36" t="s">
        <v>113</v>
      </c>
      <c r="I36" t="s">
        <v>114</v>
      </c>
      <c r="J36" t="s">
        <v>8</v>
      </c>
      <c r="K36">
        <v>22</v>
      </c>
      <c r="L36">
        <v>3</v>
      </c>
      <c r="M36" t="s">
        <v>125</v>
      </c>
      <c r="N36" t="s">
        <v>121</v>
      </c>
      <c r="O36" t="s">
        <v>126</v>
      </c>
      <c r="P36" t="s">
        <v>126</v>
      </c>
      <c r="Q36" t="s">
        <v>118</v>
      </c>
      <c r="R36" t="s">
        <v>132</v>
      </c>
      <c r="S36" t="s">
        <v>127</v>
      </c>
      <c r="T36" s="1">
        <v>0</v>
      </c>
      <c r="U36" s="1">
        <v>0</v>
      </c>
      <c r="V36" s="1">
        <v>0</v>
      </c>
      <c r="W36" s="1">
        <v>0</v>
      </c>
      <c r="X36" s="1">
        <v>0</v>
      </c>
      <c r="Y36" s="1">
        <v>0</v>
      </c>
      <c r="Z36" s="1">
        <v>0</v>
      </c>
      <c r="AA36" s="1">
        <v>0</v>
      </c>
      <c r="AB36" s="1">
        <v>0</v>
      </c>
      <c r="AC36" s="1">
        <v>0</v>
      </c>
      <c r="AD36" s="1">
        <v>0</v>
      </c>
      <c r="AE36" s="1">
        <v>0</v>
      </c>
      <c r="AF36" s="1">
        <v>0</v>
      </c>
      <c r="AG36" s="1">
        <v>0</v>
      </c>
      <c r="AH36" s="1">
        <v>0</v>
      </c>
      <c r="AI36" s="1">
        <v>0</v>
      </c>
      <c r="AJ36" s="1">
        <v>0</v>
      </c>
      <c r="AK36" s="1">
        <v>0</v>
      </c>
      <c r="AL36" s="1">
        <v>0</v>
      </c>
      <c r="AM36" s="1">
        <v>0</v>
      </c>
      <c r="AN36" s="1">
        <v>0</v>
      </c>
      <c r="AO36" s="1">
        <v>0</v>
      </c>
      <c r="AP36" s="1">
        <v>0</v>
      </c>
      <c r="AQ36" s="1">
        <v>0</v>
      </c>
      <c r="AR36" s="2">
        <v>0</v>
      </c>
      <c r="AS36" s="2">
        <v>0</v>
      </c>
      <c r="AT36" s="2">
        <v>0</v>
      </c>
      <c r="AU36" s="2">
        <v>0</v>
      </c>
      <c r="AV36" s="2">
        <v>0</v>
      </c>
      <c r="AW36" s="2">
        <v>0</v>
      </c>
      <c r="AX36" s="2">
        <v>0</v>
      </c>
      <c r="AY36" s="2">
        <v>0</v>
      </c>
      <c r="AZ36" s="2">
        <v>0</v>
      </c>
      <c r="BA36" s="2">
        <v>0</v>
      </c>
      <c r="BB36" s="2">
        <v>0</v>
      </c>
      <c r="BC36" s="2">
        <v>0</v>
      </c>
      <c r="BD36" s="1">
        <v>0</v>
      </c>
      <c r="BE36" s="1">
        <v>0</v>
      </c>
      <c r="BF36" s="1">
        <v>0</v>
      </c>
      <c r="BG36" s="1">
        <v>0</v>
      </c>
      <c r="BH36" s="1">
        <v>0</v>
      </c>
      <c r="BI36" s="1">
        <v>0</v>
      </c>
      <c r="BJ36" s="1">
        <v>0</v>
      </c>
      <c r="BK36" s="1">
        <v>0</v>
      </c>
      <c r="BL36" s="1">
        <v>0</v>
      </c>
      <c r="BM36" s="1">
        <v>0</v>
      </c>
      <c r="BN36" s="1">
        <v>0</v>
      </c>
      <c r="BO36" s="1">
        <v>0</v>
      </c>
      <c r="BP36" s="1">
        <v>0</v>
      </c>
      <c r="BQ36" s="1">
        <v>0</v>
      </c>
      <c r="BR36" s="1">
        <v>0</v>
      </c>
      <c r="BS36" s="1">
        <v>0</v>
      </c>
      <c r="BT36" s="1">
        <v>0</v>
      </c>
      <c r="BU36" s="1">
        <v>0</v>
      </c>
      <c r="BV36" s="1">
        <v>0</v>
      </c>
      <c r="BW36" s="1">
        <v>0</v>
      </c>
      <c r="BX36" s="1">
        <v>0</v>
      </c>
      <c r="BY36" s="1">
        <v>0</v>
      </c>
      <c r="BZ36" s="1">
        <v>0</v>
      </c>
      <c r="CA36" s="1">
        <v>0</v>
      </c>
      <c r="CB36" s="1">
        <v>0</v>
      </c>
      <c r="CC36" s="1">
        <v>0</v>
      </c>
      <c r="CD36" s="1">
        <v>0</v>
      </c>
      <c r="CE36" s="1">
        <v>0</v>
      </c>
      <c r="CF36" s="1">
        <v>0</v>
      </c>
      <c r="CG36" s="1">
        <v>0</v>
      </c>
      <c r="CH36" s="1">
        <v>0</v>
      </c>
      <c r="CI36" s="1">
        <v>0</v>
      </c>
      <c r="CJ36" s="1">
        <v>0</v>
      </c>
      <c r="CK36" s="1">
        <v>0</v>
      </c>
      <c r="CL36" s="1">
        <v>0</v>
      </c>
      <c r="CM36" s="1">
        <v>0</v>
      </c>
      <c r="CN36" s="1">
        <v>0</v>
      </c>
      <c r="CO36" s="1">
        <v>0</v>
      </c>
      <c r="CP36" s="108">
        <v>0</v>
      </c>
      <c r="CQ36" s="111">
        <v>0</v>
      </c>
      <c r="CR36" s="99">
        <v>0</v>
      </c>
      <c r="CS36">
        <v>2018</v>
      </c>
      <c r="CT36" t="s">
        <v>8</v>
      </c>
      <c r="CX36" s="3">
        <f t="shared" si="3"/>
        <v>1587.3673828663013</v>
      </c>
      <c r="CY36" s="3"/>
      <c r="CZ36" s="7" t="str">
        <f t="shared" si="2"/>
        <v/>
      </c>
    </row>
    <row r="37" spans="1:105">
      <c r="A37">
        <v>10726</v>
      </c>
      <c r="B37" t="s">
        <v>122</v>
      </c>
      <c r="C37" t="s">
        <v>109</v>
      </c>
      <c r="D37" t="s">
        <v>145</v>
      </c>
      <c r="E37" t="s">
        <v>145</v>
      </c>
      <c r="F37">
        <v>11741</v>
      </c>
      <c r="G37" t="s">
        <v>112</v>
      </c>
      <c r="H37" t="s">
        <v>113</v>
      </c>
      <c r="I37" t="s">
        <v>114</v>
      </c>
      <c r="J37" t="s">
        <v>8</v>
      </c>
      <c r="K37">
        <v>22</v>
      </c>
      <c r="L37">
        <v>3</v>
      </c>
      <c r="M37" t="s">
        <v>125</v>
      </c>
      <c r="N37" t="s">
        <v>121</v>
      </c>
      <c r="O37" t="s">
        <v>117</v>
      </c>
      <c r="P37" t="s">
        <v>117</v>
      </c>
      <c r="Q37" t="s">
        <v>118</v>
      </c>
      <c r="R37" t="s">
        <v>132</v>
      </c>
      <c r="S37" t="s">
        <v>120</v>
      </c>
      <c r="T37" s="1">
        <v>0</v>
      </c>
      <c r="U37" s="1">
        <v>61157</v>
      </c>
      <c r="V37" s="1">
        <v>321615</v>
      </c>
      <c r="W37" s="1">
        <v>178958</v>
      </c>
      <c r="X37" s="1">
        <v>255893</v>
      </c>
      <c r="Y37" s="1">
        <v>411870</v>
      </c>
      <c r="Z37" s="1">
        <v>869131</v>
      </c>
      <c r="AA37" s="1">
        <v>1011223</v>
      </c>
      <c r="AB37" s="1">
        <v>445132</v>
      </c>
      <c r="AC37" s="1">
        <v>451292</v>
      </c>
      <c r="AD37" s="1">
        <v>166883</v>
      </c>
      <c r="AE37" s="1">
        <v>89654</v>
      </c>
      <c r="AF37" s="1">
        <v>0</v>
      </c>
      <c r="AG37" s="1">
        <v>0</v>
      </c>
      <c r="AH37" s="1">
        <v>321163</v>
      </c>
      <c r="AI37" s="1">
        <v>173032</v>
      </c>
      <c r="AJ37" s="1">
        <v>241466</v>
      </c>
      <c r="AK37" s="1">
        <v>402026</v>
      </c>
      <c r="AL37" s="1">
        <v>862199</v>
      </c>
      <c r="AM37" s="1">
        <v>1001247</v>
      </c>
      <c r="AN37" s="1">
        <v>431340</v>
      </c>
      <c r="AO37" s="1">
        <v>451292</v>
      </c>
      <c r="AP37" s="1">
        <v>140312</v>
      </c>
      <c r="AQ37" s="1">
        <v>89654</v>
      </c>
      <c r="AR37" s="2">
        <v>0</v>
      </c>
      <c r="AS37" s="2">
        <v>1.0289999999999999</v>
      </c>
      <c r="AT37" s="2">
        <v>1.03</v>
      </c>
      <c r="AU37" s="2">
        <v>1.03</v>
      </c>
      <c r="AV37" s="2">
        <v>1.0289999999999999</v>
      </c>
      <c r="AW37" s="2">
        <v>1.0289999999999999</v>
      </c>
      <c r="AX37" s="2">
        <v>1.0289999999999999</v>
      </c>
      <c r="AY37" s="2">
        <v>1.0289999999999999</v>
      </c>
      <c r="AZ37" s="2">
        <v>1.0269999999999999</v>
      </c>
      <c r="BA37" s="2">
        <v>1.0289999999999999</v>
      </c>
      <c r="BB37" s="2">
        <v>1.032</v>
      </c>
      <c r="BC37" s="2">
        <v>1.0309999999999999</v>
      </c>
      <c r="BD37" s="1">
        <v>0</v>
      </c>
      <c r="BE37" s="1">
        <v>62931</v>
      </c>
      <c r="BF37" s="1">
        <v>331263</v>
      </c>
      <c r="BG37" s="1">
        <v>184327</v>
      </c>
      <c r="BH37" s="1">
        <v>263314</v>
      </c>
      <c r="BI37" s="1">
        <v>423814</v>
      </c>
      <c r="BJ37" s="1">
        <v>894336</v>
      </c>
      <c r="BK37" s="1">
        <v>1040548</v>
      </c>
      <c r="BL37" s="1">
        <v>457151</v>
      </c>
      <c r="BM37" s="1">
        <v>464379</v>
      </c>
      <c r="BN37" s="1">
        <v>172223</v>
      </c>
      <c r="BO37" s="1">
        <v>92433</v>
      </c>
      <c r="BP37" s="1">
        <v>0</v>
      </c>
      <c r="BQ37" s="1">
        <v>0</v>
      </c>
      <c r="BR37" s="1">
        <v>330798</v>
      </c>
      <c r="BS37" s="1">
        <v>178223</v>
      </c>
      <c r="BT37" s="1">
        <v>248468</v>
      </c>
      <c r="BU37" s="1">
        <v>413685</v>
      </c>
      <c r="BV37" s="1">
        <v>887203</v>
      </c>
      <c r="BW37" s="1">
        <v>1030283</v>
      </c>
      <c r="BX37" s="1">
        <v>442986</v>
      </c>
      <c r="BY37" s="1">
        <v>464379</v>
      </c>
      <c r="BZ37" s="1">
        <v>144802</v>
      </c>
      <c r="CA37" s="1">
        <v>92433</v>
      </c>
      <c r="CB37" s="1">
        <v>0</v>
      </c>
      <c r="CC37" s="1">
        <v>0</v>
      </c>
      <c r="CD37" s="1">
        <v>26852</v>
      </c>
      <c r="CE37" s="1">
        <v>14689</v>
      </c>
      <c r="CF37" s="1">
        <v>19669</v>
      </c>
      <c r="CG37" s="1">
        <v>33015</v>
      </c>
      <c r="CH37" s="1">
        <v>70988</v>
      </c>
      <c r="CI37" s="1">
        <v>83089</v>
      </c>
      <c r="CJ37" s="1">
        <v>35699</v>
      </c>
      <c r="CK37" s="1">
        <v>37569</v>
      </c>
      <c r="CL37" s="1">
        <v>12136</v>
      </c>
      <c r="CM37" s="1">
        <v>8970</v>
      </c>
      <c r="CN37" s="1">
        <v>4262808</v>
      </c>
      <c r="CO37" s="1">
        <v>4113731</v>
      </c>
      <c r="CP37" s="108">
        <v>4386719</v>
      </c>
      <c r="CQ37" s="111">
        <v>4233260</v>
      </c>
      <c r="CR37" s="99">
        <v>342676</v>
      </c>
      <c r="CS37">
        <v>2018</v>
      </c>
      <c r="CT37">
        <v>12801.360468781006</v>
      </c>
      <c r="CU37">
        <f>1000*SUM(CQ36:CQ37)/SUM(CR35:CR37)</f>
        <v>8485.034344940661</v>
      </c>
      <c r="CV37" s="88">
        <f>1000*SUM(CP37)/SUM(CR35:CR37)</f>
        <v>8792.6235044867899</v>
      </c>
      <c r="CX37" s="3">
        <f t="shared" si="3"/>
        <v>475.6390309534886</v>
      </c>
      <c r="CY37" s="3">
        <f t="shared" si="1"/>
        <v>60.888266882572935</v>
      </c>
      <c r="CZ37" s="7">
        <f t="shared" si="2"/>
        <v>41.821149232129635</v>
      </c>
      <c r="DA37">
        <f>CX36*CV37/100000</f>
        <v>139.57123760845923</v>
      </c>
    </row>
    <row r="38" spans="1:105">
      <c r="A38">
        <v>50002</v>
      </c>
      <c r="B38" t="s">
        <v>122</v>
      </c>
      <c r="C38" t="s">
        <v>109</v>
      </c>
      <c r="D38" t="s">
        <v>146</v>
      </c>
      <c r="E38" t="s">
        <v>147</v>
      </c>
      <c r="F38">
        <v>15114</v>
      </c>
      <c r="G38" t="s">
        <v>112</v>
      </c>
      <c r="H38" t="s">
        <v>113</v>
      </c>
      <c r="I38" t="s">
        <v>114</v>
      </c>
      <c r="J38" t="s">
        <v>8</v>
      </c>
      <c r="K38">
        <v>22</v>
      </c>
      <c r="L38">
        <v>3</v>
      </c>
      <c r="M38" t="s">
        <v>125</v>
      </c>
      <c r="N38" t="s">
        <v>116</v>
      </c>
      <c r="O38" t="s">
        <v>126</v>
      </c>
      <c r="P38" t="s">
        <v>126</v>
      </c>
      <c r="Q38" t="s">
        <v>118</v>
      </c>
      <c r="R38" t="s">
        <v>119</v>
      </c>
      <c r="S38" t="s">
        <v>127</v>
      </c>
      <c r="T38" s="1">
        <v>0</v>
      </c>
      <c r="U38" s="1">
        <v>0</v>
      </c>
      <c r="V38" s="1">
        <v>0</v>
      </c>
      <c r="W38" s="1">
        <v>0</v>
      </c>
      <c r="X38" s="1">
        <v>0</v>
      </c>
      <c r="Y38" s="1">
        <v>0</v>
      </c>
      <c r="Z38" s="1">
        <v>0</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2">
        <v>0</v>
      </c>
      <c r="AS38" s="2">
        <v>0</v>
      </c>
      <c r="AT38" s="2">
        <v>0</v>
      </c>
      <c r="AU38" s="2">
        <v>0</v>
      </c>
      <c r="AV38" s="2">
        <v>0</v>
      </c>
      <c r="AW38" s="2">
        <v>0</v>
      </c>
      <c r="AX38" s="2">
        <v>0</v>
      </c>
      <c r="AY38" s="2">
        <v>0</v>
      </c>
      <c r="AZ38" s="2">
        <v>0</v>
      </c>
      <c r="BA38" s="2">
        <v>0</v>
      </c>
      <c r="BB38" s="2">
        <v>0</v>
      </c>
      <c r="BC38" s="2">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T38" s="1">
        <v>0</v>
      </c>
      <c r="BU38" s="1">
        <v>0</v>
      </c>
      <c r="BV38" s="1">
        <v>0</v>
      </c>
      <c r="BW38" s="1">
        <v>0</v>
      </c>
      <c r="BX38" s="1">
        <v>0</v>
      </c>
      <c r="BY38" s="1">
        <v>0</v>
      </c>
      <c r="BZ38" s="1">
        <v>0</v>
      </c>
      <c r="CA38" s="1">
        <v>0</v>
      </c>
      <c r="CB38" s="1">
        <v>2319</v>
      </c>
      <c r="CC38" s="1">
        <v>0</v>
      </c>
      <c r="CD38" s="1">
        <v>0</v>
      </c>
      <c r="CE38" s="1">
        <v>0</v>
      </c>
      <c r="CF38" s="1">
        <v>0</v>
      </c>
      <c r="CG38" s="1">
        <v>0</v>
      </c>
      <c r="CH38" s="1">
        <v>1.137</v>
      </c>
      <c r="CI38" s="1">
        <v>0</v>
      </c>
      <c r="CJ38" s="1">
        <v>0.57499999999999996</v>
      </c>
      <c r="CK38" s="1">
        <v>0</v>
      </c>
      <c r="CL38" s="1">
        <v>0.39</v>
      </c>
      <c r="CM38" s="1">
        <v>0</v>
      </c>
      <c r="CN38" s="1">
        <v>0</v>
      </c>
      <c r="CO38" s="1">
        <v>0</v>
      </c>
      <c r="CP38" s="108">
        <v>0</v>
      </c>
      <c r="CQ38" s="111">
        <v>0</v>
      </c>
      <c r="CR38" s="99">
        <v>2321.1019999999999</v>
      </c>
      <c r="CS38">
        <v>2018</v>
      </c>
      <c r="CT38">
        <v>0</v>
      </c>
      <c r="CX38" s="3">
        <f t="shared" si="3"/>
        <v>1587.3673828663013</v>
      </c>
      <c r="CY38" s="3">
        <f t="shared" si="1"/>
        <v>0</v>
      </c>
      <c r="CZ38" s="7" t="str">
        <f t="shared" si="2"/>
        <v/>
      </c>
    </row>
    <row r="39" spans="1:105">
      <c r="A39">
        <v>50002</v>
      </c>
      <c r="B39" t="s">
        <v>122</v>
      </c>
      <c r="C39" t="s">
        <v>109</v>
      </c>
      <c r="D39" t="s">
        <v>146</v>
      </c>
      <c r="E39" t="s">
        <v>147</v>
      </c>
      <c r="F39">
        <v>15114</v>
      </c>
      <c r="G39" t="s">
        <v>112</v>
      </c>
      <c r="H39" t="s">
        <v>113</v>
      </c>
      <c r="I39" t="s">
        <v>114</v>
      </c>
      <c r="J39" t="s">
        <v>8</v>
      </c>
      <c r="K39">
        <v>22</v>
      </c>
      <c r="L39">
        <v>3</v>
      </c>
      <c r="M39" t="s">
        <v>125</v>
      </c>
      <c r="N39" t="s">
        <v>116</v>
      </c>
      <c r="O39" t="s">
        <v>117</v>
      </c>
      <c r="P39" t="s">
        <v>117</v>
      </c>
      <c r="Q39" t="s">
        <v>118</v>
      </c>
      <c r="R39" t="s">
        <v>119</v>
      </c>
      <c r="S39" t="s">
        <v>120</v>
      </c>
      <c r="T39" s="1">
        <v>0</v>
      </c>
      <c r="U39" s="1">
        <v>0</v>
      </c>
      <c r="V39" s="1">
        <v>0</v>
      </c>
      <c r="W39" s="1">
        <v>0</v>
      </c>
      <c r="X39" s="1">
        <v>0</v>
      </c>
      <c r="Y39" s="1">
        <v>0</v>
      </c>
      <c r="Z39" s="1">
        <v>0</v>
      </c>
      <c r="AA39" s="1">
        <v>0</v>
      </c>
      <c r="AB39" s="1">
        <v>0</v>
      </c>
      <c r="AC39" s="1">
        <v>0</v>
      </c>
      <c r="AD39" s="1">
        <v>0</v>
      </c>
      <c r="AE39" s="1">
        <v>0</v>
      </c>
      <c r="AF39" s="1">
        <v>0</v>
      </c>
      <c r="AG39" s="1">
        <v>0</v>
      </c>
      <c r="AH39" s="1">
        <v>0</v>
      </c>
      <c r="AI39" s="1">
        <v>0</v>
      </c>
      <c r="AJ39" s="1">
        <v>0</v>
      </c>
      <c r="AK39" s="1">
        <v>0</v>
      </c>
      <c r="AL39" s="1">
        <v>0</v>
      </c>
      <c r="AM39" s="1">
        <v>0</v>
      </c>
      <c r="AN39" s="1">
        <v>0</v>
      </c>
      <c r="AO39" s="1">
        <v>0</v>
      </c>
      <c r="AP39" s="1">
        <v>0</v>
      </c>
      <c r="AQ39" s="1">
        <v>0</v>
      </c>
      <c r="AR39" s="2">
        <v>0</v>
      </c>
      <c r="AS39" s="2">
        <v>0</v>
      </c>
      <c r="AT39" s="2">
        <v>0</v>
      </c>
      <c r="AU39" s="2">
        <v>0</v>
      </c>
      <c r="AV39" s="2">
        <v>0</v>
      </c>
      <c r="AW39" s="2">
        <v>0</v>
      </c>
      <c r="AX39" s="2">
        <v>0</v>
      </c>
      <c r="AY39" s="2">
        <v>0</v>
      </c>
      <c r="AZ39" s="2">
        <v>0</v>
      </c>
      <c r="BA39" s="2">
        <v>0</v>
      </c>
      <c r="BB39" s="2">
        <v>0</v>
      </c>
      <c r="BC39" s="2">
        <v>0</v>
      </c>
      <c r="BD39" s="1">
        <v>0</v>
      </c>
      <c r="BE39" s="1">
        <v>0</v>
      </c>
      <c r="BF39" s="1">
        <v>0</v>
      </c>
      <c r="BG39" s="1">
        <v>0</v>
      </c>
      <c r="BH39" s="1">
        <v>0</v>
      </c>
      <c r="BI39" s="1">
        <v>0</v>
      </c>
      <c r="BJ39" s="1">
        <v>0</v>
      </c>
      <c r="BK39" s="1">
        <v>0</v>
      </c>
      <c r="BL39" s="1">
        <v>0</v>
      </c>
      <c r="BM39" s="1">
        <v>0</v>
      </c>
      <c r="BN39" s="1">
        <v>0</v>
      </c>
      <c r="BO39" s="1">
        <v>0</v>
      </c>
      <c r="BP39" s="1">
        <v>0</v>
      </c>
      <c r="BQ39" s="1">
        <v>0</v>
      </c>
      <c r="BR39" s="1">
        <v>0</v>
      </c>
      <c r="BS39" s="1">
        <v>0</v>
      </c>
      <c r="BT39" s="1">
        <v>0</v>
      </c>
      <c r="BU39" s="1">
        <v>0</v>
      </c>
      <c r="BV39" s="1">
        <v>0</v>
      </c>
      <c r="BW39" s="1">
        <v>0</v>
      </c>
      <c r="BX39" s="1">
        <v>0</v>
      </c>
      <c r="BY39" s="1">
        <v>0</v>
      </c>
      <c r="BZ39" s="1">
        <v>0</v>
      </c>
      <c r="CA39" s="1">
        <v>0</v>
      </c>
      <c r="CB39" s="1">
        <v>0</v>
      </c>
      <c r="CC39" s="1">
        <v>0</v>
      </c>
      <c r="CD39" s="1">
        <v>0</v>
      </c>
      <c r="CE39" s="1">
        <v>839</v>
      </c>
      <c r="CF39" s="1">
        <v>0</v>
      </c>
      <c r="CG39" s="1">
        <v>2047</v>
      </c>
      <c r="CH39" s="1">
        <v>7925.8630000000003</v>
      </c>
      <c r="CI39" s="1">
        <v>9757</v>
      </c>
      <c r="CJ39" s="1">
        <v>5254.4250000000002</v>
      </c>
      <c r="CK39" s="1">
        <v>7733</v>
      </c>
      <c r="CL39" s="1">
        <v>46.61</v>
      </c>
      <c r="CM39" s="1">
        <v>175</v>
      </c>
      <c r="CN39" s="1">
        <v>0</v>
      </c>
      <c r="CO39" s="1">
        <v>0</v>
      </c>
      <c r="CP39" s="108">
        <v>0</v>
      </c>
      <c r="CQ39" s="111">
        <v>0</v>
      </c>
      <c r="CR39" s="99">
        <v>33777.898000000001</v>
      </c>
      <c r="CS39">
        <v>2018</v>
      </c>
      <c r="CT39">
        <v>0</v>
      </c>
      <c r="CX39" s="3">
        <f t="shared" si="3"/>
        <v>475.6390309534886</v>
      </c>
      <c r="CY39" s="3">
        <f t="shared" si="1"/>
        <v>0</v>
      </c>
      <c r="CZ39" s="7" t="str">
        <f t="shared" si="2"/>
        <v/>
      </c>
    </row>
    <row r="40" spans="1:105">
      <c r="A40">
        <v>50002</v>
      </c>
      <c r="B40" t="s">
        <v>122</v>
      </c>
      <c r="C40" t="s">
        <v>109</v>
      </c>
      <c r="D40" t="s">
        <v>146</v>
      </c>
      <c r="E40" t="s">
        <v>147</v>
      </c>
      <c r="F40">
        <v>15114</v>
      </c>
      <c r="G40" t="s">
        <v>112</v>
      </c>
      <c r="H40" t="s">
        <v>113</v>
      </c>
      <c r="I40" t="s">
        <v>114</v>
      </c>
      <c r="J40" t="s">
        <v>8</v>
      </c>
      <c r="K40">
        <v>22</v>
      </c>
      <c r="L40">
        <v>3</v>
      </c>
      <c r="M40" t="s">
        <v>125</v>
      </c>
      <c r="N40" t="s">
        <v>121</v>
      </c>
      <c r="O40" t="s">
        <v>126</v>
      </c>
      <c r="P40" t="s">
        <v>126</v>
      </c>
      <c r="Q40" t="s">
        <v>118</v>
      </c>
      <c r="R40" t="s">
        <v>119</v>
      </c>
      <c r="S40" t="s">
        <v>127</v>
      </c>
      <c r="T40" s="1">
        <v>12186</v>
      </c>
      <c r="U40" s="1">
        <v>0</v>
      </c>
      <c r="V40" s="1">
        <v>0</v>
      </c>
      <c r="W40" s="1">
        <v>0</v>
      </c>
      <c r="X40" s="1">
        <v>0</v>
      </c>
      <c r="Y40" s="1">
        <v>0</v>
      </c>
      <c r="Z40" s="1">
        <v>6</v>
      </c>
      <c r="AA40" s="1">
        <v>0</v>
      </c>
      <c r="AB40" s="1">
        <v>3</v>
      </c>
      <c r="AC40" s="1">
        <v>0</v>
      </c>
      <c r="AD40" s="1">
        <v>3</v>
      </c>
      <c r="AE40" s="1">
        <v>0</v>
      </c>
      <c r="AF40" s="1">
        <v>12186</v>
      </c>
      <c r="AG40" s="1">
        <v>0</v>
      </c>
      <c r="AH40" s="1">
        <v>0</v>
      </c>
      <c r="AI40" s="1">
        <v>0</v>
      </c>
      <c r="AJ40" s="1">
        <v>0</v>
      </c>
      <c r="AK40" s="1">
        <v>0</v>
      </c>
      <c r="AL40" s="1">
        <v>6</v>
      </c>
      <c r="AM40" s="1">
        <v>0</v>
      </c>
      <c r="AN40" s="1">
        <v>3</v>
      </c>
      <c r="AO40" s="1">
        <v>0</v>
      </c>
      <c r="AP40" s="1">
        <v>3</v>
      </c>
      <c r="AQ40" s="1">
        <v>0</v>
      </c>
      <c r="AR40" s="2">
        <v>5.8</v>
      </c>
      <c r="AS40" s="2">
        <v>0</v>
      </c>
      <c r="AT40" s="2">
        <v>0</v>
      </c>
      <c r="AU40" s="2">
        <v>0</v>
      </c>
      <c r="AV40" s="2">
        <v>0</v>
      </c>
      <c r="AW40" s="2">
        <v>0</v>
      </c>
      <c r="AX40" s="2">
        <v>5.8</v>
      </c>
      <c r="AY40" s="2">
        <v>0</v>
      </c>
      <c r="AZ40" s="2">
        <v>5.8</v>
      </c>
      <c r="BA40" s="2">
        <v>0</v>
      </c>
      <c r="BB40" s="2">
        <v>5.8</v>
      </c>
      <c r="BC40" s="2">
        <v>0</v>
      </c>
      <c r="BD40" s="1">
        <v>70679</v>
      </c>
      <c r="BE40" s="1">
        <v>0</v>
      </c>
      <c r="BF40" s="1">
        <v>0</v>
      </c>
      <c r="BG40" s="1">
        <v>0</v>
      </c>
      <c r="BH40" s="1">
        <v>0</v>
      </c>
      <c r="BI40" s="1">
        <v>0</v>
      </c>
      <c r="BJ40" s="1">
        <v>35</v>
      </c>
      <c r="BK40" s="1">
        <v>0</v>
      </c>
      <c r="BL40" s="1">
        <v>17</v>
      </c>
      <c r="BM40" s="1">
        <v>0</v>
      </c>
      <c r="BN40" s="1">
        <v>17</v>
      </c>
      <c r="BO40" s="1">
        <v>0</v>
      </c>
      <c r="BP40" s="1">
        <v>70679</v>
      </c>
      <c r="BQ40" s="1">
        <v>0</v>
      </c>
      <c r="BR40" s="1">
        <v>0</v>
      </c>
      <c r="BS40" s="1">
        <v>0</v>
      </c>
      <c r="BT40" s="1">
        <v>0</v>
      </c>
      <c r="BU40" s="1">
        <v>0</v>
      </c>
      <c r="BV40" s="1">
        <v>33</v>
      </c>
      <c r="BW40" s="1">
        <v>0</v>
      </c>
      <c r="BX40" s="1">
        <v>17</v>
      </c>
      <c r="BY40" s="1">
        <v>0</v>
      </c>
      <c r="BZ40" s="1">
        <v>16</v>
      </c>
      <c r="CA40" s="1">
        <v>0</v>
      </c>
      <c r="CB40" s="1">
        <v>6121</v>
      </c>
      <c r="CC40" s="1">
        <v>0</v>
      </c>
      <c r="CD40" s="1">
        <v>0</v>
      </c>
      <c r="CE40" s="1">
        <v>0</v>
      </c>
      <c r="CF40" s="1">
        <v>0</v>
      </c>
      <c r="CG40" s="1">
        <v>0</v>
      </c>
      <c r="CH40" s="1">
        <v>2.528</v>
      </c>
      <c r="CI40" s="1">
        <v>0</v>
      </c>
      <c r="CJ40" s="1">
        <v>1.3029999999999999</v>
      </c>
      <c r="CK40" s="1">
        <v>0</v>
      </c>
      <c r="CL40" s="1">
        <v>1.2869999999999999</v>
      </c>
      <c r="CM40" s="1">
        <v>0</v>
      </c>
      <c r="CN40" s="1">
        <v>12198</v>
      </c>
      <c r="CO40" s="1">
        <v>12198</v>
      </c>
      <c r="CP40" s="108">
        <v>70748</v>
      </c>
      <c r="CQ40" s="111">
        <v>70745</v>
      </c>
      <c r="CR40" s="99">
        <v>6126.1180000000004</v>
      </c>
      <c r="CS40">
        <v>2018</v>
      </c>
      <c r="CT40">
        <v>11548.585907094835</v>
      </c>
      <c r="CX40" s="3">
        <f t="shared" si="3"/>
        <v>1587.3673828663013</v>
      </c>
      <c r="CY40" s="3">
        <f t="shared" si="1"/>
        <v>183.31848587151779</v>
      </c>
      <c r="CZ40" s="7" t="str">
        <f t="shared" si="2"/>
        <v/>
      </c>
    </row>
    <row r="41" spans="1:105">
      <c r="A41">
        <v>50002</v>
      </c>
      <c r="B41" t="s">
        <v>122</v>
      </c>
      <c r="C41" t="s">
        <v>109</v>
      </c>
      <c r="D41" t="s">
        <v>146</v>
      </c>
      <c r="E41" t="s">
        <v>147</v>
      </c>
      <c r="F41">
        <v>15114</v>
      </c>
      <c r="G41" t="s">
        <v>112</v>
      </c>
      <c r="H41" t="s">
        <v>113</v>
      </c>
      <c r="I41" t="s">
        <v>114</v>
      </c>
      <c r="J41" t="s">
        <v>8</v>
      </c>
      <c r="K41">
        <v>22</v>
      </c>
      <c r="L41">
        <v>3</v>
      </c>
      <c r="M41" t="s">
        <v>125</v>
      </c>
      <c r="N41" t="s">
        <v>121</v>
      </c>
      <c r="O41" t="s">
        <v>117</v>
      </c>
      <c r="P41" t="s">
        <v>117</v>
      </c>
      <c r="Q41" t="s">
        <v>118</v>
      </c>
      <c r="R41" t="s">
        <v>119</v>
      </c>
      <c r="S41" t="s">
        <v>120</v>
      </c>
      <c r="T41" s="1">
        <v>0</v>
      </c>
      <c r="U41" s="1">
        <v>0</v>
      </c>
      <c r="V41" s="1">
        <v>68</v>
      </c>
      <c r="W41" s="1">
        <v>25787</v>
      </c>
      <c r="X41" s="1">
        <v>0</v>
      </c>
      <c r="Y41" s="1">
        <v>60607</v>
      </c>
      <c r="Z41" s="1">
        <v>235698</v>
      </c>
      <c r="AA41" s="1">
        <v>281201</v>
      </c>
      <c r="AB41" s="1">
        <v>154461</v>
      </c>
      <c r="AC41" s="1">
        <v>215888</v>
      </c>
      <c r="AD41" s="1">
        <v>2013</v>
      </c>
      <c r="AE41" s="1">
        <v>7202</v>
      </c>
      <c r="AF41" s="1">
        <v>0</v>
      </c>
      <c r="AG41" s="1">
        <v>0</v>
      </c>
      <c r="AH41" s="1">
        <v>0</v>
      </c>
      <c r="AI41" s="1">
        <v>25787</v>
      </c>
      <c r="AJ41" s="1">
        <v>0</v>
      </c>
      <c r="AK41" s="1">
        <v>59109</v>
      </c>
      <c r="AL41" s="1">
        <v>228856</v>
      </c>
      <c r="AM41" s="1">
        <v>281201</v>
      </c>
      <c r="AN41" s="1">
        <v>152538</v>
      </c>
      <c r="AO41" s="1">
        <v>215888</v>
      </c>
      <c r="AP41" s="1">
        <v>1777</v>
      </c>
      <c r="AQ41" s="1">
        <v>6558</v>
      </c>
      <c r="AR41" s="2">
        <v>0</v>
      </c>
      <c r="AS41" s="2">
        <v>0</v>
      </c>
      <c r="AT41" s="2">
        <v>1.03</v>
      </c>
      <c r="AU41" s="2">
        <v>1.03</v>
      </c>
      <c r="AV41" s="2">
        <v>0</v>
      </c>
      <c r="AW41" s="2">
        <v>1.0289999999999999</v>
      </c>
      <c r="AX41" s="2">
        <v>1.0289999999999999</v>
      </c>
      <c r="AY41" s="2">
        <v>1.028</v>
      </c>
      <c r="AZ41" s="2">
        <v>1.0289999999999999</v>
      </c>
      <c r="BA41" s="2">
        <v>1.03</v>
      </c>
      <c r="BB41" s="2">
        <v>1.032</v>
      </c>
      <c r="BC41" s="2">
        <v>1.0309999999999999</v>
      </c>
      <c r="BD41" s="1">
        <v>0</v>
      </c>
      <c r="BE41" s="1">
        <v>0</v>
      </c>
      <c r="BF41" s="1">
        <v>70</v>
      </c>
      <c r="BG41" s="1">
        <v>26561</v>
      </c>
      <c r="BH41" s="1">
        <v>0</v>
      </c>
      <c r="BI41" s="1">
        <v>62365</v>
      </c>
      <c r="BJ41" s="1">
        <v>242533</v>
      </c>
      <c r="BK41" s="1">
        <v>289075</v>
      </c>
      <c r="BL41" s="1">
        <v>158940</v>
      </c>
      <c r="BM41" s="1">
        <v>222365</v>
      </c>
      <c r="BN41" s="1">
        <v>2077</v>
      </c>
      <c r="BO41" s="1">
        <v>7425</v>
      </c>
      <c r="BP41" s="1">
        <v>0</v>
      </c>
      <c r="BQ41" s="1">
        <v>0</v>
      </c>
      <c r="BR41" s="1">
        <v>0</v>
      </c>
      <c r="BS41" s="1">
        <v>26561</v>
      </c>
      <c r="BT41" s="1">
        <v>0</v>
      </c>
      <c r="BU41" s="1">
        <v>60823</v>
      </c>
      <c r="BV41" s="1">
        <v>235493</v>
      </c>
      <c r="BW41" s="1">
        <v>289075</v>
      </c>
      <c r="BX41" s="1">
        <v>156962</v>
      </c>
      <c r="BY41" s="1">
        <v>222365</v>
      </c>
      <c r="BZ41" s="1">
        <v>1834</v>
      </c>
      <c r="CA41" s="1">
        <v>6761</v>
      </c>
      <c r="CB41" s="1">
        <v>0</v>
      </c>
      <c r="CC41" s="1">
        <v>0</v>
      </c>
      <c r="CD41" s="1">
        <v>0</v>
      </c>
      <c r="CE41" s="1">
        <v>2093</v>
      </c>
      <c r="CF41" s="1">
        <v>0</v>
      </c>
      <c r="CG41" s="1">
        <v>4546</v>
      </c>
      <c r="CH41" s="1">
        <v>17615.472000000002</v>
      </c>
      <c r="CI41" s="1">
        <v>21807</v>
      </c>
      <c r="CJ41" s="1">
        <v>11905.697</v>
      </c>
      <c r="CK41" s="1">
        <v>17054</v>
      </c>
      <c r="CL41" s="1">
        <v>153.71299999999999</v>
      </c>
      <c r="CM41" s="1">
        <v>555</v>
      </c>
      <c r="CN41" s="1">
        <v>982925</v>
      </c>
      <c r="CO41" s="1">
        <v>971714</v>
      </c>
      <c r="CP41" s="108">
        <v>1011411</v>
      </c>
      <c r="CQ41" s="111">
        <v>999874</v>
      </c>
      <c r="CR41" s="99">
        <v>75729.881999999998</v>
      </c>
      <c r="CS41">
        <v>2018</v>
      </c>
      <c r="CT41">
        <v>13355.507407234571</v>
      </c>
      <c r="CU41">
        <f>1000*SUM(CQ40:CQ41)/SUM(CR39:CR41)</f>
        <v>9258.69505843347</v>
      </c>
      <c r="CV41" s="88">
        <f>1000*SUM(CP40:CP41)/SUM(CR38:CR41)</f>
        <v>9174.3376711457768</v>
      </c>
      <c r="CX41" s="3">
        <f t="shared" si="3"/>
        <v>475.6390309534886</v>
      </c>
      <c r="CY41" s="3">
        <f t="shared" si="1"/>
        <v>63.524006010691906</v>
      </c>
      <c r="CZ41" s="7">
        <f t="shared" si="2"/>
        <v>43.636730795438623</v>
      </c>
      <c r="DA41">
        <f>CX40*CV41/100000</f>
        <v>145.63044378578388</v>
      </c>
    </row>
    <row r="42" spans="1:105">
      <c r="A42">
        <v>50498</v>
      </c>
      <c r="B42" t="s">
        <v>122</v>
      </c>
      <c r="C42" t="s">
        <v>109</v>
      </c>
      <c r="D42" t="s">
        <v>148</v>
      </c>
      <c r="E42" t="s">
        <v>148</v>
      </c>
      <c r="F42">
        <v>2956</v>
      </c>
      <c r="G42" t="s">
        <v>121</v>
      </c>
      <c r="H42" t="s">
        <v>113</v>
      </c>
      <c r="I42" t="s">
        <v>114</v>
      </c>
      <c r="J42" t="s">
        <v>8</v>
      </c>
      <c r="K42">
        <v>22</v>
      </c>
      <c r="L42">
        <v>3</v>
      </c>
      <c r="M42" t="s">
        <v>125</v>
      </c>
      <c r="N42" t="s">
        <v>116</v>
      </c>
      <c r="O42" t="s">
        <v>126</v>
      </c>
      <c r="P42" t="s">
        <v>126</v>
      </c>
      <c r="Q42" t="s">
        <v>118</v>
      </c>
      <c r="R42" t="s">
        <v>119</v>
      </c>
      <c r="S42" t="s">
        <v>127</v>
      </c>
      <c r="T42" s="1">
        <v>0</v>
      </c>
      <c r="U42" s="1">
        <v>0</v>
      </c>
      <c r="V42" s="1">
        <v>0</v>
      </c>
      <c r="W42" s="1">
        <v>0</v>
      </c>
      <c r="X42" s="1">
        <v>0</v>
      </c>
      <c r="Y42" s="1">
        <v>0</v>
      </c>
      <c r="Z42" s="1">
        <v>0</v>
      </c>
      <c r="AA42" s="1">
        <v>0</v>
      </c>
      <c r="AB42" s="1">
        <v>0</v>
      </c>
      <c r="AC42" s="1">
        <v>0</v>
      </c>
      <c r="AD42" s="1">
        <v>0</v>
      </c>
      <c r="AE42" s="1">
        <v>0</v>
      </c>
      <c r="AF42" s="1">
        <v>0</v>
      </c>
      <c r="AG42" s="1">
        <v>0</v>
      </c>
      <c r="AH42" s="1">
        <v>0</v>
      </c>
      <c r="AI42" s="1">
        <v>0</v>
      </c>
      <c r="AJ42" s="1">
        <v>0</v>
      </c>
      <c r="AK42" s="1">
        <v>0</v>
      </c>
      <c r="AL42" s="1">
        <v>0</v>
      </c>
      <c r="AM42" s="1">
        <v>0</v>
      </c>
      <c r="AN42" s="1">
        <v>0</v>
      </c>
      <c r="AO42" s="1">
        <v>0</v>
      </c>
      <c r="AP42" s="1">
        <v>0</v>
      </c>
      <c r="AQ42" s="1">
        <v>0</v>
      </c>
      <c r="AR42" s="2">
        <v>0</v>
      </c>
      <c r="AS42" s="2">
        <v>0</v>
      </c>
      <c r="AT42" s="2">
        <v>0</v>
      </c>
      <c r="AU42" s="2">
        <v>0</v>
      </c>
      <c r="AV42" s="2">
        <v>0</v>
      </c>
      <c r="AW42" s="2">
        <v>0</v>
      </c>
      <c r="AX42" s="2">
        <v>0</v>
      </c>
      <c r="AY42" s="2">
        <v>0</v>
      </c>
      <c r="AZ42" s="2">
        <v>0</v>
      </c>
      <c r="BA42" s="2">
        <v>0</v>
      </c>
      <c r="BB42" s="2">
        <v>0</v>
      </c>
      <c r="BC42" s="2">
        <v>0</v>
      </c>
      <c r="BD42" s="1">
        <v>0</v>
      </c>
      <c r="BE42" s="1">
        <v>0</v>
      </c>
      <c r="BF42" s="1">
        <v>0</v>
      </c>
      <c r="BG42" s="1">
        <v>0</v>
      </c>
      <c r="BH42" s="1">
        <v>0</v>
      </c>
      <c r="BI42" s="1">
        <v>0</v>
      </c>
      <c r="BJ42" s="1">
        <v>0</v>
      </c>
      <c r="BK42" s="1">
        <v>0</v>
      </c>
      <c r="BL42" s="1">
        <v>0</v>
      </c>
      <c r="BM42" s="1">
        <v>0</v>
      </c>
      <c r="BN42" s="1">
        <v>0</v>
      </c>
      <c r="BO42" s="1">
        <v>0</v>
      </c>
      <c r="BP42" s="1">
        <v>0</v>
      </c>
      <c r="BQ42" s="1">
        <v>0</v>
      </c>
      <c r="BR42" s="1">
        <v>0</v>
      </c>
      <c r="BS42" s="1">
        <v>0</v>
      </c>
      <c r="BT42" s="1">
        <v>0</v>
      </c>
      <c r="BU42" s="1">
        <v>0</v>
      </c>
      <c r="BV42" s="1">
        <v>0</v>
      </c>
      <c r="BW42" s="1">
        <v>0</v>
      </c>
      <c r="BX42" s="1">
        <v>0</v>
      </c>
      <c r="BY42" s="1">
        <v>0</v>
      </c>
      <c r="BZ42" s="1">
        <v>0</v>
      </c>
      <c r="CA42" s="1">
        <v>0</v>
      </c>
      <c r="CB42" s="1">
        <v>508.21499999999997</v>
      </c>
      <c r="CC42" s="1">
        <v>0</v>
      </c>
      <c r="CD42" s="1">
        <v>0</v>
      </c>
      <c r="CE42" s="1">
        <v>0</v>
      </c>
      <c r="CF42" s="1">
        <v>0</v>
      </c>
      <c r="CG42" s="1">
        <v>0</v>
      </c>
      <c r="CH42" s="1">
        <v>0</v>
      </c>
      <c r="CI42" s="1">
        <v>0</v>
      </c>
      <c r="CJ42" s="1">
        <v>0</v>
      </c>
      <c r="CK42" s="1">
        <v>0</v>
      </c>
      <c r="CL42" s="1">
        <v>0</v>
      </c>
      <c r="CM42" s="1">
        <v>0</v>
      </c>
      <c r="CN42" s="1">
        <v>0</v>
      </c>
      <c r="CO42" s="1">
        <v>0</v>
      </c>
      <c r="CP42" s="108">
        <v>0</v>
      </c>
      <c r="CQ42" s="111">
        <v>0</v>
      </c>
      <c r="CR42" s="99">
        <v>508.21499999999997</v>
      </c>
      <c r="CS42">
        <v>2018</v>
      </c>
      <c r="CT42">
        <v>0</v>
      </c>
      <c r="CX42" s="3">
        <f t="shared" si="3"/>
        <v>1587.3673828663013</v>
      </c>
      <c r="CY42" s="3">
        <f t="shared" si="1"/>
        <v>0</v>
      </c>
      <c r="CZ42" s="7" t="str">
        <f t="shared" si="2"/>
        <v/>
      </c>
    </row>
    <row r="43" spans="1:105">
      <c r="A43">
        <v>50498</v>
      </c>
      <c r="B43" t="s">
        <v>122</v>
      </c>
      <c r="C43" t="s">
        <v>109</v>
      </c>
      <c r="D43" t="s">
        <v>148</v>
      </c>
      <c r="E43" t="s">
        <v>148</v>
      </c>
      <c r="F43">
        <v>2956</v>
      </c>
      <c r="G43" t="s">
        <v>121</v>
      </c>
      <c r="H43" t="s">
        <v>113</v>
      </c>
      <c r="I43" t="s">
        <v>114</v>
      </c>
      <c r="J43" t="s">
        <v>8</v>
      </c>
      <c r="K43">
        <v>22</v>
      </c>
      <c r="L43">
        <v>3</v>
      </c>
      <c r="M43" t="s">
        <v>125</v>
      </c>
      <c r="N43" t="s">
        <v>116</v>
      </c>
      <c r="O43" t="s">
        <v>117</v>
      </c>
      <c r="P43" t="s">
        <v>117</v>
      </c>
      <c r="Q43" t="s">
        <v>118</v>
      </c>
      <c r="R43" t="s">
        <v>119</v>
      </c>
      <c r="S43" t="s">
        <v>120</v>
      </c>
      <c r="T43" s="1">
        <v>4829</v>
      </c>
      <c r="U43" s="1">
        <v>4332</v>
      </c>
      <c r="V43" s="1">
        <v>48</v>
      </c>
      <c r="W43" s="1">
        <v>27175</v>
      </c>
      <c r="X43" s="1">
        <v>0</v>
      </c>
      <c r="Y43" s="1">
        <v>920</v>
      </c>
      <c r="Z43" s="1">
        <v>3432</v>
      </c>
      <c r="AA43" s="1">
        <v>5590</v>
      </c>
      <c r="AB43" s="1">
        <v>6742</v>
      </c>
      <c r="AC43" s="1">
        <v>14446</v>
      </c>
      <c r="AD43" s="1">
        <v>0</v>
      </c>
      <c r="AE43" s="1">
        <v>405</v>
      </c>
      <c r="AF43" s="1">
        <v>4829</v>
      </c>
      <c r="AG43" s="1">
        <v>4332</v>
      </c>
      <c r="AH43" s="1">
        <v>48</v>
      </c>
      <c r="AI43" s="1">
        <v>27175</v>
      </c>
      <c r="AJ43" s="1">
        <v>0</v>
      </c>
      <c r="AK43" s="1">
        <v>920</v>
      </c>
      <c r="AL43" s="1">
        <v>3432</v>
      </c>
      <c r="AM43" s="1">
        <v>5590</v>
      </c>
      <c r="AN43" s="1">
        <v>6742</v>
      </c>
      <c r="AO43" s="1">
        <v>14446</v>
      </c>
      <c r="AP43" s="1">
        <v>0</v>
      </c>
      <c r="AQ43" s="1">
        <v>405</v>
      </c>
      <c r="AR43" s="2">
        <v>1.026</v>
      </c>
      <c r="AS43" s="2">
        <v>1.026</v>
      </c>
      <c r="AT43" s="2">
        <v>1.026</v>
      </c>
      <c r="AU43" s="2">
        <v>1.026</v>
      </c>
      <c r="AV43" s="2">
        <v>0</v>
      </c>
      <c r="AW43" s="2">
        <v>1.026</v>
      </c>
      <c r="AX43" s="2">
        <v>1.026</v>
      </c>
      <c r="AY43" s="2">
        <v>1.026</v>
      </c>
      <c r="AZ43" s="2">
        <v>1.026</v>
      </c>
      <c r="BA43" s="2">
        <v>1.026</v>
      </c>
      <c r="BB43" s="2">
        <v>0</v>
      </c>
      <c r="BC43" s="2">
        <v>1.026</v>
      </c>
      <c r="BD43" s="1">
        <v>4955</v>
      </c>
      <c r="BE43" s="1">
        <v>4445</v>
      </c>
      <c r="BF43" s="1">
        <v>49</v>
      </c>
      <c r="BG43" s="1">
        <v>27882</v>
      </c>
      <c r="BH43" s="1">
        <v>0</v>
      </c>
      <c r="BI43" s="1">
        <v>944</v>
      </c>
      <c r="BJ43" s="1">
        <v>3521</v>
      </c>
      <c r="BK43" s="1">
        <v>5735</v>
      </c>
      <c r="BL43" s="1">
        <v>6917</v>
      </c>
      <c r="BM43" s="1">
        <v>14822</v>
      </c>
      <c r="BN43" s="1">
        <v>0</v>
      </c>
      <c r="BO43" s="1">
        <v>416</v>
      </c>
      <c r="BP43" s="1">
        <v>4955</v>
      </c>
      <c r="BQ43" s="1">
        <v>4445</v>
      </c>
      <c r="BR43" s="1">
        <v>49</v>
      </c>
      <c r="BS43" s="1">
        <v>27882</v>
      </c>
      <c r="BT43" s="1">
        <v>0</v>
      </c>
      <c r="BU43" s="1">
        <v>944</v>
      </c>
      <c r="BV43" s="1">
        <v>3521</v>
      </c>
      <c r="BW43" s="1">
        <v>5735</v>
      </c>
      <c r="BX43" s="1">
        <v>6917</v>
      </c>
      <c r="BY43" s="1">
        <v>14822</v>
      </c>
      <c r="BZ43" s="1">
        <v>0</v>
      </c>
      <c r="CA43" s="1">
        <v>416</v>
      </c>
      <c r="CB43" s="1">
        <v>647.78499999999997</v>
      </c>
      <c r="CC43" s="1">
        <v>835</v>
      </c>
      <c r="CD43" s="1">
        <v>17</v>
      </c>
      <c r="CE43" s="1">
        <v>4790</v>
      </c>
      <c r="CF43" s="1">
        <v>0</v>
      </c>
      <c r="CG43" s="1">
        <v>232</v>
      </c>
      <c r="CH43" s="1">
        <v>1048</v>
      </c>
      <c r="CI43" s="1">
        <v>2075</v>
      </c>
      <c r="CJ43" s="1">
        <v>1870</v>
      </c>
      <c r="CK43" s="1">
        <v>4542</v>
      </c>
      <c r="CL43" s="1">
        <v>0</v>
      </c>
      <c r="CM43" s="1">
        <v>98</v>
      </c>
      <c r="CN43" s="1">
        <v>67919</v>
      </c>
      <c r="CO43" s="1">
        <v>67919</v>
      </c>
      <c r="CP43" s="108">
        <v>69686</v>
      </c>
      <c r="CQ43" s="111">
        <v>69686</v>
      </c>
      <c r="CR43" s="99">
        <v>16154.785</v>
      </c>
      <c r="CS43">
        <v>2018</v>
      </c>
      <c r="CT43">
        <f>1000*CP43/CR43</f>
        <v>4313.6445331832028</v>
      </c>
      <c r="CX43" s="3">
        <f t="shared" si="3"/>
        <v>475.6390309534886</v>
      </c>
      <c r="CY43" s="3">
        <f t="shared" si="1"/>
        <v>20.517377056410723</v>
      </c>
      <c r="CZ43" s="7" t="str">
        <f t="shared" si="2"/>
        <v/>
      </c>
    </row>
    <row r="44" spans="1:105">
      <c r="A44">
        <v>50498</v>
      </c>
      <c r="B44" t="s">
        <v>122</v>
      </c>
      <c r="C44" t="s">
        <v>109</v>
      </c>
      <c r="D44" t="s">
        <v>148</v>
      </c>
      <c r="E44" t="s">
        <v>148</v>
      </c>
      <c r="F44">
        <v>2956</v>
      </c>
      <c r="G44" t="s">
        <v>121</v>
      </c>
      <c r="H44" t="s">
        <v>113</v>
      </c>
      <c r="I44" t="s">
        <v>114</v>
      </c>
      <c r="J44" t="s">
        <v>8</v>
      </c>
      <c r="K44">
        <v>22</v>
      </c>
      <c r="L44">
        <v>3</v>
      </c>
      <c r="M44" t="s">
        <v>125</v>
      </c>
      <c r="N44" t="s">
        <v>121</v>
      </c>
      <c r="O44" t="s">
        <v>126</v>
      </c>
      <c r="P44" t="s">
        <v>126</v>
      </c>
      <c r="Q44" t="s">
        <v>118</v>
      </c>
      <c r="R44" t="s">
        <v>119</v>
      </c>
      <c r="S44" t="s">
        <v>127</v>
      </c>
      <c r="T44" s="1">
        <v>4048</v>
      </c>
      <c r="U44" s="1">
        <v>0</v>
      </c>
      <c r="V44" s="1">
        <v>0</v>
      </c>
      <c r="W44" s="1">
        <v>0</v>
      </c>
      <c r="X44" s="1">
        <v>0</v>
      </c>
      <c r="Y44" s="1">
        <v>0</v>
      </c>
      <c r="Z44" s="1">
        <v>0</v>
      </c>
      <c r="AA44" s="1">
        <v>0</v>
      </c>
      <c r="AB44" s="1">
        <v>0</v>
      </c>
      <c r="AC44" s="1">
        <v>0</v>
      </c>
      <c r="AD44" s="1">
        <v>0</v>
      </c>
      <c r="AE44" s="1">
        <v>0</v>
      </c>
      <c r="AF44" s="1">
        <v>4048</v>
      </c>
      <c r="AG44" s="1">
        <v>0</v>
      </c>
      <c r="AH44" s="1">
        <v>0</v>
      </c>
      <c r="AI44" s="1">
        <v>0</v>
      </c>
      <c r="AJ44" s="1">
        <v>0</v>
      </c>
      <c r="AK44" s="1">
        <v>0</v>
      </c>
      <c r="AL44" s="1">
        <v>0</v>
      </c>
      <c r="AM44" s="1">
        <v>0</v>
      </c>
      <c r="AN44" s="1">
        <v>0</v>
      </c>
      <c r="AO44" s="1">
        <v>0</v>
      </c>
      <c r="AP44" s="1">
        <v>0</v>
      </c>
      <c r="AQ44" s="1">
        <v>0</v>
      </c>
      <c r="AR44" s="2">
        <v>5.7</v>
      </c>
      <c r="AS44" s="2">
        <v>0</v>
      </c>
      <c r="AT44" s="2">
        <v>0</v>
      </c>
      <c r="AU44" s="2">
        <v>0</v>
      </c>
      <c r="AV44" s="2">
        <v>0</v>
      </c>
      <c r="AW44" s="2">
        <v>0</v>
      </c>
      <c r="AX44" s="2">
        <v>0</v>
      </c>
      <c r="AY44" s="2">
        <v>0</v>
      </c>
      <c r="AZ44" s="2">
        <v>0</v>
      </c>
      <c r="BA44" s="2">
        <v>0</v>
      </c>
      <c r="BB44" s="2">
        <v>0</v>
      </c>
      <c r="BC44" s="2">
        <v>0</v>
      </c>
      <c r="BD44" s="1">
        <v>23074</v>
      </c>
      <c r="BE44" s="1">
        <v>0</v>
      </c>
      <c r="BF44" s="1">
        <v>0</v>
      </c>
      <c r="BG44" s="1">
        <v>0</v>
      </c>
      <c r="BH44" s="1">
        <v>0</v>
      </c>
      <c r="BI44" s="1">
        <v>0</v>
      </c>
      <c r="BJ44" s="1">
        <v>0</v>
      </c>
      <c r="BK44" s="1">
        <v>0</v>
      </c>
      <c r="BL44" s="1">
        <v>0</v>
      </c>
      <c r="BM44" s="1">
        <v>0</v>
      </c>
      <c r="BN44" s="1">
        <v>0</v>
      </c>
      <c r="BO44" s="1">
        <v>0</v>
      </c>
      <c r="BP44" s="1">
        <v>23074</v>
      </c>
      <c r="BQ44" s="1">
        <v>0</v>
      </c>
      <c r="BR44" s="1">
        <v>0</v>
      </c>
      <c r="BS44" s="1">
        <v>0</v>
      </c>
      <c r="BT44" s="1">
        <v>0</v>
      </c>
      <c r="BU44" s="1">
        <v>0</v>
      </c>
      <c r="BV44" s="1">
        <v>0</v>
      </c>
      <c r="BW44" s="1">
        <v>0</v>
      </c>
      <c r="BX44" s="1">
        <v>0</v>
      </c>
      <c r="BY44" s="1">
        <v>0</v>
      </c>
      <c r="BZ44" s="1">
        <v>0</v>
      </c>
      <c r="CA44" s="1">
        <v>0</v>
      </c>
      <c r="CB44" s="1">
        <v>1584.057</v>
      </c>
      <c r="CC44" s="1">
        <v>0</v>
      </c>
      <c r="CD44" s="1">
        <v>0</v>
      </c>
      <c r="CE44" s="1">
        <v>0</v>
      </c>
      <c r="CF44" s="1">
        <v>0</v>
      </c>
      <c r="CG44" s="1">
        <v>0</v>
      </c>
      <c r="CH44" s="1">
        <v>0</v>
      </c>
      <c r="CI44" s="1">
        <v>0</v>
      </c>
      <c r="CJ44" s="1">
        <v>0</v>
      </c>
      <c r="CK44" s="1">
        <v>0</v>
      </c>
      <c r="CL44" s="1">
        <v>0</v>
      </c>
      <c r="CM44" s="1">
        <v>0</v>
      </c>
      <c r="CN44" s="1">
        <v>4048</v>
      </c>
      <c r="CO44" s="1">
        <v>4048</v>
      </c>
      <c r="CP44" s="108">
        <v>23074</v>
      </c>
      <c r="CQ44" s="111">
        <v>23074</v>
      </c>
      <c r="CR44" s="99">
        <v>1584.057</v>
      </c>
      <c r="CS44">
        <v>2018</v>
      </c>
      <c r="CT44">
        <f>1000*CP44/CR44</f>
        <v>14566.395022401341</v>
      </c>
      <c r="CX44" s="3">
        <f t="shared" si="3"/>
        <v>1587.3673828663013</v>
      </c>
      <c r="CY44" s="3">
        <f t="shared" si="1"/>
        <v>231.22220344505936</v>
      </c>
      <c r="CZ44" s="7" t="str">
        <f t="shared" si="2"/>
        <v/>
      </c>
    </row>
    <row r="45" spans="1:105">
      <c r="A45">
        <v>50498</v>
      </c>
      <c r="B45" t="s">
        <v>122</v>
      </c>
      <c r="C45" t="s">
        <v>109</v>
      </c>
      <c r="D45" t="s">
        <v>148</v>
      </c>
      <c r="E45" t="s">
        <v>148</v>
      </c>
      <c r="F45">
        <v>2956</v>
      </c>
      <c r="G45" t="s">
        <v>121</v>
      </c>
      <c r="H45" t="s">
        <v>113</v>
      </c>
      <c r="I45" t="s">
        <v>114</v>
      </c>
      <c r="J45" t="s">
        <v>8</v>
      </c>
      <c r="K45">
        <v>22</v>
      </c>
      <c r="L45">
        <v>3</v>
      </c>
      <c r="M45" t="s">
        <v>125</v>
      </c>
      <c r="N45" t="s">
        <v>121</v>
      </c>
      <c r="O45" t="s">
        <v>117</v>
      </c>
      <c r="P45" t="s">
        <v>117</v>
      </c>
      <c r="Q45" t="s">
        <v>118</v>
      </c>
      <c r="R45" t="s">
        <v>119</v>
      </c>
      <c r="S45" t="s">
        <v>120</v>
      </c>
      <c r="T45" s="1">
        <v>23836</v>
      </c>
      <c r="U45" s="1">
        <v>26960</v>
      </c>
      <c r="V45" s="1">
        <v>939</v>
      </c>
      <c r="W45" s="1">
        <v>135635</v>
      </c>
      <c r="X45" s="1">
        <v>0</v>
      </c>
      <c r="Y45" s="1">
        <v>5711</v>
      </c>
      <c r="Z45" s="1">
        <v>32140</v>
      </c>
      <c r="AA45" s="1">
        <v>74762</v>
      </c>
      <c r="AB45" s="1">
        <v>65904</v>
      </c>
      <c r="AC45" s="1">
        <v>139203</v>
      </c>
      <c r="AD45" s="1">
        <v>0</v>
      </c>
      <c r="AE45" s="1">
        <v>4253</v>
      </c>
      <c r="AF45" s="1">
        <v>23836</v>
      </c>
      <c r="AG45" s="1">
        <v>26960</v>
      </c>
      <c r="AH45" s="1">
        <v>939</v>
      </c>
      <c r="AI45" s="1">
        <v>135635</v>
      </c>
      <c r="AJ45" s="1">
        <v>0</v>
      </c>
      <c r="AK45" s="1">
        <v>5711</v>
      </c>
      <c r="AL45" s="1">
        <v>32140</v>
      </c>
      <c r="AM45" s="1">
        <v>74762</v>
      </c>
      <c r="AN45" s="1">
        <v>65904</v>
      </c>
      <c r="AO45" s="1">
        <v>139203</v>
      </c>
      <c r="AP45" s="1">
        <v>0</v>
      </c>
      <c r="AQ45" s="1">
        <v>4253</v>
      </c>
      <c r="AR45" s="2">
        <v>1.026</v>
      </c>
      <c r="AS45" s="2">
        <v>1.026</v>
      </c>
      <c r="AT45" s="2">
        <v>1.026</v>
      </c>
      <c r="AU45" s="2">
        <v>1.026</v>
      </c>
      <c r="AV45" s="2">
        <v>0</v>
      </c>
      <c r="AW45" s="2">
        <v>1.026</v>
      </c>
      <c r="AX45" s="2">
        <v>1.026</v>
      </c>
      <c r="AY45" s="2">
        <v>1.026</v>
      </c>
      <c r="AZ45" s="2">
        <v>1.026</v>
      </c>
      <c r="BA45" s="2">
        <v>1.026</v>
      </c>
      <c r="BB45" s="2">
        <v>0</v>
      </c>
      <c r="BC45" s="2">
        <v>1.026</v>
      </c>
      <c r="BD45" s="1">
        <v>24456</v>
      </c>
      <c r="BE45" s="1">
        <v>27661</v>
      </c>
      <c r="BF45" s="1">
        <v>963</v>
      </c>
      <c r="BG45" s="1">
        <v>139162</v>
      </c>
      <c r="BH45" s="1">
        <v>0</v>
      </c>
      <c r="BI45" s="1">
        <v>5859</v>
      </c>
      <c r="BJ45" s="1">
        <v>32976</v>
      </c>
      <c r="BK45" s="1">
        <v>76706</v>
      </c>
      <c r="BL45" s="1">
        <v>67618</v>
      </c>
      <c r="BM45" s="1">
        <v>142822</v>
      </c>
      <c r="BN45" s="1">
        <v>0</v>
      </c>
      <c r="BO45" s="1">
        <v>4364</v>
      </c>
      <c r="BP45" s="1">
        <v>24456</v>
      </c>
      <c r="BQ45" s="1">
        <v>27661</v>
      </c>
      <c r="BR45" s="1">
        <v>963</v>
      </c>
      <c r="BS45" s="1">
        <v>139162</v>
      </c>
      <c r="BT45" s="1">
        <v>0</v>
      </c>
      <c r="BU45" s="1">
        <v>5859</v>
      </c>
      <c r="BV45" s="1">
        <v>32976</v>
      </c>
      <c r="BW45" s="1">
        <v>76706</v>
      </c>
      <c r="BX45" s="1">
        <v>67618</v>
      </c>
      <c r="BY45" s="1">
        <v>142822</v>
      </c>
      <c r="BZ45" s="1">
        <v>0</v>
      </c>
      <c r="CA45" s="1">
        <v>4364</v>
      </c>
      <c r="CB45" s="1">
        <v>1678.943</v>
      </c>
      <c r="CC45" s="1">
        <v>1845</v>
      </c>
      <c r="CD45" s="1">
        <v>61</v>
      </c>
      <c r="CE45" s="1">
        <v>9250</v>
      </c>
      <c r="CF45" s="1">
        <v>0</v>
      </c>
      <c r="CG45" s="1">
        <v>449</v>
      </c>
      <c r="CH45" s="1">
        <v>2300</v>
      </c>
      <c r="CI45" s="1">
        <v>4822</v>
      </c>
      <c r="CJ45" s="1">
        <v>4081</v>
      </c>
      <c r="CK45" s="1">
        <v>10245</v>
      </c>
      <c r="CL45" s="1">
        <v>0</v>
      </c>
      <c r="CM45" s="1">
        <v>275</v>
      </c>
      <c r="CN45" s="1">
        <v>509343</v>
      </c>
      <c r="CO45" s="1">
        <v>509343</v>
      </c>
      <c r="CP45" s="108">
        <v>522587</v>
      </c>
      <c r="CQ45" s="111">
        <v>522587</v>
      </c>
      <c r="CR45" s="99">
        <v>35006.942999999999</v>
      </c>
      <c r="CS45">
        <v>2018</v>
      </c>
      <c r="CT45">
        <f>1000*CP45/CR45</f>
        <v>14928.095835160471</v>
      </c>
      <c r="CU45">
        <f>1000*SUM(CQ42:CQ45)/SUM(CR42:CR45)</f>
        <v>11554.944229541443</v>
      </c>
      <c r="CV45" s="88">
        <f>1000*SUM(CP42:CP45)/SUM(CR42:CR45)</f>
        <v>11554.944229541443</v>
      </c>
      <c r="CX45" s="3">
        <f t="shared" si="3"/>
        <v>475.6390309534886</v>
      </c>
      <c r="CY45" s="3">
        <f t="shared" si="1"/>
        <v>71.003850370165367</v>
      </c>
      <c r="CZ45" s="7">
        <f t="shared" si="2"/>
        <v>54.959824760606971</v>
      </c>
      <c r="DA45">
        <f>CX44*CV45/100000</f>
        <v>183.4194158081327</v>
      </c>
    </row>
    <row r="46" spans="1:105">
      <c r="A46">
        <v>51030</v>
      </c>
      <c r="B46" t="s">
        <v>108</v>
      </c>
      <c r="C46" t="s">
        <v>109</v>
      </c>
      <c r="D46" t="s">
        <v>149</v>
      </c>
      <c r="E46" t="s">
        <v>150</v>
      </c>
      <c r="F46">
        <v>27769</v>
      </c>
      <c r="G46" t="s">
        <v>137</v>
      </c>
      <c r="H46" t="s">
        <v>113</v>
      </c>
      <c r="I46" t="s">
        <v>114</v>
      </c>
      <c r="J46" t="s">
        <v>8</v>
      </c>
      <c r="K46">
        <v>22</v>
      </c>
      <c r="L46">
        <v>2</v>
      </c>
      <c r="M46" t="s">
        <v>115</v>
      </c>
      <c r="N46" t="s">
        <v>116</v>
      </c>
      <c r="O46" t="s">
        <v>126</v>
      </c>
      <c r="P46" t="s">
        <v>126</v>
      </c>
      <c r="Q46" t="s">
        <v>118</v>
      </c>
      <c r="R46" t="s">
        <v>132</v>
      </c>
      <c r="S46" t="s">
        <v>127</v>
      </c>
      <c r="T46" s="1">
        <v>0</v>
      </c>
      <c r="U46" s="1">
        <v>0</v>
      </c>
      <c r="V46" s="1">
        <v>0</v>
      </c>
      <c r="W46" s="1">
        <v>0</v>
      </c>
      <c r="X46" s="1">
        <v>0</v>
      </c>
      <c r="Y46" s="1">
        <v>0</v>
      </c>
      <c r="Z46" s="1">
        <v>0</v>
      </c>
      <c r="AA46" s="1">
        <v>0</v>
      </c>
      <c r="AB46" s="1">
        <v>0</v>
      </c>
      <c r="AC46" s="1">
        <v>0</v>
      </c>
      <c r="AD46" s="1">
        <v>0</v>
      </c>
      <c r="AE46" s="1">
        <v>0</v>
      </c>
      <c r="AF46" s="1">
        <v>0</v>
      </c>
      <c r="AG46" s="1">
        <v>0</v>
      </c>
      <c r="AH46" s="1">
        <v>0</v>
      </c>
      <c r="AI46" s="1">
        <v>0</v>
      </c>
      <c r="AJ46" s="1">
        <v>0</v>
      </c>
      <c r="AK46" s="1">
        <v>0</v>
      </c>
      <c r="AL46" s="1">
        <v>0</v>
      </c>
      <c r="AM46" s="1">
        <v>0</v>
      </c>
      <c r="AN46" s="1">
        <v>0</v>
      </c>
      <c r="AO46" s="1">
        <v>0</v>
      </c>
      <c r="AP46" s="1">
        <v>0</v>
      </c>
      <c r="AQ46" s="1">
        <v>0</v>
      </c>
      <c r="AR46" s="2">
        <v>0</v>
      </c>
      <c r="AS46" s="2">
        <v>0</v>
      </c>
      <c r="AT46" s="2">
        <v>0</v>
      </c>
      <c r="AU46" s="2">
        <v>0</v>
      </c>
      <c r="AV46" s="2">
        <v>0</v>
      </c>
      <c r="AW46" s="2">
        <v>0</v>
      </c>
      <c r="AX46" s="2">
        <v>0</v>
      </c>
      <c r="AY46" s="2">
        <v>0</v>
      </c>
      <c r="AZ46" s="2">
        <v>0</v>
      </c>
      <c r="BA46" s="2">
        <v>0</v>
      </c>
      <c r="BB46" s="2">
        <v>0</v>
      </c>
      <c r="BC46" s="2">
        <v>0</v>
      </c>
      <c r="BD46" s="1">
        <v>0</v>
      </c>
      <c r="BE46" s="1">
        <v>0</v>
      </c>
      <c r="BF46" s="1">
        <v>0</v>
      </c>
      <c r="BG46" s="1">
        <v>0</v>
      </c>
      <c r="BH46" s="1">
        <v>0</v>
      </c>
      <c r="BI46" s="1">
        <v>0</v>
      </c>
      <c r="BJ46" s="1">
        <v>0</v>
      </c>
      <c r="BK46" s="1">
        <v>0</v>
      </c>
      <c r="BL46" s="1">
        <v>0</v>
      </c>
      <c r="BM46" s="1">
        <v>0</v>
      </c>
      <c r="BN46" s="1">
        <v>0</v>
      </c>
      <c r="BO46" s="1">
        <v>0</v>
      </c>
      <c r="BP46" s="1">
        <v>0</v>
      </c>
      <c r="BQ46" s="1">
        <v>0</v>
      </c>
      <c r="BR46" s="1">
        <v>0</v>
      </c>
      <c r="BS46" s="1">
        <v>0</v>
      </c>
      <c r="BT46" s="1">
        <v>0</v>
      </c>
      <c r="BU46" s="1">
        <v>0</v>
      </c>
      <c r="BV46" s="1">
        <v>0</v>
      </c>
      <c r="BW46" s="1">
        <v>0</v>
      </c>
      <c r="BX46" s="1">
        <v>0</v>
      </c>
      <c r="BY46" s="1">
        <v>0</v>
      </c>
      <c r="BZ46" s="1">
        <v>0</v>
      </c>
      <c r="CA46" s="1">
        <v>0</v>
      </c>
      <c r="CB46" s="1">
        <v>1272.2809999999999</v>
      </c>
      <c r="CC46" s="1">
        <v>0</v>
      </c>
      <c r="CD46" s="1">
        <v>0</v>
      </c>
      <c r="CE46" s="1">
        <v>0</v>
      </c>
      <c r="CF46" s="1">
        <v>0</v>
      </c>
      <c r="CG46" s="1">
        <v>43.078000000000003</v>
      </c>
      <c r="CH46" s="1">
        <v>0</v>
      </c>
      <c r="CI46" s="1">
        <v>0</v>
      </c>
      <c r="CJ46" s="1">
        <v>0</v>
      </c>
      <c r="CK46" s="1">
        <v>0</v>
      </c>
      <c r="CL46" s="1">
        <v>408.45800000000003</v>
      </c>
      <c r="CM46" s="1">
        <v>253.41399999999999</v>
      </c>
      <c r="CN46" s="1">
        <v>0</v>
      </c>
      <c r="CO46" s="1">
        <v>0</v>
      </c>
      <c r="CP46" s="108">
        <v>0</v>
      </c>
      <c r="CQ46" s="111">
        <v>0</v>
      </c>
      <c r="CR46" s="99">
        <v>1977.231</v>
      </c>
      <c r="CS46">
        <v>2018</v>
      </c>
      <c r="CT46">
        <v>0</v>
      </c>
      <c r="CX46" s="3">
        <f t="shared" si="3"/>
        <v>1587.3673828663013</v>
      </c>
      <c r="CY46" s="3">
        <f t="shared" si="1"/>
        <v>0</v>
      </c>
      <c r="CZ46" s="7" t="str">
        <f t="shared" si="2"/>
        <v/>
      </c>
    </row>
    <row r="47" spans="1:105">
      <c r="A47">
        <v>51030</v>
      </c>
      <c r="B47" t="s">
        <v>108</v>
      </c>
      <c r="C47" t="s">
        <v>109</v>
      </c>
      <c r="D47" t="s">
        <v>149</v>
      </c>
      <c r="E47" t="s">
        <v>150</v>
      </c>
      <c r="F47">
        <v>27769</v>
      </c>
      <c r="G47" t="s">
        <v>137</v>
      </c>
      <c r="H47" t="s">
        <v>113</v>
      </c>
      <c r="I47" t="s">
        <v>114</v>
      </c>
      <c r="J47" t="s">
        <v>8</v>
      </c>
      <c r="K47">
        <v>22</v>
      </c>
      <c r="L47">
        <v>2</v>
      </c>
      <c r="M47" t="s">
        <v>115</v>
      </c>
      <c r="N47" t="s">
        <v>116</v>
      </c>
      <c r="O47" t="s">
        <v>117</v>
      </c>
      <c r="P47" t="s">
        <v>117</v>
      </c>
      <c r="Q47" t="s">
        <v>118</v>
      </c>
      <c r="R47" t="s">
        <v>132</v>
      </c>
      <c r="S47" t="s">
        <v>120</v>
      </c>
      <c r="T47" s="1">
        <v>501</v>
      </c>
      <c r="U47" s="1">
        <v>1690</v>
      </c>
      <c r="V47" s="1">
        <v>837</v>
      </c>
      <c r="W47" s="1">
        <v>5237</v>
      </c>
      <c r="X47" s="1">
        <v>0</v>
      </c>
      <c r="Y47" s="1">
        <v>4477</v>
      </c>
      <c r="Z47" s="1">
        <v>57955</v>
      </c>
      <c r="AA47" s="1">
        <v>54889</v>
      </c>
      <c r="AB47" s="1">
        <v>67597</v>
      </c>
      <c r="AC47" s="1">
        <v>69309</v>
      </c>
      <c r="AD47" s="1">
        <v>18488</v>
      </c>
      <c r="AE47" s="1">
        <v>22873</v>
      </c>
      <c r="AF47" s="1">
        <v>501</v>
      </c>
      <c r="AG47" s="1">
        <v>1690</v>
      </c>
      <c r="AH47" s="1">
        <v>837</v>
      </c>
      <c r="AI47" s="1">
        <v>5237</v>
      </c>
      <c r="AJ47" s="1">
        <v>0</v>
      </c>
      <c r="AK47" s="1">
        <v>4477</v>
      </c>
      <c r="AL47" s="1">
        <v>57955</v>
      </c>
      <c r="AM47" s="1">
        <v>54889</v>
      </c>
      <c r="AN47" s="1">
        <v>67597</v>
      </c>
      <c r="AO47" s="1">
        <v>69309</v>
      </c>
      <c r="AP47" s="1">
        <v>18488</v>
      </c>
      <c r="AQ47" s="1">
        <v>22873</v>
      </c>
      <c r="AR47" s="2">
        <v>1.028</v>
      </c>
      <c r="AS47" s="2">
        <v>1.028</v>
      </c>
      <c r="AT47" s="2">
        <v>1.028</v>
      </c>
      <c r="AU47" s="2">
        <v>1.028</v>
      </c>
      <c r="AV47" s="2">
        <v>0</v>
      </c>
      <c r="AW47" s="2">
        <v>1.028</v>
      </c>
      <c r="AX47" s="2">
        <v>1.028</v>
      </c>
      <c r="AY47" s="2">
        <v>1.028</v>
      </c>
      <c r="AZ47" s="2">
        <v>1.028</v>
      </c>
      <c r="BA47" s="2">
        <v>1.028</v>
      </c>
      <c r="BB47" s="2">
        <v>1.028</v>
      </c>
      <c r="BC47" s="2">
        <v>1.028</v>
      </c>
      <c r="BD47" s="1">
        <v>515</v>
      </c>
      <c r="BE47" s="1">
        <v>1737</v>
      </c>
      <c r="BF47" s="1">
        <v>860</v>
      </c>
      <c r="BG47" s="1">
        <v>5384</v>
      </c>
      <c r="BH47" s="1">
        <v>0</v>
      </c>
      <c r="BI47" s="1">
        <v>4602</v>
      </c>
      <c r="BJ47" s="1">
        <v>59578</v>
      </c>
      <c r="BK47" s="1">
        <v>56426</v>
      </c>
      <c r="BL47" s="1">
        <v>69490</v>
      </c>
      <c r="BM47" s="1">
        <v>71250</v>
      </c>
      <c r="BN47" s="1">
        <v>19006</v>
      </c>
      <c r="BO47" s="1">
        <v>23513</v>
      </c>
      <c r="BP47" s="1">
        <v>515</v>
      </c>
      <c r="BQ47" s="1">
        <v>1737</v>
      </c>
      <c r="BR47" s="1">
        <v>860</v>
      </c>
      <c r="BS47" s="1">
        <v>5384</v>
      </c>
      <c r="BT47" s="1">
        <v>0</v>
      </c>
      <c r="BU47" s="1">
        <v>4602</v>
      </c>
      <c r="BV47" s="1">
        <v>59578</v>
      </c>
      <c r="BW47" s="1">
        <v>56426</v>
      </c>
      <c r="BX47" s="1">
        <v>69490</v>
      </c>
      <c r="BY47" s="1">
        <v>71250</v>
      </c>
      <c r="BZ47" s="1">
        <v>19006</v>
      </c>
      <c r="CA47" s="1">
        <v>23513</v>
      </c>
      <c r="CB47" s="1">
        <v>389.71899999999999</v>
      </c>
      <c r="CC47" s="1">
        <v>4214</v>
      </c>
      <c r="CD47" s="1">
        <v>2378</v>
      </c>
      <c r="CE47" s="1">
        <v>765</v>
      </c>
      <c r="CF47" s="1">
        <v>0</v>
      </c>
      <c r="CG47" s="1">
        <v>9911.9220000000005</v>
      </c>
      <c r="CH47" s="1">
        <v>45453</v>
      </c>
      <c r="CI47" s="1">
        <v>44719</v>
      </c>
      <c r="CJ47" s="1">
        <v>51430</v>
      </c>
      <c r="CK47" s="1">
        <v>47167</v>
      </c>
      <c r="CL47" s="1">
        <v>11261.541999999999</v>
      </c>
      <c r="CM47" s="1">
        <v>13136.585999999999</v>
      </c>
      <c r="CN47" s="1">
        <v>303853</v>
      </c>
      <c r="CO47" s="1">
        <v>303853</v>
      </c>
      <c r="CP47" s="108">
        <v>312361</v>
      </c>
      <c r="CQ47" s="111">
        <v>312361</v>
      </c>
      <c r="CR47" s="99">
        <v>230825.77</v>
      </c>
      <c r="CS47">
        <v>2018</v>
      </c>
      <c r="CT47">
        <f>1000*CP47/CR47</f>
        <v>1353.2327867897939</v>
      </c>
      <c r="CX47" s="3">
        <f t="shared" si="3"/>
        <v>475.6390309534886</v>
      </c>
      <c r="CY47" s="3">
        <f t="shared" si="1"/>
        <v>6.4365033136318637</v>
      </c>
      <c r="CZ47" s="7" t="str">
        <f t="shared" si="2"/>
        <v/>
      </c>
    </row>
    <row r="48" spans="1:105">
      <c r="A48">
        <v>51030</v>
      </c>
      <c r="B48" t="s">
        <v>108</v>
      </c>
      <c r="C48" t="s">
        <v>109</v>
      </c>
      <c r="D48" t="s">
        <v>149</v>
      </c>
      <c r="E48" t="s">
        <v>150</v>
      </c>
      <c r="F48">
        <v>27769</v>
      </c>
      <c r="G48" t="s">
        <v>137</v>
      </c>
      <c r="H48" t="s">
        <v>113</v>
      </c>
      <c r="I48" t="s">
        <v>114</v>
      </c>
      <c r="J48" t="s">
        <v>8</v>
      </c>
      <c r="K48">
        <v>22</v>
      </c>
      <c r="L48">
        <v>2</v>
      </c>
      <c r="M48" t="s">
        <v>115</v>
      </c>
      <c r="N48" t="s">
        <v>121</v>
      </c>
      <c r="O48" t="s">
        <v>126</v>
      </c>
      <c r="P48" t="s">
        <v>126</v>
      </c>
      <c r="Q48" t="s">
        <v>118</v>
      </c>
      <c r="R48" t="s">
        <v>132</v>
      </c>
      <c r="S48" t="s">
        <v>127</v>
      </c>
      <c r="T48" s="1">
        <v>7680</v>
      </c>
      <c r="U48" s="1">
        <v>0</v>
      </c>
      <c r="V48" s="1">
        <v>0</v>
      </c>
      <c r="W48" s="1">
        <v>0</v>
      </c>
      <c r="X48" s="1">
        <v>0</v>
      </c>
      <c r="Y48" s="1">
        <v>199</v>
      </c>
      <c r="Z48" s="1">
        <v>0</v>
      </c>
      <c r="AA48" s="1">
        <v>0</v>
      </c>
      <c r="AB48" s="1">
        <v>0</v>
      </c>
      <c r="AC48" s="1">
        <v>0</v>
      </c>
      <c r="AD48" s="1">
        <v>1856</v>
      </c>
      <c r="AE48" s="1">
        <v>1160</v>
      </c>
      <c r="AF48" s="1">
        <v>7680</v>
      </c>
      <c r="AG48" s="1">
        <v>0</v>
      </c>
      <c r="AH48" s="1">
        <v>0</v>
      </c>
      <c r="AI48" s="1">
        <v>0</v>
      </c>
      <c r="AJ48" s="1">
        <v>0</v>
      </c>
      <c r="AK48" s="1">
        <v>199</v>
      </c>
      <c r="AL48" s="1">
        <v>0</v>
      </c>
      <c r="AM48" s="1">
        <v>0</v>
      </c>
      <c r="AN48" s="1">
        <v>0</v>
      </c>
      <c r="AO48" s="1">
        <v>0</v>
      </c>
      <c r="AP48" s="1">
        <v>1856</v>
      </c>
      <c r="AQ48" s="1">
        <v>1160</v>
      </c>
      <c r="AR48" s="2">
        <v>5.79</v>
      </c>
      <c r="AS48" s="2">
        <v>0</v>
      </c>
      <c r="AT48" s="2">
        <v>0</v>
      </c>
      <c r="AU48" s="2">
        <v>0</v>
      </c>
      <c r="AV48" s="2">
        <v>0</v>
      </c>
      <c r="AW48" s="2">
        <v>5.79</v>
      </c>
      <c r="AX48" s="2">
        <v>0</v>
      </c>
      <c r="AY48" s="2">
        <v>0</v>
      </c>
      <c r="AZ48" s="2">
        <v>0</v>
      </c>
      <c r="BA48" s="2">
        <v>0</v>
      </c>
      <c r="BB48" s="2">
        <v>5.79</v>
      </c>
      <c r="BC48" s="2">
        <v>5.79</v>
      </c>
      <c r="BD48" s="1">
        <v>44467</v>
      </c>
      <c r="BE48" s="1">
        <v>0</v>
      </c>
      <c r="BF48" s="1">
        <v>0</v>
      </c>
      <c r="BG48" s="1">
        <v>0</v>
      </c>
      <c r="BH48" s="1">
        <v>0</v>
      </c>
      <c r="BI48" s="1">
        <v>1152</v>
      </c>
      <c r="BJ48" s="1">
        <v>0</v>
      </c>
      <c r="BK48" s="1">
        <v>0</v>
      </c>
      <c r="BL48" s="1">
        <v>0</v>
      </c>
      <c r="BM48" s="1">
        <v>0</v>
      </c>
      <c r="BN48" s="1">
        <v>10746</v>
      </c>
      <c r="BO48" s="1">
        <v>6716</v>
      </c>
      <c r="BP48" s="1">
        <v>44467</v>
      </c>
      <c r="BQ48" s="1">
        <v>0</v>
      </c>
      <c r="BR48" s="1">
        <v>0</v>
      </c>
      <c r="BS48" s="1">
        <v>0</v>
      </c>
      <c r="BT48" s="1">
        <v>0</v>
      </c>
      <c r="BU48" s="1">
        <v>1152</v>
      </c>
      <c r="BV48" s="1">
        <v>0</v>
      </c>
      <c r="BW48" s="1">
        <v>0</v>
      </c>
      <c r="BX48" s="1">
        <v>0</v>
      </c>
      <c r="BY48" s="1">
        <v>0</v>
      </c>
      <c r="BZ48" s="1">
        <v>10746</v>
      </c>
      <c r="CA48" s="1">
        <v>6716</v>
      </c>
      <c r="CB48" s="1">
        <v>2895.5770000000002</v>
      </c>
      <c r="CC48" s="1">
        <v>0</v>
      </c>
      <c r="CD48" s="1">
        <v>0</v>
      </c>
      <c r="CE48" s="1">
        <v>0</v>
      </c>
      <c r="CF48" s="1">
        <v>0</v>
      </c>
      <c r="CG48" s="1">
        <v>96.266000000000005</v>
      </c>
      <c r="CH48" s="1">
        <v>0</v>
      </c>
      <c r="CI48" s="1">
        <v>0</v>
      </c>
      <c r="CJ48" s="1">
        <v>0</v>
      </c>
      <c r="CK48" s="1">
        <v>0</v>
      </c>
      <c r="CL48" s="1">
        <v>887.87300000000005</v>
      </c>
      <c r="CM48" s="1">
        <v>799.63300000000004</v>
      </c>
      <c r="CN48" s="1">
        <v>10895</v>
      </c>
      <c r="CO48" s="1">
        <v>10895</v>
      </c>
      <c r="CP48" s="108">
        <v>63081</v>
      </c>
      <c r="CQ48" s="111">
        <v>63081</v>
      </c>
      <c r="CR48" s="99">
        <v>4679.3490000000002</v>
      </c>
      <c r="CS48">
        <v>2018</v>
      </c>
      <c r="CT48">
        <v>13480.721356752831</v>
      </c>
      <c r="CX48" s="3">
        <f t="shared" si="3"/>
        <v>1587.3673828663013</v>
      </c>
      <c r="CY48" s="3">
        <f t="shared" si="1"/>
        <v>213.98857379218597</v>
      </c>
      <c r="CZ48" s="7" t="str">
        <f t="shared" si="2"/>
        <v/>
      </c>
    </row>
    <row r="49" spans="1:107">
      <c r="A49">
        <v>51030</v>
      </c>
      <c r="B49" t="s">
        <v>108</v>
      </c>
      <c r="C49" t="s">
        <v>109</v>
      </c>
      <c r="D49" t="s">
        <v>149</v>
      </c>
      <c r="E49" t="s">
        <v>150</v>
      </c>
      <c r="F49">
        <v>27769</v>
      </c>
      <c r="G49" t="s">
        <v>137</v>
      </c>
      <c r="H49" t="s">
        <v>113</v>
      </c>
      <c r="I49" t="s">
        <v>114</v>
      </c>
      <c r="J49" t="s">
        <v>8</v>
      </c>
      <c r="K49">
        <v>22</v>
      </c>
      <c r="L49">
        <v>2</v>
      </c>
      <c r="M49" t="s">
        <v>115</v>
      </c>
      <c r="N49" t="s">
        <v>121</v>
      </c>
      <c r="O49" t="s">
        <v>117</v>
      </c>
      <c r="P49" t="s">
        <v>117</v>
      </c>
      <c r="Q49" t="s">
        <v>118</v>
      </c>
      <c r="R49" t="s">
        <v>132</v>
      </c>
      <c r="S49" t="s">
        <v>120</v>
      </c>
      <c r="T49" s="1">
        <v>12749</v>
      </c>
      <c r="U49" s="1">
        <v>111085</v>
      </c>
      <c r="V49" s="1">
        <v>61921</v>
      </c>
      <c r="W49" s="1">
        <v>15654</v>
      </c>
      <c r="X49" s="1">
        <v>450</v>
      </c>
      <c r="Y49" s="1">
        <v>253419</v>
      </c>
      <c r="Z49" s="1">
        <v>937247</v>
      </c>
      <c r="AA49" s="1">
        <v>935584</v>
      </c>
      <c r="AB49" s="1">
        <v>1089275</v>
      </c>
      <c r="AC49" s="1">
        <v>1016827</v>
      </c>
      <c r="AD49" s="1">
        <v>269725</v>
      </c>
      <c r="AE49" s="1">
        <v>315812</v>
      </c>
      <c r="AF49" s="1">
        <v>12749</v>
      </c>
      <c r="AG49" s="1">
        <v>111085</v>
      </c>
      <c r="AH49" s="1">
        <v>61921</v>
      </c>
      <c r="AI49" s="1">
        <v>15654</v>
      </c>
      <c r="AJ49" s="1">
        <v>450</v>
      </c>
      <c r="AK49" s="1">
        <v>253419</v>
      </c>
      <c r="AL49" s="1">
        <v>937247</v>
      </c>
      <c r="AM49" s="1">
        <v>935584</v>
      </c>
      <c r="AN49" s="1">
        <v>1089275</v>
      </c>
      <c r="AO49" s="1">
        <v>1016827</v>
      </c>
      <c r="AP49" s="1">
        <v>269725</v>
      </c>
      <c r="AQ49" s="1">
        <v>315812</v>
      </c>
      <c r="AR49" s="2">
        <v>1.028</v>
      </c>
      <c r="AS49" s="2">
        <v>1.028</v>
      </c>
      <c r="AT49" s="2">
        <v>1.028</v>
      </c>
      <c r="AU49" s="2">
        <v>1.028</v>
      </c>
      <c r="AV49" s="2">
        <v>1.028</v>
      </c>
      <c r="AW49" s="2">
        <v>1.028</v>
      </c>
      <c r="AX49" s="2">
        <v>1.028</v>
      </c>
      <c r="AY49" s="2">
        <v>1.028</v>
      </c>
      <c r="AZ49" s="2">
        <v>1.028</v>
      </c>
      <c r="BA49" s="2">
        <v>1.028</v>
      </c>
      <c r="BB49" s="2">
        <v>1.028</v>
      </c>
      <c r="BC49" s="2">
        <v>1.028</v>
      </c>
      <c r="BD49" s="1">
        <v>13106</v>
      </c>
      <c r="BE49" s="1">
        <v>114195</v>
      </c>
      <c r="BF49" s="1">
        <v>63655</v>
      </c>
      <c r="BG49" s="1">
        <v>16092</v>
      </c>
      <c r="BH49" s="1">
        <v>463</v>
      </c>
      <c r="BI49" s="1">
        <v>260515</v>
      </c>
      <c r="BJ49" s="1">
        <v>963490</v>
      </c>
      <c r="BK49" s="1">
        <v>961780</v>
      </c>
      <c r="BL49" s="1">
        <v>1119775</v>
      </c>
      <c r="BM49" s="1">
        <v>1045298</v>
      </c>
      <c r="BN49" s="1">
        <v>277277</v>
      </c>
      <c r="BO49" s="1">
        <v>324655</v>
      </c>
      <c r="BP49" s="1">
        <v>13106</v>
      </c>
      <c r="BQ49" s="1">
        <v>114195</v>
      </c>
      <c r="BR49" s="1">
        <v>63655</v>
      </c>
      <c r="BS49" s="1">
        <v>16092</v>
      </c>
      <c r="BT49" s="1">
        <v>463</v>
      </c>
      <c r="BU49" s="1">
        <v>260515</v>
      </c>
      <c r="BV49" s="1">
        <v>963490</v>
      </c>
      <c r="BW49" s="1">
        <v>961780</v>
      </c>
      <c r="BX49" s="1">
        <v>1119775</v>
      </c>
      <c r="BY49" s="1">
        <v>1045298</v>
      </c>
      <c r="BZ49" s="1">
        <v>277277</v>
      </c>
      <c r="CA49" s="1">
        <v>324655</v>
      </c>
      <c r="CB49" s="1">
        <v>853.423</v>
      </c>
      <c r="CC49" s="1">
        <v>8764</v>
      </c>
      <c r="CD49" s="1">
        <v>4515</v>
      </c>
      <c r="CE49" s="1">
        <v>1254</v>
      </c>
      <c r="CF49" s="1">
        <v>0</v>
      </c>
      <c r="CG49" s="1">
        <v>21765.734</v>
      </c>
      <c r="CH49" s="1">
        <v>80767</v>
      </c>
      <c r="CI49" s="1">
        <v>79705</v>
      </c>
      <c r="CJ49" s="1">
        <v>93421</v>
      </c>
      <c r="CK49" s="1">
        <v>88973</v>
      </c>
      <c r="CL49" s="1">
        <v>22909.127</v>
      </c>
      <c r="CM49" s="1">
        <v>38652.366999999998</v>
      </c>
      <c r="CN49" s="1">
        <v>5019748</v>
      </c>
      <c r="CO49" s="1">
        <v>5019748</v>
      </c>
      <c r="CP49" s="108">
        <v>5160301</v>
      </c>
      <c r="CQ49" s="111">
        <v>5160301</v>
      </c>
      <c r="CR49" s="99">
        <v>441579.65</v>
      </c>
      <c r="CS49">
        <v>2018</v>
      </c>
      <c r="CT49">
        <v>11686.002740388965</v>
      </c>
      <c r="CU49">
        <f>1000*SUM(CQ46:CQ49)/SUM(CR46:CR49)</f>
        <v>8152.0435541968181</v>
      </c>
      <c r="CV49" s="88">
        <f>1000*SUM(CP46:CP49)/SUM(CR46:CR49)</f>
        <v>8152.0435541968181</v>
      </c>
      <c r="CX49" s="3">
        <f t="shared" si="3"/>
        <v>475.6390309534886</v>
      </c>
      <c r="CY49" s="3">
        <f t="shared" si="1"/>
        <v>55.583190191584194</v>
      </c>
      <c r="CZ49" s="7">
        <f t="shared" si="2"/>
        <v>38.774300964088077</v>
      </c>
      <c r="DA49">
        <f>CX48*CV49/100000</f>
        <v>129.40288041637504</v>
      </c>
      <c r="DB49">
        <f>254*8760</f>
        <v>2225040</v>
      </c>
      <c r="DC49">
        <f>SUM(CR46:CR49)/DB49</f>
        <v>0.30519091791608238</v>
      </c>
    </row>
    <row r="50" spans="1:107">
      <c r="A50">
        <v>52026</v>
      </c>
      <c r="B50" t="s">
        <v>108</v>
      </c>
      <c r="C50" t="s">
        <v>109</v>
      </c>
      <c r="D50" t="s">
        <v>151</v>
      </c>
      <c r="E50" t="s">
        <v>152</v>
      </c>
      <c r="F50">
        <v>56516</v>
      </c>
      <c r="G50" t="s">
        <v>112</v>
      </c>
      <c r="H50" t="s">
        <v>113</v>
      </c>
      <c r="I50" t="s">
        <v>114</v>
      </c>
      <c r="J50" t="s">
        <v>8</v>
      </c>
      <c r="K50">
        <v>22</v>
      </c>
      <c r="L50">
        <v>2</v>
      </c>
      <c r="M50" t="s">
        <v>115</v>
      </c>
      <c r="N50" t="s">
        <v>116</v>
      </c>
      <c r="O50" t="s">
        <v>126</v>
      </c>
      <c r="P50" t="s">
        <v>126</v>
      </c>
      <c r="Q50" t="s">
        <v>118</v>
      </c>
      <c r="R50" t="s">
        <v>142</v>
      </c>
      <c r="S50" t="s">
        <v>127</v>
      </c>
      <c r="T50" s="1">
        <v>0</v>
      </c>
      <c r="U50" s="1">
        <v>0</v>
      </c>
      <c r="V50" s="1">
        <v>0</v>
      </c>
      <c r="W50" s="1">
        <v>0</v>
      </c>
      <c r="X50" s="1">
        <v>0</v>
      </c>
      <c r="Y50" s="1">
        <v>0</v>
      </c>
      <c r="Z50" s="1">
        <v>0</v>
      </c>
      <c r="AA50" s="1">
        <v>0</v>
      </c>
      <c r="AB50" s="1">
        <v>0</v>
      </c>
      <c r="AC50" s="1">
        <v>0</v>
      </c>
      <c r="AD50" s="1">
        <v>0</v>
      </c>
      <c r="AE50" s="1">
        <v>0</v>
      </c>
      <c r="AF50" s="1">
        <v>0</v>
      </c>
      <c r="AG50" s="1">
        <v>0</v>
      </c>
      <c r="AH50" s="1">
        <v>0</v>
      </c>
      <c r="AI50" s="1">
        <v>0</v>
      </c>
      <c r="AJ50" s="1">
        <v>0</v>
      </c>
      <c r="AK50" s="1">
        <v>0</v>
      </c>
      <c r="AL50" s="1">
        <v>0</v>
      </c>
      <c r="AM50" s="1">
        <v>0</v>
      </c>
      <c r="AN50" s="1">
        <v>0</v>
      </c>
      <c r="AO50" s="1">
        <v>0</v>
      </c>
      <c r="AP50" s="1">
        <v>0</v>
      </c>
      <c r="AQ50" s="1">
        <v>0</v>
      </c>
      <c r="AR50" s="2">
        <v>0</v>
      </c>
      <c r="AS50" s="2">
        <v>0</v>
      </c>
      <c r="AT50" s="2">
        <v>0</v>
      </c>
      <c r="AU50" s="2">
        <v>0</v>
      </c>
      <c r="AV50" s="2">
        <v>0</v>
      </c>
      <c r="AW50" s="2">
        <v>0</v>
      </c>
      <c r="AX50" s="2">
        <v>0</v>
      </c>
      <c r="AY50" s="2">
        <v>0</v>
      </c>
      <c r="AZ50" s="2">
        <v>0</v>
      </c>
      <c r="BA50" s="2">
        <v>0</v>
      </c>
      <c r="BB50" s="2">
        <v>0</v>
      </c>
      <c r="BC50" s="2">
        <v>0</v>
      </c>
      <c r="BD50" s="1">
        <v>0</v>
      </c>
      <c r="BE50" s="1">
        <v>0</v>
      </c>
      <c r="BF50" s="1">
        <v>0</v>
      </c>
      <c r="BG50" s="1">
        <v>0</v>
      </c>
      <c r="BH50" s="1">
        <v>0</v>
      </c>
      <c r="BI50" s="1">
        <v>0</v>
      </c>
      <c r="BJ50" s="1">
        <v>0</v>
      </c>
      <c r="BK50" s="1">
        <v>0</v>
      </c>
      <c r="BL50" s="1">
        <v>0</v>
      </c>
      <c r="BM50" s="1">
        <v>0</v>
      </c>
      <c r="BN50" s="1">
        <v>0</v>
      </c>
      <c r="BO50" s="1">
        <v>0</v>
      </c>
      <c r="BP50" s="1">
        <v>0</v>
      </c>
      <c r="BQ50" s="1">
        <v>0</v>
      </c>
      <c r="BR50" s="1">
        <v>0</v>
      </c>
      <c r="BS50" s="1">
        <v>0</v>
      </c>
      <c r="BT50" s="1">
        <v>0</v>
      </c>
      <c r="BU50" s="1">
        <v>0</v>
      </c>
      <c r="BV50" s="1">
        <v>0</v>
      </c>
      <c r="BW50" s="1">
        <v>0</v>
      </c>
      <c r="BX50" s="1">
        <v>0</v>
      </c>
      <c r="BY50" s="1">
        <v>0</v>
      </c>
      <c r="BZ50" s="1">
        <v>0</v>
      </c>
      <c r="CA50" s="1">
        <v>0</v>
      </c>
      <c r="CB50" s="1">
        <v>0</v>
      </c>
      <c r="CC50" s="1">
        <v>0</v>
      </c>
      <c r="CD50" s="1">
        <v>0</v>
      </c>
      <c r="CE50" s="1">
        <v>0</v>
      </c>
      <c r="CF50" s="1">
        <v>0</v>
      </c>
      <c r="CG50" s="1">
        <v>0</v>
      </c>
      <c r="CH50" s="1">
        <v>0</v>
      </c>
      <c r="CI50" s="1">
        <v>0</v>
      </c>
      <c r="CJ50" s="1">
        <v>0</v>
      </c>
      <c r="CK50" s="1">
        <v>0</v>
      </c>
      <c r="CL50" s="1">
        <v>0</v>
      </c>
      <c r="CM50" s="1">
        <v>0</v>
      </c>
      <c r="CN50" s="1">
        <v>0</v>
      </c>
      <c r="CO50" s="1">
        <v>0</v>
      </c>
      <c r="CP50" s="108">
        <v>0</v>
      </c>
      <c r="CQ50" s="111">
        <v>0</v>
      </c>
      <c r="CR50" s="99">
        <v>0</v>
      </c>
      <c r="CS50">
        <v>2018</v>
      </c>
      <c r="CT50" t="s">
        <v>8</v>
      </c>
      <c r="CX50" s="3">
        <f t="shared" si="3"/>
        <v>1587.3673828663013</v>
      </c>
      <c r="CY50" s="3"/>
      <c r="CZ50" s="7" t="str">
        <f t="shared" si="2"/>
        <v/>
      </c>
    </row>
    <row r="51" spans="1:107">
      <c r="A51">
        <v>52026</v>
      </c>
      <c r="B51" t="s">
        <v>108</v>
      </c>
      <c r="C51" t="s">
        <v>109</v>
      </c>
      <c r="D51" t="s">
        <v>151</v>
      </c>
      <c r="E51" t="s">
        <v>152</v>
      </c>
      <c r="F51">
        <v>56516</v>
      </c>
      <c r="G51" t="s">
        <v>112</v>
      </c>
      <c r="H51" t="s">
        <v>113</v>
      </c>
      <c r="I51" t="s">
        <v>114</v>
      </c>
      <c r="J51" t="s">
        <v>8</v>
      </c>
      <c r="K51">
        <v>22</v>
      </c>
      <c r="L51">
        <v>2</v>
      </c>
      <c r="M51" t="s">
        <v>115</v>
      </c>
      <c r="N51" t="s">
        <v>116</v>
      </c>
      <c r="O51" t="s">
        <v>117</v>
      </c>
      <c r="P51" t="s">
        <v>117</v>
      </c>
      <c r="Q51" t="s">
        <v>118</v>
      </c>
      <c r="R51" t="s">
        <v>132</v>
      </c>
      <c r="S51" t="s">
        <v>120</v>
      </c>
      <c r="T51" s="1">
        <v>372</v>
      </c>
      <c r="U51" s="1">
        <v>37</v>
      </c>
      <c r="V51" s="1">
        <v>64</v>
      </c>
      <c r="W51" s="1">
        <v>0</v>
      </c>
      <c r="X51" s="1">
        <v>158</v>
      </c>
      <c r="Y51" s="1">
        <v>114</v>
      </c>
      <c r="Z51" s="1">
        <v>122</v>
      </c>
      <c r="AA51" s="1">
        <v>1068</v>
      </c>
      <c r="AB51" s="1">
        <v>526</v>
      </c>
      <c r="AC51" s="1">
        <v>210</v>
      </c>
      <c r="AD51" s="1">
        <v>220</v>
      </c>
      <c r="AE51" s="1">
        <v>21</v>
      </c>
      <c r="AF51" s="1">
        <v>372</v>
      </c>
      <c r="AG51" s="1">
        <v>37</v>
      </c>
      <c r="AH51" s="1">
        <v>64</v>
      </c>
      <c r="AI51" s="1">
        <v>0</v>
      </c>
      <c r="AJ51" s="1">
        <v>158</v>
      </c>
      <c r="AK51" s="1">
        <v>114</v>
      </c>
      <c r="AL51" s="1">
        <v>122</v>
      </c>
      <c r="AM51" s="1">
        <v>1068</v>
      </c>
      <c r="AN51" s="1">
        <v>526</v>
      </c>
      <c r="AO51" s="1">
        <v>210</v>
      </c>
      <c r="AP51" s="1">
        <v>220</v>
      </c>
      <c r="AQ51" s="1">
        <v>21</v>
      </c>
      <c r="AR51" s="2">
        <v>1.0269999999999999</v>
      </c>
      <c r="AS51" s="2">
        <v>1.0269999999999999</v>
      </c>
      <c r="AT51" s="2">
        <v>1.0269999999999999</v>
      </c>
      <c r="AU51" s="2">
        <v>0</v>
      </c>
      <c r="AV51" s="2">
        <v>1.026</v>
      </c>
      <c r="AW51" s="2">
        <v>1.026</v>
      </c>
      <c r="AX51" s="2">
        <v>1.026</v>
      </c>
      <c r="AY51" s="2">
        <v>1.0269999999999999</v>
      </c>
      <c r="AZ51" s="2">
        <v>1.0269999999999999</v>
      </c>
      <c r="BA51" s="2">
        <v>1.0269999999999999</v>
      </c>
      <c r="BB51" s="2">
        <v>1.028</v>
      </c>
      <c r="BC51" s="2">
        <v>1.028</v>
      </c>
      <c r="BD51" s="1">
        <v>382</v>
      </c>
      <c r="BE51" s="1">
        <v>38</v>
      </c>
      <c r="BF51" s="1">
        <v>66</v>
      </c>
      <c r="BG51" s="1">
        <v>0</v>
      </c>
      <c r="BH51" s="1">
        <v>162</v>
      </c>
      <c r="BI51" s="1">
        <v>117</v>
      </c>
      <c r="BJ51" s="1">
        <v>125</v>
      </c>
      <c r="BK51" s="1">
        <v>1097</v>
      </c>
      <c r="BL51" s="1">
        <v>540</v>
      </c>
      <c r="BM51" s="1">
        <v>216</v>
      </c>
      <c r="BN51" s="1">
        <v>226</v>
      </c>
      <c r="BO51" s="1">
        <v>22</v>
      </c>
      <c r="BP51" s="1">
        <v>382</v>
      </c>
      <c r="BQ51" s="1">
        <v>38</v>
      </c>
      <c r="BR51" s="1">
        <v>66</v>
      </c>
      <c r="BS51" s="1">
        <v>0</v>
      </c>
      <c r="BT51" s="1">
        <v>162</v>
      </c>
      <c r="BU51" s="1">
        <v>117</v>
      </c>
      <c r="BV51" s="1">
        <v>125</v>
      </c>
      <c r="BW51" s="1">
        <v>1097</v>
      </c>
      <c r="BX51" s="1">
        <v>540</v>
      </c>
      <c r="BY51" s="1">
        <v>216</v>
      </c>
      <c r="BZ51" s="1">
        <v>226</v>
      </c>
      <c r="CA51" s="1">
        <v>22</v>
      </c>
      <c r="CB51" s="1">
        <v>0</v>
      </c>
      <c r="CC51" s="1">
        <v>0</v>
      </c>
      <c r="CD51" s="1">
        <v>0</v>
      </c>
      <c r="CE51" s="1">
        <v>0</v>
      </c>
      <c r="CF51" s="1">
        <v>0</v>
      </c>
      <c r="CG51" s="1">
        <v>0</v>
      </c>
      <c r="CH51" s="1">
        <v>0</v>
      </c>
      <c r="CI51" s="1">
        <v>0</v>
      </c>
      <c r="CJ51" s="1">
        <v>0</v>
      </c>
      <c r="CK51" s="1">
        <v>0</v>
      </c>
      <c r="CL51" s="1">
        <v>0</v>
      </c>
      <c r="CM51" s="1">
        <v>0</v>
      </c>
      <c r="CN51" s="1">
        <v>2912</v>
      </c>
      <c r="CO51" s="1">
        <v>2912</v>
      </c>
      <c r="CP51" s="108">
        <v>2991</v>
      </c>
      <c r="CQ51" s="111">
        <v>2991</v>
      </c>
      <c r="CR51" s="99">
        <v>0</v>
      </c>
      <c r="CS51">
        <v>2018</v>
      </c>
      <c r="CT51" t="s">
        <v>8</v>
      </c>
      <c r="CX51" s="3">
        <f t="shared" si="3"/>
        <v>475.6390309534886</v>
      </c>
      <c r="CY51" s="3"/>
      <c r="CZ51" s="7" t="str">
        <f t="shared" si="2"/>
        <v/>
      </c>
    </row>
    <row r="52" spans="1:107">
      <c r="A52">
        <v>52026</v>
      </c>
      <c r="B52" t="s">
        <v>108</v>
      </c>
      <c r="C52" t="s">
        <v>109</v>
      </c>
      <c r="D52" t="s">
        <v>151</v>
      </c>
      <c r="E52" t="s">
        <v>152</v>
      </c>
      <c r="F52">
        <v>56516</v>
      </c>
      <c r="G52" t="s">
        <v>112</v>
      </c>
      <c r="H52" t="s">
        <v>113</v>
      </c>
      <c r="I52" t="s">
        <v>114</v>
      </c>
      <c r="J52" t="s">
        <v>8</v>
      </c>
      <c r="K52">
        <v>22</v>
      </c>
      <c r="L52">
        <v>2</v>
      </c>
      <c r="M52" t="s">
        <v>115</v>
      </c>
      <c r="N52" t="s">
        <v>121</v>
      </c>
      <c r="O52" t="s">
        <v>126</v>
      </c>
      <c r="P52" t="s">
        <v>126</v>
      </c>
      <c r="Q52" t="s">
        <v>118</v>
      </c>
      <c r="R52" t="s">
        <v>132</v>
      </c>
      <c r="S52" t="s">
        <v>127</v>
      </c>
      <c r="T52" s="1">
        <v>5744</v>
      </c>
      <c r="U52" s="1">
        <v>0</v>
      </c>
      <c r="V52" s="1">
        <v>0</v>
      </c>
      <c r="W52" s="1">
        <v>0</v>
      </c>
      <c r="X52" s="1">
        <v>0</v>
      </c>
      <c r="Y52" s="1">
        <v>0</v>
      </c>
      <c r="Z52" s="1">
        <v>69</v>
      </c>
      <c r="AA52" s="1">
        <v>0</v>
      </c>
      <c r="AB52" s="1">
        <v>0</v>
      </c>
      <c r="AC52" s="1">
        <v>9</v>
      </c>
      <c r="AD52" s="1">
        <v>108</v>
      </c>
      <c r="AE52" s="1">
        <v>0</v>
      </c>
      <c r="AF52" s="1">
        <v>5744</v>
      </c>
      <c r="AG52" s="1">
        <v>0</v>
      </c>
      <c r="AH52" s="1">
        <v>0</v>
      </c>
      <c r="AI52" s="1">
        <v>0</v>
      </c>
      <c r="AJ52" s="1">
        <v>0</v>
      </c>
      <c r="AK52" s="1">
        <v>0</v>
      </c>
      <c r="AL52" s="1">
        <v>69</v>
      </c>
      <c r="AM52" s="1">
        <v>0</v>
      </c>
      <c r="AN52" s="1">
        <v>0</v>
      </c>
      <c r="AO52" s="1">
        <v>9</v>
      </c>
      <c r="AP52" s="1">
        <v>108</v>
      </c>
      <c r="AQ52" s="1">
        <v>0</v>
      </c>
      <c r="AR52" s="2">
        <v>5.8</v>
      </c>
      <c r="AS52" s="2">
        <v>0</v>
      </c>
      <c r="AT52" s="2">
        <v>0</v>
      </c>
      <c r="AU52" s="2">
        <v>0</v>
      </c>
      <c r="AV52" s="2">
        <v>0</v>
      </c>
      <c r="AW52" s="2">
        <v>0</v>
      </c>
      <c r="AX52" s="2">
        <v>5.8</v>
      </c>
      <c r="AY52" s="2">
        <v>0</v>
      </c>
      <c r="AZ52" s="2">
        <v>0</v>
      </c>
      <c r="BA52" s="2">
        <v>5.8</v>
      </c>
      <c r="BB52" s="2">
        <v>5.8</v>
      </c>
      <c r="BC52" s="2">
        <v>0</v>
      </c>
      <c r="BD52" s="1">
        <v>33315</v>
      </c>
      <c r="BE52" s="1">
        <v>0</v>
      </c>
      <c r="BF52" s="1">
        <v>0</v>
      </c>
      <c r="BG52" s="1">
        <v>0</v>
      </c>
      <c r="BH52" s="1">
        <v>0</v>
      </c>
      <c r="BI52" s="1">
        <v>0</v>
      </c>
      <c r="BJ52" s="1">
        <v>400</v>
      </c>
      <c r="BK52" s="1">
        <v>0</v>
      </c>
      <c r="BL52" s="1">
        <v>0</v>
      </c>
      <c r="BM52" s="1">
        <v>52</v>
      </c>
      <c r="BN52" s="1">
        <v>626</v>
      </c>
      <c r="BO52" s="1">
        <v>0</v>
      </c>
      <c r="BP52" s="1">
        <v>33315</v>
      </c>
      <c r="BQ52" s="1">
        <v>0</v>
      </c>
      <c r="BR52" s="1">
        <v>0</v>
      </c>
      <c r="BS52" s="1">
        <v>0</v>
      </c>
      <c r="BT52" s="1">
        <v>0</v>
      </c>
      <c r="BU52" s="1">
        <v>0</v>
      </c>
      <c r="BV52" s="1">
        <v>400</v>
      </c>
      <c r="BW52" s="1">
        <v>0</v>
      </c>
      <c r="BX52" s="1">
        <v>0</v>
      </c>
      <c r="BY52" s="1">
        <v>52</v>
      </c>
      <c r="BZ52" s="1">
        <v>626</v>
      </c>
      <c r="CA52" s="1">
        <v>0</v>
      </c>
      <c r="CB52" s="1">
        <v>3795.4780000000001</v>
      </c>
      <c r="CC52" s="1">
        <v>0</v>
      </c>
      <c r="CD52" s="1">
        <v>0</v>
      </c>
      <c r="CE52" s="1">
        <v>0</v>
      </c>
      <c r="CF52" s="1">
        <v>0</v>
      </c>
      <c r="CG52" s="1">
        <v>0</v>
      </c>
      <c r="CH52" s="1">
        <v>43.811999999999998</v>
      </c>
      <c r="CI52" s="1">
        <v>0</v>
      </c>
      <c r="CJ52" s="1">
        <v>0</v>
      </c>
      <c r="CK52" s="1">
        <v>6.9329999999999998</v>
      </c>
      <c r="CL52" s="1">
        <v>69.486000000000004</v>
      </c>
      <c r="CM52" s="1">
        <v>0</v>
      </c>
      <c r="CN52" s="1">
        <v>5930</v>
      </c>
      <c r="CO52" s="1">
        <v>5930</v>
      </c>
      <c r="CP52" s="108">
        <v>34393</v>
      </c>
      <c r="CQ52" s="111">
        <v>34393</v>
      </c>
      <c r="CR52" s="99">
        <v>3915.7089999999998</v>
      </c>
      <c r="CS52">
        <v>2018</v>
      </c>
      <c r="CT52">
        <v>8783.3391092136826</v>
      </c>
      <c r="CX52" s="3">
        <f t="shared" si="3"/>
        <v>1587.3673828663013</v>
      </c>
      <c r="CY52" s="3">
        <f t="shared" si="1"/>
        <v>139.42386014619754</v>
      </c>
      <c r="CZ52" s="7" t="str">
        <f t="shared" si="2"/>
        <v/>
      </c>
    </row>
    <row r="53" spans="1:107">
      <c r="A53">
        <v>52026</v>
      </c>
      <c r="B53" t="s">
        <v>108</v>
      </c>
      <c r="C53" t="s">
        <v>109</v>
      </c>
      <c r="D53" t="s">
        <v>151</v>
      </c>
      <c r="E53" t="s">
        <v>152</v>
      </c>
      <c r="F53">
        <v>56516</v>
      </c>
      <c r="G53" t="s">
        <v>112</v>
      </c>
      <c r="H53" t="s">
        <v>113</v>
      </c>
      <c r="I53" t="s">
        <v>114</v>
      </c>
      <c r="J53" t="s">
        <v>8</v>
      </c>
      <c r="K53">
        <v>22</v>
      </c>
      <c r="L53">
        <v>2</v>
      </c>
      <c r="M53" t="s">
        <v>115</v>
      </c>
      <c r="N53" t="s">
        <v>121</v>
      </c>
      <c r="O53" t="s">
        <v>117</v>
      </c>
      <c r="P53" t="s">
        <v>117</v>
      </c>
      <c r="Q53" t="s">
        <v>118</v>
      </c>
      <c r="R53" t="s">
        <v>132</v>
      </c>
      <c r="S53" t="s">
        <v>120</v>
      </c>
      <c r="T53" s="1">
        <v>31397</v>
      </c>
      <c r="U53" s="1">
        <v>9236</v>
      </c>
      <c r="V53" s="1">
        <v>9238</v>
      </c>
      <c r="W53" s="1">
        <v>0</v>
      </c>
      <c r="X53" s="1">
        <v>21495</v>
      </c>
      <c r="Y53" s="1">
        <v>22188</v>
      </c>
      <c r="Z53" s="1">
        <v>119383</v>
      </c>
      <c r="AA53" s="1">
        <v>96423</v>
      </c>
      <c r="AB53" s="1">
        <v>47489</v>
      </c>
      <c r="AC53" s="1">
        <v>20991</v>
      </c>
      <c r="AD53" s="1">
        <v>35143</v>
      </c>
      <c r="AE53" s="1">
        <v>22844</v>
      </c>
      <c r="AF53" s="1">
        <v>31397</v>
      </c>
      <c r="AG53" s="1">
        <v>9236</v>
      </c>
      <c r="AH53" s="1">
        <v>9238</v>
      </c>
      <c r="AI53" s="1">
        <v>0</v>
      </c>
      <c r="AJ53" s="1">
        <v>21495</v>
      </c>
      <c r="AK53" s="1">
        <v>22188</v>
      </c>
      <c r="AL53" s="1">
        <v>119383</v>
      </c>
      <c r="AM53" s="1">
        <v>96423</v>
      </c>
      <c r="AN53" s="1">
        <v>47489</v>
      </c>
      <c r="AO53" s="1">
        <v>20991</v>
      </c>
      <c r="AP53" s="1">
        <v>35143</v>
      </c>
      <c r="AQ53" s="1">
        <v>22844</v>
      </c>
      <c r="AR53" s="2">
        <v>1.0269999999999999</v>
      </c>
      <c r="AS53" s="2">
        <v>1.0269999999999999</v>
      </c>
      <c r="AT53" s="2">
        <v>1.0269999999999999</v>
      </c>
      <c r="AU53" s="2">
        <v>0</v>
      </c>
      <c r="AV53" s="2">
        <v>1.026</v>
      </c>
      <c r="AW53" s="2">
        <v>1.026</v>
      </c>
      <c r="AX53" s="2">
        <v>1.026</v>
      </c>
      <c r="AY53" s="2">
        <v>1.0269999999999999</v>
      </c>
      <c r="AZ53" s="2">
        <v>1.0269999999999999</v>
      </c>
      <c r="BA53" s="2">
        <v>1.0269999999999999</v>
      </c>
      <c r="BB53" s="2">
        <v>1.028</v>
      </c>
      <c r="BC53" s="2">
        <v>1.028</v>
      </c>
      <c r="BD53" s="1">
        <v>32245</v>
      </c>
      <c r="BE53" s="1">
        <v>9485</v>
      </c>
      <c r="BF53" s="1">
        <v>9487</v>
      </c>
      <c r="BG53" s="1">
        <v>0</v>
      </c>
      <c r="BH53" s="1">
        <v>22054</v>
      </c>
      <c r="BI53" s="1">
        <v>22765</v>
      </c>
      <c r="BJ53" s="1">
        <v>122487</v>
      </c>
      <c r="BK53" s="1">
        <v>99026</v>
      </c>
      <c r="BL53" s="1">
        <v>48771</v>
      </c>
      <c r="BM53" s="1">
        <v>21558</v>
      </c>
      <c r="BN53" s="1">
        <v>36127</v>
      </c>
      <c r="BO53" s="1">
        <v>23484</v>
      </c>
      <c r="BP53" s="1">
        <v>32245</v>
      </c>
      <c r="BQ53" s="1">
        <v>9485</v>
      </c>
      <c r="BR53" s="1">
        <v>9487</v>
      </c>
      <c r="BS53" s="1">
        <v>0</v>
      </c>
      <c r="BT53" s="1">
        <v>22054</v>
      </c>
      <c r="BU53" s="1">
        <v>22765</v>
      </c>
      <c r="BV53" s="1">
        <v>122487</v>
      </c>
      <c r="BW53" s="1">
        <v>99026</v>
      </c>
      <c r="BX53" s="1">
        <v>48771</v>
      </c>
      <c r="BY53" s="1">
        <v>21558</v>
      </c>
      <c r="BZ53" s="1">
        <v>36127</v>
      </c>
      <c r="CA53" s="1">
        <v>23484</v>
      </c>
      <c r="CB53" s="1">
        <v>3673.5219999999999</v>
      </c>
      <c r="CC53" s="1">
        <v>1267</v>
      </c>
      <c r="CD53" s="1">
        <v>1253</v>
      </c>
      <c r="CE53" s="1">
        <v>0</v>
      </c>
      <c r="CF53" s="1">
        <v>2493</v>
      </c>
      <c r="CG53" s="1">
        <v>1981</v>
      </c>
      <c r="CH53" s="1">
        <v>13409.188</v>
      </c>
      <c r="CI53" s="1">
        <v>12170</v>
      </c>
      <c r="CJ53" s="1">
        <v>4833</v>
      </c>
      <c r="CK53" s="1">
        <v>2863.067</v>
      </c>
      <c r="CL53" s="1">
        <v>4007.5140000000001</v>
      </c>
      <c r="CM53" s="1">
        <v>2465</v>
      </c>
      <c r="CN53" s="1">
        <v>435827</v>
      </c>
      <c r="CO53" s="1">
        <v>435827</v>
      </c>
      <c r="CP53" s="108">
        <v>447489</v>
      </c>
      <c r="CQ53" s="111">
        <v>447489</v>
      </c>
      <c r="CR53" s="99">
        <v>50415.290999999997</v>
      </c>
      <c r="CS53">
        <v>2018</v>
      </c>
      <c r="CT53">
        <v>8876.0570676860716</v>
      </c>
      <c r="CU53">
        <f>1000*SUM(CQ51:CQ53)/SUM(CR51:CR53)</f>
        <v>8924.4262023522479</v>
      </c>
      <c r="CV53" s="88">
        <f>1000*SUM(CP50:CP53)/SUM(CR50:CR53)</f>
        <v>8924.4262023522479</v>
      </c>
      <c r="CX53" s="3">
        <f t="shared" si="3"/>
        <v>475.6390309534886</v>
      </c>
      <c r="CY53" s="3">
        <f t="shared" si="1"/>
        <v>42.217991823620665</v>
      </c>
      <c r="CZ53" s="7">
        <f t="shared" si="2"/>
        <v>42.448054307027462</v>
      </c>
      <c r="DA53">
        <f>CX52*CV53/100000</f>
        <v>141.66343064411333</v>
      </c>
    </row>
    <row r="54" spans="1:107">
      <c r="A54">
        <v>52061</v>
      </c>
      <c r="B54" t="s">
        <v>122</v>
      </c>
      <c r="C54" t="s">
        <v>109</v>
      </c>
      <c r="D54" t="s">
        <v>153</v>
      </c>
      <c r="E54" t="s">
        <v>154</v>
      </c>
      <c r="F54">
        <v>8153</v>
      </c>
      <c r="G54" t="s">
        <v>121</v>
      </c>
      <c r="H54" t="s">
        <v>113</v>
      </c>
      <c r="I54" t="s">
        <v>114</v>
      </c>
      <c r="J54" t="s">
        <v>8</v>
      </c>
      <c r="K54">
        <v>622</v>
      </c>
      <c r="L54">
        <v>5</v>
      </c>
      <c r="M54" t="s">
        <v>155</v>
      </c>
      <c r="N54" t="s">
        <v>116</v>
      </c>
      <c r="O54" t="s">
        <v>126</v>
      </c>
      <c r="P54" t="s">
        <v>126</v>
      </c>
      <c r="Q54" t="s">
        <v>118</v>
      </c>
      <c r="R54" t="s">
        <v>142</v>
      </c>
      <c r="S54" t="s">
        <v>127</v>
      </c>
      <c r="T54" s="1">
        <v>0</v>
      </c>
      <c r="U54" s="1">
        <v>0</v>
      </c>
      <c r="V54" s="1">
        <v>0</v>
      </c>
      <c r="W54" s="1">
        <v>0</v>
      </c>
      <c r="X54" s="1">
        <v>0</v>
      </c>
      <c r="Y54" s="1">
        <v>0</v>
      </c>
      <c r="Z54" s="1">
        <v>0</v>
      </c>
      <c r="AA54" s="1">
        <v>0</v>
      </c>
      <c r="AB54" s="1">
        <v>0</v>
      </c>
      <c r="AC54" s="1">
        <v>0</v>
      </c>
      <c r="AD54" s="1">
        <v>0</v>
      </c>
      <c r="AE54" s="1">
        <v>0</v>
      </c>
      <c r="AF54" s="1">
        <v>0</v>
      </c>
      <c r="AG54" s="1">
        <v>0</v>
      </c>
      <c r="AH54" s="1">
        <v>0</v>
      </c>
      <c r="AI54" s="1">
        <v>0</v>
      </c>
      <c r="AJ54" s="1">
        <v>0</v>
      </c>
      <c r="AK54" s="1">
        <v>0</v>
      </c>
      <c r="AL54" s="1">
        <v>0</v>
      </c>
      <c r="AM54" s="1">
        <v>0</v>
      </c>
      <c r="AN54" s="1">
        <v>0</v>
      </c>
      <c r="AO54" s="1">
        <v>0</v>
      </c>
      <c r="AP54" s="1">
        <v>0</v>
      </c>
      <c r="AQ54" s="1">
        <v>0</v>
      </c>
      <c r="AR54" s="2">
        <v>0</v>
      </c>
      <c r="AS54" s="2">
        <v>0</v>
      </c>
      <c r="AT54" s="2">
        <v>0</v>
      </c>
      <c r="AU54" s="2">
        <v>0</v>
      </c>
      <c r="AV54" s="2">
        <v>0</v>
      </c>
      <c r="AW54" s="2">
        <v>0</v>
      </c>
      <c r="AX54" s="2">
        <v>0</v>
      </c>
      <c r="AY54" s="2">
        <v>0</v>
      </c>
      <c r="AZ54" s="2">
        <v>0</v>
      </c>
      <c r="BA54" s="2">
        <v>0</v>
      </c>
      <c r="BB54" s="2">
        <v>0</v>
      </c>
      <c r="BC54" s="2">
        <v>0</v>
      </c>
      <c r="BD54" s="1">
        <v>0</v>
      </c>
      <c r="BE54" s="1">
        <v>0</v>
      </c>
      <c r="BF54" s="1">
        <v>0</v>
      </c>
      <c r="BG54" s="1">
        <v>0</v>
      </c>
      <c r="BH54" s="1">
        <v>0</v>
      </c>
      <c r="BI54" s="1">
        <v>0</v>
      </c>
      <c r="BJ54" s="1">
        <v>0</v>
      </c>
      <c r="BK54" s="1">
        <v>0</v>
      </c>
      <c r="BL54" s="1">
        <v>0</v>
      </c>
      <c r="BM54" s="1">
        <v>0</v>
      </c>
      <c r="BN54" s="1">
        <v>0</v>
      </c>
      <c r="BO54" s="1">
        <v>0</v>
      </c>
      <c r="BP54" s="1">
        <v>0</v>
      </c>
      <c r="BQ54" s="1">
        <v>0</v>
      </c>
      <c r="BR54" s="1">
        <v>0</v>
      </c>
      <c r="BS54" s="1">
        <v>0</v>
      </c>
      <c r="BT54" s="1">
        <v>0</v>
      </c>
      <c r="BU54" s="1">
        <v>0</v>
      </c>
      <c r="BV54" s="1">
        <v>0</v>
      </c>
      <c r="BW54" s="1">
        <v>0</v>
      </c>
      <c r="BX54" s="1">
        <v>0</v>
      </c>
      <c r="BY54" s="1">
        <v>0</v>
      </c>
      <c r="BZ54" s="1">
        <v>0</v>
      </c>
      <c r="CA54" s="1">
        <v>0</v>
      </c>
      <c r="CB54" s="1">
        <v>0</v>
      </c>
      <c r="CC54" s="1">
        <v>0</v>
      </c>
      <c r="CD54" s="1">
        <v>0</v>
      </c>
      <c r="CE54" s="1">
        <v>0</v>
      </c>
      <c r="CF54" s="1">
        <v>0</v>
      </c>
      <c r="CG54" s="1">
        <v>0</v>
      </c>
      <c r="CH54" s="1">
        <v>0</v>
      </c>
      <c r="CI54" s="1">
        <v>0</v>
      </c>
      <c r="CJ54" s="1">
        <v>0</v>
      </c>
      <c r="CK54" s="1">
        <v>0</v>
      </c>
      <c r="CL54" s="1">
        <v>0</v>
      </c>
      <c r="CM54" s="1">
        <v>0</v>
      </c>
      <c r="CN54" s="1">
        <v>0</v>
      </c>
      <c r="CO54" s="1">
        <v>0</v>
      </c>
      <c r="CP54" s="108">
        <v>0</v>
      </c>
      <c r="CQ54" s="111">
        <v>0</v>
      </c>
      <c r="CR54" s="99">
        <v>0</v>
      </c>
      <c r="CS54">
        <v>2018</v>
      </c>
      <c r="CT54" t="s">
        <v>8</v>
      </c>
      <c r="CX54" s="3">
        <f t="shared" si="3"/>
        <v>1587.3673828663013</v>
      </c>
      <c r="CY54" s="3"/>
      <c r="CZ54" s="7" t="str">
        <f t="shared" si="2"/>
        <v/>
      </c>
    </row>
    <row r="55" spans="1:107">
      <c r="A55">
        <v>52061</v>
      </c>
      <c r="B55" t="s">
        <v>122</v>
      </c>
      <c r="C55" t="s">
        <v>109</v>
      </c>
      <c r="D55" t="s">
        <v>153</v>
      </c>
      <c r="E55" t="s">
        <v>154</v>
      </c>
      <c r="F55">
        <v>8153</v>
      </c>
      <c r="G55" t="s">
        <v>121</v>
      </c>
      <c r="H55" t="s">
        <v>113</v>
      </c>
      <c r="I55" t="s">
        <v>114</v>
      </c>
      <c r="J55" t="s">
        <v>8</v>
      </c>
      <c r="K55">
        <v>622</v>
      </c>
      <c r="L55">
        <v>5</v>
      </c>
      <c r="M55" t="s">
        <v>155</v>
      </c>
      <c r="N55" t="s">
        <v>116</v>
      </c>
      <c r="O55" t="s">
        <v>117</v>
      </c>
      <c r="P55" t="s">
        <v>117</v>
      </c>
      <c r="Q55" t="s">
        <v>118</v>
      </c>
      <c r="R55" t="s">
        <v>142</v>
      </c>
      <c r="S55" t="s">
        <v>120</v>
      </c>
      <c r="T55" s="1">
        <v>18485</v>
      </c>
      <c r="U55" s="1">
        <v>18127</v>
      </c>
      <c r="V55" s="1">
        <v>21445</v>
      </c>
      <c r="W55" s="1">
        <v>18129</v>
      </c>
      <c r="X55" s="1">
        <v>17002</v>
      </c>
      <c r="Y55" s="1">
        <v>23099</v>
      </c>
      <c r="Z55" s="1">
        <v>27815</v>
      </c>
      <c r="AA55" s="1">
        <v>29082</v>
      </c>
      <c r="AB55" s="1">
        <v>24114</v>
      </c>
      <c r="AC55" s="1">
        <v>24068</v>
      </c>
      <c r="AD55" s="1">
        <v>25473</v>
      </c>
      <c r="AE55" s="1">
        <v>26589</v>
      </c>
      <c r="AF55" s="1">
        <v>0</v>
      </c>
      <c r="AG55" s="1">
        <v>0</v>
      </c>
      <c r="AH55" s="1">
        <v>0</v>
      </c>
      <c r="AI55" s="1">
        <v>0</v>
      </c>
      <c r="AJ55" s="1">
        <v>0</v>
      </c>
      <c r="AK55" s="1">
        <v>0</v>
      </c>
      <c r="AL55" s="1">
        <v>0</v>
      </c>
      <c r="AM55" s="1">
        <v>0</v>
      </c>
      <c r="AN55" s="1">
        <v>0</v>
      </c>
      <c r="AO55" s="1">
        <v>0</v>
      </c>
      <c r="AP55" s="1">
        <v>0</v>
      </c>
      <c r="AQ55" s="1">
        <v>0</v>
      </c>
      <c r="AR55" s="2">
        <v>1.0269999999999999</v>
      </c>
      <c r="AS55" s="2">
        <v>1.0269999999999999</v>
      </c>
      <c r="AT55" s="2">
        <v>1.0269999999999999</v>
      </c>
      <c r="AU55" s="2">
        <v>1.0269999999999999</v>
      </c>
      <c r="AV55" s="2">
        <v>1.0269999999999999</v>
      </c>
      <c r="AW55" s="2">
        <v>1.0269999999999999</v>
      </c>
      <c r="AX55" s="2">
        <v>1.0269999999999999</v>
      </c>
      <c r="AY55" s="2">
        <v>1.0269999999999999</v>
      </c>
      <c r="AZ55" s="2">
        <v>1.0269999999999999</v>
      </c>
      <c r="BA55" s="2">
        <v>1.0269999999999999</v>
      </c>
      <c r="BB55" s="2">
        <v>1.0269999999999999</v>
      </c>
      <c r="BC55" s="2">
        <v>1.0269999999999999</v>
      </c>
      <c r="BD55" s="1">
        <v>18984</v>
      </c>
      <c r="BE55" s="1">
        <v>18616</v>
      </c>
      <c r="BF55" s="1">
        <v>22024</v>
      </c>
      <c r="BG55" s="1">
        <v>18618</v>
      </c>
      <c r="BH55" s="1">
        <v>17461</v>
      </c>
      <c r="BI55" s="1">
        <v>23723</v>
      </c>
      <c r="BJ55" s="1">
        <v>28566</v>
      </c>
      <c r="BK55" s="1">
        <v>29867</v>
      </c>
      <c r="BL55" s="1">
        <v>24765</v>
      </c>
      <c r="BM55" s="1">
        <v>24718</v>
      </c>
      <c r="BN55" s="1">
        <v>26161</v>
      </c>
      <c r="BO55" s="1">
        <v>27307</v>
      </c>
      <c r="BP55" s="1">
        <v>0</v>
      </c>
      <c r="BQ55" s="1">
        <v>0</v>
      </c>
      <c r="BR55" s="1">
        <v>0</v>
      </c>
      <c r="BS55" s="1">
        <v>0</v>
      </c>
      <c r="BT55" s="1">
        <v>0</v>
      </c>
      <c r="BU55" s="1">
        <v>0</v>
      </c>
      <c r="BV55" s="1">
        <v>0</v>
      </c>
      <c r="BW55" s="1">
        <v>0</v>
      </c>
      <c r="BX55" s="1">
        <v>0</v>
      </c>
      <c r="BY55" s="1">
        <v>0</v>
      </c>
      <c r="BZ55" s="1">
        <v>0</v>
      </c>
      <c r="CA55" s="1">
        <v>0</v>
      </c>
      <c r="CB55" s="1">
        <v>0</v>
      </c>
      <c r="CC55" s="1">
        <v>0</v>
      </c>
      <c r="CD55" s="1">
        <v>0</v>
      </c>
      <c r="CE55" s="1">
        <v>0</v>
      </c>
      <c r="CF55" s="1">
        <v>0</v>
      </c>
      <c r="CG55" s="1">
        <v>0</v>
      </c>
      <c r="CH55" s="1">
        <v>0</v>
      </c>
      <c r="CI55" s="1">
        <v>0</v>
      </c>
      <c r="CJ55" s="1">
        <v>0</v>
      </c>
      <c r="CK55" s="1">
        <v>0</v>
      </c>
      <c r="CL55" s="1">
        <v>0</v>
      </c>
      <c r="CM55" s="1">
        <v>0</v>
      </c>
      <c r="CN55" s="1">
        <v>273428</v>
      </c>
      <c r="CO55" s="1">
        <v>0</v>
      </c>
      <c r="CP55" s="108">
        <v>280810</v>
      </c>
      <c r="CQ55" s="111">
        <v>0</v>
      </c>
      <c r="CR55" s="99">
        <v>0</v>
      </c>
      <c r="CS55">
        <v>2018</v>
      </c>
      <c r="CT55" t="s">
        <v>8</v>
      </c>
      <c r="CX55" s="3">
        <f t="shared" si="3"/>
        <v>475.6390309534886</v>
      </c>
      <c r="CY55" s="3"/>
      <c r="CZ55" s="7" t="str">
        <f t="shared" si="2"/>
        <v/>
      </c>
    </row>
    <row r="56" spans="1:107">
      <c r="A56">
        <v>52061</v>
      </c>
      <c r="B56" t="s">
        <v>122</v>
      </c>
      <c r="C56" t="s">
        <v>109</v>
      </c>
      <c r="D56" t="s">
        <v>153</v>
      </c>
      <c r="E56" t="s">
        <v>154</v>
      </c>
      <c r="F56">
        <v>8153</v>
      </c>
      <c r="G56" t="s">
        <v>121</v>
      </c>
      <c r="H56" t="s">
        <v>113</v>
      </c>
      <c r="I56" t="s">
        <v>114</v>
      </c>
      <c r="J56" t="s">
        <v>8</v>
      </c>
      <c r="K56">
        <v>622</v>
      </c>
      <c r="L56">
        <v>5</v>
      </c>
      <c r="M56" t="s">
        <v>155</v>
      </c>
      <c r="N56" t="s">
        <v>121</v>
      </c>
      <c r="O56" t="s">
        <v>126</v>
      </c>
      <c r="P56" t="s">
        <v>126</v>
      </c>
      <c r="Q56" t="s">
        <v>118</v>
      </c>
      <c r="R56" t="s">
        <v>142</v>
      </c>
      <c r="S56" t="s">
        <v>127</v>
      </c>
      <c r="T56" s="1">
        <v>567</v>
      </c>
      <c r="U56" s="1">
        <v>22</v>
      </c>
      <c r="V56" s="1">
        <v>24</v>
      </c>
      <c r="W56" s="1">
        <v>19</v>
      </c>
      <c r="X56" s="1">
        <v>21</v>
      </c>
      <c r="Y56" s="1">
        <v>18</v>
      </c>
      <c r="Z56" s="1">
        <v>24</v>
      </c>
      <c r="AA56" s="1">
        <v>44</v>
      </c>
      <c r="AB56" s="1">
        <v>22</v>
      </c>
      <c r="AC56" s="1">
        <v>20</v>
      </c>
      <c r="AD56" s="1">
        <v>42</v>
      </c>
      <c r="AE56" s="1">
        <v>23</v>
      </c>
      <c r="AF56" s="1">
        <v>216</v>
      </c>
      <c r="AG56" s="1">
        <v>8</v>
      </c>
      <c r="AH56" s="1">
        <v>9</v>
      </c>
      <c r="AI56" s="1">
        <v>7</v>
      </c>
      <c r="AJ56" s="1">
        <v>8</v>
      </c>
      <c r="AK56" s="1">
        <v>7</v>
      </c>
      <c r="AL56" s="1">
        <v>9</v>
      </c>
      <c r="AM56" s="1">
        <v>17</v>
      </c>
      <c r="AN56" s="1">
        <v>8</v>
      </c>
      <c r="AO56" s="1">
        <v>7</v>
      </c>
      <c r="AP56" s="1">
        <v>16</v>
      </c>
      <c r="AQ56" s="1">
        <v>9</v>
      </c>
      <c r="AR56" s="2">
        <v>5.8</v>
      </c>
      <c r="AS56" s="2">
        <v>5.8</v>
      </c>
      <c r="AT56" s="2">
        <v>5.8</v>
      </c>
      <c r="AU56" s="2">
        <v>5.8</v>
      </c>
      <c r="AV56" s="2">
        <v>5.8</v>
      </c>
      <c r="AW56" s="2">
        <v>5.8</v>
      </c>
      <c r="AX56" s="2">
        <v>5.8</v>
      </c>
      <c r="AY56" s="2">
        <v>5.8</v>
      </c>
      <c r="AZ56" s="2">
        <v>5.8</v>
      </c>
      <c r="BA56" s="2">
        <v>5.8</v>
      </c>
      <c r="BB56" s="2">
        <v>5.8</v>
      </c>
      <c r="BC56" s="2">
        <v>5.8</v>
      </c>
      <c r="BD56" s="1">
        <v>3289</v>
      </c>
      <c r="BE56" s="1">
        <v>128</v>
      </c>
      <c r="BF56" s="1">
        <v>139</v>
      </c>
      <c r="BG56" s="1">
        <v>110</v>
      </c>
      <c r="BH56" s="1">
        <v>122</v>
      </c>
      <c r="BI56" s="1">
        <v>104</v>
      </c>
      <c r="BJ56" s="1">
        <v>139</v>
      </c>
      <c r="BK56" s="1">
        <v>255</v>
      </c>
      <c r="BL56" s="1">
        <v>128</v>
      </c>
      <c r="BM56" s="1">
        <v>116</v>
      </c>
      <c r="BN56" s="1">
        <v>244</v>
      </c>
      <c r="BO56" s="1">
        <v>133</v>
      </c>
      <c r="BP56" s="1">
        <v>1251</v>
      </c>
      <c r="BQ56" s="1">
        <v>48</v>
      </c>
      <c r="BR56" s="1">
        <v>53</v>
      </c>
      <c r="BS56" s="1">
        <v>41</v>
      </c>
      <c r="BT56" s="1">
        <v>45</v>
      </c>
      <c r="BU56" s="1">
        <v>39</v>
      </c>
      <c r="BV56" s="1">
        <v>54</v>
      </c>
      <c r="BW56" s="1">
        <v>97</v>
      </c>
      <c r="BX56" s="1">
        <v>48</v>
      </c>
      <c r="BY56" s="1">
        <v>43</v>
      </c>
      <c r="BZ56" s="1">
        <v>93</v>
      </c>
      <c r="CA56" s="1">
        <v>51</v>
      </c>
      <c r="CB56" s="1">
        <v>236.626</v>
      </c>
      <c r="CC56" s="1">
        <v>9.1069999999999993</v>
      </c>
      <c r="CD56" s="1">
        <v>10.111000000000001</v>
      </c>
      <c r="CE56" s="1">
        <v>7.7510000000000003</v>
      </c>
      <c r="CF56" s="1">
        <v>8.5960000000000001</v>
      </c>
      <c r="CG56" s="1">
        <v>7.3979999999999997</v>
      </c>
      <c r="CH56" s="1">
        <v>10.195</v>
      </c>
      <c r="CI56" s="1">
        <v>18.366</v>
      </c>
      <c r="CJ56" s="1">
        <v>9.032</v>
      </c>
      <c r="CK56" s="1">
        <v>8.1780000000000008</v>
      </c>
      <c r="CL56" s="1">
        <v>17.585000000000001</v>
      </c>
      <c r="CM56" s="1">
        <v>9.6709999999999994</v>
      </c>
      <c r="CN56" s="1">
        <v>846</v>
      </c>
      <c r="CO56" s="1">
        <v>321</v>
      </c>
      <c r="CP56" s="108">
        <v>4907</v>
      </c>
      <c r="CQ56" s="111">
        <v>1863</v>
      </c>
      <c r="CR56" s="99">
        <v>352.61599999999999</v>
      </c>
      <c r="CS56">
        <v>2018</v>
      </c>
      <c r="CT56">
        <f>1000*CP56/CR56</f>
        <v>13915.987930213038</v>
      </c>
      <c r="CU56">
        <f>1000*SUM(CQ55:CQ58)/SUM(CR55:CR58)</f>
        <v>5215.8460118438888</v>
      </c>
      <c r="CX56" s="3">
        <f t="shared" si="3"/>
        <v>1587.3673828663013</v>
      </c>
      <c r="CY56" s="3">
        <f t="shared" si="1"/>
        <v>220.89785340781307</v>
      </c>
      <c r="CZ56" s="7" t="str">
        <f t="shared" si="2"/>
        <v/>
      </c>
    </row>
    <row r="57" spans="1:107">
      <c r="A57">
        <v>52061</v>
      </c>
      <c r="B57" t="s">
        <v>122</v>
      </c>
      <c r="C57" t="s">
        <v>109</v>
      </c>
      <c r="D57" t="s">
        <v>153</v>
      </c>
      <c r="E57" t="s">
        <v>154</v>
      </c>
      <c r="F57">
        <v>8153</v>
      </c>
      <c r="G57" t="s">
        <v>121</v>
      </c>
      <c r="H57" t="s">
        <v>113</v>
      </c>
      <c r="I57" t="s">
        <v>114</v>
      </c>
      <c r="J57" t="s">
        <v>8</v>
      </c>
      <c r="K57">
        <v>622</v>
      </c>
      <c r="L57">
        <v>5</v>
      </c>
      <c r="M57" t="s">
        <v>155</v>
      </c>
      <c r="N57" t="s">
        <v>121</v>
      </c>
      <c r="O57" t="s">
        <v>117</v>
      </c>
      <c r="P57" t="s">
        <v>117</v>
      </c>
      <c r="Q57" t="s">
        <v>118</v>
      </c>
      <c r="R57" t="s">
        <v>142</v>
      </c>
      <c r="S57" t="s">
        <v>120</v>
      </c>
      <c r="T57" s="1">
        <v>37024</v>
      </c>
      <c r="U57" s="1">
        <v>36304</v>
      </c>
      <c r="V57" s="1">
        <v>42949</v>
      </c>
      <c r="W57" s="1">
        <v>36307</v>
      </c>
      <c r="X57" s="1">
        <v>34052</v>
      </c>
      <c r="Y57" s="1">
        <v>46261</v>
      </c>
      <c r="Z57" s="1">
        <v>55707</v>
      </c>
      <c r="AA57" s="1">
        <v>58243</v>
      </c>
      <c r="AB57" s="1">
        <v>48295</v>
      </c>
      <c r="AC57" s="1">
        <v>48202</v>
      </c>
      <c r="AD57" s="1">
        <v>51016</v>
      </c>
      <c r="AE57" s="1">
        <v>53251</v>
      </c>
      <c r="AF57" s="1">
        <v>14071</v>
      </c>
      <c r="AG57" s="1">
        <v>13798</v>
      </c>
      <c r="AH57" s="1">
        <v>16324</v>
      </c>
      <c r="AI57" s="1">
        <v>13799</v>
      </c>
      <c r="AJ57" s="1">
        <v>12943</v>
      </c>
      <c r="AK57" s="1">
        <v>17582</v>
      </c>
      <c r="AL57" s="1">
        <v>21172</v>
      </c>
      <c r="AM57" s="1">
        <v>22137</v>
      </c>
      <c r="AN57" s="1">
        <v>18355</v>
      </c>
      <c r="AO57" s="1">
        <v>18320</v>
      </c>
      <c r="AP57" s="1">
        <v>19389</v>
      </c>
      <c r="AQ57" s="1">
        <v>20240</v>
      </c>
      <c r="AR57" s="2">
        <v>1.0269999999999999</v>
      </c>
      <c r="AS57" s="2">
        <v>1.0269999999999999</v>
      </c>
      <c r="AT57" s="2">
        <v>1.0269999999999999</v>
      </c>
      <c r="AU57" s="2">
        <v>1.0269999999999999</v>
      </c>
      <c r="AV57" s="2">
        <v>1.0269999999999999</v>
      </c>
      <c r="AW57" s="2">
        <v>1.0269999999999999</v>
      </c>
      <c r="AX57" s="2">
        <v>1.0269999999999999</v>
      </c>
      <c r="AY57" s="2">
        <v>1.0269999999999999</v>
      </c>
      <c r="AZ57" s="2">
        <v>1.0269999999999999</v>
      </c>
      <c r="BA57" s="2">
        <v>1.0269999999999999</v>
      </c>
      <c r="BB57" s="2">
        <v>1.0269999999999999</v>
      </c>
      <c r="BC57" s="2">
        <v>1.0269999999999999</v>
      </c>
      <c r="BD57" s="1">
        <v>38024</v>
      </c>
      <c r="BE57" s="1">
        <v>37284</v>
      </c>
      <c r="BF57" s="1">
        <v>44109</v>
      </c>
      <c r="BG57" s="1">
        <v>37287</v>
      </c>
      <c r="BH57" s="1">
        <v>34971</v>
      </c>
      <c r="BI57" s="1">
        <v>47510</v>
      </c>
      <c r="BJ57" s="1">
        <v>57211</v>
      </c>
      <c r="BK57" s="1">
        <v>59816</v>
      </c>
      <c r="BL57" s="1">
        <v>49599</v>
      </c>
      <c r="BM57" s="1">
        <v>49503</v>
      </c>
      <c r="BN57" s="1">
        <v>52393</v>
      </c>
      <c r="BO57" s="1">
        <v>54689</v>
      </c>
      <c r="BP57" s="1">
        <v>14451</v>
      </c>
      <c r="BQ57" s="1">
        <v>14171</v>
      </c>
      <c r="BR57" s="1">
        <v>16765</v>
      </c>
      <c r="BS57" s="1">
        <v>14172</v>
      </c>
      <c r="BT57" s="1">
        <v>13292</v>
      </c>
      <c r="BU57" s="1">
        <v>18057</v>
      </c>
      <c r="BV57" s="1">
        <v>21744</v>
      </c>
      <c r="BW57" s="1">
        <v>22735</v>
      </c>
      <c r="BX57" s="1">
        <v>18851</v>
      </c>
      <c r="BY57" s="1">
        <v>18815</v>
      </c>
      <c r="BZ57" s="1">
        <v>19913</v>
      </c>
      <c r="CA57" s="1">
        <v>20786</v>
      </c>
      <c r="CB57" s="1">
        <v>2732.375</v>
      </c>
      <c r="CC57" s="1">
        <v>2679.3690000000001</v>
      </c>
      <c r="CD57" s="1">
        <v>3169.768</v>
      </c>
      <c r="CE57" s="1">
        <v>2679.5740000000001</v>
      </c>
      <c r="CF57" s="1">
        <v>2513.1320000000001</v>
      </c>
      <c r="CG57" s="1">
        <v>3414.2289999999998</v>
      </c>
      <c r="CH57" s="1">
        <v>4111.3450000000003</v>
      </c>
      <c r="CI57" s="1">
        <v>4298.5439999999999</v>
      </c>
      <c r="CJ57" s="1">
        <v>3564.3420000000001</v>
      </c>
      <c r="CK57" s="1">
        <v>3557.473</v>
      </c>
      <c r="CL57" s="1">
        <v>3765.13</v>
      </c>
      <c r="CM57" s="1">
        <v>3930.1030000000001</v>
      </c>
      <c r="CN57" s="1">
        <v>547611</v>
      </c>
      <c r="CO57" s="1">
        <v>208130</v>
      </c>
      <c r="CP57" s="108">
        <v>562396</v>
      </c>
      <c r="CQ57" s="111">
        <v>213752</v>
      </c>
      <c r="CR57" s="99">
        <v>40415.383999999998</v>
      </c>
      <c r="CS57">
        <v>2018</v>
      </c>
      <c r="CT57">
        <v>13915.394197417498</v>
      </c>
      <c r="CU57">
        <f>1000*SUM(CQ56:CQ57)/SUM(CR56:CR57)</f>
        <v>5288.8294740973315</v>
      </c>
      <c r="CV57" s="88">
        <f>1000*SUM(CP54:CP57)/SUM(CR54:CR57)</f>
        <v>20803.399725274725</v>
      </c>
      <c r="CX57" s="3">
        <f t="shared" si="3"/>
        <v>475.6390309534886</v>
      </c>
      <c r="CY57" s="3">
        <f t="shared" si="1"/>
        <v>66.187046113954565</v>
      </c>
      <c r="CZ57" s="7">
        <f t="shared" si="2"/>
        <v>98.949088858677413</v>
      </c>
      <c r="DA57">
        <f>CX56*CV57/100000</f>
        <v>330.22638176630875</v>
      </c>
    </row>
    <row r="58" spans="1:107">
      <c r="A58">
        <v>54056</v>
      </c>
      <c r="B58" t="s">
        <v>108</v>
      </c>
      <c r="C58" t="s">
        <v>109</v>
      </c>
      <c r="D58" t="s">
        <v>156</v>
      </c>
      <c r="E58" t="s">
        <v>157</v>
      </c>
      <c r="F58">
        <v>14584</v>
      </c>
      <c r="G58" t="s">
        <v>137</v>
      </c>
      <c r="H58" t="s">
        <v>113</v>
      </c>
      <c r="I58" t="s">
        <v>114</v>
      </c>
      <c r="J58" t="s">
        <v>8</v>
      </c>
      <c r="K58">
        <v>22</v>
      </c>
      <c r="L58">
        <v>2</v>
      </c>
      <c r="M58" t="s">
        <v>115</v>
      </c>
      <c r="N58" t="s">
        <v>116</v>
      </c>
      <c r="O58" t="s">
        <v>126</v>
      </c>
      <c r="P58" t="s">
        <v>126</v>
      </c>
      <c r="Q58" t="s">
        <v>118</v>
      </c>
      <c r="R58" t="s">
        <v>132</v>
      </c>
      <c r="S58" t="s">
        <v>127</v>
      </c>
      <c r="T58" s="1">
        <v>0</v>
      </c>
      <c r="U58" s="1">
        <v>0</v>
      </c>
      <c r="V58" s="1">
        <v>0</v>
      </c>
      <c r="W58" s="1">
        <v>0</v>
      </c>
      <c r="X58" s="1">
        <v>0</v>
      </c>
      <c r="Y58" s="1">
        <v>0</v>
      </c>
      <c r="Z58" s="1">
        <v>0</v>
      </c>
      <c r="AA58" s="1">
        <v>0</v>
      </c>
      <c r="AB58" s="1">
        <v>0</v>
      </c>
      <c r="AC58" s="1">
        <v>0</v>
      </c>
      <c r="AD58" s="1">
        <v>0</v>
      </c>
      <c r="AE58" s="1">
        <v>0</v>
      </c>
      <c r="AF58" s="1">
        <v>0</v>
      </c>
      <c r="AG58" s="1">
        <v>0</v>
      </c>
      <c r="AH58" s="1">
        <v>0</v>
      </c>
      <c r="AI58" s="1">
        <v>0</v>
      </c>
      <c r="AJ58" s="1">
        <v>0</v>
      </c>
      <c r="AK58" s="1">
        <v>0</v>
      </c>
      <c r="AL58" s="1">
        <v>0</v>
      </c>
      <c r="AM58" s="1">
        <v>0</v>
      </c>
      <c r="AN58" s="1">
        <v>0</v>
      </c>
      <c r="AO58" s="1">
        <v>0</v>
      </c>
      <c r="AP58" s="1">
        <v>0</v>
      </c>
      <c r="AQ58" s="1">
        <v>0</v>
      </c>
      <c r="AR58" s="2">
        <v>0</v>
      </c>
      <c r="AS58" s="2">
        <v>0</v>
      </c>
      <c r="AT58" s="2">
        <v>0</v>
      </c>
      <c r="AU58" s="2">
        <v>0</v>
      </c>
      <c r="AV58" s="2">
        <v>0</v>
      </c>
      <c r="AW58" s="2">
        <v>0</v>
      </c>
      <c r="AX58" s="2">
        <v>0</v>
      </c>
      <c r="AY58" s="2">
        <v>0</v>
      </c>
      <c r="AZ58" s="2">
        <v>0</v>
      </c>
      <c r="BA58" s="2">
        <v>0</v>
      </c>
      <c r="BB58" s="2">
        <v>0</v>
      </c>
      <c r="BC58" s="2">
        <v>0</v>
      </c>
      <c r="BD58" s="1">
        <v>0</v>
      </c>
      <c r="BE58" s="1">
        <v>0</v>
      </c>
      <c r="BF58" s="1">
        <v>0</v>
      </c>
      <c r="BG58" s="1">
        <v>0</v>
      </c>
      <c r="BH58" s="1">
        <v>0</v>
      </c>
      <c r="BI58" s="1">
        <v>0</v>
      </c>
      <c r="BJ58" s="1">
        <v>0</v>
      </c>
      <c r="BK58" s="1">
        <v>0</v>
      </c>
      <c r="BL58" s="1">
        <v>0</v>
      </c>
      <c r="BM58" s="1">
        <v>0</v>
      </c>
      <c r="BN58" s="1">
        <v>0</v>
      </c>
      <c r="BO58" s="1">
        <v>0</v>
      </c>
      <c r="BP58" s="1">
        <v>0</v>
      </c>
      <c r="BQ58" s="1">
        <v>0</v>
      </c>
      <c r="BR58" s="1">
        <v>0</v>
      </c>
      <c r="BS58" s="1">
        <v>0</v>
      </c>
      <c r="BT58" s="1">
        <v>0</v>
      </c>
      <c r="BU58" s="1">
        <v>0</v>
      </c>
      <c r="BV58" s="1">
        <v>0</v>
      </c>
      <c r="BW58" s="1">
        <v>0</v>
      </c>
      <c r="BX58" s="1">
        <v>0</v>
      </c>
      <c r="BY58" s="1">
        <v>0</v>
      </c>
      <c r="BZ58" s="1">
        <v>0</v>
      </c>
      <c r="CA58" s="1">
        <v>0</v>
      </c>
      <c r="CB58" s="1">
        <v>542.63199999999995</v>
      </c>
      <c r="CC58" s="1">
        <v>0</v>
      </c>
      <c r="CD58" s="1">
        <v>0</v>
      </c>
      <c r="CE58" s="1">
        <v>0</v>
      </c>
      <c r="CF58" s="1">
        <v>0</v>
      </c>
      <c r="CG58" s="1">
        <v>0</v>
      </c>
      <c r="CH58" s="1">
        <v>0</v>
      </c>
      <c r="CI58" s="1">
        <v>0</v>
      </c>
      <c r="CJ58" s="1">
        <v>1.7170000000000001</v>
      </c>
      <c r="CK58" s="1">
        <v>26.103000000000002</v>
      </c>
      <c r="CL58" s="1">
        <v>0</v>
      </c>
      <c r="CM58" s="1">
        <v>0</v>
      </c>
      <c r="CN58" s="1">
        <v>0</v>
      </c>
      <c r="CO58" s="1">
        <v>0</v>
      </c>
      <c r="CP58" s="108">
        <v>0</v>
      </c>
      <c r="CQ58" s="111">
        <v>0</v>
      </c>
      <c r="CR58" s="99">
        <v>570.452</v>
      </c>
      <c r="CS58">
        <v>2018</v>
      </c>
      <c r="CT58">
        <v>0</v>
      </c>
      <c r="CX58" s="3">
        <f t="shared" si="3"/>
        <v>1587.3673828663013</v>
      </c>
      <c r="CY58" s="3">
        <f t="shared" si="1"/>
        <v>0</v>
      </c>
      <c r="CZ58" s="7" t="str">
        <f t="shared" si="2"/>
        <v/>
      </c>
    </row>
    <row r="59" spans="1:107">
      <c r="A59">
        <v>54056</v>
      </c>
      <c r="B59" t="s">
        <v>108</v>
      </c>
      <c r="C59" t="s">
        <v>109</v>
      </c>
      <c r="D59" t="s">
        <v>156</v>
      </c>
      <c r="E59" t="s">
        <v>157</v>
      </c>
      <c r="F59">
        <v>14584</v>
      </c>
      <c r="G59" t="s">
        <v>137</v>
      </c>
      <c r="H59" t="s">
        <v>113</v>
      </c>
      <c r="I59" t="s">
        <v>114</v>
      </c>
      <c r="J59" t="s">
        <v>8</v>
      </c>
      <c r="K59">
        <v>22</v>
      </c>
      <c r="L59">
        <v>2</v>
      </c>
      <c r="M59" t="s">
        <v>115</v>
      </c>
      <c r="N59" t="s">
        <v>116</v>
      </c>
      <c r="O59" t="s">
        <v>117</v>
      </c>
      <c r="P59" t="s">
        <v>117</v>
      </c>
      <c r="Q59" t="s">
        <v>118</v>
      </c>
      <c r="R59" t="s">
        <v>132</v>
      </c>
      <c r="S59" t="s">
        <v>120</v>
      </c>
      <c r="T59" s="1">
        <v>0</v>
      </c>
      <c r="U59" s="1">
        <v>0</v>
      </c>
      <c r="V59" s="1">
        <v>0</v>
      </c>
      <c r="W59" s="1">
        <v>13</v>
      </c>
      <c r="X59" s="1">
        <v>0</v>
      </c>
      <c r="Y59" s="1">
        <v>2</v>
      </c>
      <c r="Z59" s="1">
        <v>8</v>
      </c>
      <c r="AA59" s="1">
        <v>28</v>
      </c>
      <c r="AB59" s="1">
        <v>18</v>
      </c>
      <c r="AC59" s="1">
        <v>9</v>
      </c>
      <c r="AD59" s="1">
        <v>20</v>
      </c>
      <c r="AE59" s="1">
        <v>0</v>
      </c>
      <c r="AF59" s="1">
        <v>0</v>
      </c>
      <c r="AG59" s="1">
        <v>0</v>
      </c>
      <c r="AH59" s="1">
        <v>0</v>
      </c>
      <c r="AI59" s="1">
        <v>13</v>
      </c>
      <c r="AJ59" s="1">
        <v>0</v>
      </c>
      <c r="AK59" s="1">
        <v>2</v>
      </c>
      <c r="AL59" s="1">
        <v>8</v>
      </c>
      <c r="AM59" s="1">
        <v>28</v>
      </c>
      <c r="AN59" s="1">
        <v>18</v>
      </c>
      <c r="AO59" s="1">
        <v>9</v>
      </c>
      <c r="AP59" s="1">
        <v>20</v>
      </c>
      <c r="AQ59" s="1">
        <v>0</v>
      </c>
      <c r="AR59" s="2">
        <v>0</v>
      </c>
      <c r="AS59" s="2">
        <v>0</v>
      </c>
      <c r="AT59" s="2">
        <v>0</v>
      </c>
      <c r="AU59" s="2">
        <v>1.026</v>
      </c>
      <c r="AV59" s="2">
        <v>0</v>
      </c>
      <c r="AW59" s="2">
        <v>1.026</v>
      </c>
      <c r="AX59" s="2">
        <v>1.026</v>
      </c>
      <c r="AY59" s="2">
        <v>1.026</v>
      </c>
      <c r="AZ59" s="2">
        <v>1.026</v>
      </c>
      <c r="BA59" s="2">
        <v>1.026</v>
      </c>
      <c r="BB59" s="2">
        <v>1.026</v>
      </c>
      <c r="BC59" s="2">
        <v>0</v>
      </c>
      <c r="BD59" s="1">
        <v>0</v>
      </c>
      <c r="BE59" s="1">
        <v>0</v>
      </c>
      <c r="BF59" s="1">
        <v>0</v>
      </c>
      <c r="BG59" s="1">
        <v>13</v>
      </c>
      <c r="BH59" s="1">
        <v>0</v>
      </c>
      <c r="BI59" s="1">
        <v>2</v>
      </c>
      <c r="BJ59" s="1">
        <v>8</v>
      </c>
      <c r="BK59" s="1">
        <v>29</v>
      </c>
      <c r="BL59" s="1">
        <v>18</v>
      </c>
      <c r="BM59" s="1">
        <v>9</v>
      </c>
      <c r="BN59" s="1">
        <v>21</v>
      </c>
      <c r="BO59" s="1">
        <v>0</v>
      </c>
      <c r="BP59" s="1">
        <v>0</v>
      </c>
      <c r="BQ59" s="1">
        <v>0</v>
      </c>
      <c r="BR59" s="1">
        <v>0</v>
      </c>
      <c r="BS59" s="1">
        <v>13</v>
      </c>
      <c r="BT59" s="1">
        <v>0</v>
      </c>
      <c r="BU59" s="1">
        <v>2</v>
      </c>
      <c r="BV59" s="1">
        <v>8</v>
      </c>
      <c r="BW59" s="1">
        <v>29</v>
      </c>
      <c r="BX59" s="1">
        <v>18</v>
      </c>
      <c r="BY59" s="1">
        <v>9</v>
      </c>
      <c r="BZ59" s="1">
        <v>21</v>
      </c>
      <c r="CA59" s="1">
        <v>0</v>
      </c>
      <c r="CB59" s="1">
        <v>131.36799999999999</v>
      </c>
      <c r="CC59" s="1">
        <v>0</v>
      </c>
      <c r="CD59" s="1">
        <v>0</v>
      </c>
      <c r="CE59" s="1">
        <v>298</v>
      </c>
      <c r="CF59" s="1">
        <v>0</v>
      </c>
      <c r="CG59" s="1">
        <v>64</v>
      </c>
      <c r="CH59" s="1">
        <v>238</v>
      </c>
      <c r="CI59" s="1">
        <v>894</v>
      </c>
      <c r="CJ59" s="1">
        <v>746.28300000000002</v>
      </c>
      <c r="CK59" s="1">
        <v>313.89699999999999</v>
      </c>
      <c r="CL59" s="1">
        <v>242</v>
      </c>
      <c r="CM59" s="1">
        <v>0</v>
      </c>
      <c r="CN59" s="1">
        <v>98</v>
      </c>
      <c r="CO59" s="1">
        <v>98</v>
      </c>
      <c r="CP59" s="108">
        <v>100</v>
      </c>
      <c r="CQ59" s="111">
        <v>100</v>
      </c>
      <c r="CR59" s="99">
        <v>2927.5479999999998</v>
      </c>
      <c r="CS59">
        <v>2018</v>
      </c>
      <c r="CT59">
        <v>34.158278532068472</v>
      </c>
      <c r="CX59" s="3">
        <f t="shared" si="3"/>
        <v>475.6390309534886</v>
      </c>
      <c r="CY59" s="3">
        <f t="shared" si="1"/>
        <v>0.16247010500032402</v>
      </c>
      <c r="CZ59" s="7" t="str">
        <f t="shared" si="2"/>
        <v/>
      </c>
    </row>
    <row r="60" spans="1:107">
      <c r="A60">
        <v>54056</v>
      </c>
      <c r="B60" t="s">
        <v>108</v>
      </c>
      <c r="C60" t="s">
        <v>109</v>
      </c>
      <c r="D60" t="s">
        <v>156</v>
      </c>
      <c r="E60" t="s">
        <v>157</v>
      </c>
      <c r="F60">
        <v>14584</v>
      </c>
      <c r="G60" t="s">
        <v>137</v>
      </c>
      <c r="H60" t="s">
        <v>113</v>
      </c>
      <c r="I60" t="s">
        <v>114</v>
      </c>
      <c r="J60" t="s">
        <v>8</v>
      </c>
      <c r="K60">
        <v>22</v>
      </c>
      <c r="L60">
        <v>2</v>
      </c>
      <c r="M60" t="s">
        <v>115</v>
      </c>
      <c r="N60" t="s">
        <v>121</v>
      </c>
      <c r="O60" t="s">
        <v>126</v>
      </c>
      <c r="P60" t="s">
        <v>126</v>
      </c>
      <c r="Q60" t="s">
        <v>118</v>
      </c>
      <c r="R60" t="s">
        <v>132</v>
      </c>
      <c r="S60" t="s">
        <v>127</v>
      </c>
      <c r="T60" s="1">
        <v>2551</v>
      </c>
      <c r="U60" s="1">
        <v>0</v>
      </c>
      <c r="V60" s="1">
        <v>0</v>
      </c>
      <c r="W60" s="1">
        <v>0</v>
      </c>
      <c r="X60" s="1">
        <v>0</v>
      </c>
      <c r="Y60" s="1">
        <v>0</v>
      </c>
      <c r="Z60" s="1">
        <v>0</v>
      </c>
      <c r="AA60" s="1">
        <v>0</v>
      </c>
      <c r="AB60" s="1">
        <v>9</v>
      </c>
      <c r="AC60" s="1">
        <v>130</v>
      </c>
      <c r="AD60" s="1">
        <v>0</v>
      </c>
      <c r="AE60" s="1">
        <v>0</v>
      </c>
      <c r="AF60" s="1">
        <v>2551</v>
      </c>
      <c r="AG60" s="1">
        <v>0</v>
      </c>
      <c r="AH60" s="1">
        <v>0</v>
      </c>
      <c r="AI60" s="1">
        <v>0</v>
      </c>
      <c r="AJ60" s="1">
        <v>0</v>
      </c>
      <c r="AK60" s="1">
        <v>0</v>
      </c>
      <c r="AL60" s="1">
        <v>0</v>
      </c>
      <c r="AM60" s="1">
        <v>0</v>
      </c>
      <c r="AN60" s="1">
        <v>9</v>
      </c>
      <c r="AO60" s="1">
        <v>130</v>
      </c>
      <c r="AP60" s="1">
        <v>0</v>
      </c>
      <c r="AQ60" s="1">
        <v>0</v>
      </c>
      <c r="AR60" s="2">
        <v>5.7</v>
      </c>
      <c r="AS60" s="2">
        <v>0</v>
      </c>
      <c r="AT60" s="2">
        <v>0</v>
      </c>
      <c r="AU60" s="2">
        <v>0</v>
      </c>
      <c r="AV60" s="2">
        <v>0</v>
      </c>
      <c r="AW60" s="2">
        <v>0</v>
      </c>
      <c r="AX60" s="2">
        <v>0</v>
      </c>
      <c r="AY60" s="2">
        <v>0</v>
      </c>
      <c r="AZ60" s="2">
        <v>5.7</v>
      </c>
      <c r="BA60" s="2">
        <v>5.7</v>
      </c>
      <c r="BB60" s="2">
        <v>0</v>
      </c>
      <c r="BC60" s="2">
        <v>0</v>
      </c>
      <c r="BD60" s="1">
        <v>14541</v>
      </c>
      <c r="BE60" s="1">
        <v>0</v>
      </c>
      <c r="BF60" s="1">
        <v>0</v>
      </c>
      <c r="BG60" s="1">
        <v>0</v>
      </c>
      <c r="BH60" s="1">
        <v>0</v>
      </c>
      <c r="BI60" s="1">
        <v>0</v>
      </c>
      <c r="BJ60" s="1">
        <v>0</v>
      </c>
      <c r="BK60" s="1">
        <v>0</v>
      </c>
      <c r="BL60" s="1">
        <v>51</v>
      </c>
      <c r="BM60" s="1">
        <v>741</v>
      </c>
      <c r="BN60" s="1">
        <v>0</v>
      </c>
      <c r="BO60" s="1">
        <v>0</v>
      </c>
      <c r="BP60" s="1">
        <v>14541</v>
      </c>
      <c r="BQ60" s="1">
        <v>0</v>
      </c>
      <c r="BR60" s="1">
        <v>0</v>
      </c>
      <c r="BS60" s="1">
        <v>0</v>
      </c>
      <c r="BT60" s="1">
        <v>0</v>
      </c>
      <c r="BU60" s="1">
        <v>0</v>
      </c>
      <c r="BV60" s="1">
        <v>0</v>
      </c>
      <c r="BW60" s="1">
        <v>0</v>
      </c>
      <c r="BX60" s="1">
        <v>51</v>
      </c>
      <c r="BY60" s="1">
        <v>741</v>
      </c>
      <c r="BZ60" s="1">
        <v>0</v>
      </c>
      <c r="CA60" s="1">
        <v>0</v>
      </c>
      <c r="CB60" s="1">
        <v>1080.434</v>
      </c>
      <c r="CC60" s="1">
        <v>0</v>
      </c>
      <c r="CD60" s="1">
        <v>0</v>
      </c>
      <c r="CE60" s="1">
        <v>0</v>
      </c>
      <c r="CF60" s="1">
        <v>0</v>
      </c>
      <c r="CG60" s="1">
        <v>0</v>
      </c>
      <c r="CH60" s="1">
        <v>0</v>
      </c>
      <c r="CI60" s="1">
        <v>0</v>
      </c>
      <c r="CJ60" s="1">
        <v>3.4580000000000002</v>
      </c>
      <c r="CK60" s="1">
        <v>51.948</v>
      </c>
      <c r="CL60" s="1">
        <v>0</v>
      </c>
      <c r="CM60" s="1">
        <v>0</v>
      </c>
      <c r="CN60" s="1">
        <v>2690</v>
      </c>
      <c r="CO60" s="1">
        <v>2690</v>
      </c>
      <c r="CP60" s="108">
        <v>15333</v>
      </c>
      <c r="CQ60" s="111">
        <v>15333</v>
      </c>
      <c r="CR60" s="99">
        <v>1135.8399999999999</v>
      </c>
      <c r="CS60">
        <v>2018</v>
      </c>
      <c r="CT60">
        <v>13499.260459219608</v>
      </c>
      <c r="CX60" s="3">
        <f t="shared" si="3"/>
        <v>1587.3673828663013</v>
      </c>
      <c r="CY60" s="3">
        <f t="shared" si="1"/>
        <v>214.28285745781972</v>
      </c>
      <c r="CZ60" s="7" t="str">
        <f t="shared" si="2"/>
        <v/>
      </c>
    </row>
    <row r="61" spans="1:107">
      <c r="A61">
        <v>54056</v>
      </c>
      <c r="B61" t="s">
        <v>108</v>
      </c>
      <c r="C61" t="s">
        <v>109</v>
      </c>
      <c r="D61" t="s">
        <v>156</v>
      </c>
      <c r="E61" t="s">
        <v>157</v>
      </c>
      <c r="F61">
        <v>14584</v>
      </c>
      <c r="G61" t="s">
        <v>137</v>
      </c>
      <c r="H61" t="s">
        <v>113</v>
      </c>
      <c r="I61" t="s">
        <v>114</v>
      </c>
      <c r="J61" t="s">
        <v>8</v>
      </c>
      <c r="K61">
        <v>22</v>
      </c>
      <c r="L61">
        <v>2</v>
      </c>
      <c r="M61" t="s">
        <v>115</v>
      </c>
      <c r="N61" t="s">
        <v>121</v>
      </c>
      <c r="O61" t="s">
        <v>117</v>
      </c>
      <c r="P61" t="s">
        <v>117</v>
      </c>
      <c r="Q61" t="s">
        <v>118</v>
      </c>
      <c r="R61" t="s">
        <v>132</v>
      </c>
      <c r="S61" t="s">
        <v>120</v>
      </c>
      <c r="T61" s="1">
        <v>3431</v>
      </c>
      <c r="U61" s="1">
        <v>0</v>
      </c>
      <c r="V61" s="1">
        <v>0</v>
      </c>
      <c r="W61" s="1">
        <v>7748</v>
      </c>
      <c r="X61" s="1">
        <v>0</v>
      </c>
      <c r="Y61" s="1">
        <v>2129</v>
      </c>
      <c r="Z61" s="1">
        <v>7280</v>
      </c>
      <c r="AA61" s="1">
        <v>25065</v>
      </c>
      <c r="AB61" s="1">
        <v>21708</v>
      </c>
      <c r="AC61" s="1">
        <v>8676</v>
      </c>
      <c r="AD61" s="1">
        <v>7127</v>
      </c>
      <c r="AE61" s="1">
        <v>0</v>
      </c>
      <c r="AF61" s="1">
        <v>3431</v>
      </c>
      <c r="AG61" s="1">
        <v>0</v>
      </c>
      <c r="AH61" s="1">
        <v>0</v>
      </c>
      <c r="AI61" s="1">
        <v>7748</v>
      </c>
      <c r="AJ61" s="1">
        <v>0</v>
      </c>
      <c r="AK61" s="1">
        <v>2129</v>
      </c>
      <c r="AL61" s="1">
        <v>7280</v>
      </c>
      <c r="AM61" s="1">
        <v>25065</v>
      </c>
      <c r="AN61" s="1">
        <v>21708</v>
      </c>
      <c r="AO61" s="1">
        <v>8676</v>
      </c>
      <c r="AP61" s="1">
        <v>7127</v>
      </c>
      <c r="AQ61" s="1">
        <v>0</v>
      </c>
      <c r="AR61" s="2">
        <v>1.026</v>
      </c>
      <c r="AS61" s="2">
        <v>0</v>
      </c>
      <c r="AT61" s="2">
        <v>0</v>
      </c>
      <c r="AU61" s="2">
        <v>1.026</v>
      </c>
      <c r="AV61" s="2">
        <v>0</v>
      </c>
      <c r="AW61" s="2">
        <v>1.026</v>
      </c>
      <c r="AX61" s="2">
        <v>1.026</v>
      </c>
      <c r="AY61" s="2">
        <v>1.026</v>
      </c>
      <c r="AZ61" s="2">
        <v>1.026</v>
      </c>
      <c r="BA61" s="2">
        <v>1.026</v>
      </c>
      <c r="BB61" s="2">
        <v>1.026</v>
      </c>
      <c r="BC61" s="2">
        <v>0</v>
      </c>
      <c r="BD61" s="1">
        <v>3520</v>
      </c>
      <c r="BE61" s="1">
        <v>0</v>
      </c>
      <c r="BF61" s="1">
        <v>0</v>
      </c>
      <c r="BG61" s="1">
        <v>7949</v>
      </c>
      <c r="BH61" s="1">
        <v>0</v>
      </c>
      <c r="BI61" s="1">
        <v>2184</v>
      </c>
      <c r="BJ61" s="1">
        <v>7469</v>
      </c>
      <c r="BK61" s="1">
        <v>25717</v>
      </c>
      <c r="BL61" s="1">
        <v>22272</v>
      </c>
      <c r="BM61" s="1">
        <v>8902</v>
      </c>
      <c r="BN61" s="1">
        <v>7312</v>
      </c>
      <c r="BO61" s="1">
        <v>0</v>
      </c>
      <c r="BP61" s="1">
        <v>3520</v>
      </c>
      <c r="BQ61" s="1">
        <v>0</v>
      </c>
      <c r="BR61" s="1">
        <v>0</v>
      </c>
      <c r="BS61" s="1">
        <v>7949</v>
      </c>
      <c r="BT61" s="1">
        <v>0</v>
      </c>
      <c r="BU61" s="1">
        <v>2184</v>
      </c>
      <c r="BV61" s="1">
        <v>7469</v>
      </c>
      <c r="BW61" s="1">
        <v>25717</v>
      </c>
      <c r="BX61" s="1">
        <v>22272</v>
      </c>
      <c r="BY61" s="1">
        <v>8902</v>
      </c>
      <c r="BZ61" s="1">
        <v>7312</v>
      </c>
      <c r="CA61" s="1">
        <v>0</v>
      </c>
      <c r="CB61" s="1">
        <v>261.56599999999997</v>
      </c>
      <c r="CC61" s="1">
        <v>0</v>
      </c>
      <c r="CD61" s="1">
        <v>0</v>
      </c>
      <c r="CE61" s="1">
        <v>579</v>
      </c>
      <c r="CF61" s="1">
        <v>0</v>
      </c>
      <c r="CG61" s="1">
        <v>126</v>
      </c>
      <c r="CH61" s="1">
        <v>475</v>
      </c>
      <c r="CI61" s="1">
        <v>1784</v>
      </c>
      <c r="CJ61" s="1">
        <v>1501.5419999999999</v>
      </c>
      <c r="CK61" s="1">
        <v>624.05200000000002</v>
      </c>
      <c r="CL61" s="1">
        <v>484</v>
      </c>
      <c r="CM61" s="1">
        <v>0</v>
      </c>
      <c r="CN61" s="1">
        <v>83164</v>
      </c>
      <c r="CO61" s="1">
        <v>83164</v>
      </c>
      <c r="CP61" s="108">
        <v>85325</v>
      </c>
      <c r="CQ61" s="111">
        <v>85325</v>
      </c>
      <c r="CR61" s="99">
        <v>5835.16</v>
      </c>
      <c r="CS61">
        <v>2018</v>
      </c>
      <c r="CT61">
        <v>14622.563905702671</v>
      </c>
      <c r="CU61">
        <f>1000*SUM(CQ58:CQ61)/SUM(CR58:CR61)</f>
        <v>9624.4149393447315</v>
      </c>
      <c r="CV61" s="88">
        <f>1000*SUM(CP58:CP61)/SUM(CR58:CR61)</f>
        <v>9624.4149393447315</v>
      </c>
      <c r="CX61" s="3">
        <f t="shared" si="3"/>
        <v>475.6390309534886</v>
      </c>
      <c r="CY61" s="3">
        <f t="shared" si="1"/>
        <v>69.550621261638781</v>
      </c>
      <c r="CZ61" s="7">
        <f t="shared" si="2"/>
        <v>45.777473952442072</v>
      </c>
      <c r="DA61">
        <f>CX60*CV61/100000</f>
        <v>152.77482353886978</v>
      </c>
    </row>
    <row r="62" spans="1:107">
      <c r="A62">
        <v>54324</v>
      </c>
      <c r="B62" t="s">
        <v>108</v>
      </c>
      <c r="C62" t="s">
        <v>109</v>
      </c>
      <c r="D62" t="s">
        <v>158</v>
      </c>
      <c r="E62" t="s">
        <v>158</v>
      </c>
      <c r="F62">
        <v>27770</v>
      </c>
      <c r="G62" t="s">
        <v>137</v>
      </c>
      <c r="H62" t="s">
        <v>113</v>
      </c>
      <c r="I62" t="s">
        <v>114</v>
      </c>
      <c r="J62" t="s">
        <v>8</v>
      </c>
      <c r="K62">
        <v>22</v>
      </c>
      <c r="L62">
        <v>2</v>
      </c>
      <c r="M62" t="s">
        <v>115</v>
      </c>
      <c r="N62" t="s">
        <v>116</v>
      </c>
      <c r="O62" t="s">
        <v>126</v>
      </c>
      <c r="P62" t="s">
        <v>126</v>
      </c>
      <c r="Q62" t="s">
        <v>118</v>
      </c>
      <c r="R62" t="s">
        <v>142</v>
      </c>
      <c r="S62" t="s">
        <v>127</v>
      </c>
      <c r="T62" s="1">
        <v>0</v>
      </c>
      <c r="U62" s="1">
        <v>0</v>
      </c>
      <c r="V62" s="1">
        <v>0</v>
      </c>
      <c r="W62" s="1">
        <v>0</v>
      </c>
      <c r="X62" s="1">
        <v>0</v>
      </c>
      <c r="Y62" s="1">
        <v>0</v>
      </c>
      <c r="Z62" s="1">
        <v>0</v>
      </c>
      <c r="AA62" s="1">
        <v>0</v>
      </c>
      <c r="AB62" s="1">
        <v>0</v>
      </c>
      <c r="AC62" s="1">
        <v>0</v>
      </c>
      <c r="AD62" s="1">
        <v>0</v>
      </c>
      <c r="AE62" s="1">
        <v>0</v>
      </c>
      <c r="AF62" s="1">
        <v>0</v>
      </c>
      <c r="AG62" s="1">
        <v>0</v>
      </c>
      <c r="AH62" s="1">
        <v>0</v>
      </c>
      <c r="AI62" s="1">
        <v>0</v>
      </c>
      <c r="AJ62" s="1">
        <v>0</v>
      </c>
      <c r="AK62" s="1">
        <v>0</v>
      </c>
      <c r="AL62" s="1">
        <v>0</v>
      </c>
      <c r="AM62" s="1">
        <v>0</v>
      </c>
      <c r="AN62" s="1">
        <v>0</v>
      </c>
      <c r="AO62" s="1">
        <v>0</v>
      </c>
      <c r="AP62" s="1">
        <v>0</v>
      </c>
      <c r="AQ62" s="1">
        <v>0</v>
      </c>
      <c r="AR62" s="2">
        <v>0</v>
      </c>
      <c r="AS62" s="2">
        <v>0</v>
      </c>
      <c r="AT62" s="2">
        <v>0</v>
      </c>
      <c r="AU62" s="2">
        <v>0</v>
      </c>
      <c r="AV62" s="2">
        <v>0</v>
      </c>
      <c r="AW62" s="2">
        <v>0</v>
      </c>
      <c r="AX62" s="2">
        <v>0</v>
      </c>
      <c r="AY62" s="2">
        <v>0</v>
      </c>
      <c r="AZ62" s="2">
        <v>0</v>
      </c>
      <c r="BA62" s="2">
        <v>0</v>
      </c>
      <c r="BB62" s="2">
        <v>0</v>
      </c>
      <c r="BC62" s="2">
        <v>0</v>
      </c>
      <c r="BD62" s="1">
        <v>0</v>
      </c>
      <c r="BE62" s="1">
        <v>0</v>
      </c>
      <c r="BF62" s="1">
        <v>0</v>
      </c>
      <c r="BG62" s="1">
        <v>0</v>
      </c>
      <c r="BH62" s="1">
        <v>0</v>
      </c>
      <c r="BI62" s="1">
        <v>0</v>
      </c>
      <c r="BJ62" s="1">
        <v>0</v>
      </c>
      <c r="BK62" s="1">
        <v>0</v>
      </c>
      <c r="BL62" s="1">
        <v>0</v>
      </c>
      <c r="BM62" s="1">
        <v>0</v>
      </c>
      <c r="BN62" s="1">
        <v>0</v>
      </c>
      <c r="BO62" s="1">
        <v>0</v>
      </c>
      <c r="BP62" s="1">
        <v>0</v>
      </c>
      <c r="BQ62" s="1">
        <v>0</v>
      </c>
      <c r="BR62" s="1">
        <v>0</v>
      </c>
      <c r="BS62" s="1">
        <v>0</v>
      </c>
      <c r="BT62" s="1">
        <v>0</v>
      </c>
      <c r="BU62" s="1">
        <v>0</v>
      </c>
      <c r="BV62" s="1">
        <v>0</v>
      </c>
      <c r="BW62" s="1">
        <v>0</v>
      </c>
      <c r="BX62" s="1">
        <v>0</v>
      </c>
      <c r="BY62" s="1">
        <v>0</v>
      </c>
      <c r="BZ62" s="1">
        <v>0</v>
      </c>
      <c r="CA62" s="1">
        <v>0</v>
      </c>
      <c r="CB62" s="1">
        <v>5553.53</v>
      </c>
      <c r="CC62" s="1">
        <v>0</v>
      </c>
      <c r="CD62" s="1">
        <v>0</v>
      </c>
      <c r="CE62" s="1">
        <v>0</v>
      </c>
      <c r="CF62" s="1">
        <v>0</v>
      </c>
      <c r="CG62" s="1">
        <v>0</v>
      </c>
      <c r="CH62" s="1">
        <v>0</v>
      </c>
      <c r="CI62" s="1">
        <v>0</v>
      </c>
      <c r="CJ62" s="1">
        <v>0</v>
      </c>
      <c r="CK62" s="1">
        <v>0</v>
      </c>
      <c r="CL62" s="1">
        <v>287.18599999999998</v>
      </c>
      <c r="CM62" s="1">
        <v>1.401</v>
      </c>
      <c r="CN62" s="1">
        <v>0</v>
      </c>
      <c r="CO62" s="1">
        <v>0</v>
      </c>
      <c r="CP62" s="108">
        <v>0</v>
      </c>
      <c r="CQ62" s="111">
        <v>0</v>
      </c>
      <c r="CR62" s="99">
        <v>5842.1170000000002</v>
      </c>
      <c r="CS62">
        <v>2018</v>
      </c>
      <c r="CT62">
        <v>0</v>
      </c>
      <c r="CX62" s="3">
        <f t="shared" si="3"/>
        <v>1587.3673828663013</v>
      </c>
      <c r="CY62" s="3">
        <f t="shared" si="1"/>
        <v>0</v>
      </c>
      <c r="CZ62" s="7" t="str">
        <f t="shared" si="2"/>
        <v/>
      </c>
    </row>
    <row r="63" spans="1:107">
      <c r="A63">
        <v>54324</v>
      </c>
      <c r="B63" t="s">
        <v>108</v>
      </c>
      <c r="C63" t="s">
        <v>109</v>
      </c>
      <c r="D63" t="s">
        <v>158</v>
      </c>
      <c r="E63" t="s">
        <v>158</v>
      </c>
      <c r="F63">
        <v>27770</v>
      </c>
      <c r="G63" t="s">
        <v>137</v>
      </c>
      <c r="H63" t="s">
        <v>113</v>
      </c>
      <c r="I63" t="s">
        <v>114</v>
      </c>
      <c r="J63" t="s">
        <v>8</v>
      </c>
      <c r="K63">
        <v>22</v>
      </c>
      <c r="L63">
        <v>2</v>
      </c>
      <c r="M63" t="s">
        <v>115</v>
      </c>
      <c r="N63" t="s">
        <v>116</v>
      </c>
      <c r="O63" t="s">
        <v>117</v>
      </c>
      <c r="P63" t="s">
        <v>117</v>
      </c>
      <c r="Q63" t="s">
        <v>118</v>
      </c>
      <c r="R63" t="s">
        <v>132</v>
      </c>
      <c r="S63" t="s">
        <v>120</v>
      </c>
      <c r="T63" s="1">
        <v>4811</v>
      </c>
      <c r="U63" s="1">
        <v>5077</v>
      </c>
      <c r="V63" s="1">
        <v>1355</v>
      </c>
      <c r="W63" s="1">
        <v>9207</v>
      </c>
      <c r="X63" s="1">
        <v>38123</v>
      </c>
      <c r="Y63" s="1">
        <v>48663</v>
      </c>
      <c r="Z63" s="1">
        <v>74664</v>
      </c>
      <c r="AA63" s="1">
        <v>96972</v>
      </c>
      <c r="AB63" s="1">
        <v>82674</v>
      </c>
      <c r="AC63" s="1">
        <v>89018</v>
      </c>
      <c r="AD63" s="1">
        <v>59244</v>
      </c>
      <c r="AE63" s="1">
        <v>6833</v>
      </c>
      <c r="AF63" s="1">
        <v>4811</v>
      </c>
      <c r="AG63" s="1">
        <v>5077</v>
      </c>
      <c r="AH63" s="1">
        <v>1355</v>
      </c>
      <c r="AI63" s="1">
        <v>9207</v>
      </c>
      <c r="AJ63" s="1">
        <v>38123</v>
      </c>
      <c r="AK63" s="1">
        <v>48663</v>
      </c>
      <c r="AL63" s="1">
        <v>74664</v>
      </c>
      <c r="AM63" s="1">
        <v>96972</v>
      </c>
      <c r="AN63" s="1">
        <v>82674</v>
      </c>
      <c r="AO63" s="1">
        <v>89018</v>
      </c>
      <c r="AP63" s="1">
        <v>59244</v>
      </c>
      <c r="AQ63" s="1">
        <v>6833</v>
      </c>
      <c r="AR63" s="2">
        <v>1.028</v>
      </c>
      <c r="AS63" s="2">
        <v>1.028</v>
      </c>
      <c r="AT63" s="2">
        <v>1.028</v>
      </c>
      <c r="AU63" s="2">
        <v>1.028</v>
      </c>
      <c r="AV63" s="2">
        <v>1.028</v>
      </c>
      <c r="AW63" s="2">
        <v>1.028</v>
      </c>
      <c r="AX63" s="2">
        <v>1.028</v>
      </c>
      <c r="AY63" s="2">
        <v>1.028</v>
      </c>
      <c r="AZ63" s="2">
        <v>1.0289999999999999</v>
      </c>
      <c r="BA63" s="2">
        <v>1.028</v>
      </c>
      <c r="BB63" s="2">
        <v>1.028</v>
      </c>
      <c r="BC63" s="2">
        <v>1.028</v>
      </c>
      <c r="BD63" s="1">
        <v>4946</v>
      </c>
      <c r="BE63" s="1">
        <v>5219</v>
      </c>
      <c r="BF63" s="1">
        <v>1393</v>
      </c>
      <c r="BG63" s="1">
        <v>9465</v>
      </c>
      <c r="BH63" s="1">
        <v>39190</v>
      </c>
      <c r="BI63" s="1">
        <v>50026</v>
      </c>
      <c r="BJ63" s="1">
        <v>76755</v>
      </c>
      <c r="BK63" s="1">
        <v>99687</v>
      </c>
      <c r="BL63" s="1">
        <v>85072</v>
      </c>
      <c r="BM63" s="1">
        <v>91511</v>
      </c>
      <c r="BN63" s="1">
        <v>60903</v>
      </c>
      <c r="BO63" s="1">
        <v>7024</v>
      </c>
      <c r="BP63" s="1">
        <v>4946</v>
      </c>
      <c r="BQ63" s="1">
        <v>5219</v>
      </c>
      <c r="BR63" s="1">
        <v>1393</v>
      </c>
      <c r="BS63" s="1">
        <v>9465</v>
      </c>
      <c r="BT63" s="1">
        <v>39190</v>
      </c>
      <c r="BU63" s="1">
        <v>50026</v>
      </c>
      <c r="BV63" s="1">
        <v>76755</v>
      </c>
      <c r="BW63" s="1">
        <v>99687</v>
      </c>
      <c r="BX63" s="1">
        <v>85072</v>
      </c>
      <c r="BY63" s="1">
        <v>91511</v>
      </c>
      <c r="BZ63" s="1">
        <v>60903</v>
      </c>
      <c r="CA63" s="1">
        <v>7024</v>
      </c>
      <c r="CB63" s="1">
        <v>3606.47</v>
      </c>
      <c r="CC63" s="1">
        <v>11314</v>
      </c>
      <c r="CD63" s="1">
        <v>5304</v>
      </c>
      <c r="CE63" s="1">
        <v>7593</v>
      </c>
      <c r="CF63" s="1">
        <v>33273</v>
      </c>
      <c r="CG63" s="1">
        <v>38506</v>
      </c>
      <c r="CH63" s="1">
        <v>43855</v>
      </c>
      <c r="CI63" s="1">
        <v>60529</v>
      </c>
      <c r="CJ63" s="1">
        <v>38213</v>
      </c>
      <c r="CK63" s="1">
        <v>31530</v>
      </c>
      <c r="CL63" s="1">
        <v>37258.813999999998</v>
      </c>
      <c r="CM63" s="1">
        <v>3127.5990000000002</v>
      </c>
      <c r="CN63" s="1">
        <v>516641</v>
      </c>
      <c r="CO63" s="1">
        <v>516641</v>
      </c>
      <c r="CP63" s="108">
        <v>531191</v>
      </c>
      <c r="CQ63" s="111">
        <v>531191</v>
      </c>
      <c r="CR63" s="99">
        <v>314109.88</v>
      </c>
      <c r="CS63">
        <v>2018</v>
      </c>
      <c r="CT63">
        <f>1000*CP63/CR63</f>
        <v>1691.0993057588637</v>
      </c>
      <c r="CX63" s="3">
        <f t="shared" si="3"/>
        <v>475.6390309534886</v>
      </c>
      <c r="CY63" s="3">
        <f t="shared" si="1"/>
        <v>8.0435283503726325</v>
      </c>
      <c r="CZ63" s="7" t="str">
        <f t="shared" si="2"/>
        <v/>
      </c>
    </row>
    <row r="64" spans="1:107">
      <c r="A64">
        <v>54324</v>
      </c>
      <c r="B64" t="s">
        <v>108</v>
      </c>
      <c r="C64" t="s">
        <v>109</v>
      </c>
      <c r="D64" t="s">
        <v>158</v>
      </c>
      <c r="E64" t="s">
        <v>158</v>
      </c>
      <c r="F64">
        <v>27770</v>
      </c>
      <c r="G64" t="s">
        <v>137</v>
      </c>
      <c r="H64" t="s">
        <v>113</v>
      </c>
      <c r="I64" t="s">
        <v>114</v>
      </c>
      <c r="J64" t="s">
        <v>8</v>
      </c>
      <c r="K64">
        <v>22</v>
      </c>
      <c r="L64">
        <v>2</v>
      </c>
      <c r="M64" t="s">
        <v>115</v>
      </c>
      <c r="N64" t="s">
        <v>121</v>
      </c>
      <c r="O64" t="s">
        <v>126</v>
      </c>
      <c r="P64" t="s">
        <v>126</v>
      </c>
      <c r="Q64" t="s">
        <v>118</v>
      </c>
      <c r="R64" t="s">
        <v>132</v>
      </c>
      <c r="S64" t="s">
        <v>127</v>
      </c>
      <c r="T64" s="1">
        <v>31392</v>
      </c>
      <c r="U64" s="1">
        <v>0</v>
      </c>
      <c r="V64" s="1">
        <v>0</v>
      </c>
      <c r="W64" s="1">
        <v>0</v>
      </c>
      <c r="X64" s="1">
        <v>0</v>
      </c>
      <c r="Y64" s="1">
        <v>0</v>
      </c>
      <c r="Z64" s="1">
        <v>0</v>
      </c>
      <c r="AA64" s="1">
        <v>0</v>
      </c>
      <c r="AB64" s="1">
        <v>0</v>
      </c>
      <c r="AC64" s="1">
        <v>0</v>
      </c>
      <c r="AD64" s="1">
        <v>1178</v>
      </c>
      <c r="AE64" s="1">
        <v>9</v>
      </c>
      <c r="AF64" s="1">
        <v>31392</v>
      </c>
      <c r="AG64" s="1">
        <v>0</v>
      </c>
      <c r="AH64" s="1">
        <v>0</v>
      </c>
      <c r="AI64" s="1">
        <v>0</v>
      </c>
      <c r="AJ64" s="1">
        <v>0</v>
      </c>
      <c r="AK64" s="1">
        <v>0</v>
      </c>
      <c r="AL64" s="1">
        <v>0</v>
      </c>
      <c r="AM64" s="1">
        <v>0</v>
      </c>
      <c r="AN64" s="1">
        <v>0</v>
      </c>
      <c r="AO64" s="1">
        <v>0</v>
      </c>
      <c r="AP64" s="1">
        <v>1178</v>
      </c>
      <c r="AQ64" s="1">
        <v>9</v>
      </c>
      <c r="AR64" s="2">
        <v>5.79</v>
      </c>
      <c r="AS64" s="2">
        <v>0</v>
      </c>
      <c r="AT64" s="2">
        <v>0</v>
      </c>
      <c r="AU64" s="2">
        <v>0</v>
      </c>
      <c r="AV64" s="2">
        <v>0</v>
      </c>
      <c r="AW64" s="2">
        <v>0</v>
      </c>
      <c r="AX64" s="2">
        <v>0</v>
      </c>
      <c r="AY64" s="2">
        <v>0</v>
      </c>
      <c r="AZ64" s="2">
        <v>0</v>
      </c>
      <c r="BA64" s="2">
        <v>0</v>
      </c>
      <c r="BB64" s="2">
        <v>5.79</v>
      </c>
      <c r="BC64" s="2">
        <v>5.79</v>
      </c>
      <c r="BD64" s="1">
        <v>181760</v>
      </c>
      <c r="BE64" s="1">
        <v>0</v>
      </c>
      <c r="BF64" s="1">
        <v>0</v>
      </c>
      <c r="BG64" s="1">
        <v>0</v>
      </c>
      <c r="BH64" s="1">
        <v>0</v>
      </c>
      <c r="BI64" s="1">
        <v>0</v>
      </c>
      <c r="BJ64" s="1">
        <v>0</v>
      </c>
      <c r="BK64" s="1">
        <v>0</v>
      </c>
      <c r="BL64" s="1">
        <v>0</v>
      </c>
      <c r="BM64" s="1">
        <v>0</v>
      </c>
      <c r="BN64" s="1">
        <v>6821</v>
      </c>
      <c r="BO64" s="1">
        <v>52</v>
      </c>
      <c r="BP64" s="1">
        <v>181760</v>
      </c>
      <c r="BQ64" s="1">
        <v>0</v>
      </c>
      <c r="BR64" s="1">
        <v>0</v>
      </c>
      <c r="BS64" s="1">
        <v>0</v>
      </c>
      <c r="BT64" s="1">
        <v>0</v>
      </c>
      <c r="BU64" s="1">
        <v>0</v>
      </c>
      <c r="BV64" s="1">
        <v>0</v>
      </c>
      <c r="BW64" s="1">
        <v>0</v>
      </c>
      <c r="BX64" s="1">
        <v>0</v>
      </c>
      <c r="BY64" s="1">
        <v>0</v>
      </c>
      <c r="BZ64" s="1">
        <v>6821</v>
      </c>
      <c r="CA64" s="1">
        <v>52</v>
      </c>
      <c r="CB64" s="1">
        <v>11450.562</v>
      </c>
      <c r="CC64" s="1">
        <v>0</v>
      </c>
      <c r="CD64" s="1">
        <v>0</v>
      </c>
      <c r="CE64" s="1">
        <v>0</v>
      </c>
      <c r="CF64" s="1">
        <v>0</v>
      </c>
      <c r="CG64" s="1">
        <v>0</v>
      </c>
      <c r="CH64" s="1">
        <v>0</v>
      </c>
      <c r="CI64" s="1">
        <v>0</v>
      </c>
      <c r="CJ64" s="1">
        <v>0</v>
      </c>
      <c r="CK64" s="1">
        <v>0</v>
      </c>
      <c r="CL64" s="1">
        <v>512.87099999999998</v>
      </c>
      <c r="CM64" s="1">
        <v>4.9000000000000004</v>
      </c>
      <c r="CN64" s="1">
        <v>32579</v>
      </c>
      <c r="CO64" s="1">
        <v>32579</v>
      </c>
      <c r="CP64" s="108">
        <v>188633</v>
      </c>
      <c r="CQ64" s="111">
        <v>188633</v>
      </c>
      <c r="CR64" s="99">
        <v>11968.333000000001</v>
      </c>
      <c r="CS64">
        <v>2018</v>
      </c>
      <c r="CT64">
        <v>15761.008655090061</v>
      </c>
      <c r="CX64" s="3">
        <f t="shared" si="3"/>
        <v>1587.3673828663013</v>
      </c>
      <c r="CY64" s="3">
        <f t="shared" si="1"/>
        <v>250.18511060163434</v>
      </c>
      <c r="CZ64" s="7" t="str">
        <f t="shared" si="2"/>
        <v/>
      </c>
    </row>
    <row r="65" spans="1:107">
      <c r="A65">
        <v>54324</v>
      </c>
      <c r="B65" t="s">
        <v>108</v>
      </c>
      <c r="C65" t="s">
        <v>109</v>
      </c>
      <c r="D65" t="s">
        <v>158</v>
      </c>
      <c r="E65" t="s">
        <v>158</v>
      </c>
      <c r="F65">
        <v>27770</v>
      </c>
      <c r="G65" t="s">
        <v>137</v>
      </c>
      <c r="H65" t="s">
        <v>113</v>
      </c>
      <c r="I65" t="s">
        <v>114</v>
      </c>
      <c r="J65" t="s">
        <v>8</v>
      </c>
      <c r="K65">
        <v>22</v>
      </c>
      <c r="L65">
        <v>2</v>
      </c>
      <c r="M65" t="s">
        <v>115</v>
      </c>
      <c r="N65" t="s">
        <v>121</v>
      </c>
      <c r="O65" t="s">
        <v>117</v>
      </c>
      <c r="P65" t="s">
        <v>117</v>
      </c>
      <c r="Q65" t="s">
        <v>118</v>
      </c>
      <c r="R65" t="s">
        <v>132</v>
      </c>
      <c r="S65" t="s">
        <v>120</v>
      </c>
      <c r="T65" s="1">
        <v>110009</v>
      </c>
      <c r="U65" s="1">
        <v>288912</v>
      </c>
      <c r="V65" s="1">
        <v>136814</v>
      </c>
      <c r="W65" s="1">
        <v>195103</v>
      </c>
      <c r="X65" s="1">
        <v>803167</v>
      </c>
      <c r="Y65" s="1">
        <v>808773</v>
      </c>
      <c r="Z65" s="1">
        <v>881609</v>
      </c>
      <c r="AA65" s="1">
        <v>1507617</v>
      </c>
      <c r="AB65" s="1">
        <v>744087</v>
      </c>
      <c r="AC65" s="1">
        <v>594563</v>
      </c>
      <c r="AD65" s="1">
        <v>801545</v>
      </c>
      <c r="AE65" s="1">
        <v>106366</v>
      </c>
      <c r="AF65" s="1">
        <v>110009</v>
      </c>
      <c r="AG65" s="1">
        <v>288912</v>
      </c>
      <c r="AH65" s="1">
        <v>136814</v>
      </c>
      <c r="AI65" s="1">
        <v>195103</v>
      </c>
      <c r="AJ65" s="1">
        <v>803167</v>
      </c>
      <c r="AK65" s="1">
        <v>808773</v>
      </c>
      <c r="AL65" s="1">
        <v>881609</v>
      </c>
      <c r="AM65" s="1">
        <v>1507617</v>
      </c>
      <c r="AN65" s="1">
        <v>744087</v>
      </c>
      <c r="AO65" s="1">
        <v>594563</v>
      </c>
      <c r="AP65" s="1">
        <v>801545</v>
      </c>
      <c r="AQ65" s="1">
        <v>106366</v>
      </c>
      <c r="AR65" s="2">
        <v>1.028</v>
      </c>
      <c r="AS65" s="2">
        <v>1.028</v>
      </c>
      <c r="AT65" s="2">
        <v>1.028</v>
      </c>
      <c r="AU65" s="2">
        <v>1.028</v>
      </c>
      <c r="AV65" s="2">
        <v>1.028</v>
      </c>
      <c r="AW65" s="2">
        <v>1.028</v>
      </c>
      <c r="AX65" s="2">
        <v>1.028</v>
      </c>
      <c r="AY65" s="2">
        <v>1.028</v>
      </c>
      <c r="AZ65" s="2">
        <v>1.028</v>
      </c>
      <c r="BA65" s="2">
        <v>1.028</v>
      </c>
      <c r="BB65" s="2">
        <v>1.028</v>
      </c>
      <c r="BC65" s="2">
        <v>1.028</v>
      </c>
      <c r="BD65" s="1">
        <v>113089</v>
      </c>
      <c r="BE65" s="1">
        <v>297002</v>
      </c>
      <c r="BF65" s="1">
        <v>140645</v>
      </c>
      <c r="BG65" s="1">
        <v>200566</v>
      </c>
      <c r="BH65" s="1">
        <v>825656</v>
      </c>
      <c r="BI65" s="1">
        <v>831419</v>
      </c>
      <c r="BJ65" s="1">
        <v>906294</v>
      </c>
      <c r="BK65" s="1">
        <v>1549830</v>
      </c>
      <c r="BL65" s="1">
        <v>764921</v>
      </c>
      <c r="BM65" s="1">
        <v>611211</v>
      </c>
      <c r="BN65" s="1">
        <v>823988</v>
      </c>
      <c r="BO65" s="1">
        <v>109344</v>
      </c>
      <c r="BP65" s="1">
        <v>113089</v>
      </c>
      <c r="BQ65" s="1">
        <v>297002</v>
      </c>
      <c r="BR65" s="1">
        <v>140645</v>
      </c>
      <c r="BS65" s="1">
        <v>200566</v>
      </c>
      <c r="BT65" s="1">
        <v>825656</v>
      </c>
      <c r="BU65" s="1">
        <v>831419</v>
      </c>
      <c r="BV65" s="1">
        <v>906294</v>
      </c>
      <c r="BW65" s="1">
        <v>1549830</v>
      </c>
      <c r="BX65" s="1">
        <v>764921</v>
      </c>
      <c r="BY65" s="1">
        <v>611211</v>
      </c>
      <c r="BZ65" s="1">
        <v>823988</v>
      </c>
      <c r="CA65" s="1">
        <v>109344</v>
      </c>
      <c r="CB65" s="1">
        <v>7124.4380000000001</v>
      </c>
      <c r="CC65" s="1">
        <v>21206</v>
      </c>
      <c r="CD65" s="1">
        <v>9838</v>
      </c>
      <c r="CE65" s="1">
        <v>13169</v>
      </c>
      <c r="CF65" s="1">
        <v>54583</v>
      </c>
      <c r="CG65" s="1">
        <v>61341</v>
      </c>
      <c r="CH65" s="1">
        <v>68367</v>
      </c>
      <c r="CI65" s="1">
        <v>93146</v>
      </c>
      <c r="CJ65" s="1">
        <v>57000</v>
      </c>
      <c r="CK65" s="1">
        <v>46022</v>
      </c>
      <c r="CL65" s="1">
        <v>61959.129000000001</v>
      </c>
      <c r="CM65" s="1">
        <v>10282.1</v>
      </c>
      <c r="CN65" s="1">
        <v>6978565</v>
      </c>
      <c r="CO65" s="1">
        <v>6978565</v>
      </c>
      <c r="CP65" s="108">
        <v>7173965</v>
      </c>
      <c r="CQ65" s="111">
        <v>7173965</v>
      </c>
      <c r="CR65" s="99">
        <v>504037.67</v>
      </c>
      <c r="CS65">
        <v>2018</v>
      </c>
      <c r="CT65">
        <v>14232.993736361015</v>
      </c>
      <c r="CU65">
        <f>1000*SUM(CQ62:CQ65)/SUM(CR62:CR65)</f>
        <v>9442.8057390443064</v>
      </c>
      <c r="CV65" s="88">
        <f>1000*SUM(CP62:CP65)/SUM(CR62:CR65)</f>
        <v>9442.8057390443064</v>
      </c>
      <c r="CX65" s="3">
        <f t="shared" si="3"/>
        <v>475.6390309534886</v>
      </c>
      <c r="CY65" s="3">
        <f t="shared" si="1"/>
        <v>67.69767348329826</v>
      </c>
      <c r="CZ65" s="7">
        <f t="shared" si="2"/>
        <v>44.913669712010744</v>
      </c>
      <c r="DA65">
        <f>CX64*CV65/100000</f>
        <v>149.89201832901651</v>
      </c>
    </row>
    <row r="66" spans="1:107">
      <c r="A66">
        <v>54586</v>
      </c>
      <c r="B66" t="s">
        <v>108</v>
      </c>
      <c r="C66" t="s">
        <v>109</v>
      </c>
      <c r="D66" t="s">
        <v>159</v>
      </c>
      <c r="E66" t="s">
        <v>160</v>
      </c>
      <c r="F66">
        <v>56171</v>
      </c>
      <c r="G66" t="s">
        <v>112</v>
      </c>
      <c r="H66" t="s">
        <v>113</v>
      </c>
      <c r="I66" t="s">
        <v>114</v>
      </c>
      <c r="J66" t="s">
        <v>8</v>
      </c>
      <c r="K66">
        <v>22</v>
      </c>
      <c r="L66">
        <v>2</v>
      </c>
      <c r="M66" t="s">
        <v>115</v>
      </c>
      <c r="N66" t="s">
        <v>116</v>
      </c>
      <c r="O66" t="s">
        <v>126</v>
      </c>
      <c r="P66" t="s">
        <v>126</v>
      </c>
      <c r="Q66" t="s">
        <v>118</v>
      </c>
      <c r="R66" t="s">
        <v>132</v>
      </c>
      <c r="S66" t="s">
        <v>127</v>
      </c>
      <c r="T66" s="1">
        <v>0</v>
      </c>
      <c r="U66" s="1">
        <v>0</v>
      </c>
      <c r="V66" s="1">
        <v>0</v>
      </c>
      <c r="W66" s="1">
        <v>0</v>
      </c>
      <c r="X66" s="1">
        <v>0</v>
      </c>
      <c r="Y66" s="1">
        <v>0</v>
      </c>
      <c r="Z66" s="1">
        <v>0</v>
      </c>
      <c r="AA66" s="1">
        <v>0</v>
      </c>
      <c r="AB66" s="1">
        <v>0</v>
      </c>
      <c r="AC66" s="1">
        <v>0</v>
      </c>
      <c r="AD66" s="1">
        <v>0</v>
      </c>
      <c r="AE66" s="1">
        <v>0</v>
      </c>
      <c r="AF66" s="1">
        <v>0</v>
      </c>
      <c r="AG66" s="1">
        <v>0</v>
      </c>
      <c r="AH66" s="1">
        <v>0</v>
      </c>
      <c r="AI66" s="1">
        <v>0</v>
      </c>
      <c r="AJ66" s="1">
        <v>0</v>
      </c>
      <c r="AK66" s="1">
        <v>0</v>
      </c>
      <c r="AL66" s="1">
        <v>0</v>
      </c>
      <c r="AM66" s="1">
        <v>0</v>
      </c>
      <c r="AN66" s="1">
        <v>0</v>
      </c>
      <c r="AO66" s="1">
        <v>0</v>
      </c>
      <c r="AP66" s="1">
        <v>0</v>
      </c>
      <c r="AQ66" s="1">
        <v>0</v>
      </c>
      <c r="AR66" s="2">
        <v>0</v>
      </c>
      <c r="AS66" s="2">
        <v>0</v>
      </c>
      <c r="AT66" s="2">
        <v>0</v>
      </c>
      <c r="AU66" s="2">
        <v>0</v>
      </c>
      <c r="AV66" s="2">
        <v>0</v>
      </c>
      <c r="AW66" s="2">
        <v>0</v>
      </c>
      <c r="AX66" s="2">
        <v>0</v>
      </c>
      <c r="AY66" s="2">
        <v>0</v>
      </c>
      <c r="AZ66" s="2">
        <v>0</v>
      </c>
      <c r="BA66" s="2">
        <v>0</v>
      </c>
      <c r="BB66" s="2">
        <v>0</v>
      </c>
      <c r="BC66" s="2">
        <v>0</v>
      </c>
      <c r="BD66" s="1">
        <v>0</v>
      </c>
      <c r="BE66" s="1">
        <v>0</v>
      </c>
      <c r="BF66" s="1">
        <v>0</v>
      </c>
      <c r="BG66" s="1">
        <v>0</v>
      </c>
      <c r="BH66" s="1">
        <v>0</v>
      </c>
      <c r="BI66" s="1">
        <v>0</v>
      </c>
      <c r="BJ66" s="1">
        <v>0</v>
      </c>
      <c r="BK66" s="1">
        <v>0</v>
      </c>
      <c r="BL66" s="1">
        <v>0</v>
      </c>
      <c r="BM66" s="1">
        <v>0</v>
      </c>
      <c r="BN66" s="1">
        <v>0</v>
      </c>
      <c r="BO66" s="1">
        <v>0</v>
      </c>
      <c r="BP66" s="1">
        <v>0</v>
      </c>
      <c r="BQ66" s="1">
        <v>0</v>
      </c>
      <c r="BR66" s="1">
        <v>0</v>
      </c>
      <c r="BS66" s="1">
        <v>0</v>
      </c>
      <c r="BT66" s="1">
        <v>0</v>
      </c>
      <c r="BU66" s="1">
        <v>0</v>
      </c>
      <c r="BV66" s="1">
        <v>0</v>
      </c>
      <c r="BW66" s="1">
        <v>0</v>
      </c>
      <c r="BX66" s="1">
        <v>0</v>
      </c>
      <c r="BY66" s="1">
        <v>0</v>
      </c>
      <c r="BZ66" s="1">
        <v>0</v>
      </c>
      <c r="CA66" s="1">
        <v>0</v>
      </c>
      <c r="CB66" s="1">
        <v>688.59</v>
      </c>
      <c r="CC66" s="1">
        <v>0</v>
      </c>
      <c r="CD66" s="1">
        <v>0</v>
      </c>
      <c r="CE66" s="1">
        <v>0</v>
      </c>
      <c r="CF66" s="1">
        <v>0</v>
      </c>
      <c r="CG66" s="1">
        <v>0</v>
      </c>
      <c r="CH66" s="1">
        <v>14.526</v>
      </c>
      <c r="CI66" s="1">
        <v>0</v>
      </c>
      <c r="CJ66" s="1">
        <v>0</v>
      </c>
      <c r="CK66" s="1">
        <v>0</v>
      </c>
      <c r="CL66" s="1">
        <v>0</v>
      </c>
      <c r="CM66" s="1">
        <v>0</v>
      </c>
      <c r="CN66" s="1">
        <v>0</v>
      </c>
      <c r="CO66" s="1">
        <v>0</v>
      </c>
      <c r="CP66" s="108">
        <v>0</v>
      </c>
      <c r="CQ66" s="111">
        <v>0</v>
      </c>
      <c r="CR66" s="99">
        <v>703.11599999999999</v>
      </c>
      <c r="CS66">
        <v>2018</v>
      </c>
      <c r="CT66">
        <v>0</v>
      </c>
      <c r="CX66" s="3">
        <f t="shared" si="3"/>
        <v>1587.3673828663013</v>
      </c>
      <c r="CY66" s="3">
        <f t="shared" si="1"/>
        <v>0</v>
      </c>
      <c r="CZ66" s="7" t="str">
        <f t="shared" si="2"/>
        <v/>
      </c>
    </row>
    <row r="67" spans="1:107">
      <c r="A67">
        <v>54586</v>
      </c>
      <c r="B67" t="s">
        <v>108</v>
      </c>
      <c r="C67" t="s">
        <v>109</v>
      </c>
      <c r="D67" t="s">
        <v>159</v>
      </c>
      <c r="E67" t="s">
        <v>160</v>
      </c>
      <c r="F67">
        <v>56171</v>
      </c>
      <c r="G67" t="s">
        <v>112</v>
      </c>
      <c r="H67" t="s">
        <v>113</v>
      </c>
      <c r="I67" t="s">
        <v>114</v>
      </c>
      <c r="J67" t="s">
        <v>8</v>
      </c>
      <c r="K67">
        <v>22</v>
      </c>
      <c r="L67">
        <v>2</v>
      </c>
      <c r="M67" t="s">
        <v>115</v>
      </c>
      <c r="N67" t="s">
        <v>116</v>
      </c>
      <c r="O67" t="s">
        <v>117</v>
      </c>
      <c r="P67" t="s">
        <v>117</v>
      </c>
      <c r="Q67" t="s">
        <v>118</v>
      </c>
      <c r="R67" t="s">
        <v>132</v>
      </c>
      <c r="S67" t="s">
        <v>120</v>
      </c>
      <c r="T67" s="1">
        <v>2333</v>
      </c>
      <c r="U67" s="1">
        <v>0</v>
      </c>
      <c r="V67" s="1">
        <v>30</v>
      </c>
      <c r="W67" s="1">
        <v>0</v>
      </c>
      <c r="X67" s="1">
        <v>0</v>
      </c>
      <c r="Y67" s="1">
        <v>898</v>
      </c>
      <c r="Z67" s="1">
        <v>6694</v>
      </c>
      <c r="AA67" s="1">
        <v>14616</v>
      </c>
      <c r="AB67" s="1">
        <v>3315</v>
      </c>
      <c r="AC67" s="1">
        <v>446</v>
      </c>
      <c r="AD67" s="1">
        <v>264</v>
      </c>
      <c r="AE67" s="1">
        <v>0</v>
      </c>
      <c r="AF67" s="1">
        <v>2333</v>
      </c>
      <c r="AG67" s="1">
        <v>0</v>
      </c>
      <c r="AH67" s="1">
        <v>30</v>
      </c>
      <c r="AI67" s="1">
        <v>0</v>
      </c>
      <c r="AJ67" s="1">
        <v>0</v>
      </c>
      <c r="AK67" s="1">
        <v>898</v>
      </c>
      <c r="AL67" s="1">
        <v>6694</v>
      </c>
      <c r="AM67" s="1">
        <v>14616</v>
      </c>
      <c r="AN67" s="1">
        <v>3315</v>
      </c>
      <c r="AO67" s="1">
        <v>446</v>
      </c>
      <c r="AP67" s="1">
        <v>264</v>
      </c>
      <c r="AQ67" s="1">
        <v>0</v>
      </c>
      <c r="AR67" s="2">
        <v>1.0329999999999999</v>
      </c>
      <c r="AS67" s="2">
        <v>0</v>
      </c>
      <c r="AT67" s="2">
        <v>1.03</v>
      </c>
      <c r="AU67" s="2">
        <v>0</v>
      </c>
      <c r="AV67" s="2">
        <v>0</v>
      </c>
      <c r="AW67" s="2">
        <v>1.028</v>
      </c>
      <c r="AX67" s="2">
        <v>1.0269999999999999</v>
      </c>
      <c r="AY67" s="2">
        <v>1.0269999999999999</v>
      </c>
      <c r="AZ67" s="2">
        <v>1.028</v>
      </c>
      <c r="BA67" s="2">
        <v>1.0289999999999999</v>
      </c>
      <c r="BB67" s="2">
        <v>1.0309999999999999</v>
      </c>
      <c r="BC67" s="2">
        <v>0</v>
      </c>
      <c r="BD67" s="1">
        <v>2410</v>
      </c>
      <c r="BE67" s="1">
        <v>0</v>
      </c>
      <c r="BF67" s="1">
        <v>31</v>
      </c>
      <c r="BG67" s="1">
        <v>0</v>
      </c>
      <c r="BH67" s="1">
        <v>0</v>
      </c>
      <c r="BI67" s="1">
        <v>923</v>
      </c>
      <c r="BJ67" s="1">
        <v>6875</v>
      </c>
      <c r="BK67" s="1">
        <v>15011</v>
      </c>
      <c r="BL67" s="1">
        <v>3408</v>
      </c>
      <c r="BM67" s="1">
        <v>459</v>
      </c>
      <c r="BN67" s="1">
        <v>272</v>
      </c>
      <c r="BO67" s="1">
        <v>0</v>
      </c>
      <c r="BP67" s="1">
        <v>2410</v>
      </c>
      <c r="BQ67" s="1">
        <v>0</v>
      </c>
      <c r="BR67" s="1">
        <v>31</v>
      </c>
      <c r="BS67" s="1">
        <v>0</v>
      </c>
      <c r="BT67" s="1">
        <v>0</v>
      </c>
      <c r="BU67" s="1">
        <v>923</v>
      </c>
      <c r="BV67" s="1">
        <v>6875</v>
      </c>
      <c r="BW67" s="1">
        <v>15011</v>
      </c>
      <c r="BX67" s="1">
        <v>3408</v>
      </c>
      <c r="BY67" s="1">
        <v>459</v>
      </c>
      <c r="BZ67" s="1">
        <v>272</v>
      </c>
      <c r="CA67" s="1">
        <v>0</v>
      </c>
      <c r="CB67" s="1">
        <v>46.41</v>
      </c>
      <c r="CC67" s="1">
        <v>0</v>
      </c>
      <c r="CD67" s="1">
        <v>129</v>
      </c>
      <c r="CE67" s="1">
        <v>0</v>
      </c>
      <c r="CF67" s="1">
        <v>0</v>
      </c>
      <c r="CG67" s="1">
        <v>310</v>
      </c>
      <c r="CH67" s="1">
        <v>1940.4739999999999</v>
      </c>
      <c r="CI67" s="1">
        <v>3037</v>
      </c>
      <c r="CJ67" s="1">
        <v>789</v>
      </c>
      <c r="CK67" s="1">
        <v>204</v>
      </c>
      <c r="CL67" s="1">
        <v>82</v>
      </c>
      <c r="CM67" s="1">
        <v>0</v>
      </c>
      <c r="CN67" s="1">
        <v>28596</v>
      </c>
      <c r="CO67" s="1">
        <v>28596</v>
      </c>
      <c r="CP67" s="108">
        <v>29389</v>
      </c>
      <c r="CQ67" s="111">
        <v>29389</v>
      </c>
      <c r="CR67" s="99">
        <v>6537.884</v>
      </c>
      <c r="CS67">
        <v>2018</v>
      </c>
      <c r="CT67">
        <v>4495.1852923667657</v>
      </c>
      <c r="CX67" s="3">
        <f t="shared" ref="CX67:CX88" si="4">VLOOKUP(O67,Fuelcost, 2, FALSE)</f>
        <v>475.6390309534886</v>
      </c>
      <c r="CY67" s="3">
        <f t="shared" si="1"/>
        <v>21.380855764177028</v>
      </c>
      <c r="CZ67" s="7" t="str">
        <f t="shared" si="2"/>
        <v/>
      </c>
    </row>
    <row r="68" spans="1:107">
      <c r="A68">
        <v>54586</v>
      </c>
      <c r="B68" t="s">
        <v>108</v>
      </c>
      <c r="C68" t="s">
        <v>109</v>
      </c>
      <c r="D68" t="s">
        <v>159</v>
      </c>
      <c r="E68" t="s">
        <v>160</v>
      </c>
      <c r="F68">
        <v>56171</v>
      </c>
      <c r="G68" t="s">
        <v>112</v>
      </c>
      <c r="H68" t="s">
        <v>113</v>
      </c>
      <c r="I68" t="s">
        <v>114</v>
      </c>
      <c r="J68" t="s">
        <v>8</v>
      </c>
      <c r="K68">
        <v>22</v>
      </c>
      <c r="L68">
        <v>2</v>
      </c>
      <c r="M68" t="s">
        <v>115</v>
      </c>
      <c r="N68" t="s">
        <v>121</v>
      </c>
      <c r="O68" t="s">
        <v>126</v>
      </c>
      <c r="P68" t="s">
        <v>126</v>
      </c>
      <c r="Q68" t="s">
        <v>118</v>
      </c>
      <c r="R68" t="s">
        <v>132</v>
      </c>
      <c r="S68" t="s">
        <v>127</v>
      </c>
      <c r="T68" s="1">
        <v>6165</v>
      </c>
      <c r="U68" s="1">
        <v>0</v>
      </c>
      <c r="V68" s="1">
        <v>0</v>
      </c>
      <c r="W68" s="1">
        <v>0</v>
      </c>
      <c r="X68" s="1">
        <v>0</v>
      </c>
      <c r="Y68" s="1">
        <v>0</v>
      </c>
      <c r="Z68" s="1">
        <v>111</v>
      </c>
      <c r="AA68" s="1">
        <v>0</v>
      </c>
      <c r="AB68" s="1">
        <v>0</v>
      </c>
      <c r="AC68" s="1">
        <v>0</v>
      </c>
      <c r="AD68" s="1">
        <v>0</v>
      </c>
      <c r="AE68" s="1">
        <v>0</v>
      </c>
      <c r="AF68" s="1">
        <v>6165</v>
      </c>
      <c r="AG68" s="1">
        <v>0</v>
      </c>
      <c r="AH68" s="1">
        <v>0</v>
      </c>
      <c r="AI68" s="1">
        <v>0</v>
      </c>
      <c r="AJ68" s="1">
        <v>0</v>
      </c>
      <c r="AK68" s="1">
        <v>0</v>
      </c>
      <c r="AL68" s="1">
        <v>111</v>
      </c>
      <c r="AM68" s="1">
        <v>0</v>
      </c>
      <c r="AN68" s="1">
        <v>0</v>
      </c>
      <c r="AO68" s="1">
        <v>0</v>
      </c>
      <c r="AP68" s="1">
        <v>0</v>
      </c>
      <c r="AQ68" s="1">
        <v>0</v>
      </c>
      <c r="AR68" s="2">
        <v>5.8</v>
      </c>
      <c r="AS68" s="2">
        <v>0</v>
      </c>
      <c r="AT68" s="2">
        <v>0</v>
      </c>
      <c r="AU68" s="2">
        <v>0</v>
      </c>
      <c r="AV68" s="2">
        <v>0</v>
      </c>
      <c r="AW68" s="2">
        <v>0</v>
      </c>
      <c r="AX68" s="2">
        <v>5.8</v>
      </c>
      <c r="AY68" s="2">
        <v>0</v>
      </c>
      <c r="AZ68" s="2">
        <v>0</v>
      </c>
      <c r="BA68" s="2">
        <v>0</v>
      </c>
      <c r="BB68" s="2">
        <v>0</v>
      </c>
      <c r="BC68" s="2">
        <v>0</v>
      </c>
      <c r="BD68" s="1">
        <v>35757</v>
      </c>
      <c r="BE68" s="1">
        <v>0</v>
      </c>
      <c r="BF68" s="1">
        <v>0</v>
      </c>
      <c r="BG68" s="1">
        <v>0</v>
      </c>
      <c r="BH68" s="1">
        <v>0</v>
      </c>
      <c r="BI68" s="1">
        <v>0</v>
      </c>
      <c r="BJ68" s="1">
        <v>644</v>
      </c>
      <c r="BK68" s="1">
        <v>0</v>
      </c>
      <c r="BL68" s="1">
        <v>0</v>
      </c>
      <c r="BM68" s="1">
        <v>0</v>
      </c>
      <c r="BN68" s="1">
        <v>0</v>
      </c>
      <c r="BO68" s="1">
        <v>0</v>
      </c>
      <c r="BP68" s="1">
        <v>35757</v>
      </c>
      <c r="BQ68" s="1">
        <v>0</v>
      </c>
      <c r="BR68" s="1">
        <v>0</v>
      </c>
      <c r="BS68" s="1">
        <v>0</v>
      </c>
      <c r="BT68" s="1">
        <v>0</v>
      </c>
      <c r="BU68" s="1">
        <v>0</v>
      </c>
      <c r="BV68" s="1">
        <v>644</v>
      </c>
      <c r="BW68" s="1">
        <v>0</v>
      </c>
      <c r="BX68" s="1">
        <v>0</v>
      </c>
      <c r="BY68" s="1">
        <v>0</v>
      </c>
      <c r="BZ68" s="1">
        <v>0</v>
      </c>
      <c r="CA68" s="1">
        <v>0</v>
      </c>
      <c r="CB68" s="1">
        <v>3739</v>
      </c>
      <c r="CC68" s="1">
        <v>0</v>
      </c>
      <c r="CD68" s="1">
        <v>0</v>
      </c>
      <c r="CE68" s="1">
        <v>0</v>
      </c>
      <c r="CF68" s="1">
        <v>0</v>
      </c>
      <c r="CG68" s="1">
        <v>0</v>
      </c>
      <c r="CH68" s="1">
        <v>64.137</v>
      </c>
      <c r="CI68" s="1">
        <v>0</v>
      </c>
      <c r="CJ68" s="1">
        <v>0</v>
      </c>
      <c r="CK68" s="1">
        <v>0</v>
      </c>
      <c r="CL68" s="1">
        <v>0</v>
      </c>
      <c r="CM68" s="1">
        <v>0</v>
      </c>
      <c r="CN68" s="1">
        <v>6276</v>
      </c>
      <c r="CO68" s="1">
        <v>6276</v>
      </c>
      <c r="CP68" s="108">
        <v>36401</v>
      </c>
      <c r="CQ68" s="111">
        <v>36401</v>
      </c>
      <c r="CR68" s="99">
        <v>3803.1370000000002</v>
      </c>
      <c r="CS68">
        <v>2018</v>
      </c>
      <c r="CT68">
        <v>9571.3091587287017</v>
      </c>
      <c r="CX68" s="3">
        <f t="shared" si="4"/>
        <v>1587.3673828663013</v>
      </c>
      <c r="CY68" s="3">
        <f t="shared" ref="CY68:CY125" si="5">CX68*CT68/100000</f>
        <v>151.93183969895441</v>
      </c>
      <c r="CZ68" s="7" t="str">
        <f t="shared" si="2"/>
        <v/>
      </c>
    </row>
    <row r="69" spans="1:107">
      <c r="A69">
        <v>54586</v>
      </c>
      <c r="B69" t="s">
        <v>108</v>
      </c>
      <c r="C69" t="s">
        <v>109</v>
      </c>
      <c r="D69" t="s">
        <v>159</v>
      </c>
      <c r="E69" t="s">
        <v>160</v>
      </c>
      <c r="F69">
        <v>56171</v>
      </c>
      <c r="G69" t="s">
        <v>112</v>
      </c>
      <c r="H69" t="s">
        <v>113</v>
      </c>
      <c r="I69" t="s">
        <v>114</v>
      </c>
      <c r="J69" t="s">
        <v>8</v>
      </c>
      <c r="K69">
        <v>22</v>
      </c>
      <c r="L69">
        <v>2</v>
      </c>
      <c r="M69" t="s">
        <v>115</v>
      </c>
      <c r="N69" t="s">
        <v>121</v>
      </c>
      <c r="O69" t="s">
        <v>117</v>
      </c>
      <c r="P69" t="s">
        <v>117</v>
      </c>
      <c r="Q69" t="s">
        <v>118</v>
      </c>
      <c r="R69" t="s">
        <v>132</v>
      </c>
      <c r="S69" t="s">
        <v>120</v>
      </c>
      <c r="T69" s="1">
        <v>0</v>
      </c>
      <c r="U69" s="1">
        <v>0</v>
      </c>
      <c r="V69" s="1">
        <v>8899</v>
      </c>
      <c r="W69" s="1">
        <v>0</v>
      </c>
      <c r="X69" s="1">
        <v>0</v>
      </c>
      <c r="Y69" s="1">
        <v>13758</v>
      </c>
      <c r="Z69" s="1">
        <v>77047</v>
      </c>
      <c r="AA69" s="1">
        <v>106295</v>
      </c>
      <c r="AB69" s="1">
        <v>27454</v>
      </c>
      <c r="AC69" s="1">
        <v>10294</v>
      </c>
      <c r="AD69" s="1">
        <v>4835</v>
      </c>
      <c r="AE69" s="1">
        <v>0</v>
      </c>
      <c r="AF69" s="1">
        <v>0</v>
      </c>
      <c r="AG69" s="1">
        <v>0</v>
      </c>
      <c r="AH69" s="1">
        <v>8899</v>
      </c>
      <c r="AI69" s="1">
        <v>0</v>
      </c>
      <c r="AJ69" s="1">
        <v>0</v>
      </c>
      <c r="AK69" s="1">
        <v>13758</v>
      </c>
      <c r="AL69" s="1">
        <v>77047</v>
      </c>
      <c r="AM69" s="1">
        <v>106295</v>
      </c>
      <c r="AN69" s="1">
        <v>27454</v>
      </c>
      <c r="AO69" s="1">
        <v>10294</v>
      </c>
      <c r="AP69" s="1">
        <v>4835</v>
      </c>
      <c r="AQ69" s="1">
        <v>0</v>
      </c>
      <c r="AR69" s="2">
        <v>0</v>
      </c>
      <c r="AS69" s="2">
        <v>0</v>
      </c>
      <c r="AT69" s="2">
        <v>1.03</v>
      </c>
      <c r="AU69" s="2">
        <v>0</v>
      </c>
      <c r="AV69" s="2">
        <v>0</v>
      </c>
      <c r="AW69" s="2">
        <v>1.028</v>
      </c>
      <c r="AX69" s="2">
        <v>1.0269999999999999</v>
      </c>
      <c r="AY69" s="2">
        <v>1.0269999999999999</v>
      </c>
      <c r="AZ69" s="2">
        <v>1.028</v>
      </c>
      <c r="BA69" s="2">
        <v>1.0289999999999999</v>
      </c>
      <c r="BB69" s="2">
        <v>1.0309999999999999</v>
      </c>
      <c r="BC69" s="2">
        <v>0</v>
      </c>
      <c r="BD69" s="1">
        <v>0</v>
      </c>
      <c r="BE69" s="1">
        <v>0</v>
      </c>
      <c r="BF69" s="1">
        <v>9166</v>
      </c>
      <c r="BG69" s="1">
        <v>0</v>
      </c>
      <c r="BH69" s="1">
        <v>0</v>
      </c>
      <c r="BI69" s="1">
        <v>14143</v>
      </c>
      <c r="BJ69" s="1">
        <v>79127</v>
      </c>
      <c r="BK69" s="1">
        <v>109165</v>
      </c>
      <c r="BL69" s="1">
        <v>28223</v>
      </c>
      <c r="BM69" s="1">
        <v>10593</v>
      </c>
      <c r="BN69" s="1">
        <v>4985</v>
      </c>
      <c r="BO69" s="1">
        <v>0</v>
      </c>
      <c r="BP69" s="1">
        <v>0</v>
      </c>
      <c r="BQ69" s="1">
        <v>0</v>
      </c>
      <c r="BR69" s="1">
        <v>9166</v>
      </c>
      <c r="BS69" s="1">
        <v>0</v>
      </c>
      <c r="BT69" s="1">
        <v>0</v>
      </c>
      <c r="BU69" s="1">
        <v>14143</v>
      </c>
      <c r="BV69" s="1">
        <v>79127</v>
      </c>
      <c r="BW69" s="1">
        <v>109165</v>
      </c>
      <c r="BX69" s="1">
        <v>28223</v>
      </c>
      <c r="BY69" s="1">
        <v>10593</v>
      </c>
      <c r="BZ69" s="1">
        <v>4985</v>
      </c>
      <c r="CA69" s="1">
        <v>0</v>
      </c>
      <c r="CB69" s="1">
        <v>0</v>
      </c>
      <c r="CC69" s="1">
        <v>0</v>
      </c>
      <c r="CD69" s="1">
        <v>911</v>
      </c>
      <c r="CE69" s="1">
        <v>0</v>
      </c>
      <c r="CF69" s="1">
        <v>0</v>
      </c>
      <c r="CG69" s="1">
        <v>1437</v>
      </c>
      <c r="CH69" s="1">
        <v>7882.8630000000003</v>
      </c>
      <c r="CI69" s="1">
        <v>11184</v>
      </c>
      <c r="CJ69" s="1">
        <v>2879</v>
      </c>
      <c r="CK69" s="1">
        <v>966</v>
      </c>
      <c r="CL69" s="1">
        <v>464</v>
      </c>
      <c r="CM69" s="1">
        <v>0</v>
      </c>
      <c r="CN69" s="1">
        <v>248582</v>
      </c>
      <c r="CO69" s="1">
        <v>248582</v>
      </c>
      <c r="CP69" s="108">
        <v>255402</v>
      </c>
      <c r="CQ69" s="111">
        <v>255402</v>
      </c>
      <c r="CR69" s="99">
        <v>25723.863000000001</v>
      </c>
      <c r="CS69">
        <v>2018</v>
      </c>
      <c r="CT69">
        <v>9928.6020921507788</v>
      </c>
      <c r="CU69">
        <f>1000*SUM(CQ66:CQ69)/SUM(CR66:CR69)</f>
        <v>8735.6396866840732</v>
      </c>
      <c r="CV69" s="88">
        <f>SUM(CP66:CP69)*1000/SUM(CR66:CR69)</f>
        <v>8735.6396866840732</v>
      </c>
      <c r="CX69" s="3">
        <f t="shared" si="4"/>
        <v>475.6390309534886</v>
      </c>
      <c r="CY69" s="3">
        <f t="shared" si="5"/>
        <v>47.224306778333755</v>
      </c>
      <c r="CZ69" s="7">
        <f t="shared" ref="CZ69:CZ127" si="6">IF(CV69&lt;&gt;"",CV69*CX69/100000,"")</f>
        <v>41.550111953332497</v>
      </c>
      <c r="DA69">
        <f>CX68*CV69/100000</f>
        <v>138.66669507114693</v>
      </c>
    </row>
    <row r="70" spans="1:107">
      <c r="A70">
        <v>54805</v>
      </c>
      <c r="B70" t="s">
        <v>108</v>
      </c>
      <c r="C70" t="s">
        <v>109</v>
      </c>
      <c r="D70" t="s">
        <v>161</v>
      </c>
      <c r="E70" t="s">
        <v>162</v>
      </c>
      <c r="F70">
        <v>12469</v>
      </c>
      <c r="G70" t="s">
        <v>112</v>
      </c>
      <c r="H70" t="s">
        <v>113</v>
      </c>
      <c r="I70" t="s">
        <v>114</v>
      </c>
      <c r="J70" t="s">
        <v>8</v>
      </c>
      <c r="K70">
        <v>22</v>
      </c>
      <c r="L70">
        <v>2</v>
      </c>
      <c r="M70" t="s">
        <v>115</v>
      </c>
      <c r="N70" t="s">
        <v>116</v>
      </c>
      <c r="O70" t="s">
        <v>117</v>
      </c>
      <c r="P70" t="s">
        <v>117</v>
      </c>
      <c r="Q70" t="s">
        <v>118</v>
      </c>
      <c r="R70" t="s">
        <v>132</v>
      </c>
      <c r="S70" t="s">
        <v>120</v>
      </c>
      <c r="T70" s="1">
        <v>0</v>
      </c>
      <c r="U70" s="1">
        <v>0</v>
      </c>
      <c r="V70" s="1">
        <v>0</v>
      </c>
      <c r="W70" s="1">
        <v>0</v>
      </c>
      <c r="X70" s="1">
        <v>0</v>
      </c>
      <c r="Y70" s="1">
        <v>0</v>
      </c>
      <c r="Z70" s="1">
        <v>0</v>
      </c>
      <c r="AA70" s="1">
        <v>0</v>
      </c>
      <c r="AB70" s="1">
        <v>0</v>
      </c>
      <c r="AC70" s="1">
        <v>0</v>
      </c>
      <c r="AD70" s="1">
        <v>0</v>
      </c>
      <c r="AE70" s="1">
        <v>0</v>
      </c>
      <c r="AF70" s="1">
        <v>0</v>
      </c>
      <c r="AG70" s="1">
        <v>0</v>
      </c>
      <c r="AH70" s="1">
        <v>0</v>
      </c>
      <c r="AI70" s="1">
        <v>0</v>
      </c>
      <c r="AJ70" s="1">
        <v>0</v>
      </c>
      <c r="AK70" s="1">
        <v>0</v>
      </c>
      <c r="AL70" s="1">
        <v>0</v>
      </c>
      <c r="AM70" s="1">
        <v>0</v>
      </c>
      <c r="AN70" s="1">
        <v>0</v>
      </c>
      <c r="AO70" s="1">
        <v>0</v>
      </c>
      <c r="AP70" s="1">
        <v>0</v>
      </c>
      <c r="AQ70" s="1">
        <v>0</v>
      </c>
      <c r="AR70" s="2">
        <v>0</v>
      </c>
      <c r="AS70" s="2">
        <v>0</v>
      </c>
      <c r="AT70" s="2">
        <v>0</v>
      </c>
      <c r="AU70" s="2">
        <v>0</v>
      </c>
      <c r="AV70" s="2">
        <v>0</v>
      </c>
      <c r="AW70" s="2">
        <v>0</v>
      </c>
      <c r="AX70" s="2">
        <v>0</v>
      </c>
      <c r="AY70" s="2">
        <v>0</v>
      </c>
      <c r="AZ70" s="2">
        <v>0</v>
      </c>
      <c r="BA70" s="2">
        <v>0</v>
      </c>
      <c r="BB70" s="2">
        <v>0</v>
      </c>
      <c r="BC70" s="2">
        <v>0</v>
      </c>
      <c r="BD70" s="1">
        <v>0</v>
      </c>
      <c r="BE70" s="1">
        <v>0</v>
      </c>
      <c r="BF70" s="1">
        <v>0</v>
      </c>
      <c r="BG70" s="1">
        <v>0</v>
      </c>
      <c r="BH70" s="1">
        <v>0</v>
      </c>
      <c r="BI70" s="1">
        <v>0</v>
      </c>
      <c r="BJ70" s="1">
        <v>0</v>
      </c>
      <c r="BK70" s="1">
        <v>0</v>
      </c>
      <c r="BL70" s="1">
        <v>0</v>
      </c>
      <c r="BM70" s="1">
        <v>0</v>
      </c>
      <c r="BN70" s="1">
        <v>0</v>
      </c>
      <c r="BO70" s="1">
        <v>0</v>
      </c>
      <c r="BP70" s="1">
        <v>0</v>
      </c>
      <c r="BQ70" s="1">
        <v>0</v>
      </c>
      <c r="BR70" s="1">
        <v>0</v>
      </c>
      <c r="BS70" s="1">
        <v>0</v>
      </c>
      <c r="BT70" s="1">
        <v>0</v>
      </c>
      <c r="BU70" s="1">
        <v>0</v>
      </c>
      <c r="BV70" s="1">
        <v>0</v>
      </c>
      <c r="BW70" s="1">
        <v>0</v>
      </c>
      <c r="BX70" s="1">
        <v>0</v>
      </c>
      <c r="BY70" s="1">
        <v>0</v>
      </c>
      <c r="BZ70" s="1">
        <v>0</v>
      </c>
      <c r="CA70" s="1">
        <v>0</v>
      </c>
      <c r="CB70" s="1">
        <v>356</v>
      </c>
      <c r="CC70" s="1">
        <v>0</v>
      </c>
      <c r="CD70" s="1">
        <v>0</v>
      </c>
      <c r="CE70" s="1">
        <v>636</v>
      </c>
      <c r="CF70" s="1">
        <v>1275</v>
      </c>
      <c r="CG70" s="1">
        <v>3978</v>
      </c>
      <c r="CH70" s="1">
        <v>20029</v>
      </c>
      <c r="CI70" s="1">
        <v>16520</v>
      </c>
      <c r="CJ70" s="1">
        <v>14801</v>
      </c>
      <c r="CK70" s="1">
        <v>16755</v>
      </c>
      <c r="CL70" s="1">
        <v>1220</v>
      </c>
      <c r="CM70" s="1">
        <v>0</v>
      </c>
      <c r="CN70" s="1">
        <v>0</v>
      </c>
      <c r="CO70" s="1">
        <v>0</v>
      </c>
      <c r="CP70" s="108">
        <v>0</v>
      </c>
      <c r="CQ70" s="111">
        <v>0</v>
      </c>
      <c r="CR70" s="99">
        <v>75570</v>
      </c>
      <c r="CS70">
        <v>2018</v>
      </c>
      <c r="CT70">
        <v>0</v>
      </c>
      <c r="CX70" s="3">
        <f t="shared" si="4"/>
        <v>475.6390309534886</v>
      </c>
      <c r="CY70" s="3">
        <f t="shared" si="5"/>
        <v>0</v>
      </c>
      <c r="CZ70" s="7" t="str">
        <f t="shared" si="6"/>
        <v/>
      </c>
    </row>
    <row r="71" spans="1:107">
      <c r="A71">
        <v>54805</v>
      </c>
      <c r="B71" t="s">
        <v>108</v>
      </c>
      <c r="C71" t="s">
        <v>109</v>
      </c>
      <c r="D71" t="s">
        <v>161</v>
      </c>
      <c r="E71" t="s">
        <v>162</v>
      </c>
      <c r="F71">
        <v>12469</v>
      </c>
      <c r="G71" t="s">
        <v>112</v>
      </c>
      <c r="H71" t="s">
        <v>113</v>
      </c>
      <c r="I71" t="s">
        <v>114</v>
      </c>
      <c r="J71" t="s">
        <v>8</v>
      </c>
      <c r="K71">
        <v>22</v>
      </c>
      <c r="L71">
        <v>2</v>
      </c>
      <c r="M71" t="s">
        <v>115</v>
      </c>
      <c r="N71" t="s">
        <v>121</v>
      </c>
      <c r="O71" t="s">
        <v>117</v>
      </c>
      <c r="P71" t="s">
        <v>117</v>
      </c>
      <c r="Q71" t="s">
        <v>118</v>
      </c>
      <c r="R71" t="s">
        <v>132</v>
      </c>
      <c r="S71" t="s">
        <v>120</v>
      </c>
      <c r="T71" s="1">
        <v>18176</v>
      </c>
      <c r="U71" s="1">
        <v>0</v>
      </c>
      <c r="V71" s="1">
        <v>0</v>
      </c>
      <c r="W71" s="1">
        <v>26752</v>
      </c>
      <c r="X71" s="1">
        <v>36759</v>
      </c>
      <c r="Y71" s="1">
        <v>109787</v>
      </c>
      <c r="Z71" s="1">
        <v>562380</v>
      </c>
      <c r="AA71" s="1">
        <v>420343</v>
      </c>
      <c r="AB71" s="1">
        <v>413878</v>
      </c>
      <c r="AC71" s="1">
        <v>473170</v>
      </c>
      <c r="AD71" s="1">
        <v>36327</v>
      </c>
      <c r="AE71" s="1">
        <v>0</v>
      </c>
      <c r="AF71" s="1">
        <v>18176</v>
      </c>
      <c r="AG71" s="1">
        <v>0</v>
      </c>
      <c r="AH71" s="1">
        <v>0</v>
      </c>
      <c r="AI71" s="1">
        <v>26752</v>
      </c>
      <c r="AJ71" s="1">
        <v>36759</v>
      </c>
      <c r="AK71" s="1">
        <v>109787</v>
      </c>
      <c r="AL71" s="1">
        <v>562380</v>
      </c>
      <c r="AM71" s="1">
        <v>420343</v>
      </c>
      <c r="AN71" s="1">
        <v>413878</v>
      </c>
      <c r="AO71" s="1">
        <v>473170</v>
      </c>
      <c r="AP71" s="1">
        <v>36327</v>
      </c>
      <c r="AQ71" s="1">
        <v>0</v>
      </c>
      <c r="AR71" s="2">
        <v>1.028</v>
      </c>
      <c r="AS71" s="2">
        <v>0</v>
      </c>
      <c r="AT71" s="2">
        <v>0</v>
      </c>
      <c r="AU71" s="2">
        <v>1.028</v>
      </c>
      <c r="AV71" s="2">
        <v>1.028</v>
      </c>
      <c r="AW71" s="2">
        <v>1.028</v>
      </c>
      <c r="AX71" s="2">
        <v>1.028</v>
      </c>
      <c r="AY71" s="2">
        <v>1.028</v>
      </c>
      <c r="AZ71" s="2">
        <v>1.028</v>
      </c>
      <c r="BA71" s="2">
        <v>1.028</v>
      </c>
      <c r="BB71" s="2">
        <v>1.028</v>
      </c>
      <c r="BC71" s="2">
        <v>0</v>
      </c>
      <c r="BD71" s="1">
        <v>18685</v>
      </c>
      <c r="BE71" s="1">
        <v>0</v>
      </c>
      <c r="BF71" s="1">
        <v>0</v>
      </c>
      <c r="BG71" s="1">
        <v>27501</v>
      </c>
      <c r="BH71" s="1">
        <v>37788</v>
      </c>
      <c r="BI71" s="1">
        <v>112861</v>
      </c>
      <c r="BJ71" s="1">
        <v>578127</v>
      </c>
      <c r="BK71" s="1">
        <v>432113</v>
      </c>
      <c r="BL71" s="1">
        <v>425467</v>
      </c>
      <c r="BM71" s="1">
        <v>486419</v>
      </c>
      <c r="BN71" s="1">
        <v>37344</v>
      </c>
      <c r="BO71" s="1">
        <v>0</v>
      </c>
      <c r="BP71" s="1">
        <v>18685</v>
      </c>
      <c r="BQ71" s="1">
        <v>0</v>
      </c>
      <c r="BR71" s="1">
        <v>0</v>
      </c>
      <c r="BS71" s="1">
        <v>27501</v>
      </c>
      <c r="BT71" s="1">
        <v>37788</v>
      </c>
      <c r="BU71" s="1">
        <v>112861</v>
      </c>
      <c r="BV71" s="1">
        <v>578127</v>
      </c>
      <c r="BW71" s="1">
        <v>432113</v>
      </c>
      <c r="BX71" s="1">
        <v>425467</v>
      </c>
      <c r="BY71" s="1">
        <v>486419</v>
      </c>
      <c r="BZ71" s="1">
        <v>37344</v>
      </c>
      <c r="CA71" s="1">
        <v>0</v>
      </c>
      <c r="CB71" s="1">
        <v>1122</v>
      </c>
      <c r="CC71" s="1">
        <v>0</v>
      </c>
      <c r="CD71" s="1">
        <v>0</v>
      </c>
      <c r="CE71" s="1">
        <v>1691</v>
      </c>
      <c r="CF71" s="1">
        <v>3101</v>
      </c>
      <c r="CG71" s="1">
        <v>9473</v>
      </c>
      <c r="CH71" s="1">
        <v>46971</v>
      </c>
      <c r="CI71" s="1">
        <v>34621</v>
      </c>
      <c r="CJ71" s="1">
        <v>34693</v>
      </c>
      <c r="CK71" s="1">
        <v>40590</v>
      </c>
      <c r="CL71" s="1">
        <v>3066</v>
      </c>
      <c r="CM71" s="1">
        <v>0</v>
      </c>
      <c r="CN71" s="1">
        <v>2097572</v>
      </c>
      <c r="CO71" s="1">
        <v>2097572</v>
      </c>
      <c r="CP71" s="108">
        <v>2156305</v>
      </c>
      <c r="CQ71" s="111">
        <v>2156305</v>
      </c>
      <c r="CR71" s="99">
        <v>175328</v>
      </c>
      <c r="CS71">
        <v>2018</v>
      </c>
      <c r="CT71">
        <v>12298.691595181603</v>
      </c>
      <c r="CV71" s="88">
        <f>1000*CP71/SUM(CR70:CR71)</f>
        <v>8594.3490980398401</v>
      </c>
      <c r="CW71" s="88">
        <f>1000*SUM(CQ70:CQ71)/SUM(CR70:CR71)</f>
        <v>8594.3490980398401</v>
      </c>
      <c r="CX71" s="3">
        <f t="shared" si="4"/>
        <v>475.6390309534886</v>
      </c>
      <c r="CY71" s="3">
        <f t="shared" si="5"/>
        <v>58.497377523279923</v>
      </c>
      <c r="CZ71" s="7">
        <f t="shared" si="6"/>
        <v>40.87807876667658</v>
      </c>
    </row>
    <row r="72" spans="1:107">
      <c r="A72">
        <v>55026</v>
      </c>
      <c r="B72" t="s">
        <v>108</v>
      </c>
      <c r="C72" t="s">
        <v>109</v>
      </c>
      <c r="D72" t="s">
        <v>163</v>
      </c>
      <c r="E72" t="s">
        <v>164</v>
      </c>
      <c r="F72">
        <v>55773</v>
      </c>
      <c r="G72" t="s">
        <v>112</v>
      </c>
      <c r="H72" t="s">
        <v>113</v>
      </c>
      <c r="I72" t="s">
        <v>114</v>
      </c>
      <c r="J72" t="s">
        <v>8</v>
      </c>
      <c r="K72">
        <v>22</v>
      </c>
      <c r="L72">
        <v>2</v>
      </c>
      <c r="M72" t="s">
        <v>115</v>
      </c>
      <c r="N72" t="s">
        <v>165</v>
      </c>
      <c r="O72" t="s">
        <v>117</v>
      </c>
      <c r="P72" t="s">
        <v>117</v>
      </c>
      <c r="Q72" t="s">
        <v>118</v>
      </c>
      <c r="R72" t="s">
        <v>132</v>
      </c>
      <c r="S72" t="s">
        <v>120</v>
      </c>
      <c r="T72" s="1">
        <v>7102</v>
      </c>
      <c r="U72" s="1">
        <v>7115</v>
      </c>
      <c r="V72" s="1">
        <v>8249</v>
      </c>
      <c r="W72" s="1">
        <v>44361</v>
      </c>
      <c r="X72" s="1">
        <v>83005</v>
      </c>
      <c r="Y72" s="1">
        <v>125689</v>
      </c>
      <c r="Z72" s="1">
        <v>532534</v>
      </c>
      <c r="AA72" s="1">
        <v>466856</v>
      </c>
      <c r="AB72" s="1">
        <v>506454</v>
      </c>
      <c r="AC72" s="1">
        <v>625962</v>
      </c>
      <c r="AD72" s="1">
        <v>390664</v>
      </c>
      <c r="AE72" s="1">
        <v>65280</v>
      </c>
      <c r="AF72" s="1">
        <v>7102</v>
      </c>
      <c r="AG72" s="1">
        <v>7115</v>
      </c>
      <c r="AH72" s="1">
        <v>8249</v>
      </c>
      <c r="AI72" s="1">
        <v>44361</v>
      </c>
      <c r="AJ72" s="1">
        <v>83005</v>
      </c>
      <c r="AK72" s="1">
        <v>125689</v>
      </c>
      <c r="AL72" s="1">
        <v>532534</v>
      </c>
      <c r="AM72" s="1">
        <v>466856</v>
      </c>
      <c r="AN72" s="1">
        <v>506454</v>
      </c>
      <c r="AO72" s="1">
        <v>625962</v>
      </c>
      <c r="AP72" s="1">
        <v>390664</v>
      </c>
      <c r="AQ72" s="1">
        <v>65280</v>
      </c>
      <c r="AR72" s="2">
        <v>1.0269999999999999</v>
      </c>
      <c r="AS72" s="2">
        <v>1.0269999999999999</v>
      </c>
      <c r="AT72" s="2">
        <v>1.028</v>
      </c>
      <c r="AU72" s="2">
        <v>1.028</v>
      </c>
      <c r="AV72" s="2">
        <v>1.0269999999999999</v>
      </c>
      <c r="AW72" s="2">
        <v>1.026</v>
      </c>
      <c r="AX72" s="2">
        <v>1.026</v>
      </c>
      <c r="AY72" s="2">
        <v>1.0269999999999999</v>
      </c>
      <c r="AZ72" s="2">
        <v>1.0269999999999999</v>
      </c>
      <c r="BA72" s="2">
        <v>1.028</v>
      </c>
      <c r="BB72" s="2">
        <v>1.028</v>
      </c>
      <c r="BC72" s="2">
        <v>1.028</v>
      </c>
      <c r="BD72" s="1">
        <v>7294</v>
      </c>
      <c r="BE72" s="1">
        <v>7307</v>
      </c>
      <c r="BF72" s="1">
        <v>8480</v>
      </c>
      <c r="BG72" s="1">
        <v>45603</v>
      </c>
      <c r="BH72" s="1">
        <v>85246</v>
      </c>
      <c r="BI72" s="1">
        <v>128957</v>
      </c>
      <c r="BJ72" s="1">
        <v>546380</v>
      </c>
      <c r="BK72" s="1">
        <v>479461</v>
      </c>
      <c r="BL72" s="1">
        <v>520128</v>
      </c>
      <c r="BM72" s="1">
        <v>643489</v>
      </c>
      <c r="BN72" s="1">
        <v>401603</v>
      </c>
      <c r="BO72" s="1">
        <v>67108</v>
      </c>
      <c r="BP72" s="1">
        <v>7294</v>
      </c>
      <c r="BQ72" s="1">
        <v>7307</v>
      </c>
      <c r="BR72" s="1">
        <v>8480</v>
      </c>
      <c r="BS72" s="1">
        <v>45603</v>
      </c>
      <c r="BT72" s="1">
        <v>85246</v>
      </c>
      <c r="BU72" s="1">
        <v>128957</v>
      </c>
      <c r="BV72" s="1">
        <v>546380</v>
      </c>
      <c r="BW72" s="1">
        <v>479461</v>
      </c>
      <c r="BX72" s="1">
        <v>520128</v>
      </c>
      <c r="BY72" s="1">
        <v>643489</v>
      </c>
      <c r="BZ72" s="1">
        <v>401603</v>
      </c>
      <c r="CA72" s="1">
        <v>67108</v>
      </c>
      <c r="CB72" s="1">
        <v>759</v>
      </c>
      <c r="CC72" s="1">
        <v>795</v>
      </c>
      <c r="CD72" s="1">
        <v>933</v>
      </c>
      <c r="CE72" s="1">
        <v>4665</v>
      </c>
      <c r="CF72" s="1">
        <v>10992</v>
      </c>
      <c r="CG72" s="1">
        <v>15539</v>
      </c>
      <c r="CH72" s="1">
        <v>67769</v>
      </c>
      <c r="CI72" s="1">
        <v>59763</v>
      </c>
      <c r="CJ72" s="1">
        <v>65863</v>
      </c>
      <c r="CK72" s="1">
        <v>83336</v>
      </c>
      <c r="CL72" s="1">
        <v>48628</v>
      </c>
      <c r="CM72" s="1">
        <v>9959</v>
      </c>
      <c r="CN72" s="1">
        <v>2863271</v>
      </c>
      <c r="CO72" s="1">
        <v>2863271</v>
      </c>
      <c r="CP72" s="108">
        <v>2941056</v>
      </c>
      <c r="CQ72" s="111">
        <v>2941056</v>
      </c>
      <c r="CR72" s="99">
        <v>369001</v>
      </c>
      <c r="CS72">
        <v>2018</v>
      </c>
      <c r="CT72">
        <v>7970.3198636318057</v>
      </c>
      <c r="CX72" s="3">
        <f t="shared" si="4"/>
        <v>475.6390309534886</v>
      </c>
      <c r="CY72" s="3">
        <f t="shared" si="5"/>
        <v>37.90995216327174</v>
      </c>
      <c r="CZ72" s="7" t="str">
        <f t="shared" si="6"/>
        <v/>
      </c>
    </row>
    <row r="73" spans="1:107">
      <c r="A73">
        <v>55041</v>
      </c>
      <c r="B73" t="s">
        <v>108</v>
      </c>
      <c r="C73" t="s">
        <v>109</v>
      </c>
      <c r="D73" t="s">
        <v>166</v>
      </c>
      <c r="E73" t="s">
        <v>167</v>
      </c>
      <c r="F73">
        <v>1616</v>
      </c>
      <c r="G73" t="s">
        <v>112</v>
      </c>
      <c r="H73" t="s">
        <v>113</v>
      </c>
      <c r="I73" t="s">
        <v>114</v>
      </c>
      <c r="J73" t="s">
        <v>8</v>
      </c>
      <c r="K73">
        <v>22</v>
      </c>
      <c r="L73">
        <v>2</v>
      </c>
      <c r="M73" t="s">
        <v>115</v>
      </c>
      <c r="N73" t="s">
        <v>165</v>
      </c>
      <c r="O73" t="s">
        <v>117</v>
      </c>
      <c r="P73" t="s">
        <v>117</v>
      </c>
      <c r="Q73" t="s">
        <v>118</v>
      </c>
      <c r="R73" t="s">
        <v>132</v>
      </c>
      <c r="S73" t="s">
        <v>120</v>
      </c>
      <c r="T73" s="1">
        <v>468626</v>
      </c>
      <c r="U73" s="1">
        <v>361522</v>
      </c>
      <c r="V73" s="1">
        <v>558912</v>
      </c>
      <c r="W73" s="1">
        <v>456534</v>
      </c>
      <c r="X73" s="1">
        <v>187590</v>
      </c>
      <c r="Y73" s="1">
        <v>83774</v>
      </c>
      <c r="Z73" s="1">
        <v>551430</v>
      </c>
      <c r="AA73" s="1">
        <v>756081</v>
      </c>
      <c r="AB73" s="1">
        <v>611055</v>
      </c>
      <c r="AC73" s="1">
        <v>278472</v>
      </c>
      <c r="AD73" s="1">
        <v>281314</v>
      </c>
      <c r="AE73" s="1">
        <v>71765</v>
      </c>
      <c r="AF73" s="1">
        <v>468626</v>
      </c>
      <c r="AG73" s="1">
        <v>361522</v>
      </c>
      <c r="AH73" s="1">
        <v>558912</v>
      </c>
      <c r="AI73" s="1">
        <v>456534</v>
      </c>
      <c r="AJ73" s="1">
        <v>187590</v>
      </c>
      <c r="AK73" s="1">
        <v>83774</v>
      </c>
      <c r="AL73" s="1">
        <v>551430</v>
      </c>
      <c r="AM73" s="1">
        <v>756081</v>
      </c>
      <c r="AN73" s="1">
        <v>611055</v>
      </c>
      <c r="AO73" s="1">
        <v>278472</v>
      </c>
      <c r="AP73" s="1">
        <v>281314</v>
      </c>
      <c r="AQ73" s="1">
        <v>71765</v>
      </c>
      <c r="AR73" s="2">
        <v>1.03</v>
      </c>
      <c r="AS73" s="2">
        <v>1.03</v>
      </c>
      <c r="AT73" s="2">
        <v>1.03</v>
      </c>
      <c r="AU73" s="2">
        <v>1.03</v>
      </c>
      <c r="AV73" s="2">
        <v>1.028</v>
      </c>
      <c r="AW73" s="2">
        <v>1.028</v>
      </c>
      <c r="AX73" s="2">
        <v>1.028</v>
      </c>
      <c r="AY73" s="2">
        <v>1.028</v>
      </c>
      <c r="AZ73" s="2">
        <v>1.028</v>
      </c>
      <c r="BA73" s="2">
        <v>1.03</v>
      </c>
      <c r="BB73" s="2">
        <v>1.0309999999999999</v>
      </c>
      <c r="BC73" s="2">
        <v>1.032</v>
      </c>
      <c r="BD73" s="1">
        <v>482685</v>
      </c>
      <c r="BE73" s="1">
        <v>372368</v>
      </c>
      <c r="BF73" s="1">
        <v>575679</v>
      </c>
      <c r="BG73" s="1">
        <v>470230</v>
      </c>
      <c r="BH73" s="1">
        <v>192843</v>
      </c>
      <c r="BI73" s="1">
        <v>86120</v>
      </c>
      <c r="BJ73" s="1">
        <v>566870</v>
      </c>
      <c r="BK73" s="1">
        <v>777251</v>
      </c>
      <c r="BL73" s="1">
        <v>628165</v>
      </c>
      <c r="BM73" s="1">
        <v>286826</v>
      </c>
      <c r="BN73" s="1">
        <v>290035</v>
      </c>
      <c r="BO73" s="1">
        <v>74061</v>
      </c>
      <c r="BP73" s="1">
        <v>482685</v>
      </c>
      <c r="BQ73" s="1">
        <v>372368</v>
      </c>
      <c r="BR73" s="1">
        <v>575679</v>
      </c>
      <c r="BS73" s="1">
        <v>470230</v>
      </c>
      <c r="BT73" s="1">
        <v>192843</v>
      </c>
      <c r="BU73" s="1">
        <v>86120</v>
      </c>
      <c r="BV73" s="1">
        <v>566870</v>
      </c>
      <c r="BW73" s="1">
        <v>777251</v>
      </c>
      <c r="BX73" s="1">
        <v>628165</v>
      </c>
      <c r="BY73" s="1">
        <v>286826</v>
      </c>
      <c r="BZ73" s="1">
        <v>290035</v>
      </c>
      <c r="CA73" s="1">
        <v>74061</v>
      </c>
      <c r="CB73" s="1">
        <v>60716</v>
      </c>
      <c r="CC73" s="1">
        <v>49134</v>
      </c>
      <c r="CD73" s="1">
        <v>76914</v>
      </c>
      <c r="CE73" s="1">
        <v>62680</v>
      </c>
      <c r="CF73" s="1">
        <v>24475</v>
      </c>
      <c r="CG73" s="1">
        <v>11201</v>
      </c>
      <c r="CH73" s="1">
        <v>75477</v>
      </c>
      <c r="CI73" s="1">
        <v>105958</v>
      </c>
      <c r="CJ73" s="1">
        <v>84947</v>
      </c>
      <c r="CK73" s="1">
        <v>37975</v>
      </c>
      <c r="CL73" s="1">
        <v>38080</v>
      </c>
      <c r="CM73" s="1">
        <v>9689</v>
      </c>
      <c r="CN73" s="1">
        <v>4667075</v>
      </c>
      <c r="CO73" s="1">
        <v>4667075</v>
      </c>
      <c r="CP73" s="108">
        <v>4803133</v>
      </c>
      <c r="CQ73" s="111">
        <v>4803133</v>
      </c>
      <c r="CR73" s="99">
        <v>637246</v>
      </c>
      <c r="CS73">
        <v>2018</v>
      </c>
      <c r="CT73">
        <v>7537.3293830012271</v>
      </c>
      <c r="CX73" s="3">
        <f t="shared" si="4"/>
        <v>475.6390309534886</v>
      </c>
      <c r="CY73" s="3">
        <f t="shared" si="5"/>
        <v>35.850480437079597</v>
      </c>
      <c r="CZ73" s="7" t="str">
        <f t="shared" si="6"/>
        <v/>
      </c>
    </row>
    <row r="74" spans="1:107">
      <c r="A74">
        <v>55042</v>
      </c>
      <c r="B74" t="s">
        <v>108</v>
      </c>
      <c r="C74" t="s">
        <v>109</v>
      </c>
      <c r="D74" t="s">
        <v>168</v>
      </c>
      <c r="E74" t="s">
        <v>169</v>
      </c>
      <c r="F74">
        <v>2232</v>
      </c>
      <c r="G74" t="s">
        <v>121</v>
      </c>
      <c r="H74" t="s">
        <v>113</v>
      </c>
      <c r="I74" t="s">
        <v>114</v>
      </c>
      <c r="J74" t="s">
        <v>8</v>
      </c>
      <c r="K74">
        <v>22</v>
      </c>
      <c r="L74">
        <v>2</v>
      </c>
      <c r="M74" t="s">
        <v>115</v>
      </c>
      <c r="N74" t="s">
        <v>116</v>
      </c>
      <c r="O74" t="s">
        <v>117</v>
      </c>
      <c r="P74" t="s">
        <v>117</v>
      </c>
      <c r="Q74" t="s">
        <v>118</v>
      </c>
      <c r="R74" t="s">
        <v>119</v>
      </c>
      <c r="S74" t="s">
        <v>120</v>
      </c>
      <c r="T74" s="1">
        <v>0</v>
      </c>
      <c r="U74" s="1">
        <v>0</v>
      </c>
      <c r="V74" s="1">
        <v>0</v>
      </c>
      <c r="W74" s="1">
        <v>0</v>
      </c>
      <c r="X74" s="1">
        <v>0</v>
      </c>
      <c r="Y74" s="1">
        <v>0</v>
      </c>
      <c r="Z74" s="1">
        <v>0</v>
      </c>
      <c r="AA74" s="1">
        <v>0</v>
      </c>
      <c r="AB74" s="1">
        <v>0</v>
      </c>
      <c r="AC74" s="1">
        <v>0</v>
      </c>
      <c r="AD74" s="1">
        <v>0</v>
      </c>
      <c r="AE74" s="1">
        <v>0</v>
      </c>
      <c r="AF74" s="1">
        <v>0</v>
      </c>
      <c r="AG74" s="1">
        <v>0</v>
      </c>
      <c r="AH74" s="1">
        <v>0</v>
      </c>
      <c r="AI74" s="1">
        <v>0</v>
      </c>
      <c r="AJ74" s="1">
        <v>0</v>
      </c>
      <c r="AK74" s="1">
        <v>0</v>
      </c>
      <c r="AL74" s="1">
        <v>0</v>
      </c>
      <c r="AM74" s="1">
        <v>0</v>
      </c>
      <c r="AN74" s="1">
        <v>0</v>
      </c>
      <c r="AO74" s="1">
        <v>0</v>
      </c>
      <c r="AP74" s="1">
        <v>0</v>
      </c>
      <c r="AQ74" s="1">
        <v>0</v>
      </c>
      <c r="AR74" s="2">
        <v>0</v>
      </c>
      <c r="AS74" s="2">
        <v>0</v>
      </c>
      <c r="AT74" s="2">
        <v>0</v>
      </c>
      <c r="AU74" s="2">
        <v>0</v>
      </c>
      <c r="AV74" s="2">
        <v>0</v>
      </c>
      <c r="AW74" s="2">
        <v>0</v>
      </c>
      <c r="AX74" s="2">
        <v>0</v>
      </c>
      <c r="AY74" s="2">
        <v>0</v>
      </c>
      <c r="AZ74" s="2">
        <v>0</v>
      </c>
      <c r="BA74" s="2">
        <v>0</v>
      </c>
      <c r="BB74" s="2">
        <v>0</v>
      </c>
      <c r="BC74" s="2">
        <v>0</v>
      </c>
      <c r="BD74" s="1">
        <v>0</v>
      </c>
      <c r="BE74" s="1">
        <v>0</v>
      </c>
      <c r="BF74" s="1">
        <v>0</v>
      </c>
      <c r="BG74" s="1">
        <v>0</v>
      </c>
      <c r="BH74" s="1">
        <v>0</v>
      </c>
      <c r="BI74" s="1">
        <v>0</v>
      </c>
      <c r="BJ74" s="1">
        <v>0</v>
      </c>
      <c r="BK74" s="1">
        <v>0</v>
      </c>
      <c r="BL74" s="1">
        <v>0</v>
      </c>
      <c r="BM74" s="1">
        <v>0</v>
      </c>
      <c r="BN74" s="1">
        <v>0</v>
      </c>
      <c r="BO74" s="1">
        <v>0</v>
      </c>
      <c r="BP74" s="1">
        <v>0</v>
      </c>
      <c r="BQ74" s="1">
        <v>0</v>
      </c>
      <c r="BR74" s="1">
        <v>0</v>
      </c>
      <c r="BS74" s="1">
        <v>0</v>
      </c>
      <c r="BT74" s="1">
        <v>0</v>
      </c>
      <c r="BU74" s="1">
        <v>0</v>
      </c>
      <c r="BV74" s="1">
        <v>0</v>
      </c>
      <c r="BW74" s="1">
        <v>0</v>
      </c>
      <c r="BX74" s="1">
        <v>0</v>
      </c>
      <c r="BY74" s="1">
        <v>0</v>
      </c>
      <c r="BZ74" s="1">
        <v>0</v>
      </c>
      <c r="CA74" s="1">
        <v>0</v>
      </c>
      <c r="CB74" s="1">
        <v>103211</v>
      </c>
      <c r="CC74" s="1">
        <v>101143</v>
      </c>
      <c r="CD74" s="1">
        <v>126497</v>
      </c>
      <c r="CE74" s="1">
        <v>108457</v>
      </c>
      <c r="CF74" s="1">
        <v>67324</v>
      </c>
      <c r="CG74" s="1">
        <v>114240</v>
      </c>
      <c r="CH74" s="1">
        <v>114000</v>
      </c>
      <c r="CI74" s="1">
        <v>101733</v>
      </c>
      <c r="CJ74" s="1">
        <v>101854</v>
      </c>
      <c r="CK74" s="1">
        <v>65223</v>
      </c>
      <c r="CL74" s="1">
        <v>119024</v>
      </c>
      <c r="CM74" s="1">
        <v>121958</v>
      </c>
      <c r="CN74" s="1">
        <v>0</v>
      </c>
      <c r="CO74" s="1">
        <v>0</v>
      </c>
      <c r="CP74" s="108">
        <v>0</v>
      </c>
      <c r="CQ74" s="111">
        <v>0</v>
      </c>
      <c r="CR74" s="99">
        <v>1244664</v>
      </c>
      <c r="CS74">
        <v>2018</v>
      </c>
      <c r="CT74">
        <v>0</v>
      </c>
      <c r="CX74" s="3">
        <f t="shared" si="4"/>
        <v>475.6390309534886</v>
      </c>
      <c r="CY74" s="3">
        <f t="shared" si="5"/>
        <v>0</v>
      </c>
      <c r="CZ74" s="7" t="str">
        <f t="shared" si="6"/>
        <v/>
      </c>
    </row>
    <row r="75" spans="1:107">
      <c r="A75">
        <v>55042</v>
      </c>
      <c r="B75" t="s">
        <v>108</v>
      </c>
      <c r="C75" t="s">
        <v>109</v>
      </c>
      <c r="D75" t="s">
        <v>168</v>
      </c>
      <c r="E75" t="s">
        <v>169</v>
      </c>
      <c r="F75">
        <v>2232</v>
      </c>
      <c r="G75" t="s">
        <v>121</v>
      </c>
      <c r="H75" t="s">
        <v>113</v>
      </c>
      <c r="I75" t="s">
        <v>114</v>
      </c>
      <c r="J75" t="s">
        <v>8</v>
      </c>
      <c r="K75">
        <v>22</v>
      </c>
      <c r="L75">
        <v>2</v>
      </c>
      <c r="M75" t="s">
        <v>115</v>
      </c>
      <c r="N75" t="s">
        <v>121</v>
      </c>
      <c r="O75" t="s">
        <v>117</v>
      </c>
      <c r="P75" t="s">
        <v>117</v>
      </c>
      <c r="Q75" t="s">
        <v>118</v>
      </c>
      <c r="R75" t="s">
        <v>119</v>
      </c>
      <c r="S75" t="s">
        <v>120</v>
      </c>
      <c r="T75" s="1">
        <v>2077072</v>
      </c>
      <c r="U75" s="1">
        <v>2030509</v>
      </c>
      <c r="V75" s="1">
        <v>2554128</v>
      </c>
      <c r="W75" s="1">
        <v>2193748</v>
      </c>
      <c r="X75" s="1">
        <v>1304830</v>
      </c>
      <c r="Y75" s="1">
        <v>2230731</v>
      </c>
      <c r="Z75" s="1">
        <v>2344746</v>
      </c>
      <c r="AA75" s="1">
        <v>2134245</v>
      </c>
      <c r="AB75" s="1">
        <v>2224211</v>
      </c>
      <c r="AC75" s="1">
        <v>1335348</v>
      </c>
      <c r="AD75" s="1">
        <v>2370862</v>
      </c>
      <c r="AE75" s="1">
        <v>2407545</v>
      </c>
      <c r="AF75" s="1">
        <v>2077072</v>
      </c>
      <c r="AG75" s="1">
        <v>2030509</v>
      </c>
      <c r="AH75" s="1">
        <v>2554128</v>
      </c>
      <c r="AI75" s="1">
        <v>2193748</v>
      </c>
      <c r="AJ75" s="1">
        <v>1304830</v>
      </c>
      <c r="AK75" s="1">
        <v>2230731</v>
      </c>
      <c r="AL75" s="1">
        <v>2344746</v>
      </c>
      <c r="AM75" s="1">
        <v>2134245</v>
      </c>
      <c r="AN75" s="1">
        <v>2224211</v>
      </c>
      <c r="AO75" s="1">
        <v>1335348</v>
      </c>
      <c r="AP75" s="1">
        <v>2370862</v>
      </c>
      <c r="AQ75" s="1">
        <v>2407545</v>
      </c>
      <c r="AR75" s="2">
        <v>1.032</v>
      </c>
      <c r="AS75" s="2">
        <v>1.03</v>
      </c>
      <c r="AT75" s="2">
        <v>1.032</v>
      </c>
      <c r="AU75" s="2">
        <v>1.03</v>
      </c>
      <c r="AV75" s="2">
        <v>1.0269999999999999</v>
      </c>
      <c r="AW75" s="2">
        <v>1.0269999999999999</v>
      </c>
      <c r="AX75" s="2">
        <v>1.0289999999999999</v>
      </c>
      <c r="AY75" s="2">
        <v>1.0269999999999999</v>
      </c>
      <c r="AZ75" s="2">
        <v>1.026</v>
      </c>
      <c r="BA75" s="2">
        <v>1.0269999999999999</v>
      </c>
      <c r="BB75" s="2">
        <v>1.0309999999999999</v>
      </c>
      <c r="BC75" s="2">
        <v>1.034</v>
      </c>
      <c r="BD75" s="1">
        <v>2143538</v>
      </c>
      <c r="BE75" s="1">
        <v>2091424</v>
      </c>
      <c r="BF75" s="1">
        <v>2635860</v>
      </c>
      <c r="BG75" s="1">
        <v>2259560</v>
      </c>
      <c r="BH75" s="1">
        <v>1340060</v>
      </c>
      <c r="BI75" s="1">
        <v>2290961</v>
      </c>
      <c r="BJ75" s="1">
        <v>2412744</v>
      </c>
      <c r="BK75" s="1">
        <v>2191870</v>
      </c>
      <c r="BL75" s="1">
        <v>2282040</v>
      </c>
      <c r="BM75" s="1">
        <v>1371402</v>
      </c>
      <c r="BN75" s="1">
        <v>2444359</v>
      </c>
      <c r="BO75" s="1">
        <v>2489402</v>
      </c>
      <c r="BP75" s="1">
        <v>2143538</v>
      </c>
      <c r="BQ75" s="1">
        <v>2091424</v>
      </c>
      <c r="BR75" s="1">
        <v>2635860</v>
      </c>
      <c r="BS75" s="1">
        <v>2259560</v>
      </c>
      <c r="BT75" s="1">
        <v>1340060</v>
      </c>
      <c r="BU75" s="1">
        <v>2290961</v>
      </c>
      <c r="BV75" s="1">
        <v>2412744</v>
      </c>
      <c r="BW75" s="1">
        <v>2191870</v>
      </c>
      <c r="BX75" s="1">
        <v>2282040</v>
      </c>
      <c r="BY75" s="1">
        <v>1371402</v>
      </c>
      <c r="BZ75" s="1">
        <v>2444359</v>
      </c>
      <c r="CA75" s="1">
        <v>2489402</v>
      </c>
      <c r="CB75" s="1">
        <v>206331</v>
      </c>
      <c r="CC75" s="1">
        <v>201237</v>
      </c>
      <c r="CD75" s="1">
        <v>254905</v>
      </c>
      <c r="CE75" s="1">
        <v>214220</v>
      </c>
      <c r="CF75" s="1">
        <v>121491</v>
      </c>
      <c r="CG75" s="1">
        <v>208644</v>
      </c>
      <c r="CH75" s="1">
        <v>218831</v>
      </c>
      <c r="CI75" s="1">
        <v>199267</v>
      </c>
      <c r="CJ75" s="1">
        <v>205777</v>
      </c>
      <c r="CK75" s="1">
        <v>129708</v>
      </c>
      <c r="CL75" s="1">
        <v>233225</v>
      </c>
      <c r="CM75" s="1">
        <v>236986</v>
      </c>
      <c r="CN75" s="1">
        <v>25207975</v>
      </c>
      <c r="CO75" s="1">
        <v>25207975</v>
      </c>
      <c r="CP75" s="108">
        <v>25953220</v>
      </c>
      <c r="CQ75" s="111">
        <v>25953220</v>
      </c>
      <c r="CR75" s="99">
        <v>2430622</v>
      </c>
      <c r="CS75">
        <v>2018</v>
      </c>
      <c r="CT75">
        <v>10677.604333376396</v>
      </c>
      <c r="CU75">
        <f>1000*SUM(CQ74:CQ75)/SUM(CR74:CR75)</f>
        <v>7061.5511282659363</v>
      </c>
      <c r="CV75" s="88">
        <f>1000*CP75/SUM(CR74:CR75)</f>
        <v>7061.5511282659363</v>
      </c>
      <c r="CX75" s="3">
        <f t="shared" si="4"/>
        <v>475.6390309534886</v>
      </c>
      <c r="CY75" s="3">
        <f t="shared" si="5"/>
        <v>50.786853780319198</v>
      </c>
      <c r="CZ75" s="7">
        <f t="shared" si="6"/>
        <v>33.587493356769237</v>
      </c>
      <c r="DB75">
        <f>520*8760</f>
        <v>4555200</v>
      </c>
      <c r="DC75">
        <f>SUM(CR74:CR75)/DB75</f>
        <v>0.80683306989813841</v>
      </c>
    </row>
    <row r="76" spans="1:107">
      <c r="A76">
        <v>55048</v>
      </c>
      <c r="B76" t="s">
        <v>108</v>
      </c>
      <c r="C76" t="s">
        <v>109</v>
      </c>
      <c r="D76" t="s">
        <v>170</v>
      </c>
      <c r="E76" t="s">
        <v>171</v>
      </c>
      <c r="F76">
        <v>55510</v>
      </c>
      <c r="G76" t="s">
        <v>137</v>
      </c>
      <c r="H76" t="s">
        <v>113</v>
      </c>
      <c r="I76" t="s">
        <v>114</v>
      </c>
      <c r="J76" t="s">
        <v>8</v>
      </c>
      <c r="K76">
        <v>22</v>
      </c>
      <c r="L76">
        <v>2</v>
      </c>
      <c r="M76" t="s">
        <v>115</v>
      </c>
      <c r="N76" t="s">
        <v>116</v>
      </c>
      <c r="O76" t="s">
        <v>117</v>
      </c>
      <c r="P76" t="s">
        <v>117</v>
      </c>
      <c r="Q76" t="s">
        <v>118</v>
      </c>
      <c r="R76" t="s">
        <v>132</v>
      </c>
      <c r="S76" t="s">
        <v>120</v>
      </c>
      <c r="T76" s="1">
        <v>0</v>
      </c>
      <c r="U76" s="1">
        <v>0</v>
      </c>
      <c r="V76" s="1">
        <v>0</v>
      </c>
      <c r="W76" s="1">
        <v>0</v>
      </c>
      <c r="X76" s="1">
        <v>0</v>
      </c>
      <c r="Y76" s="1">
        <v>0</v>
      </c>
      <c r="Z76" s="1">
        <v>0</v>
      </c>
      <c r="AA76" s="1">
        <v>0</v>
      </c>
      <c r="AB76" s="1">
        <v>0</v>
      </c>
      <c r="AC76" s="1">
        <v>0</v>
      </c>
      <c r="AD76" s="1">
        <v>0</v>
      </c>
      <c r="AE76" s="1">
        <v>0</v>
      </c>
      <c r="AF76" s="1">
        <v>0</v>
      </c>
      <c r="AG76" s="1">
        <v>0</v>
      </c>
      <c r="AH76" s="1">
        <v>0</v>
      </c>
      <c r="AI76" s="1">
        <v>0</v>
      </c>
      <c r="AJ76" s="1">
        <v>0</v>
      </c>
      <c r="AK76" s="1">
        <v>0</v>
      </c>
      <c r="AL76" s="1">
        <v>0</v>
      </c>
      <c r="AM76" s="1">
        <v>0</v>
      </c>
      <c r="AN76" s="1">
        <v>0</v>
      </c>
      <c r="AO76" s="1">
        <v>0</v>
      </c>
      <c r="AP76" s="1">
        <v>0</v>
      </c>
      <c r="AQ76" s="1">
        <v>0</v>
      </c>
      <c r="AR76" s="2">
        <v>0</v>
      </c>
      <c r="AS76" s="2">
        <v>0</v>
      </c>
      <c r="AT76" s="2">
        <v>0</v>
      </c>
      <c r="AU76" s="2">
        <v>0</v>
      </c>
      <c r="AV76" s="2">
        <v>0</v>
      </c>
      <c r="AW76" s="2">
        <v>0</v>
      </c>
      <c r="AX76" s="2">
        <v>0</v>
      </c>
      <c r="AY76" s="2">
        <v>0</v>
      </c>
      <c r="AZ76" s="2">
        <v>0</v>
      </c>
      <c r="BA76" s="2">
        <v>0</v>
      </c>
      <c r="BB76" s="2">
        <v>0</v>
      </c>
      <c r="BC76" s="2">
        <v>0</v>
      </c>
      <c r="BD76" s="1">
        <v>0</v>
      </c>
      <c r="BE76" s="1">
        <v>0</v>
      </c>
      <c r="BF76" s="1">
        <v>0</v>
      </c>
      <c r="BG76" s="1">
        <v>0</v>
      </c>
      <c r="BH76" s="1">
        <v>0</v>
      </c>
      <c r="BI76" s="1">
        <v>0</v>
      </c>
      <c r="BJ76" s="1">
        <v>0</v>
      </c>
      <c r="BK76" s="1">
        <v>0</v>
      </c>
      <c r="BL76" s="1">
        <v>0</v>
      </c>
      <c r="BM76" s="1">
        <v>0</v>
      </c>
      <c r="BN76" s="1">
        <v>0</v>
      </c>
      <c r="BO76" s="1">
        <v>0</v>
      </c>
      <c r="BP76" s="1">
        <v>0</v>
      </c>
      <c r="BQ76" s="1">
        <v>0</v>
      </c>
      <c r="BR76" s="1">
        <v>0</v>
      </c>
      <c r="BS76" s="1">
        <v>0</v>
      </c>
      <c r="BT76" s="1">
        <v>0</v>
      </c>
      <c r="BU76" s="1">
        <v>0</v>
      </c>
      <c r="BV76" s="1">
        <v>0</v>
      </c>
      <c r="BW76" s="1">
        <v>0</v>
      </c>
      <c r="BX76" s="1">
        <v>0</v>
      </c>
      <c r="BY76" s="1">
        <v>0</v>
      </c>
      <c r="BZ76" s="1">
        <v>0</v>
      </c>
      <c r="CA76" s="1">
        <v>0</v>
      </c>
      <c r="CB76" s="1">
        <v>34944</v>
      </c>
      <c r="CC76" s="1">
        <v>33024</v>
      </c>
      <c r="CD76" s="1">
        <v>38592</v>
      </c>
      <c r="CE76" s="1">
        <v>50496</v>
      </c>
      <c r="CF76" s="1">
        <v>41280</v>
      </c>
      <c r="CG76" s="1">
        <v>48480</v>
      </c>
      <c r="CH76" s="1">
        <v>58560</v>
      </c>
      <c r="CI76" s="1">
        <v>58944</v>
      </c>
      <c r="CJ76" s="1">
        <v>56640</v>
      </c>
      <c r="CK76" s="1">
        <v>41184</v>
      </c>
      <c r="CL76" s="1">
        <v>46464</v>
      </c>
      <c r="CM76" s="1">
        <v>25920</v>
      </c>
      <c r="CN76" s="1">
        <v>0</v>
      </c>
      <c r="CO76" s="1">
        <v>0</v>
      </c>
      <c r="CP76" s="108">
        <v>0</v>
      </c>
      <c r="CQ76" s="111">
        <v>0</v>
      </c>
      <c r="CR76" s="99">
        <v>534528</v>
      </c>
      <c r="CS76">
        <v>2018</v>
      </c>
      <c r="CT76">
        <v>0</v>
      </c>
      <c r="CX76" s="3">
        <f t="shared" si="4"/>
        <v>475.6390309534886</v>
      </c>
      <c r="CY76" s="3">
        <f t="shared" si="5"/>
        <v>0</v>
      </c>
      <c r="CZ76" s="7" t="str">
        <f t="shared" si="6"/>
        <v/>
      </c>
    </row>
    <row r="77" spans="1:107">
      <c r="A77">
        <v>55048</v>
      </c>
      <c r="B77" t="s">
        <v>108</v>
      </c>
      <c r="C77" t="s">
        <v>109</v>
      </c>
      <c r="D77" t="s">
        <v>170</v>
      </c>
      <c r="E77" t="s">
        <v>171</v>
      </c>
      <c r="F77">
        <v>55510</v>
      </c>
      <c r="G77" t="s">
        <v>137</v>
      </c>
      <c r="H77" t="s">
        <v>113</v>
      </c>
      <c r="I77" t="s">
        <v>114</v>
      </c>
      <c r="J77" t="s">
        <v>8</v>
      </c>
      <c r="K77">
        <v>22</v>
      </c>
      <c r="L77">
        <v>2</v>
      </c>
      <c r="M77" t="s">
        <v>115</v>
      </c>
      <c r="N77" t="s">
        <v>121</v>
      </c>
      <c r="O77" t="s">
        <v>117</v>
      </c>
      <c r="P77" t="s">
        <v>117</v>
      </c>
      <c r="Q77" t="s">
        <v>118</v>
      </c>
      <c r="R77" t="s">
        <v>132</v>
      </c>
      <c r="S77" t="s">
        <v>120</v>
      </c>
      <c r="T77" s="1">
        <v>704985</v>
      </c>
      <c r="U77" s="1">
        <v>677927</v>
      </c>
      <c r="V77" s="1">
        <v>779381</v>
      </c>
      <c r="W77" s="1">
        <v>982880</v>
      </c>
      <c r="X77" s="1">
        <v>807670</v>
      </c>
      <c r="Y77" s="1">
        <v>988048</v>
      </c>
      <c r="Z77" s="1">
        <v>1206401</v>
      </c>
      <c r="AA77" s="1">
        <v>1231018</v>
      </c>
      <c r="AB77" s="1">
        <v>1149492</v>
      </c>
      <c r="AC77" s="1">
        <v>828619</v>
      </c>
      <c r="AD77" s="1">
        <v>934095</v>
      </c>
      <c r="AE77" s="1">
        <v>526774</v>
      </c>
      <c r="AF77" s="1">
        <v>704985</v>
      </c>
      <c r="AG77" s="1">
        <v>677927</v>
      </c>
      <c r="AH77" s="1">
        <v>779381</v>
      </c>
      <c r="AI77" s="1">
        <v>982880</v>
      </c>
      <c r="AJ77" s="1">
        <v>807670</v>
      </c>
      <c r="AK77" s="1">
        <v>988048</v>
      </c>
      <c r="AL77" s="1">
        <v>1206401</v>
      </c>
      <c r="AM77" s="1">
        <v>1231018</v>
      </c>
      <c r="AN77" s="1">
        <v>1149492</v>
      </c>
      <c r="AO77" s="1">
        <v>828619</v>
      </c>
      <c r="AP77" s="1">
        <v>934095</v>
      </c>
      <c r="AQ77" s="1">
        <v>526774</v>
      </c>
      <c r="AR77" s="2">
        <v>1.0269999999999999</v>
      </c>
      <c r="AS77" s="2">
        <v>1.0269999999999999</v>
      </c>
      <c r="AT77" s="2">
        <v>1.0269999999999999</v>
      </c>
      <c r="AU77" s="2">
        <v>1.0269999999999999</v>
      </c>
      <c r="AV77" s="2">
        <v>1.0269999999999999</v>
      </c>
      <c r="AW77" s="2">
        <v>1.0269999999999999</v>
      </c>
      <c r="AX77" s="2">
        <v>1.0269999999999999</v>
      </c>
      <c r="AY77" s="2">
        <v>1.0269999999999999</v>
      </c>
      <c r="AZ77" s="2">
        <v>1.0269999999999999</v>
      </c>
      <c r="BA77" s="2">
        <v>1.0269999999999999</v>
      </c>
      <c r="BB77" s="2">
        <v>1.0269999999999999</v>
      </c>
      <c r="BC77" s="2">
        <v>1.0269999999999999</v>
      </c>
      <c r="BD77" s="1">
        <v>724020</v>
      </c>
      <c r="BE77" s="1">
        <v>696231</v>
      </c>
      <c r="BF77" s="1">
        <v>800424</v>
      </c>
      <c r="BG77" s="1">
        <v>1009418</v>
      </c>
      <c r="BH77" s="1">
        <v>829477</v>
      </c>
      <c r="BI77" s="1">
        <v>1014725</v>
      </c>
      <c r="BJ77" s="1">
        <v>1238974</v>
      </c>
      <c r="BK77" s="1">
        <v>1264255</v>
      </c>
      <c r="BL77" s="1">
        <v>1180528</v>
      </c>
      <c r="BM77" s="1">
        <v>850992</v>
      </c>
      <c r="BN77" s="1">
        <v>959316</v>
      </c>
      <c r="BO77" s="1">
        <v>540997</v>
      </c>
      <c r="BP77" s="1">
        <v>724020</v>
      </c>
      <c r="BQ77" s="1">
        <v>696231</v>
      </c>
      <c r="BR77" s="1">
        <v>800424</v>
      </c>
      <c r="BS77" s="1">
        <v>1009418</v>
      </c>
      <c r="BT77" s="1">
        <v>829477</v>
      </c>
      <c r="BU77" s="1">
        <v>1014725</v>
      </c>
      <c r="BV77" s="1">
        <v>1238974</v>
      </c>
      <c r="BW77" s="1">
        <v>1264255</v>
      </c>
      <c r="BX77" s="1">
        <v>1180528</v>
      </c>
      <c r="BY77" s="1">
        <v>850992</v>
      </c>
      <c r="BZ77" s="1">
        <v>959316</v>
      </c>
      <c r="CA77" s="1">
        <v>540997</v>
      </c>
      <c r="CB77" s="1">
        <v>65372</v>
      </c>
      <c r="CC77" s="1">
        <v>64534</v>
      </c>
      <c r="CD77" s="1">
        <v>74474</v>
      </c>
      <c r="CE77" s="1">
        <v>89826</v>
      </c>
      <c r="CF77" s="1">
        <v>74859</v>
      </c>
      <c r="CG77" s="1">
        <v>94092</v>
      </c>
      <c r="CH77" s="1">
        <v>114964</v>
      </c>
      <c r="CI77" s="1">
        <v>118253</v>
      </c>
      <c r="CJ77" s="1">
        <v>110128</v>
      </c>
      <c r="CK77" s="1">
        <v>80864</v>
      </c>
      <c r="CL77" s="1">
        <v>89222</v>
      </c>
      <c r="CM77" s="1">
        <v>48962</v>
      </c>
      <c r="CN77" s="1">
        <v>10817290</v>
      </c>
      <c r="CO77" s="1">
        <v>10817290</v>
      </c>
      <c r="CP77" s="108">
        <v>11109357</v>
      </c>
      <c r="CQ77" s="111">
        <v>11109357</v>
      </c>
      <c r="CR77" s="99">
        <v>1025550</v>
      </c>
      <c r="CS77">
        <v>2018</v>
      </c>
      <c r="CT77">
        <v>10832.584466871434</v>
      </c>
      <c r="CU77">
        <f>1000*SUM(CQ76:CQ77)/SUM(CR76:CR77)</f>
        <v>7121.0266409756432</v>
      </c>
      <c r="CV77" s="88">
        <f>1000*CP77/SUM(CR76:CR77)</f>
        <v>7121.0266409756432</v>
      </c>
      <c r="CX77" s="3">
        <f t="shared" si="4"/>
        <v>475.6390309534886</v>
      </c>
      <c r="CY77" s="3">
        <f t="shared" si="5"/>
        <v>51.523999785445419</v>
      </c>
      <c r="CZ77" s="7">
        <f t="shared" si="6"/>
        <v>33.87038210907631</v>
      </c>
      <c r="DB77">
        <f>272.5*8760</f>
        <v>2387100</v>
      </c>
      <c r="DC77">
        <f>SUM(CR76:CR77)/DB77</f>
        <v>0.65354530601985672</v>
      </c>
    </row>
    <row r="78" spans="1:107">
      <c r="A78">
        <v>55068</v>
      </c>
      <c r="B78" t="s">
        <v>108</v>
      </c>
      <c r="C78" t="s">
        <v>109</v>
      </c>
      <c r="D78" t="s">
        <v>172</v>
      </c>
      <c r="E78" t="s">
        <v>173</v>
      </c>
      <c r="F78">
        <v>4966</v>
      </c>
      <c r="G78" t="s">
        <v>174</v>
      </c>
      <c r="H78" t="s">
        <v>113</v>
      </c>
      <c r="I78" t="s">
        <v>114</v>
      </c>
      <c r="J78" t="s">
        <v>8</v>
      </c>
      <c r="K78">
        <v>22</v>
      </c>
      <c r="L78">
        <v>2</v>
      </c>
      <c r="M78" t="s">
        <v>115</v>
      </c>
      <c r="N78" t="s">
        <v>116</v>
      </c>
      <c r="O78" t="s">
        <v>117</v>
      </c>
      <c r="P78" t="s">
        <v>117</v>
      </c>
      <c r="Q78" t="s">
        <v>118</v>
      </c>
      <c r="R78" t="s">
        <v>132</v>
      </c>
      <c r="S78" t="s">
        <v>120</v>
      </c>
      <c r="T78" s="1">
        <v>0</v>
      </c>
      <c r="U78" s="1">
        <v>0</v>
      </c>
      <c r="V78" s="1">
        <v>0</v>
      </c>
      <c r="W78" s="1">
        <v>0</v>
      </c>
      <c r="X78" s="1">
        <v>0</v>
      </c>
      <c r="Y78" s="1">
        <v>0</v>
      </c>
      <c r="Z78" s="1">
        <v>0</v>
      </c>
      <c r="AA78" s="1">
        <v>0</v>
      </c>
      <c r="AB78" s="1">
        <v>0</v>
      </c>
      <c r="AC78" s="1">
        <v>0</v>
      </c>
      <c r="AD78" s="1">
        <v>0</v>
      </c>
      <c r="AE78" s="1">
        <v>0</v>
      </c>
      <c r="AF78" s="1">
        <v>0</v>
      </c>
      <c r="AG78" s="1">
        <v>0</v>
      </c>
      <c r="AH78" s="1">
        <v>0</v>
      </c>
      <c r="AI78" s="1">
        <v>0</v>
      </c>
      <c r="AJ78" s="1">
        <v>0</v>
      </c>
      <c r="AK78" s="1">
        <v>0</v>
      </c>
      <c r="AL78" s="1">
        <v>0</v>
      </c>
      <c r="AM78" s="1">
        <v>0</v>
      </c>
      <c r="AN78" s="1">
        <v>0</v>
      </c>
      <c r="AO78" s="1">
        <v>0</v>
      </c>
      <c r="AP78" s="1">
        <v>0</v>
      </c>
      <c r="AQ78" s="1">
        <v>0</v>
      </c>
      <c r="AR78" s="2">
        <v>0</v>
      </c>
      <c r="AS78" s="2">
        <v>0</v>
      </c>
      <c r="AT78" s="2">
        <v>0</v>
      </c>
      <c r="AU78" s="2">
        <v>0</v>
      </c>
      <c r="AV78" s="2">
        <v>0</v>
      </c>
      <c r="AW78" s="2">
        <v>0</v>
      </c>
      <c r="AX78" s="2">
        <v>0</v>
      </c>
      <c r="AY78" s="2">
        <v>0</v>
      </c>
      <c r="AZ78" s="2">
        <v>0</v>
      </c>
      <c r="BA78" s="2">
        <v>0</v>
      </c>
      <c r="BB78" s="2">
        <v>0</v>
      </c>
      <c r="BC78" s="2">
        <v>0</v>
      </c>
      <c r="BD78" s="1">
        <v>0</v>
      </c>
      <c r="BE78" s="1">
        <v>0</v>
      </c>
      <c r="BF78" s="1">
        <v>0</v>
      </c>
      <c r="BG78" s="1">
        <v>0</v>
      </c>
      <c r="BH78" s="1">
        <v>0</v>
      </c>
      <c r="BI78" s="1">
        <v>0</v>
      </c>
      <c r="BJ78" s="1">
        <v>0</v>
      </c>
      <c r="BK78" s="1">
        <v>0</v>
      </c>
      <c r="BL78" s="1">
        <v>0</v>
      </c>
      <c r="BM78" s="1">
        <v>0</v>
      </c>
      <c r="BN78" s="1">
        <v>0</v>
      </c>
      <c r="BO78" s="1">
        <v>0</v>
      </c>
      <c r="BP78" s="1">
        <v>0</v>
      </c>
      <c r="BQ78" s="1">
        <v>0</v>
      </c>
      <c r="BR78" s="1">
        <v>0</v>
      </c>
      <c r="BS78" s="1">
        <v>0</v>
      </c>
      <c r="BT78" s="1">
        <v>0</v>
      </c>
      <c r="BU78" s="1">
        <v>0</v>
      </c>
      <c r="BV78" s="1">
        <v>0</v>
      </c>
      <c r="BW78" s="1">
        <v>0</v>
      </c>
      <c r="BX78" s="1">
        <v>0</v>
      </c>
      <c r="BY78" s="1">
        <v>0</v>
      </c>
      <c r="BZ78" s="1">
        <v>0</v>
      </c>
      <c r="CA78" s="1">
        <v>0</v>
      </c>
      <c r="CB78" s="1">
        <v>1954</v>
      </c>
      <c r="CC78" s="1">
        <v>1036</v>
      </c>
      <c r="CD78" s="1">
        <v>0</v>
      </c>
      <c r="CE78" s="1">
        <v>1197</v>
      </c>
      <c r="CF78" s="1">
        <v>771</v>
      </c>
      <c r="CG78" s="1">
        <v>7769</v>
      </c>
      <c r="CH78" s="1">
        <v>20324</v>
      </c>
      <c r="CI78" s="1">
        <v>31045</v>
      </c>
      <c r="CJ78" s="1">
        <v>14146</v>
      </c>
      <c r="CK78" s="1">
        <v>9967</v>
      </c>
      <c r="CL78" s="1">
        <v>1061</v>
      </c>
      <c r="CM78" s="1">
        <v>1857</v>
      </c>
      <c r="CN78" s="1">
        <v>0</v>
      </c>
      <c r="CO78" s="1">
        <v>0</v>
      </c>
      <c r="CP78" s="108">
        <v>0</v>
      </c>
      <c r="CQ78" s="111">
        <v>0</v>
      </c>
      <c r="CR78" s="99">
        <v>91127</v>
      </c>
      <c r="CS78">
        <v>2018</v>
      </c>
      <c r="CT78">
        <v>0</v>
      </c>
      <c r="CX78" s="3">
        <f t="shared" si="4"/>
        <v>475.6390309534886</v>
      </c>
      <c r="CY78" s="3">
        <f t="shared" si="5"/>
        <v>0</v>
      </c>
      <c r="CZ78" s="7" t="str">
        <f t="shared" si="6"/>
        <v/>
      </c>
    </row>
    <row r="79" spans="1:107">
      <c r="A79">
        <v>55068</v>
      </c>
      <c r="B79" t="s">
        <v>108</v>
      </c>
      <c r="C79" t="s">
        <v>109</v>
      </c>
      <c r="D79" t="s">
        <v>172</v>
      </c>
      <c r="E79" t="s">
        <v>173</v>
      </c>
      <c r="F79">
        <v>4966</v>
      </c>
      <c r="G79" t="s">
        <v>174</v>
      </c>
      <c r="H79" t="s">
        <v>113</v>
      </c>
      <c r="I79" t="s">
        <v>114</v>
      </c>
      <c r="J79" t="s">
        <v>8</v>
      </c>
      <c r="K79">
        <v>22</v>
      </c>
      <c r="L79">
        <v>2</v>
      </c>
      <c r="M79" t="s">
        <v>115</v>
      </c>
      <c r="N79" t="s">
        <v>121</v>
      </c>
      <c r="O79" t="s">
        <v>117</v>
      </c>
      <c r="P79" t="s">
        <v>117</v>
      </c>
      <c r="Q79" t="s">
        <v>118</v>
      </c>
      <c r="R79" t="s">
        <v>132</v>
      </c>
      <c r="S79" t="s">
        <v>120</v>
      </c>
      <c r="T79" s="1">
        <v>42052</v>
      </c>
      <c r="U79" s="1">
        <v>21996</v>
      </c>
      <c r="V79" s="1">
        <v>0</v>
      </c>
      <c r="W79" s="1">
        <v>23582</v>
      </c>
      <c r="X79" s="1">
        <v>15820</v>
      </c>
      <c r="Y79" s="1">
        <v>149144</v>
      </c>
      <c r="Z79" s="1">
        <v>387458</v>
      </c>
      <c r="AA79" s="1">
        <v>582131</v>
      </c>
      <c r="AB79" s="1">
        <v>267306</v>
      </c>
      <c r="AC79" s="1">
        <v>191031</v>
      </c>
      <c r="AD79" s="1">
        <v>23694</v>
      </c>
      <c r="AE79" s="1">
        <v>36713</v>
      </c>
      <c r="AF79" s="1">
        <v>42052</v>
      </c>
      <c r="AG79" s="1">
        <v>21996</v>
      </c>
      <c r="AH79" s="1">
        <v>0</v>
      </c>
      <c r="AI79" s="1">
        <v>23582</v>
      </c>
      <c r="AJ79" s="1">
        <v>15820</v>
      </c>
      <c r="AK79" s="1">
        <v>149144</v>
      </c>
      <c r="AL79" s="1">
        <v>387458</v>
      </c>
      <c r="AM79" s="1">
        <v>582131</v>
      </c>
      <c r="AN79" s="1">
        <v>267306</v>
      </c>
      <c r="AO79" s="1">
        <v>191031</v>
      </c>
      <c r="AP79" s="1">
        <v>23694</v>
      </c>
      <c r="AQ79" s="1">
        <v>36713</v>
      </c>
      <c r="AR79" s="2">
        <v>1.038</v>
      </c>
      <c r="AS79" s="2">
        <v>1.0429999999999999</v>
      </c>
      <c r="AT79" s="2">
        <v>0</v>
      </c>
      <c r="AU79" s="2">
        <v>1.0369999999999999</v>
      </c>
      <c r="AV79" s="2">
        <v>1.03</v>
      </c>
      <c r="AW79" s="2">
        <v>1.036</v>
      </c>
      <c r="AX79" s="2">
        <v>1.0289999999999999</v>
      </c>
      <c r="AY79" s="2">
        <v>1.026</v>
      </c>
      <c r="AZ79" s="2">
        <v>1.0269999999999999</v>
      </c>
      <c r="BA79" s="2">
        <v>1.026</v>
      </c>
      <c r="BB79" s="2">
        <v>1.034</v>
      </c>
      <c r="BC79" s="2">
        <v>1.04</v>
      </c>
      <c r="BD79" s="1">
        <v>43650</v>
      </c>
      <c r="BE79" s="1">
        <v>22942</v>
      </c>
      <c r="BF79" s="1">
        <v>0</v>
      </c>
      <c r="BG79" s="1">
        <v>24455</v>
      </c>
      <c r="BH79" s="1">
        <v>16295</v>
      </c>
      <c r="BI79" s="1">
        <v>154513</v>
      </c>
      <c r="BJ79" s="1">
        <v>398694</v>
      </c>
      <c r="BK79" s="1">
        <v>597266</v>
      </c>
      <c r="BL79" s="1">
        <v>274523</v>
      </c>
      <c r="BM79" s="1">
        <v>195998</v>
      </c>
      <c r="BN79" s="1">
        <v>24500</v>
      </c>
      <c r="BO79" s="1">
        <v>38182</v>
      </c>
      <c r="BP79" s="1">
        <v>43650</v>
      </c>
      <c r="BQ79" s="1">
        <v>22942</v>
      </c>
      <c r="BR79" s="1">
        <v>0</v>
      </c>
      <c r="BS79" s="1">
        <v>24455</v>
      </c>
      <c r="BT79" s="1">
        <v>16295</v>
      </c>
      <c r="BU79" s="1">
        <v>154513</v>
      </c>
      <c r="BV79" s="1">
        <v>398694</v>
      </c>
      <c r="BW79" s="1">
        <v>597266</v>
      </c>
      <c r="BX79" s="1">
        <v>274523</v>
      </c>
      <c r="BY79" s="1">
        <v>195998</v>
      </c>
      <c r="BZ79" s="1">
        <v>24500</v>
      </c>
      <c r="CA79" s="1">
        <v>38182</v>
      </c>
      <c r="CB79" s="1">
        <v>3337</v>
      </c>
      <c r="CC79" s="1">
        <v>1560</v>
      </c>
      <c r="CD79" s="1">
        <v>0</v>
      </c>
      <c r="CE79" s="1">
        <v>1758</v>
      </c>
      <c r="CF79" s="1">
        <v>1259</v>
      </c>
      <c r="CG79" s="1">
        <v>11832</v>
      </c>
      <c r="CH79" s="1">
        <v>32540</v>
      </c>
      <c r="CI79" s="1">
        <v>49420</v>
      </c>
      <c r="CJ79" s="1">
        <v>22107</v>
      </c>
      <c r="CK79" s="1">
        <v>15322</v>
      </c>
      <c r="CL79" s="1">
        <v>1889</v>
      </c>
      <c r="CM79" s="1">
        <v>2736</v>
      </c>
      <c r="CN79" s="1">
        <v>1740927</v>
      </c>
      <c r="CO79" s="1">
        <v>1740927</v>
      </c>
      <c r="CP79" s="108">
        <v>1791018</v>
      </c>
      <c r="CQ79" s="111">
        <v>1791018</v>
      </c>
      <c r="CR79" s="99">
        <v>143760</v>
      </c>
      <c r="CS79">
        <v>2018</v>
      </c>
      <c r="CT79">
        <v>12458.388981636061</v>
      </c>
      <c r="CU79" s="112">
        <v>7061.5511299999998</v>
      </c>
      <c r="CV79" s="88">
        <f>1000*CP79/SUM(CR78:CR79)</f>
        <v>7625.0196903191745</v>
      </c>
      <c r="CX79" s="3">
        <f t="shared" si="4"/>
        <v>475.6390309534886</v>
      </c>
      <c r="CY79" s="3">
        <f t="shared" si="5"/>
        <v>59.256960624669958</v>
      </c>
      <c r="CZ79" s="7">
        <f t="shared" si="6"/>
        <v>36.267569765046822</v>
      </c>
      <c r="DB79">
        <f>550*8760</f>
        <v>4818000</v>
      </c>
      <c r="DC79">
        <f>CR79/DB79</f>
        <v>2.983810709838107E-2</v>
      </c>
    </row>
    <row r="80" spans="1:107">
      <c r="A80">
        <v>55079</v>
      </c>
      <c r="B80" t="s">
        <v>108</v>
      </c>
      <c r="C80" t="s">
        <v>109</v>
      </c>
      <c r="D80" t="s">
        <v>175</v>
      </c>
      <c r="E80" t="s">
        <v>176</v>
      </c>
      <c r="F80">
        <v>12713</v>
      </c>
      <c r="G80" t="s">
        <v>112</v>
      </c>
      <c r="H80" t="s">
        <v>113</v>
      </c>
      <c r="I80" t="s">
        <v>114</v>
      </c>
      <c r="J80" t="s">
        <v>8</v>
      </c>
      <c r="K80">
        <v>22</v>
      </c>
      <c r="L80">
        <v>2</v>
      </c>
      <c r="M80" t="s">
        <v>115</v>
      </c>
      <c r="N80" t="s">
        <v>116</v>
      </c>
      <c r="O80" t="s">
        <v>126</v>
      </c>
      <c r="P80" t="s">
        <v>126</v>
      </c>
      <c r="Q80" t="s">
        <v>118</v>
      </c>
      <c r="R80" t="s">
        <v>119</v>
      </c>
      <c r="S80" t="s">
        <v>127</v>
      </c>
      <c r="T80" s="1">
        <v>0</v>
      </c>
      <c r="U80" s="1">
        <v>0</v>
      </c>
      <c r="V80" s="1">
        <v>0</v>
      </c>
      <c r="W80" s="1">
        <v>0</v>
      </c>
      <c r="X80" s="1">
        <v>0</v>
      </c>
      <c r="Y80" s="1">
        <v>0</v>
      </c>
      <c r="Z80" s="1">
        <v>0</v>
      </c>
      <c r="AA80" s="1">
        <v>0</v>
      </c>
      <c r="AB80" s="1">
        <v>0</v>
      </c>
      <c r="AC80" s="1">
        <v>0</v>
      </c>
      <c r="AD80" s="1">
        <v>0</v>
      </c>
      <c r="AE80" s="1">
        <v>0</v>
      </c>
      <c r="AF80" s="1">
        <v>0</v>
      </c>
      <c r="AG80" s="1">
        <v>0</v>
      </c>
      <c r="AH80" s="1">
        <v>0</v>
      </c>
      <c r="AI80" s="1">
        <v>0</v>
      </c>
      <c r="AJ80" s="1">
        <v>0</v>
      </c>
      <c r="AK80" s="1">
        <v>0</v>
      </c>
      <c r="AL80" s="1">
        <v>0</v>
      </c>
      <c r="AM80" s="1">
        <v>0</v>
      </c>
      <c r="AN80" s="1">
        <v>0</v>
      </c>
      <c r="AO80" s="1">
        <v>0</v>
      </c>
      <c r="AP80" s="1">
        <v>0</v>
      </c>
      <c r="AQ80" s="1">
        <v>0</v>
      </c>
      <c r="AR80" s="2">
        <v>0</v>
      </c>
      <c r="AS80" s="2">
        <v>0</v>
      </c>
      <c r="AT80" s="2">
        <v>0</v>
      </c>
      <c r="AU80" s="2">
        <v>0</v>
      </c>
      <c r="AV80" s="2">
        <v>0</v>
      </c>
      <c r="AW80" s="2">
        <v>0</v>
      </c>
      <c r="AX80" s="2">
        <v>0</v>
      </c>
      <c r="AY80" s="2">
        <v>0</v>
      </c>
      <c r="AZ80" s="2">
        <v>0</v>
      </c>
      <c r="BA80" s="2">
        <v>0</v>
      </c>
      <c r="BB80" s="2">
        <v>0</v>
      </c>
      <c r="BC80" s="2">
        <v>0</v>
      </c>
      <c r="BD80" s="1">
        <v>0</v>
      </c>
      <c r="BE80" s="1">
        <v>0</v>
      </c>
      <c r="BF80" s="1">
        <v>0</v>
      </c>
      <c r="BG80" s="1">
        <v>0</v>
      </c>
      <c r="BH80" s="1">
        <v>0</v>
      </c>
      <c r="BI80" s="1">
        <v>0</v>
      </c>
      <c r="BJ80" s="1">
        <v>0</v>
      </c>
      <c r="BK80" s="1">
        <v>0</v>
      </c>
      <c r="BL80" s="1">
        <v>0</v>
      </c>
      <c r="BM80" s="1">
        <v>0</v>
      </c>
      <c r="BN80" s="1">
        <v>0</v>
      </c>
      <c r="BO80" s="1">
        <v>0</v>
      </c>
      <c r="BP80" s="1">
        <v>0</v>
      </c>
      <c r="BQ80" s="1">
        <v>0</v>
      </c>
      <c r="BR80" s="1">
        <v>0</v>
      </c>
      <c r="BS80" s="1">
        <v>0</v>
      </c>
      <c r="BT80" s="1">
        <v>0</v>
      </c>
      <c r="BU80" s="1">
        <v>0</v>
      </c>
      <c r="BV80" s="1">
        <v>0</v>
      </c>
      <c r="BW80" s="1">
        <v>0</v>
      </c>
      <c r="BX80" s="1">
        <v>0</v>
      </c>
      <c r="BY80" s="1">
        <v>0</v>
      </c>
      <c r="BZ80" s="1">
        <v>0</v>
      </c>
      <c r="CA80" s="1">
        <v>0</v>
      </c>
      <c r="CB80" s="1">
        <v>0</v>
      </c>
      <c r="CC80" s="1">
        <v>0</v>
      </c>
      <c r="CD80" s="1">
        <v>0</v>
      </c>
      <c r="CE80" s="1">
        <v>0</v>
      </c>
      <c r="CF80" s="1">
        <v>0</v>
      </c>
      <c r="CG80" s="1">
        <v>0</v>
      </c>
      <c r="CH80" s="1">
        <v>0</v>
      </c>
      <c r="CI80" s="1">
        <v>0</v>
      </c>
      <c r="CJ80" s="1">
        <v>0</v>
      </c>
      <c r="CK80" s="1">
        <v>0</v>
      </c>
      <c r="CL80" s="1">
        <v>0</v>
      </c>
      <c r="CM80" s="1">
        <v>0</v>
      </c>
      <c r="CN80" s="1">
        <v>0</v>
      </c>
      <c r="CO80" s="1">
        <v>0</v>
      </c>
      <c r="CP80" s="108">
        <v>0</v>
      </c>
      <c r="CQ80" s="111">
        <v>0</v>
      </c>
      <c r="CR80" s="99">
        <v>0</v>
      </c>
      <c r="CS80">
        <v>2018</v>
      </c>
      <c r="CT80" t="s">
        <v>8</v>
      </c>
      <c r="CX80" s="3">
        <f t="shared" si="4"/>
        <v>1587.3673828663013</v>
      </c>
      <c r="CY80" s="3"/>
      <c r="CZ80" s="7" t="str">
        <f t="shared" si="6"/>
        <v/>
      </c>
    </row>
    <row r="81" spans="1:107">
      <c r="A81">
        <v>55079</v>
      </c>
      <c r="B81" t="s">
        <v>108</v>
      </c>
      <c r="C81" t="s">
        <v>109</v>
      </c>
      <c r="D81" t="s">
        <v>175</v>
      </c>
      <c r="E81" t="s">
        <v>176</v>
      </c>
      <c r="F81">
        <v>12713</v>
      </c>
      <c r="G81" t="s">
        <v>112</v>
      </c>
      <c r="H81" t="s">
        <v>113</v>
      </c>
      <c r="I81" t="s">
        <v>114</v>
      </c>
      <c r="J81" t="s">
        <v>8</v>
      </c>
      <c r="K81">
        <v>22</v>
      </c>
      <c r="L81">
        <v>2</v>
      </c>
      <c r="M81" t="s">
        <v>115</v>
      </c>
      <c r="N81" t="s">
        <v>116</v>
      </c>
      <c r="O81" t="s">
        <v>117</v>
      </c>
      <c r="P81" t="s">
        <v>117</v>
      </c>
      <c r="Q81" t="s">
        <v>118</v>
      </c>
      <c r="R81" t="s">
        <v>119</v>
      </c>
      <c r="S81" t="s">
        <v>120</v>
      </c>
      <c r="T81" s="1">
        <v>0</v>
      </c>
      <c r="U81" s="1">
        <v>0</v>
      </c>
      <c r="V81" s="1">
        <v>0</v>
      </c>
      <c r="W81" s="1">
        <v>0</v>
      </c>
      <c r="X81" s="1">
        <v>0</v>
      </c>
      <c r="Y81" s="1">
        <v>0</v>
      </c>
      <c r="Z81" s="1">
        <v>0</v>
      </c>
      <c r="AA81" s="1">
        <v>0</v>
      </c>
      <c r="AB81" s="1">
        <v>0</v>
      </c>
      <c r="AC81" s="1">
        <v>0</v>
      </c>
      <c r="AD81" s="1">
        <v>0</v>
      </c>
      <c r="AE81" s="1">
        <v>0</v>
      </c>
      <c r="AF81" s="1">
        <v>0</v>
      </c>
      <c r="AG81" s="1">
        <v>0</v>
      </c>
      <c r="AH81" s="1">
        <v>0</v>
      </c>
      <c r="AI81" s="1">
        <v>0</v>
      </c>
      <c r="AJ81" s="1">
        <v>0</v>
      </c>
      <c r="AK81" s="1">
        <v>0</v>
      </c>
      <c r="AL81" s="1">
        <v>0</v>
      </c>
      <c r="AM81" s="1">
        <v>0</v>
      </c>
      <c r="AN81" s="1">
        <v>0</v>
      </c>
      <c r="AO81" s="1">
        <v>0</v>
      </c>
      <c r="AP81" s="1">
        <v>0</v>
      </c>
      <c r="AQ81" s="1">
        <v>0</v>
      </c>
      <c r="AR81" s="2">
        <v>0</v>
      </c>
      <c r="AS81" s="2">
        <v>0</v>
      </c>
      <c r="AT81" s="2">
        <v>0</v>
      </c>
      <c r="AU81" s="2">
        <v>0</v>
      </c>
      <c r="AV81" s="2">
        <v>0</v>
      </c>
      <c r="AW81" s="2">
        <v>0</v>
      </c>
      <c r="AX81" s="2">
        <v>0</v>
      </c>
      <c r="AY81" s="2">
        <v>0</v>
      </c>
      <c r="AZ81" s="2">
        <v>0</v>
      </c>
      <c r="BA81" s="2">
        <v>0</v>
      </c>
      <c r="BB81" s="2">
        <v>0</v>
      </c>
      <c r="BC81" s="2">
        <v>0</v>
      </c>
      <c r="BD81" s="1">
        <v>0</v>
      </c>
      <c r="BE81" s="1">
        <v>0</v>
      </c>
      <c r="BF81" s="1">
        <v>0</v>
      </c>
      <c r="BG81" s="1">
        <v>0</v>
      </c>
      <c r="BH81" s="1">
        <v>0</v>
      </c>
      <c r="BI81" s="1">
        <v>0</v>
      </c>
      <c r="BJ81" s="1">
        <v>0</v>
      </c>
      <c r="BK81" s="1">
        <v>0</v>
      </c>
      <c r="BL81" s="1">
        <v>0</v>
      </c>
      <c r="BM81" s="1">
        <v>0</v>
      </c>
      <c r="BN81" s="1">
        <v>0</v>
      </c>
      <c r="BO81" s="1">
        <v>0</v>
      </c>
      <c r="BP81" s="1">
        <v>0</v>
      </c>
      <c r="BQ81" s="1">
        <v>0</v>
      </c>
      <c r="BR81" s="1">
        <v>0</v>
      </c>
      <c r="BS81" s="1">
        <v>0</v>
      </c>
      <c r="BT81" s="1">
        <v>0</v>
      </c>
      <c r="BU81" s="1">
        <v>0</v>
      </c>
      <c r="BV81" s="1">
        <v>0</v>
      </c>
      <c r="BW81" s="1">
        <v>0</v>
      </c>
      <c r="BX81" s="1">
        <v>0</v>
      </c>
      <c r="BY81" s="1">
        <v>0</v>
      </c>
      <c r="BZ81" s="1">
        <v>0</v>
      </c>
      <c r="CA81" s="1">
        <v>0</v>
      </c>
      <c r="CB81" s="1">
        <v>6530</v>
      </c>
      <c r="CC81" s="1">
        <v>42481</v>
      </c>
      <c r="CD81" s="1">
        <v>21910</v>
      </c>
      <c r="CE81" s="1">
        <v>7148</v>
      </c>
      <c r="CF81" s="1">
        <v>19825</v>
      </c>
      <c r="CG81" s="1">
        <v>32251</v>
      </c>
      <c r="CH81" s="1">
        <v>76343</v>
      </c>
      <c r="CI81" s="1">
        <v>82290</v>
      </c>
      <c r="CJ81" s="1">
        <v>40346</v>
      </c>
      <c r="CK81" s="1">
        <v>28556</v>
      </c>
      <c r="CL81" s="1">
        <v>23130</v>
      </c>
      <c r="CM81" s="1">
        <v>7058</v>
      </c>
      <c r="CN81" s="1">
        <v>0</v>
      </c>
      <c r="CO81" s="1">
        <v>0</v>
      </c>
      <c r="CP81" s="108">
        <v>0</v>
      </c>
      <c r="CQ81" s="111">
        <v>0</v>
      </c>
      <c r="CR81" s="99">
        <v>387868</v>
      </c>
      <c r="CS81">
        <v>2018</v>
      </c>
      <c r="CT81">
        <v>0</v>
      </c>
      <c r="CX81" s="3">
        <f t="shared" si="4"/>
        <v>475.6390309534886</v>
      </c>
      <c r="CY81" s="3">
        <f t="shared" si="5"/>
        <v>0</v>
      </c>
      <c r="CZ81" s="7" t="str">
        <f t="shared" si="6"/>
        <v/>
      </c>
    </row>
    <row r="82" spans="1:107">
      <c r="A82">
        <v>55079</v>
      </c>
      <c r="B82" t="s">
        <v>108</v>
      </c>
      <c r="C82" t="s">
        <v>109</v>
      </c>
      <c r="D82" t="s">
        <v>175</v>
      </c>
      <c r="E82" t="s">
        <v>176</v>
      </c>
      <c r="F82">
        <v>12713</v>
      </c>
      <c r="G82" t="s">
        <v>112</v>
      </c>
      <c r="H82" t="s">
        <v>113</v>
      </c>
      <c r="I82" t="s">
        <v>114</v>
      </c>
      <c r="J82" t="s">
        <v>8</v>
      </c>
      <c r="K82">
        <v>22</v>
      </c>
      <c r="L82">
        <v>2</v>
      </c>
      <c r="M82" t="s">
        <v>115</v>
      </c>
      <c r="N82" t="s">
        <v>121</v>
      </c>
      <c r="O82" t="s">
        <v>126</v>
      </c>
      <c r="P82" t="s">
        <v>126</v>
      </c>
      <c r="Q82" t="s">
        <v>118</v>
      </c>
      <c r="R82" t="s">
        <v>119</v>
      </c>
      <c r="S82" t="s">
        <v>127</v>
      </c>
      <c r="T82" s="1">
        <v>0</v>
      </c>
      <c r="U82" s="1">
        <v>0</v>
      </c>
      <c r="V82" s="1">
        <v>0</v>
      </c>
      <c r="W82" s="1">
        <v>0</v>
      </c>
      <c r="X82" s="1">
        <v>0</v>
      </c>
      <c r="Y82" s="1">
        <v>0</v>
      </c>
      <c r="Z82" s="1">
        <v>0</v>
      </c>
      <c r="AA82" s="1">
        <v>0</v>
      </c>
      <c r="AB82" s="1">
        <v>0</v>
      </c>
      <c r="AC82" s="1">
        <v>0</v>
      </c>
      <c r="AD82" s="1">
        <v>0</v>
      </c>
      <c r="AE82" s="1">
        <v>0</v>
      </c>
      <c r="AF82" s="1">
        <v>0</v>
      </c>
      <c r="AG82" s="1">
        <v>0</v>
      </c>
      <c r="AH82" s="1">
        <v>0</v>
      </c>
      <c r="AI82" s="1">
        <v>0</v>
      </c>
      <c r="AJ82" s="1">
        <v>0</v>
      </c>
      <c r="AK82" s="1">
        <v>0</v>
      </c>
      <c r="AL82" s="1">
        <v>0</v>
      </c>
      <c r="AM82" s="1">
        <v>0</v>
      </c>
      <c r="AN82" s="1">
        <v>0</v>
      </c>
      <c r="AO82" s="1">
        <v>0</v>
      </c>
      <c r="AP82" s="1">
        <v>0</v>
      </c>
      <c r="AQ82" s="1">
        <v>0</v>
      </c>
      <c r="AR82" s="2">
        <v>0</v>
      </c>
      <c r="AS82" s="2">
        <v>0</v>
      </c>
      <c r="AT82" s="2">
        <v>0</v>
      </c>
      <c r="AU82" s="2">
        <v>0</v>
      </c>
      <c r="AV82" s="2">
        <v>0</v>
      </c>
      <c r="AW82" s="2">
        <v>0</v>
      </c>
      <c r="AX82" s="2">
        <v>0</v>
      </c>
      <c r="AY82" s="2">
        <v>0</v>
      </c>
      <c r="AZ82" s="2">
        <v>0</v>
      </c>
      <c r="BA82" s="2">
        <v>0</v>
      </c>
      <c r="BB82" s="2">
        <v>0</v>
      </c>
      <c r="BC82" s="2">
        <v>0</v>
      </c>
      <c r="BD82" s="1">
        <v>0</v>
      </c>
      <c r="BE82" s="1">
        <v>0</v>
      </c>
      <c r="BF82" s="1">
        <v>0</v>
      </c>
      <c r="BG82" s="1">
        <v>0</v>
      </c>
      <c r="BH82" s="1">
        <v>0</v>
      </c>
      <c r="BI82" s="1">
        <v>0</v>
      </c>
      <c r="BJ82" s="1">
        <v>0</v>
      </c>
      <c r="BK82" s="1">
        <v>0</v>
      </c>
      <c r="BL82" s="1">
        <v>0</v>
      </c>
      <c r="BM82" s="1">
        <v>0</v>
      </c>
      <c r="BN82" s="1">
        <v>0</v>
      </c>
      <c r="BO82" s="1">
        <v>0</v>
      </c>
      <c r="BP82" s="1">
        <v>0</v>
      </c>
      <c r="BQ82" s="1">
        <v>0</v>
      </c>
      <c r="BR82" s="1">
        <v>0</v>
      </c>
      <c r="BS82" s="1">
        <v>0</v>
      </c>
      <c r="BT82" s="1">
        <v>0</v>
      </c>
      <c r="BU82" s="1">
        <v>0</v>
      </c>
      <c r="BV82" s="1">
        <v>0</v>
      </c>
      <c r="BW82" s="1">
        <v>0</v>
      </c>
      <c r="BX82" s="1">
        <v>0</v>
      </c>
      <c r="BY82" s="1">
        <v>0</v>
      </c>
      <c r="BZ82" s="1">
        <v>0</v>
      </c>
      <c r="CA82" s="1">
        <v>0</v>
      </c>
      <c r="CB82" s="1">
        <v>0</v>
      </c>
      <c r="CC82" s="1">
        <v>0</v>
      </c>
      <c r="CD82" s="1">
        <v>0</v>
      </c>
      <c r="CE82" s="1">
        <v>0</v>
      </c>
      <c r="CF82" s="1">
        <v>0</v>
      </c>
      <c r="CG82" s="1">
        <v>0</v>
      </c>
      <c r="CH82" s="1">
        <v>0</v>
      </c>
      <c r="CI82" s="1">
        <v>0</v>
      </c>
      <c r="CJ82" s="1">
        <v>0</v>
      </c>
      <c r="CK82" s="1">
        <v>0</v>
      </c>
      <c r="CL82" s="1">
        <v>0</v>
      </c>
      <c r="CM82" s="1">
        <v>0</v>
      </c>
      <c r="CN82" s="1">
        <v>0</v>
      </c>
      <c r="CO82" s="1">
        <v>0</v>
      </c>
      <c r="CP82" s="108">
        <v>0</v>
      </c>
      <c r="CQ82" s="111">
        <v>0</v>
      </c>
      <c r="CR82" s="99">
        <v>0</v>
      </c>
      <c r="CS82">
        <v>2018</v>
      </c>
      <c r="CT82" t="s">
        <v>8</v>
      </c>
      <c r="CX82" s="3">
        <f t="shared" si="4"/>
        <v>1587.3673828663013</v>
      </c>
      <c r="CY82" s="3"/>
      <c r="CZ82" s="7" t="str">
        <f t="shared" si="6"/>
        <v/>
      </c>
    </row>
    <row r="83" spans="1:107">
      <c r="A83">
        <v>55079</v>
      </c>
      <c r="B83" t="s">
        <v>108</v>
      </c>
      <c r="C83" t="s">
        <v>109</v>
      </c>
      <c r="D83" t="s">
        <v>175</v>
      </c>
      <c r="E83" t="s">
        <v>176</v>
      </c>
      <c r="F83">
        <v>12713</v>
      </c>
      <c r="G83" t="s">
        <v>112</v>
      </c>
      <c r="H83" t="s">
        <v>113</v>
      </c>
      <c r="I83" t="s">
        <v>114</v>
      </c>
      <c r="J83" t="s">
        <v>8</v>
      </c>
      <c r="K83">
        <v>22</v>
      </c>
      <c r="L83">
        <v>2</v>
      </c>
      <c r="M83" t="s">
        <v>115</v>
      </c>
      <c r="N83" t="s">
        <v>121</v>
      </c>
      <c r="O83" t="s">
        <v>117</v>
      </c>
      <c r="P83" t="s">
        <v>117</v>
      </c>
      <c r="Q83" t="s">
        <v>118</v>
      </c>
      <c r="R83" t="s">
        <v>119</v>
      </c>
      <c r="S83" t="s">
        <v>120</v>
      </c>
      <c r="T83" s="1">
        <v>157441</v>
      </c>
      <c r="U83" s="1">
        <v>912952</v>
      </c>
      <c r="V83" s="1">
        <v>458376</v>
      </c>
      <c r="W83" s="1">
        <v>163595</v>
      </c>
      <c r="X83" s="1">
        <v>424690</v>
      </c>
      <c r="Y83" s="1">
        <v>657858</v>
      </c>
      <c r="Z83" s="1">
        <v>1493611</v>
      </c>
      <c r="AA83" s="1">
        <v>1595980</v>
      </c>
      <c r="AB83" s="1">
        <v>791465</v>
      </c>
      <c r="AC83" s="1">
        <v>545027</v>
      </c>
      <c r="AD83" s="1">
        <v>494078</v>
      </c>
      <c r="AE83" s="1">
        <v>151512</v>
      </c>
      <c r="AF83" s="1">
        <v>157441</v>
      </c>
      <c r="AG83" s="1">
        <v>912952</v>
      </c>
      <c r="AH83" s="1">
        <v>458376</v>
      </c>
      <c r="AI83" s="1">
        <v>163595</v>
      </c>
      <c r="AJ83" s="1">
        <v>424690</v>
      </c>
      <c r="AK83" s="1">
        <v>657858</v>
      </c>
      <c r="AL83" s="1">
        <v>1493611</v>
      </c>
      <c r="AM83" s="1">
        <v>1595980</v>
      </c>
      <c r="AN83" s="1">
        <v>791465</v>
      </c>
      <c r="AO83" s="1">
        <v>545027</v>
      </c>
      <c r="AP83" s="1">
        <v>494078</v>
      </c>
      <c r="AQ83" s="1">
        <v>151512</v>
      </c>
      <c r="AR83" s="2">
        <v>1.0309999999999999</v>
      </c>
      <c r="AS83" s="2">
        <v>1.03</v>
      </c>
      <c r="AT83" s="2">
        <v>1.0309999999999999</v>
      </c>
      <c r="AU83" s="2">
        <v>1.03</v>
      </c>
      <c r="AV83" s="2">
        <v>1.0249999999999999</v>
      </c>
      <c r="AW83" s="2">
        <v>1.0289999999999999</v>
      </c>
      <c r="AX83" s="2">
        <v>1.0289999999999999</v>
      </c>
      <c r="AY83" s="2">
        <v>1.0289999999999999</v>
      </c>
      <c r="AZ83" s="2">
        <v>1.0289999999999999</v>
      </c>
      <c r="BA83" s="2">
        <v>1.0289999999999999</v>
      </c>
      <c r="BB83" s="2">
        <v>1.0309999999999999</v>
      </c>
      <c r="BC83" s="2">
        <v>1.032</v>
      </c>
      <c r="BD83" s="1">
        <v>162322</v>
      </c>
      <c r="BE83" s="1">
        <v>940341</v>
      </c>
      <c r="BF83" s="1">
        <v>472586</v>
      </c>
      <c r="BG83" s="1">
        <v>168503</v>
      </c>
      <c r="BH83" s="1">
        <v>435307</v>
      </c>
      <c r="BI83" s="1">
        <v>676936</v>
      </c>
      <c r="BJ83" s="1">
        <v>1536926</v>
      </c>
      <c r="BK83" s="1">
        <v>1642263</v>
      </c>
      <c r="BL83" s="1">
        <v>814417</v>
      </c>
      <c r="BM83" s="1">
        <v>560833</v>
      </c>
      <c r="BN83" s="1">
        <v>509394</v>
      </c>
      <c r="BO83" s="1">
        <v>156360</v>
      </c>
      <c r="BP83" s="1">
        <v>162322</v>
      </c>
      <c r="BQ83" s="1">
        <v>940341</v>
      </c>
      <c r="BR83" s="1">
        <v>472586</v>
      </c>
      <c r="BS83" s="1">
        <v>168503</v>
      </c>
      <c r="BT83" s="1">
        <v>435307</v>
      </c>
      <c r="BU83" s="1">
        <v>676936</v>
      </c>
      <c r="BV83" s="1">
        <v>1536926</v>
      </c>
      <c r="BW83" s="1">
        <v>1642263</v>
      </c>
      <c r="BX83" s="1">
        <v>814417</v>
      </c>
      <c r="BY83" s="1">
        <v>560833</v>
      </c>
      <c r="BZ83" s="1">
        <v>509394</v>
      </c>
      <c r="CA83" s="1">
        <v>156360</v>
      </c>
      <c r="CB83" s="1">
        <v>14225</v>
      </c>
      <c r="CC83" s="1">
        <v>86313</v>
      </c>
      <c r="CD83" s="1">
        <v>43425</v>
      </c>
      <c r="CE83" s="1">
        <v>14370</v>
      </c>
      <c r="CF83" s="1">
        <v>37344</v>
      </c>
      <c r="CG83" s="1">
        <v>59613</v>
      </c>
      <c r="CH83" s="1">
        <v>140006</v>
      </c>
      <c r="CI83" s="1">
        <v>149583</v>
      </c>
      <c r="CJ83" s="1">
        <v>73918</v>
      </c>
      <c r="CK83" s="1">
        <v>52656</v>
      </c>
      <c r="CL83" s="1">
        <v>44897</v>
      </c>
      <c r="CM83" s="1">
        <v>14570</v>
      </c>
      <c r="CN83" s="1">
        <v>7846585</v>
      </c>
      <c r="CO83" s="1">
        <v>7846585</v>
      </c>
      <c r="CP83" s="108">
        <v>8076188</v>
      </c>
      <c r="CQ83" s="111">
        <v>8076188</v>
      </c>
      <c r="CR83" s="99">
        <v>730920</v>
      </c>
      <c r="CS83">
        <v>2018</v>
      </c>
      <c r="CT83">
        <v>11049.346029661248</v>
      </c>
      <c r="CU83">
        <f>1000*SUM(CQ83)/SUM(CR81:CR83)</f>
        <v>7218.6938007915705</v>
      </c>
      <c r="CV83" s="88">
        <f>1000*CP83/SUM(CR80:CR83)</f>
        <v>7218.6938007915705</v>
      </c>
      <c r="CX83" s="3">
        <f t="shared" si="4"/>
        <v>475.6390309534886</v>
      </c>
      <c r="CY83" s="3">
        <f t="shared" si="5"/>
        <v>52.555002382178529</v>
      </c>
      <c r="CZ83" s="7">
        <f t="shared" si="6"/>
        <v>34.334925241584585</v>
      </c>
      <c r="DA83">
        <f>CX82*CV83/100000</f>
        <v>114.5871908627571</v>
      </c>
    </row>
    <row r="84" spans="1:107">
      <c r="A84">
        <v>55100</v>
      </c>
      <c r="B84" t="s">
        <v>108</v>
      </c>
      <c r="C84" t="s">
        <v>109</v>
      </c>
      <c r="D84" t="s">
        <v>177</v>
      </c>
      <c r="E84" t="s">
        <v>178</v>
      </c>
      <c r="F84">
        <v>54821</v>
      </c>
      <c r="G84" t="s">
        <v>174</v>
      </c>
      <c r="H84" t="s">
        <v>113</v>
      </c>
      <c r="I84" t="s">
        <v>114</v>
      </c>
      <c r="J84" t="s">
        <v>8</v>
      </c>
      <c r="K84">
        <v>22</v>
      </c>
      <c r="L84">
        <v>2</v>
      </c>
      <c r="M84" t="s">
        <v>115</v>
      </c>
      <c r="N84" t="s">
        <v>116</v>
      </c>
      <c r="O84" t="s">
        <v>117</v>
      </c>
      <c r="P84" t="s">
        <v>117</v>
      </c>
      <c r="Q84" t="s">
        <v>118</v>
      </c>
      <c r="R84" t="s">
        <v>132</v>
      </c>
      <c r="S84" t="s">
        <v>120</v>
      </c>
      <c r="T84" s="1">
        <v>0</v>
      </c>
      <c r="U84" s="1">
        <v>0</v>
      </c>
      <c r="V84" s="1">
        <v>0</v>
      </c>
      <c r="W84" s="1">
        <v>0</v>
      </c>
      <c r="X84" s="1">
        <v>0</v>
      </c>
      <c r="Y84" s="1">
        <v>0</v>
      </c>
      <c r="Z84" s="1">
        <v>0</v>
      </c>
      <c r="AA84" s="1">
        <v>0</v>
      </c>
      <c r="AB84" s="1">
        <v>0</v>
      </c>
      <c r="AC84" s="1">
        <v>0</v>
      </c>
      <c r="AD84" s="1">
        <v>0</v>
      </c>
      <c r="AE84" s="1">
        <v>0</v>
      </c>
      <c r="AF84" s="1">
        <v>0</v>
      </c>
      <c r="AG84" s="1">
        <v>0</v>
      </c>
      <c r="AH84" s="1">
        <v>0</v>
      </c>
      <c r="AI84" s="1">
        <v>0</v>
      </c>
      <c r="AJ84" s="1">
        <v>0</v>
      </c>
      <c r="AK84" s="1">
        <v>0</v>
      </c>
      <c r="AL84" s="1">
        <v>0</v>
      </c>
      <c r="AM84" s="1">
        <v>0</v>
      </c>
      <c r="AN84" s="1">
        <v>0</v>
      </c>
      <c r="AO84" s="1">
        <v>0</v>
      </c>
      <c r="AP84" s="1">
        <v>0</v>
      </c>
      <c r="AQ84" s="1">
        <v>0</v>
      </c>
      <c r="AR84" s="2">
        <v>0</v>
      </c>
      <c r="AS84" s="2">
        <v>0</v>
      </c>
      <c r="AT84" s="2">
        <v>0</v>
      </c>
      <c r="AU84" s="2">
        <v>0</v>
      </c>
      <c r="AV84" s="2">
        <v>0</v>
      </c>
      <c r="AW84" s="2">
        <v>0</v>
      </c>
      <c r="AX84" s="2">
        <v>0</v>
      </c>
      <c r="AY84" s="2">
        <v>0</v>
      </c>
      <c r="AZ84" s="2">
        <v>0</v>
      </c>
      <c r="BA84" s="2">
        <v>0</v>
      </c>
      <c r="BB84" s="2">
        <v>0</v>
      </c>
      <c r="BC84" s="2">
        <v>0</v>
      </c>
      <c r="BD84" s="1">
        <v>0</v>
      </c>
      <c r="BE84" s="1">
        <v>0</v>
      </c>
      <c r="BF84" s="1">
        <v>0</v>
      </c>
      <c r="BG84" s="1">
        <v>0</v>
      </c>
      <c r="BH84" s="1">
        <v>0</v>
      </c>
      <c r="BI84" s="1">
        <v>0</v>
      </c>
      <c r="BJ84" s="1">
        <v>0</v>
      </c>
      <c r="BK84" s="1">
        <v>0</v>
      </c>
      <c r="BL84" s="1">
        <v>0</v>
      </c>
      <c r="BM84" s="1">
        <v>0</v>
      </c>
      <c r="BN84" s="1">
        <v>0</v>
      </c>
      <c r="BO84" s="1">
        <v>0</v>
      </c>
      <c r="BP84" s="1">
        <v>0</v>
      </c>
      <c r="BQ84" s="1">
        <v>0</v>
      </c>
      <c r="BR84" s="1">
        <v>0</v>
      </c>
      <c r="BS84" s="1">
        <v>0</v>
      </c>
      <c r="BT84" s="1">
        <v>0</v>
      </c>
      <c r="BU84" s="1">
        <v>0</v>
      </c>
      <c r="BV84" s="1">
        <v>0</v>
      </c>
      <c r="BW84" s="1">
        <v>0</v>
      </c>
      <c r="BX84" s="1">
        <v>0</v>
      </c>
      <c r="BY84" s="1">
        <v>0</v>
      </c>
      <c r="BZ84" s="1">
        <v>0</v>
      </c>
      <c r="CA84" s="1">
        <v>0</v>
      </c>
      <c r="CB84" s="1">
        <v>2525</v>
      </c>
      <c r="CC84" s="1">
        <v>0</v>
      </c>
      <c r="CD84" s="1">
        <v>0</v>
      </c>
      <c r="CE84" s="1">
        <v>3232</v>
      </c>
      <c r="CF84" s="1">
        <v>4683</v>
      </c>
      <c r="CG84" s="1">
        <v>885</v>
      </c>
      <c r="CH84" s="1">
        <v>7588</v>
      </c>
      <c r="CI84" s="1">
        <v>16603</v>
      </c>
      <c r="CJ84" s="1">
        <v>7380</v>
      </c>
      <c r="CK84" s="1">
        <v>8423</v>
      </c>
      <c r="CL84" s="1">
        <v>2407</v>
      </c>
      <c r="CM84" s="1">
        <v>0</v>
      </c>
      <c r="CN84" s="1">
        <v>0</v>
      </c>
      <c r="CO84" s="1">
        <v>0</v>
      </c>
      <c r="CP84" s="108">
        <v>0</v>
      </c>
      <c r="CQ84" s="111">
        <v>0</v>
      </c>
      <c r="CR84" s="99">
        <v>53726</v>
      </c>
      <c r="CS84">
        <v>2018</v>
      </c>
      <c r="CT84">
        <v>0</v>
      </c>
      <c r="CX84" s="3">
        <f t="shared" si="4"/>
        <v>475.6390309534886</v>
      </c>
      <c r="CY84" s="3">
        <f t="shared" si="5"/>
        <v>0</v>
      </c>
      <c r="CZ84" s="7" t="str">
        <f t="shared" si="6"/>
        <v/>
      </c>
    </row>
    <row r="85" spans="1:107">
      <c r="A85">
        <v>55100</v>
      </c>
      <c r="B85" t="s">
        <v>108</v>
      </c>
      <c r="C85" t="s">
        <v>109</v>
      </c>
      <c r="D85" t="s">
        <v>177</v>
      </c>
      <c r="E85" t="s">
        <v>178</v>
      </c>
      <c r="F85">
        <v>54821</v>
      </c>
      <c r="G85" t="s">
        <v>174</v>
      </c>
      <c r="H85" t="s">
        <v>113</v>
      </c>
      <c r="I85" t="s">
        <v>114</v>
      </c>
      <c r="J85" t="s">
        <v>8</v>
      </c>
      <c r="K85">
        <v>22</v>
      </c>
      <c r="L85">
        <v>2</v>
      </c>
      <c r="M85" t="s">
        <v>115</v>
      </c>
      <c r="N85" t="s">
        <v>121</v>
      </c>
      <c r="O85" t="s">
        <v>117</v>
      </c>
      <c r="P85" t="s">
        <v>117</v>
      </c>
      <c r="Q85" t="s">
        <v>118</v>
      </c>
      <c r="R85" t="s">
        <v>132</v>
      </c>
      <c r="S85" t="s">
        <v>120</v>
      </c>
      <c r="T85" s="1">
        <v>58588</v>
      </c>
      <c r="U85" s="1">
        <v>43</v>
      </c>
      <c r="V85" s="1">
        <v>70</v>
      </c>
      <c r="W85" s="1">
        <v>68370</v>
      </c>
      <c r="X85" s="1">
        <v>96869</v>
      </c>
      <c r="Y85" s="1">
        <v>18534</v>
      </c>
      <c r="Z85" s="1">
        <v>161309</v>
      </c>
      <c r="AA85" s="1">
        <v>350626</v>
      </c>
      <c r="AB85" s="1">
        <v>156194</v>
      </c>
      <c r="AC85" s="1">
        <v>175205</v>
      </c>
      <c r="AD85" s="1">
        <v>51153</v>
      </c>
      <c r="AE85" s="1">
        <v>69</v>
      </c>
      <c r="AF85" s="1">
        <v>58588</v>
      </c>
      <c r="AG85" s="1">
        <v>43</v>
      </c>
      <c r="AH85" s="1">
        <v>70</v>
      </c>
      <c r="AI85" s="1">
        <v>68370</v>
      </c>
      <c r="AJ85" s="1">
        <v>96869</v>
      </c>
      <c r="AK85" s="1">
        <v>18534</v>
      </c>
      <c r="AL85" s="1">
        <v>161309</v>
      </c>
      <c r="AM85" s="1">
        <v>350626</v>
      </c>
      <c r="AN85" s="1">
        <v>156194</v>
      </c>
      <c r="AO85" s="1">
        <v>175205</v>
      </c>
      <c r="AP85" s="1">
        <v>51153</v>
      </c>
      <c r="AQ85" s="1">
        <v>69</v>
      </c>
      <c r="AR85" s="2">
        <v>1.0349999999999999</v>
      </c>
      <c r="AS85" s="2">
        <v>1.024</v>
      </c>
      <c r="AT85" s="2">
        <v>1.0349999999999999</v>
      </c>
      <c r="AU85" s="2">
        <v>1.034</v>
      </c>
      <c r="AV85" s="2">
        <v>1.0289999999999999</v>
      </c>
      <c r="AW85" s="2">
        <v>1.034</v>
      </c>
      <c r="AX85" s="2">
        <v>1.0309999999999999</v>
      </c>
      <c r="AY85" s="2">
        <v>1.0249999999999999</v>
      </c>
      <c r="AZ85" s="2">
        <v>1.0249999999999999</v>
      </c>
      <c r="BA85" s="2">
        <v>1.03</v>
      </c>
      <c r="BB85" s="2">
        <v>1.036</v>
      </c>
      <c r="BC85" s="2">
        <v>1.0409999999999999</v>
      </c>
      <c r="BD85" s="1">
        <v>60639</v>
      </c>
      <c r="BE85" s="1">
        <v>44</v>
      </c>
      <c r="BF85" s="1">
        <v>72</v>
      </c>
      <c r="BG85" s="1">
        <v>70695</v>
      </c>
      <c r="BH85" s="1">
        <v>99678</v>
      </c>
      <c r="BI85" s="1">
        <v>19164</v>
      </c>
      <c r="BJ85" s="1">
        <v>166310</v>
      </c>
      <c r="BK85" s="1">
        <v>359392</v>
      </c>
      <c r="BL85" s="1">
        <v>160099</v>
      </c>
      <c r="BM85" s="1">
        <v>180461</v>
      </c>
      <c r="BN85" s="1">
        <v>52995</v>
      </c>
      <c r="BO85" s="1">
        <v>72</v>
      </c>
      <c r="BP85" s="1">
        <v>60639</v>
      </c>
      <c r="BQ85" s="1">
        <v>44</v>
      </c>
      <c r="BR85" s="1">
        <v>72</v>
      </c>
      <c r="BS85" s="1">
        <v>70695</v>
      </c>
      <c r="BT85" s="1">
        <v>99678</v>
      </c>
      <c r="BU85" s="1">
        <v>19164</v>
      </c>
      <c r="BV85" s="1">
        <v>166310</v>
      </c>
      <c r="BW85" s="1">
        <v>359392</v>
      </c>
      <c r="BX85" s="1">
        <v>160099</v>
      </c>
      <c r="BY85" s="1">
        <v>180461</v>
      </c>
      <c r="BZ85" s="1">
        <v>52995</v>
      </c>
      <c r="CA85" s="1">
        <v>72</v>
      </c>
      <c r="CB85" s="1">
        <v>4258</v>
      </c>
      <c r="CC85" s="1">
        <v>0</v>
      </c>
      <c r="CD85" s="1">
        <v>0</v>
      </c>
      <c r="CE85" s="1">
        <v>5652</v>
      </c>
      <c r="CF85" s="1">
        <v>7829</v>
      </c>
      <c r="CG85" s="1">
        <v>1508</v>
      </c>
      <c r="CH85" s="1">
        <v>13987</v>
      </c>
      <c r="CI85" s="1">
        <v>30888</v>
      </c>
      <c r="CJ85" s="1">
        <v>13467</v>
      </c>
      <c r="CK85" s="1">
        <v>14761</v>
      </c>
      <c r="CL85" s="1">
        <v>4344</v>
      </c>
      <c r="CM85" s="1">
        <v>0</v>
      </c>
      <c r="CN85" s="1">
        <v>1137030</v>
      </c>
      <c r="CO85" s="1">
        <v>1137030</v>
      </c>
      <c r="CP85" s="108">
        <v>1169621</v>
      </c>
      <c r="CQ85" s="111">
        <v>1169621</v>
      </c>
      <c r="CR85" s="99">
        <v>96694</v>
      </c>
      <c r="CS85">
        <v>2018</v>
      </c>
      <c r="CT85">
        <v>12096.107307588889</v>
      </c>
      <c r="CU85">
        <f>1000*CP85/SUM(CR84:CR85)</f>
        <v>7775.7013694987372</v>
      </c>
      <c r="CV85" s="88">
        <f>1000*CP85/SUM(CR84:CR85)</f>
        <v>7775.7013694987372</v>
      </c>
      <c r="CX85" s="3">
        <f t="shared" si="4"/>
        <v>475.6390309534886</v>
      </c>
      <c r="CY85" s="3">
        <f t="shared" si="5"/>
        <v>57.533807580909915</v>
      </c>
      <c r="CZ85" s="7">
        <f t="shared" si="6"/>
        <v>36.984270643720933</v>
      </c>
    </row>
    <row r="86" spans="1:107">
      <c r="A86">
        <v>55107</v>
      </c>
      <c r="B86" t="s">
        <v>108</v>
      </c>
      <c r="C86" t="s">
        <v>109</v>
      </c>
      <c r="D86" t="s">
        <v>179</v>
      </c>
      <c r="E86" t="s">
        <v>180</v>
      </c>
      <c r="F86">
        <v>6832</v>
      </c>
      <c r="G86" t="s">
        <v>137</v>
      </c>
      <c r="H86" t="s">
        <v>113</v>
      </c>
      <c r="I86" t="s">
        <v>114</v>
      </c>
      <c r="J86" t="s">
        <v>8</v>
      </c>
      <c r="K86">
        <v>22</v>
      </c>
      <c r="L86">
        <v>2</v>
      </c>
      <c r="M86" t="s">
        <v>115</v>
      </c>
      <c r="N86" t="s">
        <v>116</v>
      </c>
      <c r="O86" t="s">
        <v>117</v>
      </c>
      <c r="P86" t="s">
        <v>117</v>
      </c>
      <c r="Q86" t="s">
        <v>118</v>
      </c>
      <c r="R86" t="s">
        <v>119</v>
      </c>
      <c r="S86" t="s">
        <v>120</v>
      </c>
      <c r="T86" s="1">
        <v>3921</v>
      </c>
      <c r="U86" s="1">
        <v>8127</v>
      </c>
      <c r="V86" s="1">
        <v>14043</v>
      </c>
      <c r="W86" s="1">
        <v>13298</v>
      </c>
      <c r="X86" s="1">
        <v>12474</v>
      </c>
      <c r="Y86" s="1">
        <v>33428</v>
      </c>
      <c r="Z86" s="1">
        <v>52361</v>
      </c>
      <c r="AA86" s="1">
        <v>63067</v>
      </c>
      <c r="AB86" s="1">
        <v>45316</v>
      </c>
      <c r="AC86" s="1">
        <v>35547</v>
      </c>
      <c r="AD86" s="1">
        <v>8265</v>
      </c>
      <c r="AE86" s="1">
        <v>23642</v>
      </c>
      <c r="AF86" s="1">
        <v>3921</v>
      </c>
      <c r="AG86" s="1">
        <v>8127</v>
      </c>
      <c r="AH86" s="1">
        <v>14043</v>
      </c>
      <c r="AI86" s="1">
        <v>13298</v>
      </c>
      <c r="AJ86" s="1">
        <v>12474</v>
      </c>
      <c r="AK86" s="1">
        <v>33428</v>
      </c>
      <c r="AL86" s="1">
        <v>52361</v>
      </c>
      <c r="AM86" s="1">
        <v>63067</v>
      </c>
      <c r="AN86" s="1">
        <v>45316</v>
      </c>
      <c r="AO86" s="1">
        <v>35547</v>
      </c>
      <c r="AP86" s="1">
        <v>8265</v>
      </c>
      <c r="AQ86" s="1">
        <v>23642</v>
      </c>
      <c r="AR86" s="2">
        <v>1.0309999999999999</v>
      </c>
      <c r="AS86" s="2">
        <v>1.0309999999999999</v>
      </c>
      <c r="AT86" s="2">
        <v>1.0309999999999999</v>
      </c>
      <c r="AU86" s="2">
        <v>1.03</v>
      </c>
      <c r="AV86" s="2">
        <v>1.0289999999999999</v>
      </c>
      <c r="AW86" s="2">
        <v>1.0289999999999999</v>
      </c>
      <c r="AX86" s="2">
        <v>1.0289999999999999</v>
      </c>
      <c r="AY86" s="2">
        <v>1.0289999999999999</v>
      </c>
      <c r="AZ86" s="2">
        <v>1.03</v>
      </c>
      <c r="BA86" s="2">
        <v>1.028</v>
      </c>
      <c r="BB86" s="2">
        <v>1.0469999999999999</v>
      </c>
      <c r="BC86" s="2">
        <v>1.032</v>
      </c>
      <c r="BD86" s="1">
        <v>4043</v>
      </c>
      <c r="BE86" s="1">
        <v>8379</v>
      </c>
      <c r="BF86" s="1">
        <v>14478</v>
      </c>
      <c r="BG86" s="1">
        <v>13697</v>
      </c>
      <c r="BH86" s="1">
        <v>12836</v>
      </c>
      <c r="BI86" s="1">
        <v>34397</v>
      </c>
      <c r="BJ86" s="1">
        <v>53879</v>
      </c>
      <c r="BK86" s="1">
        <v>64896</v>
      </c>
      <c r="BL86" s="1">
        <v>46675</v>
      </c>
      <c r="BM86" s="1">
        <v>36542</v>
      </c>
      <c r="BN86" s="1">
        <v>8653</v>
      </c>
      <c r="BO86" s="1">
        <v>24399</v>
      </c>
      <c r="BP86" s="1">
        <v>4043</v>
      </c>
      <c r="BQ86" s="1">
        <v>8379</v>
      </c>
      <c r="BR86" s="1">
        <v>14478</v>
      </c>
      <c r="BS86" s="1">
        <v>13697</v>
      </c>
      <c r="BT86" s="1">
        <v>12836</v>
      </c>
      <c r="BU86" s="1">
        <v>34397</v>
      </c>
      <c r="BV86" s="1">
        <v>53879</v>
      </c>
      <c r="BW86" s="1">
        <v>64896</v>
      </c>
      <c r="BX86" s="1">
        <v>46675</v>
      </c>
      <c r="BY86" s="1">
        <v>36542</v>
      </c>
      <c r="BZ86" s="1">
        <v>8653</v>
      </c>
      <c r="CA86" s="1">
        <v>24399</v>
      </c>
      <c r="CB86" s="1">
        <v>65712</v>
      </c>
      <c r="CC86" s="1">
        <v>66932</v>
      </c>
      <c r="CD86" s="1">
        <v>70246</v>
      </c>
      <c r="CE86" s="1">
        <v>79366</v>
      </c>
      <c r="CF86" s="1">
        <v>51601</v>
      </c>
      <c r="CG86" s="1">
        <v>89822</v>
      </c>
      <c r="CH86" s="1">
        <v>108515</v>
      </c>
      <c r="CI86" s="1">
        <v>122181</v>
      </c>
      <c r="CJ86" s="1">
        <v>122670</v>
      </c>
      <c r="CK86" s="1">
        <v>132924</v>
      </c>
      <c r="CL86" s="1">
        <v>31663</v>
      </c>
      <c r="CM86" s="1">
        <v>81962</v>
      </c>
      <c r="CN86" s="1">
        <v>313489</v>
      </c>
      <c r="CO86" s="1">
        <v>313489</v>
      </c>
      <c r="CP86" s="108">
        <v>322874</v>
      </c>
      <c r="CQ86" s="111">
        <v>322874</v>
      </c>
      <c r="CR86" s="99">
        <v>1023594</v>
      </c>
      <c r="CS86">
        <v>2018</v>
      </c>
      <c r="CT86">
        <v>315.43170436716122</v>
      </c>
      <c r="CX86" s="3">
        <f t="shared" si="4"/>
        <v>475.6390309534886</v>
      </c>
      <c r="CY86" s="3">
        <f t="shared" si="5"/>
        <v>1.5003163019720387</v>
      </c>
      <c r="CZ86" s="7" t="str">
        <f t="shared" si="6"/>
        <v/>
      </c>
    </row>
    <row r="87" spans="1:107">
      <c r="A87">
        <v>55107</v>
      </c>
      <c r="B87" t="s">
        <v>108</v>
      </c>
      <c r="C87" t="s">
        <v>109</v>
      </c>
      <c r="D87" t="s">
        <v>179</v>
      </c>
      <c r="E87" t="s">
        <v>180</v>
      </c>
      <c r="F87">
        <v>6832</v>
      </c>
      <c r="G87" t="s">
        <v>137</v>
      </c>
      <c r="H87" t="s">
        <v>113</v>
      </c>
      <c r="I87" t="s">
        <v>114</v>
      </c>
      <c r="J87" t="s">
        <v>8</v>
      </c>
      <c r="K87">
        <v>22</v>
      </c>
      <c r="L87">
        <v>2</v>
      </c>
      <c r="M87" t="s">
        <v>115</v>
      </c>
      <c r="N87" t="s">
        <v>121</v>
      </c>
      <c r="O87" t="s">
        <v>117</v>
      </c>
      <c r="P87" t="s">
        <v>117</v>
      </c>
      <c r="Q87" t="s">
        <v>118</v>
      </c>
      <c r="R87" t="s">
        <v>119</v>
      </c>
      <c r="S87" t="s">
        <v>120</v>
      </c>
      <c r="T87" s="1">
        <v>1255787</v>
      </c>
      <c r="U87" s="1">
        <v>1294295</v>
      </c>
      <c r="V87" s="1">
        <v>1338374</v>
      </c>
      <c r="W87" s="1">
        <v>1482981</v>
      </c>
      <c r="X87" s="1">
        <v>930242</v>
      </c>
      <c r="Y87" s="1">
        <v>1635265</v>
      </c>
      <c r="Z87" s="1">
        <v>1922825</v>
      </c>
      <c r="AA87" s="1">
        <v>2219148</v>
      </c>
      <c r="AB87" s="1">
        <v>2214552</v>
      </c>
      <c r="AC87" s="1">
        <v>2423571</v>
      </c>
      <c r="AD87" s="1">
        <v>580596</v>
      </c>
      <c r="AE87" s="1">
        <v>1552656</v>
      </c>
      <c r="AF87" s="1">
        <v>1255787</v>
      </c>
      <c r="AG87" s="1">
        <v>1294295</v>
      </c>
      <c r="AH87" s="1">
        <v>1338374</v>
      </c>
      <c r="AI87" s="1">
        <v>1482981</v>
      </c>
      <c r="AJ87" s="1">
        <v>930242</v>
      </c>
      <c r="AK87" s="1">
        <v>1635265</v>
      </c>
      <c r="AL87" s="1">
        <v>1922825</v>
      </c>
      <c r="AM87" s="1">
        <v>2219148</v>
      </c>
      <c r="AN87" s="1">
        <v>2214552</v>
      </c>
      <c r="AO87" s="1">
        <v>2423571</v>
      </c>
      <c r="AP87" s="1">
        <v>580596</v>
      </c>
      <c r="AQ87" s="1">
        <v>1552656</v>
      </c>
      <c r="AR87" s="2">
        <v>1.0309999999999999</v>
      </c>
      <c r="AS87" s="2">
        <v>1.0309999999999999</v>
      </c>
      <c r="AT87" s="2">
        <v>1.0309999999999999</v>
      </c>
      <c r="AU87" s="2">
        <v>1.03</v>
      </c>
      <c r="AV87" s="2">
        <v>1.0289999999999999</v>
      </c>
      <c r="AW87" s="2">
        <v>1.0289999999999999</v>
      </c>
      <c r="AX87" s="2">
        <v>1.0289999999999999</v>
      </c>
      <c r="AY87" s="2">
        <v>1.0289999999999999</v>
      </c>
      <c r="AZ87" s="2">
        <v>1.03</v>
      </c>
      <c r="BA87" s="2">
        <v>1.028</v>
      </c>
      <c r="BB87" s="2">
        <v>1.0469999999999999</v>
      </c>
      <c r="BC87" s="2">
        <v>1.032</v>
      </c>
      <c r="BD87" s="1">
        <v>1294716</v>
      </c>
      <c r="BE87" s="1">
        <v>1334418</v>
      </c>
      <c r="BF87" s="1">
        <v>1379864</v>
      </c>
      <c r="BG87" s="1">
        <v>1527470</v>
      </c>
      <c r="BH87" s="1">
        <v>957219</v>
      </c>
      <c r="BI87" s="1">
        <v>1682688</v>
      </c>
      <c r="BJ87" s="1">
        <v>1978587</v>
      </c>
      <c r="BK87" s="1">
        <v>2283503</v>
      </c>
      <c r="BL87" s="1">
        <v>2280989</v>
      </c>
      <c r="BM87" s="1">
        <v>2491431</v>
      </c>
      <c r="BN87" s="1">
        <v>607884</v>
      </c>
      <c r="BO87" s="1">
        <v>1602341</v>
      </c>
      <c r="BP87" s="1">
        <v>1294716</v>
      </c>
      <c r="BQ87" s="1">
        <v>1334418</v>
      </c>
      <c r="BR87" s="1">
        <v>1379864</v>
      </c>
      <c r="BS87" s="1">
        <v>1527470</v>
      </c>
      <c r="BT87" s="1">
        <v>957219</v>
      </c>
      <c r="BU87" s="1">
        <v>1682688</v>
      </c>
      <c r="BV87" s="1">
        <v>1978587</v>
      </c>
      <c r="BW87" s="1">
        <v>2283503</v>
      </c>
      <c r="BX87" s="1">
        <v>2280989</v>
      </c>
      <c r="BY87" s="1">
        <v>2491431</v>
      </c>
      <c r="BZ87" s="1">
        <v>607884</v>
      </c>
      <c r="CA87" s="1">
        <v>1602341</v>
      </c>
      <c r="CB87" s="1">
        <v>119616</v>
      </c>
      <c r="CC87" s="1">
        <v>123602</v>
      </c>
      <c r="CD87" s="1">
        <v>129608</v>
      </c>
      <c r="CE87" s="1">
        <v>142684</v>
      </c>
      <c r="CF87" s="1">
        <v>89371</v>
      </c>
      <c r="CG87" s="1">
        <v>155287</v>
      </c>
      <c r="CH87" s="1">
        <v>184086</v>
      </c>
      <c r="CI87" s="1">
        <v>206378</v>
      </c>
      <c r="CJ87" s="1">
        <v>210002</v>
      </c>
      <c r="CK87" s="1">
        <v>234648</v>
      </c>
      <c r="CL87" s="1">
        <v>56700</v>
      </c>
      <c r="CM87" s="1">
        <v>148038</v>
      </c>
      <c r="CN87" s="1">
        <v>18850292</v>
      </c>
      <c r="CO87" s="1">
        <v>18850292</v>
      </c>
      <c r="CP87" s="108">
        <v>19421110</v>
      </c>
      <c r="CQ87" s="111">
        <v>19421110</v>
      </c>
      <c r="CR87" s="99">
        <v>1800020</v>
      </c>
      <c r="CS87">
        <v>2018</v>
      </c>
      <c r="CT87">
        <v>10789.385673492518</v>
      </c>
      <c r="CU87">
        <f>1000*SUM(CQ86:CQ87)/SUM(CR86:CR87)</f>
        <v>6992.4515178066122</v>
      </c>
      <c r="CV87" s="88">
        <f>1000*SUM(CP86:CP87)/SUM(CR86:CR87)</f>
        <v>6992.4515178066122</v>
      </c>
      <c r="CX87" s="3">
        <f t="shared" si="4"/>
        <v>475.6390309534886</v>
      </c>
      <c r="CY87" s="3">
        <f t="shared" si="5"/>
        <v>51.318529463234341</v>
      </c>
      <c r="CZ87" s="7">
        <f t="shared" si="6"/>
        <v>33.258828639187875</v>
      </c>
      <c r="DB87">
        <f>596*8760</f>
        <v>5220960</v>
      </c>
      <c r="DC87">
        <f>SUM(CR86:CR87)/DB87</f>
        <v>0.54082276056510681</v>
      </c>
    </row>
    <row r="88" spans="1:107">
      <c r="A88">
        <v>55126</v>
      </c>
      <c r="B88" t="s">
        <v>108</v>
      </c>
      <c r="C88" t="s">
        <v>109</v>
      </c>
      <c r="D88" t="s">
        <v>181</v>
      </c>
      <c r="E88" t="s">
        <v>182</v>
      </c>
      <c r="F88">
        <v>12568</v>
      </c>
      <c r="G88" t="s">
        <v>121</v>
      </c>
      <c r="H88" t="s">
        <v>113</v>
      </c>
      <c r="I88" t="s">
        <v>114</v>
      </c>
      <c r="J88" t="s">
        <v>8</v>
      </c>
      <c r="K88">
        <v>22</v>
      </c>
      <c r="L88">
        <v>2</v>
      </c>
      <c r="M88" t="s">
        <v>115</v>
      </c>
      <c r="N88" t="s">
        <v>165</v>
      </c>
      <c r="O88" t="s">
        <v>117</v>
      </c>
      <c r="P88" t="s">
        <v>117</v>
      </c>
      <c r="Q88" t="s">
        <v>118</v>
      </c>
      <c r="R88" t="s">
        <v>119</v>
      </c>
      <c r="S88" t="s">
        <v>120</v>
      </c>
      <c r="T88" s="1">
        <v>2342591</v>
      </c>
      <c r="U88" s="1">
        <v>1996933</v>
      </c>
      <c r="V88" s="1">
        <v>2363684</v>
      </c>
      <c r="W88" s="1">
        <v>2274334</v>
      </c>
      <c r="X88" s="1">
        <v>1404761</v>
      </c>
      <c r="Y88" s="1">
        <v>1676088</v>
      </c>
      <c r="Z88" s="1">
        <v>2143531</v>
      </c>
      <c r="AA88" s="1">
        <v>2461038</v>
      </c>
      <c r="AB88" s="1">
        <v>2196415</v>
      </c>
      <c r="AC88" s="1">
        <v>2462012</v>
      </c>
      <c r="AD88" s="1">
        <v>2199726</v>
      </c>
      <c r="AE88" s="1">
        <v>2445596</v>
      </c>
      <c r="AF88" s="1">
        <v>2342591</v>
      </c>
      <c r="AG88" s="1">
        <v>1996933</v>
      </c>
      <c r="AH88" s="1">
        <v>2363684</v>
      </c>
      <c r="AI88" s="1">
        <v>2274334</v>
      </c>
      <c r="AJ88" s="1">
        <v>1404761</v>
      </c>
      <c r="AK88" s="1">
        <v>1676088</v>
      </c>
      <c r="AL88" s="1">
        <v>2143531</v>
      </c>
      <c r="AM88" s="1">
        <v>2461038</v>
      </c>
      <c r="AN88" s="1">
        <v>2196415</v>
      </c>
      <c r="AO88" s="1">
        <v>2462012</v>
      </c>
      <c r="AP88" s="1">
        <v>2199726</v>
      </c>
      <c r="AQ88" s="1">
        <v>2445596</v>
      </c>
      <c r="AR88" s="2">
        <v>1.032</v>
      </c>
      <c r="AS88" s="2">
        <v>1.03</v>
      </c>
      <c r="AT88" s="2">
        <v>1.032</v>
      </c>
      <c r="AU88" s="2">
        <v>1.03</v>
      </c>
      <c r="AV88" s="2">
        <v>1.026</v>
      </c>
      <c r="AW88" s="2">
        <v>1.0269999999999999</v>
      </c>
      <c r="AX88" s="2">
        <v>1.0269999999999999</v>
      </c>
      <c r="AY88" s="2">
        <v>1.026</v>
      </c>
      <c r="AZ88" s="2">
        <v>1.026</v>
      </c>
      <c r="BA88" s="2">
        <v>1.0269999999999999</v>
      </c>
      <c r="BB88" s="2">
        <v>1.0309999999999999</v>
      </c>
      <c r="BC88" s="2">
        <v>1.034</v>
      </c>
      <c r="BD88" s="1">
        <v>2417554</v>
      </c>
      <c r="BE88" s="1">
        <v>2056841</v>
      </c>
      <c r="BF88" s="1">
        <v>2439322</v>
      </c>
      <c r="BG88" s="1">
        <v>2342564</v>
      </c>
      <c r="BH88" s="1">
        <v>1441285</v>
      </c>
      <c r="BI88" s="1">
        <v>1721342</v>
      </c>
      <c r="BJ88" s="1">
        <v>2201406</v>
      </c>
      <c r="BK88" s="1">
        <v>2525025</v>
      </c>
      <c r="BL88" s="1">
        <v>2253522</v>
      </c>
      <c r="BM88" s="1">
        <v>2528486</v>
      </c>
      <c r="BN88" s="1">
        <v>2267918</v>
      </c>
      <c r="BO88" s="1">
        <v>2528746</v>
      </c>
      <c r="BP88" s="1">
        <v>2417554</v>
      </c>
      <c r="BQ88" s="1">
        <v>2056841</v>
      </c>
      <c r="BR88" s="1">
        <v>2439322</v>
      </c>
      <c r="BS88" s="1">
        <v>2342564</v>
      </c>
      <c r="BT88" s="1">
        <v>1441285</v>
      </c>
      <c r="BU88" s="1">
        <v>1721342</v>
      </c>
      <c r="BV88" s="1">
        <v>2201406</v>
      </c>
      <c r="BW88" s="1">
        <v>2525025</v>
      </c>
      <c r="BX88" s="1">
        <v>2253522</v>
      </c>
      <c r="BY88" s="1">
        <v>2528486</v>
      </c>
      <c r="BZ88" s="1">
        <v>2267918</v>
      </c>
      <c r="CA88" s="1">
        <v>2528746</v>
      </c>
      <c r="CB88" s="1">
        <v>335802</v>
      </c>
      <c r="CC88" s="1">
        <v>276726</v>
      </c>
      <c r="CD88" s="1">
        <v>338508</v>
      </c>
      <c r="CE88" s="1">
        <v>325377</v>
      </c>
      <c r="CF88" s="1">
        <v>195426</v>
      </c>
      <c r="CG88" s="1">
        <v>231809</v>
      </c>
      <c r="CH88" s="1">
        <v>299643</v>
      </c>
      <c r="CI88" s="1">
        <v>343860</v>
      </c>
      <c r="CJ88" s="1">
        <v>306418</v>
      </c>
      <c r="CK88" s="1">
        <v>349966</v>
      </c>
      <c r="CL88" s="1">
        <v>315177</v>
      </c>
      <c r="CM88" s="1">
        <v>351038</v>
      </c>
      <c r="CN88" s="1">
        <v>25966709</v>
      </c>
      <c r="CO88" s="1">
        <v>25966709</v>
      </c>
      <c r="CP88" s="108">
        <v>26724011</v>
      </c>
      <c r="CQ88" s="111">
        <v>26724011</v>
      </c>
      <c r="CR88" s="99">
        <v>3669750</v>
      </c>
      <c r="CS88">
        <v>2018</v>
      </c>
      <c r="CT88">
        <v>7282.2429320798419</v>
      </c>
      <c r="CX88" s="3">
        <f t="shared" si="4"/>
        <v>475.6390309534886</v>
      </c>
      <c r="CY88" s="3">
        <f t="shared" si="5"/>
        <v>34.637189713823474</v>
      </c>
      <c r="CZ88" s="7" t="str">
        <f t="shared" si="6"/>
        <v/>
      </c>
    </row>
    <row r="89" spans="1:107">
      <c r="A89">
        <v>55126</v>
      </c>
      <c r="B89" t="s">
        <v>108</v>
      </c>
      <c r="C89" t="s">
        <v>109</v>
      </c>
      <c r="D89" t="s">
        <v>181</v>
      </c>
      <c r="E89" t="s">
        <v>182</v>
      </c>
      <c r="F89">
        <v>12568</v>
      </c>
      <c r="G89" t="s">
        <v>121</v>
      </c>
      <c r="H89" t="s">
        <v>113</v>
      </c>
      <c r="I89" t="s">
        <v>114</v>
      </c>
      <c r="J89" t="s">
        <v>8</v>
      </c>
      <c r="K89">
        <v>22</v>
      </c>
      <c r="L89">
        <v>2</v>
      </c>
      <c r="M89" t="s">
        <v>115</v>
      </c>
      <c r="N89" t="s">
        <v>165</v>
      </c>
      <c r="O89" t="s">
        <v>183</v>
      </c>
      <c r="P89" t="s">
        <v>184</v>
      </c>
      <c r="Q89" t="s">
        <v>118</v>
      </c>
      <c r="R89" t="s">
        <v>119</v>
      </c>
      <c r="S89" t="s">
        <v>120</v>
      </c>
      <c r="T89" s="1">
        <v>0</v>
      </c>
      <c r="U89" s="1">
        <v>0</v>
      </c>
      <c r="V89" s="1">
        <v>0</v>
      </c>
      <c r="W89" s="1">
        <v>0</v>
      </c>
      <c r="X89" s="1">
        <v>0</v>
      </c>
      <c r="Y89" s="1">
        <v>0</v>
      </c>
      <c r="Z89" s="1">
        <v>0</v>
      </c>
      <c r="AA89" s="1">
        <v>0</v>
      </c>
      <c r="AB89" s="1">
        <v>0</v>
      </c>
      <c r="AC89" s="1">
        <v>0</v>
      </c>
      <c r="AD89" s="1">
        <v>0</v>
      </c>
      <c r="AE89" s="1">
        <v>0</v>
      </c>
      <c r="AF89" s="1">
        <v>0</v>
      </c>
      <c r="AG89" s="1">
        <v>0</v>
      </c>
      <c r="AH89" s="1">
        <v>0</v>
      </c>
      <c r="AI89" s="1">
        <v>0</v>
      </c>
      <c r="AJ89" s="1">
        <v>0</v>
      </c>
      <c r="AK89" s="1">
        <v>0</v>
      </c>
      <c r="AL89" s="1">
        <v>0</v>
      </c>
      <c r="AM89" s="1">
        <v>0</v>
      </c>
      <c r="AN89" s="1">
        <v>0</v>
      </c>
      <c r="AO89" s="1">
        <v>0</v>
      </c>
      <c r="AP89" s="1">
        <v>0</v>
      </c>
      <c r="AQ89" s="1">
        <v>0</v>
      </c>
      <c r="AR89" s="2">
        <v>0</v>
      </c>
      <c r="AS89" s="2">
        <v>0</v>
      </c>
      <c r="AT89" s="2">
        <v>0</v>
      </c>
      <c r="AU89" s="2">
        <v>0</v>
      </c>
      <c r="AV89" s="2">
        <v>0</v>
      </c>
      <c r="AW89" s="2">
        <v>0</v>
      </c>
      <c r="AX89" s="2">
        <v>0</v>
      </c>
      <c r="AY89" s="2">
        <v>0</v>
      </c>
      <c r="AZ89" s="2">
        <v>0</v>
      </c>
      <c r="BA89" s="2">
        <v>0</v>
      </c>
      <c r="BB89" s="2">
        <v>0</v>
      </c>
      <c r="BC89" s="2">
        <v>0</v>
      </c>
      <c r="BD89" s="1">
        <v>0</v>
      </c>
      <c r="BE89" s="1">
        <v>0</v>
      </c>
      <c r="BF89" s="1">
        <v>0</v>
      </c>
      <c r="BG89" s="1">
        <v>0</v>
      </c>
      <c r="BH89" s="1">
        <v>0</v>
      </c>
      <c r="BI89" s="1">
        <v>0</v>
      </c>
      <c r="BJ89" s="1">
        <v>0</v>
      </c>
      <c r="BK89" s="1">
        <v>0</v>
      </c>
      <c r="BL89" s="1">
        <v>0</v>
      </c>
      <c r="BM89" s="1">
        <v>0</v>
      </c>
      <c r="BN89" s="1">
        <v>0</v>
      </c>
      <c r="BO89" s="1">
        <v>0</v>
      </c>
      <c r="BP89" s="1">
        <v>0</v>
      </c>
      <c r="BQ89" s="1">
        <v>0</v>
      </c>
      <c r="BR89" s="1">
        <v>0</v>
      </c>
      <c r="BS89" s="1">
        <v>0</v>
      </c>
      <c r="BT89" s="1">
        <v>0</v>
      </c>
      <c r="BU89" s="1">
        <v>0</v>
      </c>
      <c r="BV89" s="1">
        <v>0</v>
      </c>
      <c r="BW89" s="1">
        <v>0</v>
      </c>
      <c r="BX89" s="1">
        <v>0</v>
      </c>
      <c r="BY89" s="1">
        <v>0</v>
      </c>
      <c r="BZ89" s="1">
        <v>0</v>
      </c>
      <c r="CA89" s="1">
        <v>0</v>
      </c>
      <c r="CB89" s="1">
        <v>0</v>
      </c>
      <c r="CC89" s="1">
        <v>0</v>
      </c>
      <c r="CD89" s="1">
        <v>0</v>
      </c>
      <c r="CE89" s="1">
        <v>0</v>
      </c>
      <c r="CF89" s="1">
        <v>0</v>
      </c>
      <c r="CG89" s="1">
        <v>0</v>
      </c>
      <c r="CH89" s="1">
        <v>0</v>
      </c>
      <c r="CI89" s="1">
        <v>0</v>
      </c>
      <c r="CJ89" s="1">
        <v>0</v>
      </c>
      <c r="CK89" s="1">
        <v>0</v>
      </c>
      <c r="CL89" s="1">
        <v>0</v>
      </c>
      <c r="CM89" s="1">
        <v>0</v>
      </c>
      <c r="CN89" s="1">
        <v>0</v>
      </c>
      <c r="CO89" s="1">
        <v>0</v>
      </c>
      <c r="CP89" s="108">
        <v>0</v>
      </c>
      <c r="CQ89" s="111">
        <v>0</v>
      </c>
      <c r="CR89" s="99">
        <v>0</v>
      </c>
      <c r="CS89">
        <v>2018</v>
      </c>
      <c r="CT89" t="s">
        <v>8</v>
      </c>
      <c r="CU89">
        <f>1000*SUM(CQ88:CQ89)/SUM(CR88:CR89)</f>
        <v>7282.2429320798419</v>
      </c>
      <c r="CV89" s="88">
        <f>1000*SUM(CP88:CP89)/SUM(CR88:CR89)</f>
        <v>7282.2429320798419</v>
      </c>
      <c r="CX89" s="3">
        <v>0</v>
      </c>
      <c r="CY89" s="3"/>
      <c r="CZ89" s="7">
        <f t="shared" si="6"/>
        <v>0</v>
      </c>
      <c r="DB89">
        <f>578*8760</f>
        <v>5063280</v>
      </c>
      <c r="DC89">
        <f>SUM(CR88:CR89)/DB89</f>
        <v>0.72477721950988294</v>
      </c>
    </row>
    <row r="90" spans="1:107">
      <c r="A90">
        <v>55149</v>
      </c>
      <c r="B90" t="s">
        <v>108</v>
      </c>
      <c r="C90" t="s">
        <v>109</v>
      </c>
      <c r="D90" t="s">
        <v>185</v>
      </c>
      <c r="E90" t="s">
        <v>186</v>
      </c>
      <c r="F90">
        <v>10576</v>
      </c>
      <c r="G90" t="s">
        <v>121</v>
      </c>
      <c r="H90" t="s">
        <v>113</v>
      </c>
      <c r="I90" t="s">
        <v>114</v>
      </c>
      <c r="J90" t="s">
        <v>8</v>
      </c>
      <c r="K90">
        <v>22</v>
      </c>
      <c r="L90">
        <v>2</v>
      </c>
      <c r="M90" t="s">
        <v>115</v>
      </c>
      <c r="N90" t="s">
        <v>165</v>
      </c>
      <c r="O90" t="s">
        <v>117</v>
      </c>
      <c r="P90" t="s">
        <v>117</v>
      </c>
      <c r="Q90" t="s">
        <v>118</v>
      </c>
      <c r="R90" t="s">
        <v>119</v>
      </c>
      <c r="S90" t="s">
        <v>120</v>
      </c>
      <c r="T90" s="1">
        <v>2816328</v>
      </c>
      <c r="U90" s="1">
        <v>2719463</v>
      </c>
      <c r="V90" s="1">
        <v>3505161</v>
      </c>
      <c r="W90" s="1">
        <v>2395763</v>
      </c>
      <c r="X90" s="1">
        <v>2813502</v>
      </c>
      <c r="Y90" s="1">
        <v>3350580</v>
      </c>
      <c r="Z90" s="1">
        <v>3456409</v>
      </c>
      <c r="AA90" s="1">
        <v>3355926</v>
      </c>
      <c r="AB90" s="1">
        <v>3489897</v>
      </c>
      <c r="AC90" s="1">
        <v>3473043</v>
      </c>
      <c r="AD90" s="1">
        <v>3192812</v>
      </c>
      <c r="AE90" s="1">
        <v>3405471</v>
      </c>
      <c r="AF90" s="1">
        <v>2816328</v>
      </c>
      <c r="AG90" s="1">
        <v>2719463</v>
      </c>
      <c r="AH90" s="1">
        <v>3505161</v>
      </c>
      <c r="AI90" s="1">
        <v>2395763</v>
      </c>
      <c r="AJ90" s="1">
        <v>2813502</v>
      </c>
      <c r="AK90" s="1">
        <v>3350580</v>
      </c>
      <c r="AL90" s="1">
        <v>3456409</v>
      </c>
      <c r="AM90" s="1">
        <v>3355926</v>
      </c>
      <c r="AN90" s="1">
        <v>3489897</v>
      </c>
      <c r="AO90" s="1">
        <v>3473043</v>
      </c>
      <c r="AP90" s="1">
        <v>3192812</v>
      </c>
      <c r="AQ90" s="1">
        <v>3405471</v>
      </c>
      <c r="AR90" s="2">
        <v>1.0269999999999999</v>
      </c>
      <c r="AS90" s="2">
        <v>1.0269999999999999</v>
      </c>
      <c r="AT90" s="2">
        <v>1.0269999999999999</v>
      </c>
      <c r="AU90" s="2">
        <v>1.026</v>
      </c>
      <c r="AV90" s="2">
        <v>1.026</v>
      </c>
      <c r="AW90" s="2">
        <v>1.026</v>
      </c>
      <c r="AX90" s="2">
        <v>1.026</v>
      </c>
      <c r="AY90" s="2">
        <v>1.0269999999999999</v>
      </c>
      <c r="AZ90" s="2">
        <v>1.0269999999999999</v>
      </c>
      <c r="BA90" s="2">
        <v>1.028</v>
      </c>
      <c r="BB90" s="2">
        <v>1.028</v>
      </c>
      <c r="BC90" s="2">
        <v>1.0289999999999999</v>
      </c>
      <c r="BD90" s="1">
        <v>2892369</v>
      </c>
      <c r="BE90" s="1">
        <v>2792889</v>
      </c>
      <c r="BF90" s="1">
        <v>3599800</v>
      </c>
      <c r="BG90" s="1">
        <v>2458053</v>
      </c>
      <c r="BH90" s="1">
        <v>2886653</v>
      </c>
      <c r="BI90" s="1">
        <v>3437695</v>
      </c>
      <c r="BJ90" s="1">
        <v>3546276</v>
      </c>
      <c r="BK90" s="1">
        <v>3446536</v>
      </c>
      <c r="BL90" s="1">
        <v>3584124</v>
      </c>
      <c r="BM90" s="1">
        <v>3570288</v>
      </c>
      <c r="BN90" s="1">
        <v>3282211</v>
      </c>
      <c r="BO90" s="1">
        <v>3504230</v>
      </c>
      <c r="BP90" s="1">
        <v>2892369</v>
      </c>
      <c r="BQ90" s="1">
        <v>2792889</v>
      </c>
      <c r="BR90" s="1">
        <v>3599800</v>
      </c>
      <c r="BS90" s="1">
        <v>2458053</v>
      </c>
      <c r="BT90" s="1">
        <v>2886653</v>
      </c>
      <c r="BU90" s="1">
        <v>3437695</v>
      </c>
      <c r="BV90" s="1">
        <v>3546276</v>
      </c>
      <c r="BW90" s="1">
        <v>3446536</v>
      </c>
      <c r="BX90" s="1">
        <v>3584124</v>
      </c>
      <c r="BY90" s="1">
        <v>3570288</v>
      </c>
      <c r="BZ90" s="1">
        <v>3282211</v>
      </c>
      <c r="CA90" s="1">
        <v>3504230</v>
      </c>
      <c r="CB90" s="1">
        <v>377823</v>
      </c>
      <c r="CC90" s="1">
        <v>370152</v>
      </c>
      <c r="CD90" s="1">
        <v>480576</v>
      </c>
      <c r="CE90" s="1">
        <v>328110</v>
      </c>
      <c r="CF90" s="1">
        <v>384251</v>
      </c>
      <c r="CG90" s="1">
        <v>462436</v>
      </c>
      <c r="CH90" s="1">
        <v>471650</v>
      </c>
      <c r="CI90" s="1">
        <v>477289</v>
      </c>
      <c r="CJ90" s="1">
        <v>463849</v>
      </c>
      <c r="CK90" s="1">
        <v>484824</v>
      </c>
      <c r="CL90" s="1">
        <v>441551</v>
      </c>
      <c r="CM90" s="1">
        <v>469247</v>
      </c>
      <c r="CN90" s="1">
        <v>37974355</v>
      </c>
      <c r="CO90" s="1">
        <v>37974355</v>
      </c>
      <c r="CP90" s="108">
        <v>39001124</v>
      </c>
      <c r="CQ90" s="111">
        <v>39001124</v>
      </c>
      <c r="CR90" s="99">
        <v>5211758</v>
      </c>
      <c r="CS90">
        <v>2018</v>
      </c>
      <c r="CT90">
        <v>7483.2952719600562</v>
      </c>
      <c r="CX90" s="3">
        <f>VLOOKUP(O90,Fuelcost, 2, FALSE)</f>
        <v>475.6390309534886</v>
      </c>
      <c r="CY90" s="3">
        <f t="shared" si="5"/>
        <v>35.593473114939037</v>
      </c>
      <c r="CZ90" s="7" t="str">
        <f t="shared" si="6"/>
        <v/>
      </c>
      <c r="DB90">
        <f>840*8760</f>
        <v>7358400</v>
      </c>
      <c r="DC90">
        <f>CR90/DB90</f>
        <v>0.70827326592737549</v>
      </c>
    </row>
    <row r="91" spans="1:107">
      <c r="A91">
        <v>55149</v>
      </c>
      <c r="B91" t="s">
        <v>108</v>
      </c>
      <c r="C91" t="s">
        <v>109</v>
      </c>
      <c r="D91" t="s">
        <v>185</v>
      </c>
      <c r="E91" t="s">
        <v>186</v>
      </c>
      <c r="F91">
        <v>10576</v>
      </c>
      <c r="G91" t="s">
        <v>121</v>
      </c>
      <c r="H91" t="s">
        <v>113</v>
      </c>
      <c r="I91" t="s">
        <v>114</v>
      </c>
      <c r="J91" t="s">
        <v>8</v>
      </c>
      <c r="K91">
        <v>22</v>
      </c>
      <c r="L91">
        <v>2</v>
      </c>
      <c r="M91" t="s">
        <v>115</v>
      </c>
      <c r="N91" t="s">
        <v>165</v>
      </c>
      <c r="O91" t="s">
        <v>183</v>
      </c>
      <c r="P91" t="s">
        <v>184</v>
      </c>
      <c r="Q91" t="s">
        <v>118</v>
      </c>
      <c r="R91" t="s">
        <v>119</v>
      </c>
      <c r="S91" t="s">
        <v>120</v>
      </c>
      <c r="T91" s="1">
        <v>0</v>
      </c>
      <c r="U91" s="1">
        <v>0</v>
      </c>
      <c r="V91" s="1">
        <v>0</v>
      </c>
      <c r="W91" s="1">
        <v>0</v>
      </c>
      <c r="X91" s="1">
        <v>0</v>
      </c>
      <c r="Y91" s="1">
        <v>0</v>
      </c>
      <c r="Z91" s="1">
        <v>0</v>
      </c>
      <c r="AA91" s="1">
        <v>0</v>
      </c>
      <c r="AB91" s="1">
        <v>0</v>
      </c>
      <c r="AC91" s="1">
        <v>0</v>
      </c>
      <c r="AD91" s="1">
        <v>0</v>
      </c>
      <c r="AE91" s="1">
        <v>0</v>
      </c>
      <c r="AF91" s="1">
        <v>0</v>
      </c>
      <c r="AG91" s="1">
        <v>0</v>
      </c>
      <c r="AH91" s="1">
        <v>0</v>
      </c>
      <c r="AI91" s="1">
        <v>0</v>
      </c>
      <c r="AJ91" s="1">
        <v>0</v>
      </c>
      <c r="AK91" s="1">
        <v>0</v>
      </c>
      <c r="AL91" s="1">
        <v>0</v>
      </c>
      <c r="AM91" s="1">
        <v>0</v>
      </c>
      <c r="AN91" s="1">
        <v>0</v>
      </c>
      <c r="AO91" s="1">
        <v>0</v>
      </c>
      <c r="AP91" s="1">
        <v>0</v>
      </c>
      <c r="AQ91" s="1">
        <v>0</v>
      </c>
      <c r="AR91" s="2">
        <v>0</v>
      </c>
      <c r="AS91" s="2">
        <v>0</v>
      </c>
      <c r="AT91" s="2">
        <v>0</v>
      </c>
      <c r="AU91" s="2">
        <v>0</v>
      </c>
      <c r="AV91" s="2">
        <v>0</v>
      </c>
      <c r="AW91" s="2">
        <v>0</v>
      </c>
      <c r="AX91" s="2">
        <v>0</v>
      </c>
      <c r="AY91" s="2">
        <v>0</v>
      </c>
      <c r="AZ91" s="2">
        <v>0</v>
      </c>
      <c r="BA91" s="2">
        <v>0</v>
      </c>
      <c r="BB91" s="2">
        <v>0</v>
      </c>
      <c r="BC91" s="2">
        <v>0</v>
      </c>
      <c r="BD91" s="1">
        <v>0</v>
      </c>
      <c r="BE91" s="1">
        <v>0</v>
      </c>
      <c r="BF91" s="1">
        <v>0</v>
      </c>
      <c r="BG91" s="1">
        <v>0</v>
      </c>
      <c r="BH91" s="1">
        <v>0</v>
      </c>
      <c r="BI91" s="1">
        <v>0</v>
      </c>
      <c r="BJ91" s="1">
        <v>0</v>
      </c>
      <c r="BK91" s="1">
        <v>0</v>
      </c>
      <c r="BL91" s="1">
        <v>0</v>
      </c>
      <c r="BM91" s="1">
        <v>0</v>
      </c>
      <c r="BN91" s="1">
        <v>0</v>
      </c>
      <c r="BO91" s="1">
        <v>0</v>
      </c>
      <c r="BP91" s="1">
        <v>0</v>
      </c>
      <c r="BQ91" s="1">
        <v>0</v>
      </c>
      <c r="BR91" s="1">
        <v>0</v>
      </c>
      <c r="BS91" s="1">
        <v>0</v>
      </c>
      <c r="BT91" s="1">
        <v>0</v>
      </c>
      <c r="BU91" s="1">
        <v>0</v>
      </c>
      <c r="BV91" s="1">
        <v>0</v>
      </c>
      <c r="BW91" s="1">
        <v>0</v>
      </c>
      <c r="BX91" s="1">
        <v>0</v>
      </c>
      <c r="BY91" s="1">
        <v>0</v>
      </c>
      <c r="BZ91" s="1">
        <v>0</v>
      </c>
      <c r="CA91" s="1">
        <v>0</v>
      </c>
      <c r="CB91" s="1">
        <v>0</v>
      </c>
      <c r="CC91" s="1">
        <v>0</v>
      </c>
      <c r="CD91" s="1">
        <v>0</v>
      </c>
      <c r="CE91" s="1">
        <v>0</v>
      </c>
      <c r="CF91" s="1">
        <v>0</v>
      </c>
      <c r="CG91" s="1">
        <v>0</v>
      </c>
      <c r="CH91" s="1">
        <v>0</v>
      </c>
      <c r="CI91" s="1">
        <v>0</v>
      </c>
      <c r="CJ91" s="1">
        <v>0</v>
      </c>
      <c r="CK91" s="1">
        <v>0</v>
      </c>
      <c r="CL91" s="1">
        <v>0</v>
      </c>
      <c r="CM91" s="1">
        <v>0</v>
      </c>
      <c r="CN91" s="1">
        <v>0</v>
      </c>
      <c r="CO91" s="1">
        <v>0</v>
      </c>
      <c r="CP91" s="108">
        <v>0</v>
      </c>
      <c r="CQ91" s="111">
        <v>0</v>
      </c>
      <c r="CR91" s="99">
        <v>0</v>
      </c>
      <c r="CS91">
        <v>2018</v>
      </c>
      <c r="CT91" t="s">
        <v>8</v>
      </c>
      <c r="CU91">
        <f>1000*SUM(CQ90:CQ91)/SUM(CR90:CR91)</f>
        <v>7483.2952719600562</v>
      </c>
      <c r="CX91" s="3">
        <v>1587</v>
      </c>
      <c r="CY91" s="3"/>
      <c r="CZ91" s="7" t="str">
        <f t="shared" si="6"/>
        <v/>
      </c>
    </row>
    <row r="92" spans="1:107">
      <c r="A92">
        <v>55170</v>
      </c>
      <c r="B92" t="s">
        <v>108</v>
      </c>
      <c r="C92" t="s">
        <v>109</v>
      </c>
      <c r="D92" t="s">
        <v>187</v>
      </c>
      <c r="E92" t="s">
        <v>188</v>
      </c>
      <c r="F92">
        <v>88</v>
      </c>
      <c r="G92" t="s">
        <v>189</v>
      </c>
      <c r="H92" t="s">
        <v>113</v>
      </c>
      <c r="I92" t="s">
        <v>114</v>
      </c>
      <c r="J92" t="s">
        <v>8</v>
      </c>
      <c r="K92">
        <v>22</v>
      </c>
      <c r="L92">
        <v>2</v>
      </c>
      <c r="M92" t="s">
        <v>115</v>
      </c>
      <c r="N92" t="s">
        <v>116</v>
      </c>
      <c r="O92" t="s">
        <v>117</v>
      </c>
      <c r="P92" t="s">
        <v>117</v>
      </c>
      <c r="Q92" t="s">
        <v>118</v>
      </c>
      <c r="R92" t="s">
        <v>119</v>
      </c>
      <c r="S92" t="s">
        <v>120</v>
      </c>
      <c r="T92" s="1">
        <v>0</v>
      </c>
      <c r="U92" s="1">
        <v>0</v>
      </c>
      <c r="V92" s="1">
        <v>0</v>
      </c>
      <c r="W92" s="1">
        <v>0</v>
      </c>
      <c r="X92" s="1">
        <v>0</v>
      </c>
      <c r="Y92" s="1">
        <v>0</v>
      </c>
      <c r="Z92" s="1">
        <v>0</v>
      </c>
      <c r="AA92" s="1">
        <v>0</v>
      </c>
      <c r="AB92" s="1">
        <v>0</v>
      </c>
      <c r="AC92" s="1">
        <v>0</v>
      </c>
      <c r="AD92" s="1">
        <v>0</v>
      </c>
      <c r="AE92" s="1">
        <v>0</v>
      </c>
      <c r="AF92" s="1">
        <v>0</v>
      </c>
      <c r="AG92" s="1">
        <v>0</v>
      </c>
      <c r="AH92" s="1">
        <v>0</v>
      </c>
      <c r="AI92" s="1">
        <v>0</v>
      </c>
      <c r="AJ92" s="1">
        <v>0</v>
      </c>
      <c r="AK92" s="1">
        <v>0</v>
      </c>
      <c r="AL92" s="1">
        <v>0</v>
      </c>
      <c r="AM92" s="1">
        <v>0</v>
      </c>
      <c r="AN92" s="1">
        <v>0</v>
      </c>
      <c r="AO92" s="1">
        <v>0</v>
      </c>
      <c r="AP92" s="1">
        <v>0</v>
      </c>
      <c r="AQ92" s="1">
        <v>0</v>
      </c>
      <c r="AR92" s="2">
        <v>0</v>
      </c>
      <c r="AS92" s="2">
        <v>0</v>
      </c>
      <c r="AT92" s="2">
        <v>0</v>
      </c>
      <c r="AU92" s="2">
        <v>0</v>
      </c>
      <c r="AV92" s="2">
        <v>0</v>
      </c>
      <c r="AW92" s="2">
        <v>0</v>
      </c>
      <c r="AX92" s="2">
        <v>0</v>
      </c>
      <c r="AY92" s="2">
        <v>0</v>
      </c>
      <c r="AZ92" s="2">
        <v>0</v>
      </c>
      <c r="BA92" s="2">
        <v>0</v>
      </c>
      <c r="BB92" s="2">
        <v>0</v>
      </c>
      <c r="BC92" s="2">
        <v>0</v>
      </c>
      <c r="BD92" s="1">
        <v>0</v>
      </c>
      <c r="BE92" s="1">
        <v>0</v>
      </c>
      <c r="BF92" s="1">
        <v>0</v>
      </c>
      <c r="BG92" s="1">
        <v>0</v>
      </c>
      <c r="BH92" s="1">
        <v>0</v>
      </c>
      <c r="BI92" s="1">
        <v>0</v>
      </c>
      <c r="BJ92" s="1">
        <v>0</v>
      </c>
      <c r="BK92" s="1">
        <v>0</v>
      </c>
      <c r="BL92" s="1">
        <v>0</v>
      </c>
      <c r="BM92" s="1">
        <v>0</v>
      </c>
      <c r="BN92" s="1">
        <v>0</v>
      </c>
      <c r="BO92" s="1">
        <v>0</v>
      </c>
      <c r="BP92" s="1">
        <v>0</v>
      </c>
      <c r="BQ92" s="1">
        <v>0</v>
      </c>
      <c r="BR92" s="1">
        <v>0</v>
      </c>
      <c r="BS92" s="1">
        <v>0</v>
      </c>
      <c r="BT92" s="1">
        <v>0</v>
      </c>
      <c r="BU92" s="1">
        <v>0</v>
      </c>
      <c r="BV92" s="1">
        <v>0</v>
      </c>
      <c r="BW92" s="1">
        <v>0</v>
      </c>
      <c r="BX92" s="1">
        <v>0</v>
      </c>
      <c r="BY92" s="1">
        <v>0</v>
      </c>
      <c r="BZ92" s="1">
        <v>0</v>
      </c>
      <c r="CA92" s="1">
        <v>0</v>
      </c>
      <c r="CB92" s="1">
        <v>29483</v>
      </c>
      <c r="CC92" s="1">
        <v>6871</v>
      </c>
      <c r="CD92" s="1">
        <v>0</v>
      </c>
      <c r="CE92" s="1">
        <v>0</v>
      </c>
      <c r="CF92" s="1">
        <v>9537</v>
      </c>
      <c r="CG92" s="1">
        <v>130926</v>
      </c>
      <c r="CH92" s="1">
        <v>159821</v>
      </c>
      <c r="CI92" s="1">
        <v>153696</v>
      </c>
      <c r="CJ92" s="1">
        <v>69467</v>
      </c>
      <c r="CK92" s="1">
        <v>156920</v>
      </c>
      <c r="CL92" s="1">
        <v>53522</v>
      </c>
      <c r="CM92" s="1">
        <v>17758</v>
      </c>
      <c r="CN92" s="1">
        <v>0</v>
      </c>
      <c r="CO92" s="1">
        <v>0</v>
      </c>
      <c r="CP92" s="108">
        <v>0</v>
      </c>
      <c r="CQ92" s="111">
        <v>0</v>
      </c>
      <c r="CR92" s="99">
        <v>788001</v>
      </c>
      <c r="CS92">
        <v>2018</v>
      </c>
      <c r="CT92">
        <v>0</v>
      </c>
      <c r="CX92" s="3">
        <f t="shared" ref="CX92:CX121" si="7">VLOOKUP(O92,Fuelcost, 2, FALSE)</f>
        <v>475.6390309534886</v>
      </c>
      <c r="CY92" s="3">
        <f t="shared" si="5"/>
        <v>0</v>
      </c>
      <c r="CZ92" s="7" t="str">
        <f t="shared" si="6"/>
        <v/>
      </c>
    </row>
    <row r="93" spans="1:107">
      <c r="A93">
        <v>55170</v>
      </c>
      <c r="B93" t="s">
        <v>108</v>
      </c>
      <c r="C93" t="s">
        <v>109</v>
      </c>
      <c r="D93" t="s">
        <v>187</v>
      </c>
      <c r="E93" t="s">
        <v>188</v>
      </c>
      <c r="F93">
        <v>88</v>
      </c>
      <c r="G93" t="s">
        <v>189</v>
      </c>
      <c r="H93" t="s">
        <v>113</v>
      </c>
      <c r="I93" t="s">
        <v>114</v>
      </c>
      <c r="J93" t="s">
        <v>8</v>
      </c>
      <c r="K93">
        <v>22</v>
      </c>
      <c r="L93">
        <v>2</v>
      </c>
      <c r="M93" t="s">
        <v>115</v>
      </c>
      <c r="N93" t="s">
        <v>121</v>
      </c>
      <c r="O93" t="s">
        <v>117</v>
      </c>
      <c r="P93" t="s">
        <v>117</v>
      </c>
      <c r="Q93" t="s">
        <v>118</v>
      </c>
      <c r="R93" t="s">
        <v>119</v>
      </c>
      <c r="S93" t="s">
        <v>120</v>
      </c>
      <c r="T93" s="1">
        <v>652920</v>
      </c>
      <c r="U93" s="1">
        <v>161038</v>
      </c>
      <c r="V93" s="1">
        <v>0</v>
      </c>
      <c r="W93" s="1">
        <v>0</v>
      </c>
      <c r="X93" s="1">
        <v>218733</v>
      </c>
      <c r="Y93" s="1">
        <v>2544578</v>
      </c>
      <c r="Z93" s="1">
        <v>3061554</v>
      </c>
      <c r="AA93" s="1">
        <v>3024572</v>
      </c>
      <c r="AB93" s="1">
        <v>1407714</v>
      </c>
      <c r="AC93" s="1">
        <v>3080360</v>
      </c>
      <c r="AD93" s="1">
        <v>1142449</v>
      </c>
      <c r="AE93" s="1">
        <v>415455</v>
      </c>
      <c r="AF93" s="1">
        <v>652920</v>
      </c>
      <c r="AG93" s="1">
        <v>161038</v>
      </c>
      <c r="AH93" s="1">
        <v>0</v>
      </c>
      <c r="AI93" s="1">
        <v>0</v>
      </c>
      <c r="AJ93" s="1">
        <v>218733</v>
      </c>
      <c r="AK93" s="1">
        <v>2544578</v>
      </c>
      <c r="AL93" s="1">
        <v>3061554</v>
      </c>
      <c r="AM93" s="1">
        <v>3024572</v>
      </c>
      <c r="AN93" s="1">
        <v>1407714</v>
      </c>
      <c r="AO93" s="1">
        <v>3080360</v>
      </c>
      <c r="AP93" s="1">
        <v>1142449</v>
      </c>
      <c r="AQ93" s="1">
        <v>415455</v>
      </c>
      <c r="AR93" s="2">
        <v>1.0369999999999999</v>
      </c>
      <c r="AS93" s="2">
        <v>1.0329999999999999</v>
      </c>
      <c r="AT93" s="2">
        <v>0</v>
      </c>
      <c r="AU93" s="2">
        <v>0</v>
      </c>
      <c r="AV93" s="2">
        <v>1.0289999999999999</v>
      </c>
      <c r="AW93" s="2">
        <v>1.0289999999999999</v>
      </c>
      <c r="AX93" s="2">
        <v>1.0289999999999999</v>
      </c>
      <c r="AY93" s="2">
        <v>1.0289999999999999</v>
      </c>
      <c r="AZ93" s="2">
        <v>1.028</v>
      </c>
      <c r="BA93" s="2">
        <v>1.03</v>
      </c>
      <c r="BB93" s="2">
        <v>1.032</v>
      </c>
      <c r="BC93" s="2">
        <v>1.0329999999999999</v>
      </c>
      <c r="BD93" s="1">
        <v>677078</v>
      </c>
      <c r="BE93" s="1">
        <v>166352</v>
      </c>
      <c r="BF93" s="1">
        <v>0</v>
      </c>
      <c r="BG93" s="1">
        <v>0</v>
      </c>
      <c r="BH93" s="1">
        <v>225076</v>
      </c>
      <c r="BI93" s="1">
        <v>2618371</v>
      </c>
      <c r="BJ93" s="1">
        <v>3150339</v>
      </c>
      <c r="BK93" s="1">
        <v>3112285</v>
      </c>
      <c r="BL93" s="1">
        <v>1447130</v>
      </c>
      <c r="BM93" s="1">
        <v>3172771</v>
      </c>
      <c r="BN93" s="1">
        <v>1179007</v>
      </c>
      <c r="BO93" s="1">
        <v>429165</v>
      </c>
      <c r="BP93" s="1">
        <v>677078</v>
      </c>
      <c r="BQ93" s="1">
        <v>166352</v>
      </c>
      <c r="BR93" s="1">
        <v>0</v>
      </c>
      <c r="BS93" s="1">
        <v>0</v>
      </c>
      <c r="BT93" s="1">
        <v>225076</v>
      </c>
      <c r="BU93" s="1">
        <v>2618371</v>
      </c>
      <c r="BV93" s="1">
        <v>3150339</v>
      </c>
      <c r="BW93" s="1">
        <v>3112285</v>
      </c>
      <c r="BX93" s="1">
        <v>1447130</v>
      </c>
      <c r="BY93" s="1">
        <v>3172771</v>
      </c>
      <c r="BZ93" s="1">
        <v>1179007</v>
      </c>
      <c r="CA93" s="1">
        <v>429165</v>
      </c>
      <c r="CB93" s="1">
        <v>56482</v>
      </c>
      <c r="CC93" s="1">
        <v>12968</v>
      </c>
      <c r="CD93" s="1">
        <v>0</v>
      </c>
      <c r="CE93" s="1">
        <v>0</v>
      </c>
      <c r="CF93" s="1">
        <v>18423</v>
      </c>
      <c r="CG93" s="1">
        <v>223572</v>
      </c>
      <c r="CH93" s="1">
        <v>270741</v>
      </c>
      <c r="CI93" s="1">
        <v>274229</v>
      </c>
      <c r="CJ93" s="1">
        <v>117391</v>
      </c>
      <c r="CK93" s="1">
        <v>282856</v>
      </c>
      <c r="CL93" s="1">
        <v>97773</v>
      </c>
      <c r="CM93" s="1">
        <v>35047</v>
      </c>
      <c r="CN93" s="1">
        <v>15709373</v>
      </c>
      <c r="CO93" s="1">
        <v>15709373</v>
      </c>
      <c r="CP93" s="108">
        <v>16177574</v>
      </c>
      <c r="CQ93" s="111">
        <v>16177574</v>
      </c>
      <c r="CR93" s="99">
        <v>1389482</v>
      </c>
      <c r="CS93">
        <v>2018</v>
      </c>
      <c r="CT93">
        <v>11642.881303967953</v>
      </c>
      <c r="CU93">
        <f>1000*SUM(CQ92:CQ93)/SUM(CR92:CR93)</f>
        <v>7429.4834908010762</v>
      </c>
      <c r="CV93" s="88">
        <f>1000*CP93/SUM(CR92:CR93)</f>
        <v>7429.4834908010762</v>
      </c>
      <c r="CX93" s="3">
        <f t="shared" si="7"/>
        <v>475.6390309534886</v>
      </c>
      <c r="CY93" s="3">
        <f t="shared" si="5"/>
        <v>55.378087809258076</v>
      </c>
      <c r="CZ93" s="7">
        <f t="shared" si="6"/>
        <v>35.33752328049566</v>
      </c>
      <c r="DB93">
        <f>790*8760</f>
        <v>6920400</v>
      </c>
      <c r="DC93">
        <f>SUM(CR92:CR93)/DB93</f>
        <v>0.31464698572336858</v>
      </c>
    </row>
    <row r="94" spans="1:107">
      <c r="A94">
        <v>55211</v>
      </c>
      <c r="B94" t="s">
        <v>108</v>
      </c>
      <c r="C94" t="s">
        <v>109</v>
      </c>
      <c r="D94" t="s">
        <v>190</v>
      </c>
      <c r="E94" t="s">
        <v>191</v>
      </c>
      <c r="F94">
        <v>641</v>
      </c>
      <c r="G94" t="s">
        <v>112</v>
      </c>
      <c r="H94" t="s">
        <v>113</v>
      </c>
      <c r="I94" t="s">
        <v>114</v>
      </c>
      <c r="J94" t="s">
        <v>8</v>
      </c>
      <c r="K94">
        <v>22</v>
      </c>
      <c r="L94">
        <v>2</v>
      </c>
      <c r="M94" t="s">
        <v>115</v>
      </c>
      <c r="N94" t="s">
        <v>165</v>
      </c>
      <c r="O94" t="s">
        <v>117</v>
      </c>
      <c r="P94" t="s">
        <v>117</v>
      </c>
      <c r="Q94" t="s">
        <v>118</v>
      </c>
      <c r="R94" t="s">
        <v>119</v>
      </c>
      <c r="S94" t="s">
        <v>120</v>
      </c>
      <c r="T94" s="1">
        <v>1168483</v>
      </c>
      <c r="U94" s="1">
        <v>914447</v>
      </c>
      <c r="V94" s="1">
        <v>1764048</v>
      </c>
      <c r="W94" s="1">
        <v>1515984</v>
      </c>
      <c r="X94" s="1">
        <v>1046493</v>
      </c>
      <c r="Y94" s="1">
        <v>2132685</v>
      </c>
      <c r="Z94" s="1">
        <v>1166886</v>
      </c>
      <c r="AA94" s="1">
        <v>2230352</v>
      </c>
      <c r="AB94" s="1">
        <v>1548861</v>
      </c>
      <c r="AC94" s="1">
        <v>1647223</v>
      </c>
      <c r="AD94" s="1">
        <v>1168020</v>
      </c>
      <c r="AE94" s="1">
        <v>748810</v>
      </c>
      <c r="AF94" s="1">
        <v>1168483</v>
      </c>
      <c r="AG94" s="1">
        <v>914447</v>
      </c>
      <c r="AH94" s="1">
        <v>1764048</v>
      </c>
      <c r="AI94" s="1">
        <v>1515984</v>
      </c>
      <c r="AJ94" s="1">
        <v>1046493</v>
      </c>
      <c r="AK94" s="1">
        <v>2132685</v>
      </c>
      <c r="AL94" s="1">
        <v>1166886</v>
      </c>
      <c r="AM94" s="1">
        <v>2230352</v>
      </c>
      <c r="AN94" s="1">
        <v>1548861</v>
      </c>
      <c r="AO94" s="1">
        <v>1647223</v>
      </c>
      <c r="AP94" s="1">
        <v>1168020</v>
      </c>
      <c r="AQ94" s="1">
        <v>748810</v>
      </c>
      <c r="AR94" s="2">
        <v>1.03</v>
      </c>
      <c r="AS94" s="2">
        <v>1.028</v>
      </c>
      <c r="AT94" s="2">
        <v>1.028</v>
      </c>
      <c r="AU94" s="2">
        <v>1.0289999999999999</v>
      </c>
      <c r="AV94" s="2">
        <v>1.0289999999999999</v>
      </c>
      <c r="AW94" s="2">
        <v>1.0289999999999999</v>
      </c>
      <c r="AX94" s="2">
        <v>1.0289999999999999</v>
      </c>
      <c r="AY94" s="2">
        <v>1.03</v>
      </c>
      <c r="AZ94" s="2">
        <v>1.0289999999999999</v>
      </c>
      <c r="BA94" s="2">
        <v>1.0289999999999999</v>
      </c>
      <c r="BB94" s="2">
        <v>1.03</v>
      </c>
      <c r="BC94" s="2">
        <v>1.03</v>
      </c>
      <c r="BD94" s="1">
        <v>1203537</v>
      </c>
      <c r="BE94" s="1">
        <v>940052</v>
      </c>
      <c r="BF94" s="1">
        <v>1813441</v>
      </c>
      <c r="BG94" s="1">
        <v>1559948</v>
      </c>
      <c r="BH94" s="1">
        <v>1076841</v>
      </c>
      <c r="BI94" s="1">
        <v>2194533</v>
      </c>
      <c r="BJ94" s="1">
        <v>1200726</v>
      </c>
      <c r="BK94" s="1">
        <v>2297263</v>
      </c>
      <c r="BL94" s="1">
        <v>1593778</v>
      </c>
      <c r="BM94" s="1">
        <v>1694992</v>
      </c>
      <c r="BN94" s="1">
        <v>1203061</v>
      </c>
      <c r="BO94" s="1">
        <v>771274</v>
      </c>
      <c r="BP94" s="1">
        <v>1203537</v>
      </c>
      <c r="BQ94" s="1">
        <v>940052</v>
      </c>
      <c r="BR94" s="1">
        <v>1813441</v>
      </c>
      <c r="BS94" s="1">
        <v>1559948</v>
      </c>
      <c r="BT94" s="1">
        <v>1076841</v>
      </c>
      <c r="BU94" s="1">
        <v>2194533</v>
      </c>
      <c r="BV94" s="1">
        <v>1200726</v>
      </c>
      <c r="BW94" s="1">
        <v>2297263</v>
      </c>
      <c r="BX94" s="1">
        <v>1593778</v>
      </c>
      <c r="BY94" s="1">
        <v>1694992</v>
      </c>
      <c r="BZ94" s="1">
        <v>1203061</v>
      </c>
      <c r="CA94" s="1">
        <v>771274</v>
      </c>
      <c r="CB94" s="1">
        <v>148721</v>
      </c>
      <c r="CC94" s="1">
        <v>128000</v>
      </c>
      <c r="CD94" s="1">
        <v>235834</v>
      </c>
      <c r="CE94" s="1">
        <v>202100</v>
      </c>
      <c r="CF94" s="1">
        <v>137585</v>
      </c>
      <c r="CG94" s="1">
        <v>284614</v>
      </c>
      <c r="CH94" s="1">
        <v>148721</v>
      </c>
      <c r="CI94" s="1">
        <v>289437</v>
      </c>
      <c r="CJ94" s="1">
        <v>199312</v>
      </c>
      <c r="CK94" s="1">
        <v>215766</v>
      </c>
      <c r="CL94" s="1">
        <v>148721</v>
      </c>
      <c r="CM94" s="1">
        <v>92724</v>
      </c>
      <c r="CN94" s="1">
        <v>17052292</v>
      </c>
      <c r="CO94" s="1">
        <v>17052292</v>
      </c>
      <c r="CP94" s="108">
        <v>17549446</v>
      </c>
      <c r="CQ94" s="111">
        <v>17549446</v>
      </c>
      <c r="CR94" s="99">
        <v>2231535</v>
      </c>
      <c r="CS94">
        <v>2018</v>
      </c>
      <c r="CT94">
        <v>7864.2934123820596</v>
      </c>
      <c r="CU94">
        <f>1000*CQ94/CR94</f>
        <v>7864.2934123820596</v>
      </c>
      <c r="CV94" s="88">
        <f>1000*(CP94/CR94)</f>
        <v>7864.2934123820596</v>
      </c>
      <c r="CX94" s="3">
        <f t="shared" si="7"/>
        <v>475.6390309534886</v>
      </c>
      <c r="CY94" s="3">
        <f t="shared" si="5"/>
        <v>37.405648977993067</v>
      </c>
      <c r="CZ94" s="7">
        <f t="shared" si="6"/>
        <v>37.405648977993067</v>
      </c>
      <c r="DB94">
        <f>578*8760</f>
        <v>5063280</v>
      </c>
      <c r="DC94">
        <f>CR94/DB94</f>
        <v>0.44072913210409065</v>
      </c>
    </row>
    <row r="95" spans="1:107">
      <c r="A95">
        <v>55212</v>
      </c>
      <c r="B95" t="s">
        <v>108</v>
      </c>
      <c r="C95" t="s">
        <v>109</v>
      </c>
      <c r="D95" t="s">
        <v>192</v>
      </c>
      <c r="E95" t="s">
        <v>193</v>
      </c>
      <c r="F95">
        <v>656</v>
      </c>
      <c r="G95" t="s">
        <v>112</v>
      </c>
      <c r="H95" t="s">
        <v>113</v>
      </c>
      <c r="I95" t="s">
        <v>114</v>
      </c>
      <c r="J95" t="s">
        <v>8</v>
      </c>
      <c r="K95">
        <v>22</v>
      </c>
      <c r="L95">
        <v>2</v>
      </c>
      <c r="M95" t="s">
        <v>115</v>
      </c>
      <c r="N95" t="s">
        <v>165</v>
      </c>
      <c r="O95" t="s">
        <v>117</v>
      </c>
      <c r="P95" t="s">
        <v>117</v>
      </c>
      <c r="Q95" t="s">
        <v>118</v>
      </c>
      <c r="R95" t="s">
        <v>119</v>
      </c>
      <c r="S95" t="s">
        <v>120</v>
      </c>
      <c r="T95" s="1">
        <v>517844</v>
      </c>
      <c r="U95" s="1">
        <v>447024</v>
      </c>
      <c r="V95" s="1">
        <v>1262708</v>
      </c>
      <c r="W95" s="1">
        <v>1184500</v>
      </c>
      <c r="X95" s="1">
        <v>1057600</v>
      </c>
      <c r="Y95" s="1">
        <v>1550317</v>
      </c>
      <c r="Z95" s="1">
        <v>2107046</v>
      </c>
      <c r="AA95" s="1">
        <v>2226216</v>
      </c>
      <c r="AB95" s="1">
        <v>1581527</v>
      </c>
      <c r="AC95" s="1">
        <v>1563940</v>
      </c>
      <c r="AD95" s="1">
        <v>1153093</v>
      </c>
      <c r="AE95" s="1">
        <v>1351650</v>
      </c>
      <c r="AF95" s="1">
        <v>517844</v>
      </c>
      <c r="AG95" s="1">
        <v>447024</v>
      </c>
      <c r="AH95" s="1">
        <v>1262708</v>
      </c>
      <c r="AI95" s="1">
        <v>1184500</v>
      </c>
      <c r="AJ95" s="1">
        <v>1057600</v>
      </c>
      <c r="AK95" s="1">
        <v>1550317</v>
      </c>
      <c r="AL95" s="1">
        <v>2107046</v>
      </c>
      <c r="AM95" s="1">
        <v>2226216</v>
      </c>
      <c r="AN95" s="1">
        <v>1581527</v>
      </c>
      <c r="AO95" s="1">
        <v>1563940</v>
      </c>
      <c r="AP95" s="1">
        <v>1153093</v>
      </c>
      <c r="AQ95" s="1">
        <v>1351650</v>
      </c>
      <c r="AR95" s="2">
        <v>1.03</v>
      </c>
      <c r="AS95" s="2">
        <v>1.03</v>
      </c>
      <c r="AT95" s="2">
        <v>1.03</v>
      </c>
      <c r="AU95" s="2">
        <v>1.03</v>
      </c>
      <c r="AV95" s="2">
        <v>1.03</v>
      </c>
      <c r="AW95" s="2">
        <v>1.03</v>
      </c>
      <c r="AX95" s="2">
        <v>1.03</v>
      </c>
      <c r="AY95" s="2">
        <v>1.03</v>
      </c>
      <c r="AZ95" s="2">
        <v>1.03</v>
      </c>
      <c r="BA95" s="2">
        <v>1.03</v>
      </c>
      <c r="BB95" s="2">
        <v>1.03</v>
      </c>
      <c r="BC95" s="2">
        <v>1.03</v>
      </c>
      <c r="BD95" s="1">
        <v>533379</v>
      </c>
      <c r="BE95" s="1">
        <v>460435</v>
      </c>
      <c r="BF95" s="1">
        <v>1300589</v>
      </c>
      <c r="BG95" s="1">
        <v>1220035</v>
      </c>
      <c r="BH95" s="1">
        <v>1089328</v>
      </c>
      <c r="BI95" s="1">
        <v>1596827</v>
      </c>
      <c r="BJ95" s="1">
        <v>2170257</v>
      </c>
      <c r="BK95" s="1">
        <v>2293002</v>
      </c>
      <c r="BL95" s="1">
        <v>1628973</v>
      </c>
      <c r="BM95" s="1">
        <v>1610858</v>
      </c>
      <c r="BN95" s="1">
        <v>1187686</v>
      </c>
      <c r="BO95" s="1">
        <v>1392200</v>
      </c>
      <c r="BP95" s="1">
        <v>533379</v>
      </c>
      <c r="BQ95" s="1">
        <v>460435</v>
      </c>
      <c r="BR95" s="1">
        <v>1300589</v>
      </c>
      <c r="BS95" s="1">
        <v>1220035</v>
      </c>
      <c r="BT95" s="1">
        <v>1089328</v>
      </c>
      <c r="BU95" s="1">
        <v>1596827</v>
      </c>
      <c r="BV95" s="1">
        <v>2170257</v>
      </c>
      <c r="BW95" s="1">
        <v>2293002</v>
      </c>
      <c r="BX95" s="1">
        <v>1628973</v>
      </c>
      <c r="BY95" s="1">
        <v>1610858</v>
      </c>
      <c r="BZ95" s="1">
        <v>1187686</v>
      </c>
      <c r="CA95" s="1">
        <v>1392200</v>
      </c>
      <c r="CB95" s="1">
        <v>69696</v>
      </c>
      <c r="CC95" s="1">
        <v>60574</v>
      </c>
      <c r="CD95" s="1">
        <v>176170</v>
      </c>
      <c r="CE95" s="1">
        <v>165244</v>
      </c>
      <c r="CF95" s="1">
        <v>145440</v>
      </c>
      <c r="CG95" s="1">
        <v>210131</v>
      </c>
      <c r="CH95" s="1">
        <v>282702</v>
      </c>
      <c r="CI95" s="1">
        <v>299020</v>
      </c>
      <c r="CJ95" s="1">
        <v>210427</v>
      </c>
      <c r="CK95" s="1">
        <v>206027</v>
      </c>
      <c r="CL95" s="1">
        <v>149476</v>
      </c>
      <c r="CM95" s="1">
        <v>177865</v>
      </c>
      <c r="CN95" s="1">
        <v>16003465</v>
      </c>
      <c r="CO95" s="1">
        <v>16003465</v>
      </c>
      <c r="CP95" s="108">
        <v>16483569</v>
      </c>
      <c r="CQ95" s="111">
        <v>16483569</v>
      </c>
      <c r="CR95" s="99">
        <v>2152772</v>
      </c>
      <c r="CS95">
        <v>2018</v>
      </c>
      <c r="CT95">
        <v>7656.9042146590537</v>
      </c>
      <c r="CU95">
        <f>1000*CQ95/CR95</f>
        <v>7656.9042146590537</v>
      </c>
      <c r="CV95" s="88">
        <f>1000*(CP95/CR95)</f>
        <v>7656.9042146590527</v>
      </c>
      <c r="CX95" s="3">
        <f t="shared" si="7"/>
        <v>475.6390309534886</v>
      </c>
      <c r="CY95" s="3">
        <f t="shared" si="5"/>
        <v>36.419225007641145</v>
      </c>
      <c r="CZ95" s="7">
        <f t="shared" si="6"/>
        <v>36.419225007641145</v>
      </c>
      <c r="DB95">
        <f>578*8760</f>
        <v>5063280</v>
      </c>
      <c r="DC95">
        <f>CR95/DB95</f>
        <v>0.42517340538149184</v>
      </c>
    </row>
    <row r="96" spans="1:107">
      <c r="A96">
        <v>55294</v>
      </c>
      <c r="B96" t="s">
        <v>108</v>
      </c>
      <c r="C96" t="s">
        <v>109</v>
      </c>
      <c r="D96" t="s">
        <v>194</v>
      </c>
      <c r="E96" t="s">
        <v>195</v>
      </c>
      <c r="F96">
        <v>2891</v>
      </c>
      <c r="G96" t="s">
        <v>174</v>
      </c>
      <c r="H96" t="s">
        <v>113</v>
      </c>
      <c r="I96" t="s">
        <v>114</v>
      </c>
      <c r="J96" t="s">
        <v>8</v>
      </c>
      <c r="K96">
        <v>22</v>
      </c>
      <c r="L96">
        <v>2</v>
      </c>
      <c r="M96" t="s">
        <v>115</v>
      </c>
      <c r="N96" t="s">
        <v>116</v>
      </c>
      <c r="O96" t="s">
        <v>117</v>
      </c>
      <c r="P96" t="s">
        <v>117</v>
      </c>
      <c r="Q96" t="s">
        <v>118</v>
      </c>
      <c r="R96" t="s">
        <v>119</v>
      </c>
      <c r="S96" t="s">
        <v>120</v>
      </c>
      <c r="T96" s="1">
        <v>0</v>
      </c>
      <c r="U96" s="1">
        <v>0</v>
      </c>
      <c r="V96" s="1">
        <v>0</v>
      </c>
      <c r="W96" s="1">
        <v>0</v>
      </c>
      <c r="X96" s="1">
        <v>0</v>
      </c>
      <c r="Y96" s="1">
        <v>0</v>
      </c>
      <c r="Z96" s="1">
        <v>0</v>
      </c>
      <c r="AA96" s="1">
        <v>0</v>
      </c>
      <c r="AB96" s="1">
        <v>0</v>
      </c>
      <c r="AC96" s="1">
        <v>0</v>
      </c>
      <c r="AD96" s="1">
        <v>0</v>
      </c>
      <c r="AE96" s="1">
        <v>0</v>
      </c>
      <c r="AF96" s="1">
        <v>0</v>
      </c>
      <c r="AG96" s="1">
        <v>0</v>
      </c>
      <c r="AH96" s="1">
        <v>0</v>
      </c>
      <c r="AI96" s="1">
        <v>0</v>
      </c>
      <c r="AJ96" s="1">
        <v>0</v>
      </c>
      <c r="AK96" s="1">
        <v>0</v>
      </c>
      <c r="AL96" s="1">
        <v>0</v>
      </c>
      <c r="AM96" s="1">
        <v>0</v>
      </c>
      <c r="AN96" s="1">
        <v>0</v>
      </c>
      <c r="AO96" s="1">
        <v>0</v>
      </c>
      <c r="AP96" s="1">
        <v>0</v>
      </c>
      <c r="AQ96" s="1">
        <v>0</v>
      </c>
      <c r="AR96" s="2">
        <v>0</v>
      </c>
      <c r="AS96" s="2">
        <v>0</v>
      </c>
      <c r="AT96" s="2">
        <v>0</v>
      </c>
      <c r="AU96" s="2">
        <v>0</v>
      </c>
      <c r="AV96" s="2">
        <v>0</v>
      </c>
      <c r="AW96" s="2">
        <v>0</v>
      </c>
      <c r="AX96" s="2">
        <v>0</v>
      </c>
      <c r="AY96" s="2">
        <v>0</v>
      </c>
      <c r="AZ96" s="2">
        <v>0</v>
      </c>
      <c r="BA96" s="2">
        <v>0</v>
      </c>
      <c r="BB96" s="2">
        <v>0</v>
      </c>
      <c r="BC96" s="2">
        <v>0</v>
      </c>
      <c r="BD96" s="1">
        <v>0</v>
      </c>
      <c r="BE96" s="1">
        <v>0</v>
      </c>
      <c r="BF96" s="1">
        <v>0</v>
      </c>
      <c r="BG96" s="1">
        <v>0</v>
      </c>
      <c r="BH96" s="1">
        <v>0</v>
      </c>
      <c r="BI96" s="1">
        <v>0</v>
      </c>
      <c r="BJ96" s="1">
        <v>0</v>
      </c>
      <c r="BK96" s="1">
        <v>0</v>
      </c>
      <c r="BL96" s="1">
        <v>0</v>
      </c>
      <c r="BM96" s="1">
        <v>0</v>
      </c>
      <c r="BN96" s="1">
        <v>0</v>
      </c>
      <c r="BO96" s="1">
        <v>0</v>
      </c>
      <c r="BP96" s="1">
        <v>0</v>
      </c>
      <c r="BQ96" s="1">
        <v>0</v>
      </c>
      <c r="BR96" s="1">
        <v>0</v>
      </c>
      <c r="BS96" s="1">
        <v>0</v>
      </c>
      <c r="BT96" s="1">
        <v>0</v>
      </c>
      <c r="BU96" s="1">
        <v>0</v>
      </c>
      <c r="BV96" s="1">
        <v>0</v>
      </c>
      <c r="BW96" s="1">
        <v>0</v>
      </c>
      <c r="BX96" s="1">
        <v>0</v>
      </c>
      <c r="BY96" s="1">
        <v>0</v>
      </c>
      <c r="BZ96" s="1">
        <v>0</v>
      </c>
      <c r="CA96" s="1">
        <v>0</v>
      </c>
      <c r="CB96" s="1">
        <v>19502</v>
      </c>
      <c r="CC96" s="1">
        <v>17039</v>
      </c>
      <c r="CD96" s="1">
        <v>55995</v>
      </c>
      <c r="CE96" s="1">
        <v>29317</v>
      </c>
      <c r="CF96" s="1">
        <v>47265</v>
      </c>
      <c r="CG96" s="1">
        <v>46836</v>
      </c>
      <c r="CH96" s="1">
        <v>74617</v>
      </c>
      <c r="CI96" s="1">
        <v>76087</v>
      </c>
      <c r="CJ96" s="1">
        <v>38458</v>
      </c>
      <c r="CK96" s="1">
        <v>80239</v>
      </c>
      <c r="CL96" s="1">
        <v>38730</v>
      </c>
      <c r="CM96" s="1">
        <v>22009</v>
      </c>
      <c r="CN96" s="1">
        <v>0</v>
      </c>
      <c r="CO96" s="1">
        <v>0</v>
      </c>
      <c r="CP96" s="108">
        <v>0</v>
      </c>
      <c r="CQ96" s="111">
        <v>0</v>
      </c>
      <c r="CR96" s="99">
        <v>546094</v>
      </c>
      <c r="CS96">
        <v>2018</v>
      </c>
      <c r="CT96">
        <v>0</v>
      </c>
      <c r="CX96" s="3">
        <f t="shared" si="7"/>
        <v>475.6390309534886</v>
      </c>
      <c r="CY96" s="3">
        <f t="shared" si="5"/>
        <v>0</v>
      </c>
      <c r="CZ96" s="7" t="str">
        <f t="shared" si="6"/>
        <v/>
      </c>
    </row>
    <row r="97" spans="1:107">
      <c r="A97">
        <v>55294</v>
      </c>
      <c r="B97" t="s">
        <v>108</v>
      </c>
      <c r="C97" t="s">
        <v>109</v>
      </c>
      <c r="D97" t="s">
        <v>194</v>
      </c>
      <c r="E97" t="s">
        <v>195</v>
      </c>
      <c r="F97">
        <v>2891</v>
      </c>
      <c r="G97" t="s">
        <v>174</v>
      </c>
      <c r="H97" t="s">
        <v>113</v>
      </c>
      <c r="I97" t="s">
        <v>114</v>
      </c>
      <c r="J97" t="s">
        <v>8</v>
      </c>
      <c r="K97">
        <v>22</v>
      </c>
      <c r="L97">
        <v>2</v>
      </c>
      <c r="M97" t="s">
        <v>115</v>
      </c>
      <c r="N97" t="s">
        <v>121</v>
      </c>
      <c r="O97" t="s">
        <v>117</v>
      </c>
      <c r="P97" t="s">
        <v>117</v>
      </c>
      <c r="Q97" t="s">
        <v>118</v>
      </c>
      <c r="R97" t="s">
        <v>119</v>
      </c>
      <c r="S97" t="s">
        <v>120</v>
      </c>
      <c r="T97" s="1">
        <v>394970</v>
      </c>
      <c r="U97" s="1">
        <v>333419</v>
      </c>
      <c r="V97" s="1">
        <v>1088998</v>
      </c>
      <c r="W97" s="1">
        <v>616681</v>
      </c>
      <c r="X97" s="1">
        <v>887914</v>
      </c>
      <c r="Y97" s="1">
        <v>1111070</v>
      </c>
      <c r="Z97" s="1">
        <v>1422071</v>
      </c>
      <c r="AA97" s="1">
        <v>1471743</v>
      </c>
      <c r="AB97" s="1">
        <v>747480</v>
      </c>
      <c r="AC97" s="1">
        <v>1528838</v>
      </c>
      <c r="AD97" s="1">
        <v>762541</v>
      </c>
      <c r="AE97" s="1">
        <v>436032</v>
      </c>
      <c r="AF97" s="1">
        <v>394970</v>
      </c>
      <c r="AG97" s="1">
        <v>333419</v>
      </c>
      <c r="AH97" s="1">
        <v>1088998</v>
      </c>
      <c r="AI97" s="1">
        <v>616681</v>
      </c>
      <c r="AJ97" s="1">
        <v>887914</v>
      </c>
      <c r="AK97" s="1">
        <v>1111070</v>
      </c>
      <c r="AL97" s="1">
        <v>1422071</v>
      </c>
      <c r="AM97" s="1">
        <v>1471743</v>
      </c>
      <c r="AN97" s="1">
        <v>747480</v>
      </c>
      <c r="AO97" s="1">
        <v>1528838</v>
      </c>
      <c r="AP97" s="1">
        <v>762541</v>
      </c>
      <c r="AQ97" s="1">
        <v>436032</v>
      </c>
      <c r="AR97" s="2">
        <v>1.01</v>
      </c>
      <c r="AS97" s="2">
        <v>1.0289999999999999</v>
      </c>
      <c r="AT97" s="2">
        <v>1.06</v>
      </c>
      <c r="AU97" s="2">
        <v>1.06</v>
      </c>
      <c r="AV97" s="2">
        <v>1.06</v>
      </c>
      <c r="AW97" s="2">
        <v>1.06</v>
      </c>
      <c r="AX97" s="2">
        <v>1.06</v>
      </c>
      <c r="AY97" s="2">
        <v>1.06</v>
      </c>
      <c r="AZ97" s="2">
        <v>1.06</v>
      </c>
      <c r="BA97" s="2">
        <v>1.06</v>
      </c>
      <c r="BB97" s="2">
        <v>1.06</v>
      </c>
      <c r="BC97" s="2">
        <v>1.06</v>
      </c>
      <c r="BD97" s="1">
        <v>398920</v>
      </c>
      <c r="BE97" s="1">
        <v>343088</v>
      </c>
      <c r="BF97" s="1">
        <v>1154338</v>
      </c>
      <c r="BG97" s="1">
        <v>653682</v>
      </c>
      <c r="BH97" s="1">
        <v>941189</v>
      </c>
      <c r="BI97" s="1">
        <v>1177734</v>
      </c>
      <c r="BJ97" s="1">
        <v>1507395</v>
      </c>
      <c r="BK97" s="1">
        <v>1560048</v>
      </c>
      <c r="BL97" s="1">
        <v>792329</v>
      </c>
      <c r="BM97" s="1">
        <v>1620568</v>
      </c>
      <c r="BN97" s="1">
        <v>808293</v>
      </c>
      <c r="BO97" s="1">
        <v>462194</v>
      </c>
      <c r="BP97" s="1">
        <v>398920</v>
      </c>
      <c r="BQ97" s="1">
        <v>343088</v>
      </c>
      <c r="BR97" s="1">
        <v>1154338</v>
      </c>
      <c r="BS97" s="1">
        <v>653682</v>
      </c>
      <c r="BT97" s="1">
        <v>941189</v>
      </c>
      <c r="BU97" s="1">
        <v>1177734</v>
      </c>
      <c r="BV97" s="1">
        <v>1507395</v>
      </c>
      <c r="BW97" s="1">
        <v>1560048</v>
      </c>
      <c r="BX97" s="1">
        <v>792329</v>
      </c>
      <c r="BY97" s="1">
        <v>1620568</v>
      </c>
      <c r="BZ97" s="1">
        <v>808293</v>
      </c>
      <c r="CA97" s="1">
        <v>462194</v>
      </c>
      <c r="CB97" s="1">
        <v>35228</v>
      </c>
      <c r="CC97" s="1">
        <v>29231</v>
      </c>
      <c r="CD97" s="1">
        <v>97645</v>
      </c>
      <c r="CE97" s="1">
        <v>51028</v>
      </c>
      <c r="CF97" s="1">
        <v>75883</v>
      </c>
      <c r="CG97" s="1">
        <v>78484</v>
      </c>
      <c r="CH97" s="1">
        <v>129022</v>
      </c>
      <c r="CI97" s="1">
        <v>134167</v>
      </c>
      <c r="CJ97" s="1">
        <v>67095</v>
      </c>
      <c r="CK97" s="1">
        <v>139253</v>
      </c>
      <c r="CL97" s="1">
        <v>67055</v>
      </c>
      <c r="CM97" s="1">
        <v>37924</v>
      </c>
      <c r="CN97" s="1">
        <v>10801757</v>
      </c>
      <c r="CO97" s="1">
        <v>10801757</v>
      </c>
      <c r="CP97" s="108">
        <v>11419778</v>
      </c>
      <c r="CQ97" s="111">
        <v>11419778</v>
      </c>
      <c r="CR97" s="99">
        <v>942015</v>
      </c>
      <c r="CS97">
        <v>2018</v>
      </c>
      <c r="CT97">
        <v>12122.713544901089</v>
      </c>
      <c r="CU97">
        <f>1000*CQ97/SUM(CR96:CR97)</f>
        <v>7674.0198466644579</v>
      </c>
      <c r="CV97" s="88">
        <f>1000*CP97/SUM(CR96:CR97)</f>
        <v>7674.0198466644579</v>
      </c>
      <c r="CX97" s="3">
        <f t="shared" si="7"/>
        <v>475.6390309534886</v>
      </c>
      <c r="CY97" s="3">
        <f t="shared" si="5"/>
        <v>57.660357230234844</v>
      </c>
      <c r="CZ97" s="7">
        <f t="shared" si="6"/>
        <v>36.500633633853219</v>
      </c>
    </row>
    <row r="98" spans="1:107">
      <c r="A98">
        <v>55317</v>
      </c>
      <c r="B98" t="s">
        <v>108</v>
      </c>
      <c r="C98" t="s">
        <v>109</v>
      </c>
      <c r="D98" t="s">
        <v>196</v>
      </c>
      <c r="E98" t="s">
        <v>197</v>
      </c>
      <c r="F98">
        <v>59368</v>
      </c>
      <c r="G98" t="s">
        <v>112</v>
      </c>
      <c r="H98" t="s">
        <v>113</v>
      </c>
      <c r="I98" t="s">
        <v>114</v>
      </c>
      <c r="J98" t="s">
        <v>8</v>
      </c>
      <c r="K98">
        <v>22</v>
      </c>
      <c r="L98">
        <v>2</v>
      </c>
      <c r="M98" t="s">
        <v>115</v>
      </c>
      <c r="N98" t="s">
        <v>116</v>
      </c>
      <c r="O98" t="s">
        <v>126</v>
      </c>
      <c r="P98" t="s">
        <v>126</v>
      </c>
      <c r="Q98" t="s">
        <v>118</v>
      </c>
      <c r="R98" t="s">
        <v>119</v>
      </c>
      <c r="S98" t="s">
        <v>127</v>
      </c>
      <c r="T98" s="1">
        <v>0</v>
      </c>
      <c r="U98" s="1">
        <v>0</v>
      </c>
      <c r="V98" s="1">
        <v>0</v>
      </c>
      <c r="W98" s="1">
        <v>0</v>
      </c>
      <c r="X98" s="1">
        <v>0</v>
      </c>
      <c r="Y98" s="1">
        <v>0</v>
      </c>
      <c r="Z98" s="1">
        <v>0</v>
      </c>
      <c r="AA98" s="1">
        <v>0</v>
      </c>
      <c r="AB98" s="1">
        <v>0</v>
      </c>
      <c r="AC98" s="1">
        <v>0</v>
      </c>
      <c r="AD98" s="1">
        <v>0</v>
      </c>
      <c r="AE98" s="1">
        <v>0</v>
      </c>
      <c r="AF98" s="1">
        <v>0</v>
      </c>
      <c r="AG98" s="1">
        <v>0</v>
      </c>
      <c r="AH98" s="1">
        <v>0</v>
      </c>
      <c r="AI98" s="1">
        <v>0</v>
      </c>
      <c r="AJ98" s="1">
        <v>0</v>
      </c>
      <c r="AK98" s="1">
        <v>0</v>
      </c>
      <c r="AL98" s="1">
        <v>0</v>
      </c>
      <c r="AM98" s="1">
        <v>0</v>
      </c>
      <c r="AN98" s="1">
        <v>0</v>
      </c>
      <c r="AO98" s="1">
        <v>0</v>
      </c>
      <c r="AP98" s="1">
        <v>0</v>
      </c>
      <c r="AQ98" s="1">
        <v>0</v>
      </c>
      <c r="AR98" s="2">
        <v>0</v>
      </c>
      <c r="AS98" s="2">
        <v>0</v>
      </c>
      <c r="AT98" s="2">
        <v>0</v>
      </c>
      <c r="AU98" s="2">
        <v>0</v>
      </c>
      <c r="AV98" s="2">
        <v>0</v>
      </c>
      <c r="AW98" s="2">
        <v>0</v>
      </c>
      <c r="AX98" s="2">
        <v>0</v>
      </c>
      <c r="AY98" s="2">
        <v>0</v>
      </c>
      <c r="AZ98" s="2">
        <v>0</v>
      </c>
      <c r="BA98" s="2">
        <v>0</v>
      </c>
      <c r="BB98" s="2">
        <v>0</v>
      </c>
      <c r="BC98" s="2">
        <v>0</v>
      </c>
      <c r="BD98" s="1">
        <v>0</v>
      </c>
      <c r="BE98" s="1">
        <v>0</v>
      </c>
      <c r="BF98" s="1">
        <v>0</v>
      </c>
      <c r="BG98" s="1">
        <v>0</v>
      </c>
      <c r="BH98" s="1">
        <v>0</v>
      </c>
      <c r="BI98" s="1">
        <v>0</v>
      </c>
      <c r="BJ98" s="1">
        <v>0</v>
      </c>
      <c r="BK98" s="1">
        <v>0</v>
      </c>
      <c r="BL98" s="1">
        <v>0</v>
      </c>
      <c r="BM98" s="1">
        <v>0</v>
      </c>
      <c r="BN98" s="1">
        <v>0</v>
      </c>
      <c r="BO98" s="1">
        <v>0</v>
      </c>
      <c r="BP98" s="1">
        <v>0</v>
      </c>
      <c r="BQ98" s="1">
        <v>0</v>
      </c>
      <c r="BR98" s="1">
        <v>0</v>
      </c>
      <c r="BS98" s="1">
        <v>0</v>
      </c>
      <c r="BT98" s="1">
        <v>0</v>
      </c>
      <c r="BU98" s="1">
        <v>0</v>
      </c>
      <c r="BV98" s="1">
        <v>0</v>
      </c>
      <c r="BW98" s="1">
        <v>0</v>
      </c>
      <c r="BX98" s="1">
        <v>0</v>
      </c>
      <c r="BY98" s="1">
        <v>0</v>
      </c>
      <c r="BZ98" s="1">
        <v>0</v>
      </c>
      <c r="CA98" s="1">
        <v>0</v>
      </c>
      <c r="CB98" s="1">
        <v>12692.683999999999</v>
      </c>
      <c r="CC98" s="1">
        <v>0</v>
      </c>
      <c r="CD98" s="1">
        <v>0</v>
      </c>
      <c r="CE98" s="1">
        <v>0</v>
      </c>
      <c r="CF98" s="1">
        <v>0</v>
      </c>
      <c r="CG98" s="1">
        <v>0</v>
      </c>
      <c r="CH98" s="1">
        <v>0</v>
      </c>
      <c r="CI98" s="1">
        <v>0</v>
      </c>
      <c r="CJ98" s="1">
        <v>0</v>
      </c>
      <c r="CK98" s="1">
        <v>0</v>
      </c>
      <c r="CL98" s="1">
        <v>1058.0650000000001</v>
      </c>
      <c r="CM98" s="1">
        <v>0</v>
      </c>
      <c r="CN98" s="1">
        <v>0</v>
      </c>
      <c r="CO98" s="1">
        <v>0</v>
      </c>
      <c r="CP98" s="108">
        <v>0</v>
      </c>
      <c r="CQ98" s="111">
        <v>0</v>
      </c>
      <c r="CR98" s="99">
        <v>13750.749</v>
      </c>
      <c r="CS98">
        <v>2018</v>
      </c>
      <c r="CT98">
        <v>0</v>
      </c>
      <c r="CX98" s="3">
        <f t="shared" si="7"/>
        <v>1587.3673828663013</v>
      </c>
      <c r="CY98" s="3">
        <f t="shared" si="5"/>
        <v>0</v>
      </c>
      <c r="CZ98" s="7" t="str">
        <f t="shared" si="6"/>
        <v/>
      </c>
    </row>
    <row r="99" spans="1:107">
      <c r="A99">
        <v>55317</v>
      </c>
      <c r="B99" t="s">
        <v>108</v>
      </c>
      <c r="C99" t="s">
        <v>109</v>
      </c>
      <c r="D99" t="s">
        <v>196</v>
      </c>
      <c r="E99" t="s">
        <v>197</v>
      </c>
      <c r="F99">
        <v>59368</v>
      </c>
      <c r="G99" t="s">
        <v>112</v>
      </c>
      <c r="H99" t="s">
        <v>113</v>
      </c>
      <c r="I99" t="s">
        <v>114</v>
      </c>
      <c r="J99" t="s">
        <v>8</v>
      </c>
      <c r="K99">
        <v>22</v>
      </c>
      <c r="L99">
        <v>2</v>
      </c>
      <c r="M99" t="s">
        <v>115</v>
      </c>
      <c r="N99" t="s">
        <v>116</v>
      </c>
      <c r="O99" t="s">
        <v>117</v>
      </c>
      <c r="P99" t="s">
        <v>117</v>
      </c>
      <c r="Q99" t="s">
        <v>118</v>
      </c>
      <c r="R99" t="s">
        <v>119</v>
      </c>
      <c r="S99" t="s">
        <v>120</v>
      </c>
      <c r="T99" s="1">
        <v>5131</v>
      </c>
      <c r="U99" s="1">
        <v>3329</v>
      </c>
      <c r="V99" s="1">
        <v>60</v>
      </c>
      <c r="W99" s="1">
        <v>212</v>
      </c>
      <c r="X99" s="1">
        <v>37</v>
      </c>
      <c r="Y99" s="1">
        <v>838180</v>
      </c>
      <c r="Z99" s="1">
        <v>4458</v>
      </c>
      <c r="AA99" s="1">
        <v>3344045</v>
      </c>
      <c r="AB99" s="1">
        <v>10652</v>
      </c>
      <c r="AC99" s="1">
        <v>0</v>
      </c>
      <c r="AD99" s="1">
        <v>1045</v>
      </c>
      <c r="AE99" s="1">
        <v>0</v>
      </c>
      <c r="AF99" s="1">
        <v>5131</v>
      </c>
      <c r="AG99" s="1">
        <v>3329</v>
      </c>
      <c r="AH99" s="1">
        <v>60</v>
      </c>
      <c r="AI99" s="1">
        <v>212</v>
      </c>
      <c r="AJ99" s="1">
        <v>37</v>
      </c>
      <c r="AK99" s="1">
        <v>838180</v>
      </c>
      <c r="AL99" s="1">
        <v>4458</v>
      </c>
      <c r="AM99" s="1">
        <v>3344045</v>
      </c>
      <c r="AN99" s="1">
        <v>10652</v>
      </c>
      <c r="AO99" s="1">
        <v>0</v>
      </c>
      <c r="AP99" s="1">
        <v>1045</v>
      </c>
      <c r="AQ99" s="1">
        <v>0</v>
      </c>
      <c r="AR99" s="2">
        <v>1.034</v>
      </c>
      <c r="AS99" s="2">
        <v>1.0289999999999999</v>
      </c>
      <c r="AT99" s="2">
        <v>1.028</v>
      </c>
      <c r="AU99" s="2">
        <v>1.0189999999999999</v>
      </c>
      <c r="AV99" s="2">
        <v>1.0269999999999999</v>
      </c>
      <c r="AW99" s="2">
        <v>1.0269999999999999</v>
      </c>
      <c r="AX99" s="2">
        <v>1.0269999999999999</v>
      </c>
      <c r="AY99" s="2">
        <v>1.028</v>
      </c>
      <c r="AZ99" s="2">
        <v>1.0269999999999999</v>
      </c>
      <c r="BA99" s="2">
        <v>0</v>
      </c>
      <c r="BB99" s="2">
        <v>1.0289999999999999</v>
      </c>
      <c r="BC99" s="2">
        <v>0</v>
      </c>
      <c r="BD99" s="1">
        <v>5305</v>
      </c>
      <c r="BE99" s="1">
        <v>3426</v>
      </c>
      <c r="BF99" s="1">
        <v>62</v>
      </c>
      <c r="BG99" s="1">
        <v>216</v>
      </c>
      <c r="BH99" s="1">
        <v>38</v>
      </c>
      <c r="BI99" s="1">
        <v>860811</v>
      </c>
      <c r="BJ99" s="1">
        <v>4578</v>
      </c>
      <c r="BK99" s="1">
        <v>3437678</v>
      </c>
      <c r="BL99" s="1">
        <v>10940</v>
      </c>
      <c r="BM99" s="1">
        <v>0</v>
      </c>
      <c r="BN99" s="1">
        <v>1075</v>
      </c>
      <c r="BO99" s="1">
        <v>0</v>
      </c>
      <c r="BP99" s="1">
        <v>5305</v>
      </c>
      <c r="BQ99" s="1">
        <v>3426</v>
      </c>
      <c r="BR99" s="1">
        <v>62</v>
      </c>
      <c r="BS99" s="1">
        <v>216</v>
      </c>
      <c r="BT99" s="1">
        <v>38</v>
      </c>
      <c r="BU99" s="1">
        <v>860811</v>
      </c>
      <c r="BV99" s="1">
        <v>4578</v>
      </c>
      <c r="BW99" s="1">
        <v>3437678</v>
      </c>
      <c r="BX99" s="1">
        <v>10940</v>
      </c>
      <c r="BY99" s="1">
        <v>0</v>
      </c>
      <c r="BZ99" s="1">
        <v>1075</v>
      </c>
      <c r="CA99" s="1">
        <v>0</v>
      </c>
      <c r="CB99" s="1">
        <v>107729.32</v>
      </c>
      <c r="CC99" s="1">
        <v>116132</v>
      </c>
      <c r="CD99" s="1">
        <v>64557</v>
      </c>
      <c r="CE99" s="1">
        <v>50408</v>
      </c>
      <c r="CF99" s="1">
        <v>87376</v>
      </c>
      <c r="CG99" s="1">
        <v>35939</v>
      </c>
      <c r="CH99" s="1">
        <v>150905</v>
      </c>
      <c r="CI99" s="1">
        <v>159766</v>
      </c>
      <c r="CJ99" s="1">
        <v>99716</v>
      </c>
      <c r="CK99" s="1">
        <v>0</v>
      </c>
      <c r="CL99" s="1">
        <v>83306.934999999998</v>
      </c>
      <c r="CM99" s="1">
        <v>104385</v>
      </c>
      <c r="CN99" s="1">
        <v>4207149</v>
      </c>
      <c r="CO99" s="1">
        <v>4207149</v>
      </c>
      <c r="CP99" s="108">
        <v>4324129</v>
      </c>
      <c r="CQ99" s="111">
        <v>4324129</v>
      </c>
      <c r="CR99" s="99">
        <v>1060220.3</v>
      </c>
      <c r="CS99">
        <v>2018</v>
      </c>
      <c r="CT99">
        <v>4078.5193416877605</v>
      </c>
      <c r="CX99" s="3">
        <f t="shared" si="7"/>
        <v>475.6390309534886</v>
      </c>
      <c r="CY99" s="3">
        <f t="shared" si="5"/>
        <v>19.399029874054264</v>
      </c>
      <c r="CZ99" s="7" t="str">
        <f t="shared" si="6"/>
        <v/>
      </c>
    </row>
    <row r="100" spans="1:107">
      <c r="A100">
        <v>55317</v>
      </c>
      <c r="B100" t="s">
        <v>108</v>
      </c>
      <c r="C100" t="s">
        <v>109</v>
      </c>
      <c r="D100" t="s">
        <v>196</v>
      </c>
      <c r="E100" t="s">
        <v>197</v>
      </c>
      <c r="F100">
        <v>59368</v>
      </c>
      <c r="G100" t="s">
        <v>112</v>
      </c>
      <c r="H100" t="s">
        <v>113</v>
      </c>
      <c r="I100" t="s">
        <v>114</v>
      </c>
      <c r="J100" t="s">
        <v>8</v>
      </c>
      <c r="K100">
        <v>22</v>
      </c>
      <c r="L100">
        <v>2</v>
      </c>
      <c r="M100" t="s">
        <v>115</v>
      </c>
      <c r="N100" t="s">
        <v>121</v>
      </c>
      <c r="O100" t="s">
        <v>126</v>
      </c>
      <c r="P100" t="s">
        <v>126</v>
      </c>
      <c r="Q100" t="s">
        <v>118</v>
      </c>
      <c r="R100" t="s">
        <v>119</v>
      </c>
      <c r="S100" t="s">
        <v>127</v>
      </c>
      <c r="T100" s="1">
        <v>52474</v>
      </c>
      <c r="U100" s="1">
        <v>0</v>
      </c>
      <c r="V100" s="1">
        <v>0</v>
      </c>
      <c r="W100" s="1">
        <v>0</v>
      </c>
      <c r="X100" s="1">
        <v>0</v>
      </c>
      <c r="Y100" s="1">
        <v>0</v>
      </c>
      <c r="Z100" s="1">
        <v>0</v>
      </c>
      <c r="AA100" s="1">
        <v>0</v>
      </c>
      <c r="AB100" s="1">
        <v>0</v>
      </c>
      <c r="AC100" s="1">
        <v>0</v>
      </c>
      <c r="AD100" s="1">
        <v>4486</v>
      </c>
      <c r="AE100" s="1">
        <v>0</v>
      </c>
      <c r="AF100" s="1">
        <v>52474</v>
      </c>
      <c r="AG100" s="1">
        <v>0</v>
      </c>
      <c r="AH100" s="1">
        <v>0</v>
      </c>
      <c r="AI100" s="1">
        <v>0</v>
      </c>
      <c r="AJ100" s="1">
        <v>0</v>
      </c>
      <c r="AK100" s="1">
        <v>0</v>
      </c>
      <c r="AL100" s="1">
        <v>0</v>
      </c>
      <c r="AM100" s="1">
        <v>0</v>
      </c>
      <c r="AN100" s="1">
        <v>0</v>
      </c>
      <c r="AO100" s="1">
        <v>0</v>
      </c>
      <c r="AP100" s="1">
        <v>4486</v>
      </c>
      <c r="AQ100" s="1">
        <v>0</v>
      </c>
      <c r="AR100" s="2">
        <v>5.7629999999999999</v>
      </c>
      <c r="AS100" s="2">
        <v>0</v>
      </c>
      <c r="AT100" s="2">
        <v>0</v>
      </c>
      <c r="AU100" s="2">
        <v>0</v>
      </c>
      <c r="AV100" s="2">
        <v>0</v>
      </c>
      <c r="AW100" s="2">
        <v>0</v>
      </c>
      <c r="AX100" s="2">
        <v>0</v>
      </c>
      <c r="AY100" s="2">
        <v>0</v>
      </c>
      <c r="AZ100" s="2">
        <v>0</v>
      </c>
      <c r="BA100" s="2">
        <v>0</v>
      </c>
      <c r="BB100" s="2">
        <v>5.8</v>
      </c>
      <c r="BC100" s="2">
        <v>0</v>
      </c>
      <c r="BD100" s="1">
        <v>302408</v>
      </c>
      <c r="BE100" s="1">
        <v>0</v>
      </c>
      <c r="BF100" s="1">
        <v>0</v>
      </c>
      <c r="BG100" s="1">
        <v>0</v>
      </c>
      <c r="BH100" s="1">
        <v>0</v>
      </c>
      <c r="BI100" s="1">
        <v>0</v>
      </c>
      <c r="BJ100" s="1">
        <v>0</v>
      </c>
      <c r="BK100" s="1">
        <v>0</v>
      </c>
      <c r="BL100" s="1">
        <v>0</v>
      </c>
      <c r="BM100" s="1">
        <v>0</v>
      </c>
      <c r="BN100" s="1">
        <v>26019</v>
      </c>
      <c r="BO100" s="1">
        <v>0</v>
      </c>
      <c r="BP100" s="1">
        <v>302408</v>
      </c>
      <c r="BQ100" s="1">
        <v>0</v>
      </c>
      <c r="BR100" s="1">
        <v>0</v>
      </c>
      <c r="BS100" s="1">
        <v>0</v>
      </c>
      <c r="BT100" s="1">
        <v>0</v>
      </c>
      <c r="BU100" s="1">
        <v>0</v>
      </c>
      <c r="BV100" s="1">
        <v>0</v>
      </c>
      <c r="BW100" s="1">
        <v>0</v>
      </c>
      <c r="BX100" s="1">
        <v>0</v>
      </c>
      <c r="BY100" s="1">
        <v>0</v>
      </c>
      <c r="BZ100" s="1">
        <v>26019</v>
      </c>
      <c r="CA100" s="1">
        <v>0</v>
      </c>
      <c r="CB100" s="1">
        <v>27713.397000000001</v>
      </c>
      <c r="CC100" s="1">
        <v>0</v>
      </c>
      <c r="CD100" s="1">
        <v>0</v>
      </c>
      <c r="CE100" s="1">
        <v>0</v>
      </c>
      <c r="CF100" s="1">
        <v>0</v>
      </c>
      <c r="CG100" s="1">
        <v>0</v>
      </c>
      <c r="CH100" s="1">
        <v>0</v>
      </c>
      <c r="CI100" s="1">
        <v>0</v>
      </c>
      <c r="CJ100" s="1">
        <v>0</v>
      </c>
      <c r="CK100" s="1">
        <v>0</v>
      </c>
      <c r="CL100" s="1">
        <v>2318.913</v>
      </c>
      <c r="CM100" s="1">
        <v>0</v>
      </c>
      <c r="CN100" s="1">
        <v>56960</v>
      </c>
      <c r="CO100" s="1">
        <v>56960</v>
      </c>
      <c r="CP100" s="108">
        <v>328427</v>
      </c>
      <c r="CQ100" s="111">
        <v>328427</v>
      </c>
      <c r="CR100" s="99">
        <v>30032.31</v>
      </c>
      <c r="CS100">
        <v>2018</v>
      </c>
      <c r="CT100">
        <v>10935.78882210526</v>
      </c>
      <c r="CX100" s="3">
        <f t="shared" si="7"/>
        <v>1587.3673828663013</v>
      </c>
      <c r="CY100" s="3">
        <f t="shared" si="5"/>
        <v>173.59114482123778</v>
      </c>
      <c r="CZ100" s="7" t="str">
        <f t="shared" si="6"/>
        <v/>
      </c>
    </row>
    <row r="101" spans="1:107">
      <c r="A101">
        <v>55317</v>
      </c>
      <c r="B101" t="s">
        <v>108</v>
      </c>
      <c r="C101" t="s">
        <v>109</v>
      </c>
      <c r="D101" t="s">
        <v>196</v>
      </c>
      <c r="E101" t="s">
        <v>197</v>
      </c>
      <c r="F101">
        <v>59368</v>
      </c>
      <c r="G101" t="s">
        <v>112</v>
      </c>
      <c r="H101" t="s">
        <v>113</v>
      </c>
      <c r="I101" t="s">
        <v>114</v>
      </c>
      <c r="J101" t="s">
        <v>8</v>
      </c>
      <c r="K101">
        <v>22</v>
      </c>
      <c r="L101">
        <v>2</v>
      </c>
      <c r="M101" t="s">
        <v>115</v>
      </c>
      <c r="N101" t="s">
        <v>121</v>
      </c>
      <c r="O101" t="s">
        <v>117</v>
      </c>
      <c r="P101" t="s">
        <v>117</v>
      </c>
      <c r="Q101" t="s">
        <v>118</v>
      </c>
      <c r="R101" t="s">
        <v>119</v>
      </c>
      <c r="S101" t="s">
        <v>120</v>
      </c>
      <c r="T101" s="1">
        <v>2477160</v>
      </c>
      <c r="U101" s="1">
        <v>2531308</v>
      </c>
      <c r="V101" s="1">
        <v>1517044</v>
      </c>
      <c r="W101" s="1">
        <v>1236001</v>
      </c>
      <c r="X101" s="1">
        <v>1980352</v>
      </c>
      <c r="Y101" s="1">
        <v>2645</v>
      </c>
      <c r="Z101" s="1">
        <v>3156511</v>
      </c>
      <c r="AA101" s="1">
        <v>7640</v>
      </c>
      <c r="AB101" s="1">
        <v>2032674</v>
      </c>
      <c r="AC101" s="1">
        <v>0</v>
      </c>
      <c r="AD101" s="1">
        <v>1989814</v>
      </c>
      <c r="AE101" s="1">
        <v>2441466</v>
      </c>
      <c r="AF101" s="1">
        <v>2477160</v>
      </c>
      <c r="AG101" s="1">
        <v>2531308</v>
      </c>
      <c r="AH101" s="1">
        <v>1517044</v>
      </c>
      <c r="AI101" s="1">
        <v>1236001</v>
      </c>
      <c r="AJ101" s="1">
        <v>1980352</v>
      </c>
      <c r="AK101" s="1">
        <v>2645</v>
      </c>
      <c r="AL101" s="1">
        <v>3156511</v>
      </c>
      <c r="AM101" s="1">
        <v>7640</v>
      </c>
      <c r="AN101" s="1">
        <v>2032674</v>
      </c>
      <c r="AO101" s="1">
        <v>0</v>
      </c>
      <c r="AP101" s="1">
        <v>1989814</v>
      </c>
      <c r="AQ101" s="1">
        <v>2441466</v>
      </c>
      <c r="AR101" s="2">
        <v>1.034</v>
      </c>
      <c r="AS101" s="2">
        <v>1.0289999999999999</v>
      </c>
      <c r="AT101" s="2">
        <v>1.028</v>
      </c>
      <c r="AU101" s="2">
        <v>1.0189999999999999</v>
      </c>
      <c r="AV101" s="2">
        <v>1.0269999999999999</v>
      </c>
      <c r="AW101" s="2">
        <v>1.0269999999999999</v>
      </c>
      <c r="AX101" s="2">
        <v>1.0269999999999999</v>
      </c>
      <c r="AY101" s="2">
        <v>1.028</v>
      </c>
      <c r="AZ101" s="2">
        <v>1.0269999999999999</v>
      </c>
      <c r="BA101" s="2">
        <v>0</v>
      </c>
      <c r="BB101" s="2">
        <v>1.0289999999999999</v>
      </c>
      <c r="BC101" s="2">
        <v>1.03</v>
      </c>
      <c r="BD101" s="1">
        <v>2561383</v>
      </c>
      <c r="BE101" s="1">
        <v>2604716</v>
      </c>
      <c r="BF101" s="1">
        <v>1559521</v>
      </c>
      <c r="BG101" s="1">
        <v>1259485</v>
      </c>
      <c r="BH101" s="1">
        <v>2033822</v>
      </c>
      <c r="BI101" s="1">
        <v>2716</v>
      </c>
      <c r="BJ101" s="1">
        <v>3241737</v>
      </c>
      <c r="BK101" s="1">
        <v>7854</v>
      </c>
      <c r="BL101" s="1">
        <v>2087556</v>
      </c>
      <c r="BM101" s="1">
        <v>0</v>
      </c>
      <c r="BN101" s="1">
        <v>2047519</v>
      </c>
      <c r="BO101" s="1">
        <v>2514710</v>
      </c>
      <c r="BP101" s="1">
        <v>2561383</v>
      </c>
      <c r="BQ101" s="1">
        <v>2604716</v>
      </c>
      <c r="BR101" s="1">
        <v>1559521</v>
      </c>
      <c r="BS101" s="1">
        <v>1259485</v>
      </c>
      <c r="BT101" s="1">
        <v>2033822</v>
      </c>
      <c r="BU101" s="1">
        <v>2716</v>
      </c>
      <c r="BV101" s="1">
        <v>3241737</v>
      </c>
      <c r="BW101" s="1">
        <v>7854</v>
      </c>
      <c r="BX101" s="1">
        <v>2087556</v>
      </c>
      <c r="BY101" s="1">
        <v>0</v>
      </c>
      <c r="BZ101" s="1">
        <v>2047519</v>
      </c>
      <c r="CA101" s="1">
        <v>2514710</v>
      </c>
      <c r="CB101" s="1">
        <v>234731.6</v>
      </c>
      <c r="CC101" s="1">
        <v>238262</v>
      </c>
      <c r="CD101" s="1">
        <v>139099</v>
      </c>
      <c r="CE101" s="1">
        <v>107220</v>
      </c>
      <c r="CF101" s="1">
        <v>175899</v>
      </c>
      <c r="CG101" s="1">
        <v>72703</v>
      </c>
      <c r="CH101" s="1">
        <v>284734</v>
      </c>
      <c r="CI101" s="1">
        <v>305121</v>
      </c>
      <c r="CJ101" s="1">
        <v>187122</v>
      </c>
      <c r="CK101" s="1">
        <v>0</v>
      </c>
      <c r="CL101" s="1">
        <v>182484.09</v>
      </c>
      <c r="CM101" s="1">
        <v>226626</v>
      </c>
      <c r="CN101" s="1">
        <v>19372615</v>
      </c>
      <c r="CO101" s="1">
        <v>19372615</v>
      </c>
      <c r="CP101" s="108">
        <v>19921019</v>
      </c>
      <c r="CQ101" s="111">
        <v>19921019</v>
      </c>
      <c r="CR101" s="99">
        <v>2154001.7000000002</v>
      </c>
      <c r="CS101">
        <v>2018</v>
      </c>
      <c r="CT101">
        <v>9248.3766377714564</v>
      </c>
      <c r="CU101">
        <f>1000*SUM(CQ98:CQ101)/SUM(CR98:CR101)</f>
        <v>7542.5220510684285</v>
      </c>
      <c r="CV101" s="88">
        <f>1000*SUM(CP99:CP101)/SUM(CR98:CR101)</f>
        <v>7542.5220510684285</v>
      </c>
      <c r="CX101" s="3">
        <f t="shared" si="7"/>
        <v>475.6390309534886</v>
      </c>
      <c r="CY101" s="3">
        <f t="shared" si="5"/>
        <v>43.988889018824985</v>
      </c>
      <c r="CZ101" s="7">
        <f t="shared" si="6"/>
        <v>35.875178793155065</v>
      </c>
      <c r="DA101">
        <f>CX100*CV101/100000</f>
        <v>119.72753488415857</v>
      </c>
      <c r="DB101">
        <f>872*8750</f>
        <v>7630000</v>
      </c>
      <c r="DC101">
        <f>SUM(CR98:CR101)/DB101</f>
        <v>0.4269993524246396</v>
      </c>
    </row>
    <row r="102" spans="1:107">
      <c r="A102">
        <v>55661</v>
      </c>
      <c r="B102" t="s">
        <v>108</v>
      </c>
      <c r="C102" t="s">
        <v>109</v>
      </c>
      <c r="D102" t="s">
        <v>198</v>
      </c>
      <c r="E102" t="s">
        <v>198</v>
      </c>
      <c r="F102">
        <v>13538</v>
      </c>
      <c r="G102" t="s">
        <v>189</v>
      </c>
      <c r="H102" t="s">
        <v>113</v>
      </c>
      <c r="I102" t="s">
        <v>114</v>
      </c>
      <c r="J102" t="s">
        <v>8</v>
      </c>
      <c r="K102">
        <v>22</v>
      </c>
      <c r="L102">
        <v>2</v>
      </c>
      <c r="M102" t="s">
        <v>115</v>
      </c>
      <c r="N102" t="s">
        <v>116</v>
      </c>
      <c r="O102" t="s">
        <v>126</v>
      </c>
      <c r="P102" t="s">
        <v>126</v>
      </c>
      <c r="Q102" t="s">
        <v>118</v>
      </c>
      <c r="R102" t="s">
        <v>119</v>
      </c>
      <c r="S102" t="s">
        <v>127</v>
      </c>
      <c r="T102" s="1">
        <v>0</v>
      </c>
      <c r="U102" s="1">
        <v>0</v>
      </c>
      <c r="V102" s="1">
        <v>0</v>
      </c>
      <c r="W102" s="1">
        <v>0</v>
      </c>
      <c r="X102" s="1">
        <v>0</v>
      </c>
      <c r="Y102" s="1">
        <v>0</v>
      </c>
      <c r="Z102" s="1">
        <v>0</v>
      </c>
      <c r="AA102" s="1">
        <v>0</v>
      </c>
      <c r="AB102" s="1">
        <v>0</v>
      </c>
      <c r="AC102" s="1">
        <v>0</v>
      </c>
      <c r="AD102" s="1">
        <v>0</v>
      </c>
      <c r="AE102" s="1">
        <v>0</v>
      </c>
      <c r="AF102" s="1">
        <v>0</v>
      </c>
      <c r="AG102" s="1">
        <v>0</v>
      </c>
      <c r="AH102" s="1">
        <v>0</v>
      </c>
      <c r="AI102" s="1">
        <v>0</v>
      </c>
      <c r="AJ102" s="1">
        <v>0</v>
      </c>
      <c r="AK102" s="1">
        <v>0</v>
      </c>
      <c r="AL102" s="1">
        <v>0</v>
      </c>
      <c r="AM102" s="1">
        <v>0</v>
      </c>
      <c r="AN102" s="1">
        <v>0</v>
      </c>
      <c r="AO102" s="1">
        <v>0</v>
      </c>
      <c r="AP102" s="1">
        <v>0</v>
      </c>
      <c r="AQ102" s="1">
        <v>0</v>
      </c>
      <c r="AR102" s="2">
        <v>0</v>
      </c>
      <c r="AS102" s="2">
        <v>0</v>
      </c>
      <c r="AT102" s="2">
        <v>0</v>
      </c>
      <c r="AU102" s="2">
        <v>0</v>
      </c>
      <c r="AV102" s="2">
        <v>0</v>
      </c>
      <c r="AW102" s="2">
        <v>0</v>
      </c>
      <c r="AX102" s="2">
        <v>0</v>
      </c>
      <c r="AY102" s="2">
        <v>0</v>
      </c>
      <c r="AZ102" s="2">
        <v>0</v>
      </c>
      <c r="BA102" s="2">
        <v>0</v>
      </c>
      <c r="BB102" s="2">
        <v>0</v>
      </c>
      <c r="BC102" s="2">
        <v>0</v>
      </c>
      <c r="BD102" s="1">
        <v>0</v>
      </c>
      <c r="BE102" s="1">
        <v>0</v>
      </c>
      <c r="BF102" s="1">
        <v>0</v>
      </c>
      <c r="BG102" s="1">
        <v>0</v>
      </c>
      <c r="BH102" s="1">
        <v>0</v>
      </c>
      <c r="BI102" s="1">
        <v>0</v>
      </c>
      <c r="BJ102" s="1">
        <v>0</v>
      </c>
      <c r="BK102" s="1">
        <v>0</v>
      </c>
      <c r="BL102" s="1">
        <v>0</v>
      </c>
      <c r="BM102" s="1">
        <v>0</v>
      </c>
      <c r="BN102" s="1">
        <v>0</v>
      </c>
      <c r="BO102" s="1">
        <v>0</v>
      </c>
      <c r="BP102" s="1">
        <v>0</v>
      </c>
      <c r="BQ102" s="1">
        <v>0</v>
      </c>
      <c r="BR102" s="1">
        <v>0</v>
      </c>
      <c r="BS102" s="1">
        <v>0</v>
      </c>
      <c r="BT102" s="1">
        <v>0</v>
      </c>
      <c r="BU102" s="1">
        <v>0</v>
      </c>
      <c r="BV102" s="1">
        <v>0</v>
      </c>
      <c r="BW102" s="1">
        <v>0</v>
      </c>
      <c r="BX102" s="1">
        <v>0</v>
      </c>
      <c r="BY102" s="1">
        <v>0</v>
      </c>
      <c r="BZ102" s="1">
        <v>0</v>
      </c>
      <c r="CA102" s="1">
        <v>0</v>
      </c>
      <c r="CB102" s="1">
        <v>20562.096000000001</v>
      </c>
      <c r="CC102" s="1">
        <v>0</v>
      </c>
      <c r="CD102" s="1">
        <v>9.4920000000000009</v>
      </c>
      <c r="CE102" s="1">
        <v>6.0359999999999996</v>
      </c>
      <c r="CF102" s="1">
        <v>9.0220000000000002</v>
      </c>
      <c r="CG102" s="1">
        <v>0.59899999999999998</v>
      </c>
      <c r="CH102" s="1">
        <v>4.0540000000000003</v>
      </c>
      <c r="CI102" s="1">
        <v>0</v>
      </c>
      <c r="CJ102" s="1">
        <v>0</v>
      </c>
      <c r="CK102" s="1">
        <v>0</v>
      </c>
      <c r="CL102" s="1">
        <v>824.10500000000002</v>
      </c>
      <c r="CM102" s="1">
        <v>19.125</v>
      </c>
      <c r="CN102" s="1">
        <v>0</v>
      </c>
      <c r="CO102" s="1">
        <v>0</v>
      </c>
      <c r="CP102" s="108">
        <v>0</v>
      </c>
      <c r="CQ102" s="111">
        <v>0</v>
      </c>
      <c r="CR102" s="99">
        <v>21434.528999999999</v>
      </c>
      <c r="CS102">
        <v>2018</v>
      </c>
      <c r="CT102">
        <v>0</v>
      </c>
      <c r="CX102" s="3">
        <f t="shared" si="7"/>
        <v>1587.3673828663013</v>
      </c>
      <c r="CY102" s="3">
        <f t="shared" si="5"/>
        <v>0</v>
      </c>
      <c r="CZ102" s="7" t="str">
        <f t="shared" si="6"/>
        <v/>
      </c>
    </row>
    <row r="103" spans="1:107">
      <c r="A103">
        <v>55661</v>
      </c>
      <c r="B103" t="s">
        <v>108</v>
      </c>
      <c r="C103" t="s">
        <v>109</v>
      </c>
      <c r="D103" t="s">
        <v>198</v>
      </c>
      <c r="E103" t="s">
        <v>198</v>
      </c>
      <c r="F103">
        <v>13538</v>
      </c>
      <c r="G103" t="s">
        <v>189</v>
      </c>
      <c r="H103" t="s">
        <v>113</v>
      </c>
      <c r="I103" t="s">
        <v>114</v>
      </c>
      <c r="J103" t="s">
        <v>8</v>
      </c>
      <c r="K103">
        <v>22</v>
      </c>
      <c r="L103">
        <v>2</v>
      </c>
      <c r="M103" t="s">
        <v>115</v>
      </c>
      <c r="N103" t="s">
        <v>116</v>
      </c>
      <c r="O103" t="s">
        <v>117</v>
      </c>
      <c r="P103" t="s">
        <v>117</v>
      </c>
      <c r="Q103" t="s">
        <v>118</v>
      </c>
      <c r="R103" t="s">
        <v>119</v>
      </c>
      <c r="S103" t="s">
        <v>120</v>
      </c>
      <c r="T103" s="1">
        <v>87</v>
      </c>
      <c r="U103" s="1">
        <v>0</v>
      </c>
      <c r="V103" s="1">
        <v>133</v>
      </c>
      <c r="W103" s="1">
        <v>1631</v>
      </c>
      <c r="X103" s="1">
        <v>687</v>
      </c>
      <c r="Y103" s="1">
        <v>1436</v>
      </c>
      <c r="Z103" s="1">
        <v>16184</v>
      </c>
      <c r="AA103" s="1">
        <v>23606</v>
      </c>
      <c r="AB103" s="1">
        <v>20265</v>
      </c>
      <c r="AC103" s="1">
        <v>606</v>
      </c>
      <c r="AD103" s="1">
        <v>721</v>
      </c>
      <c r="AE103" s="1">
        <v>262</v>
      </c>
      <c r="AF103" s="1">
        <v>87</v>
      </c>
      <c r="AG103" s="1">
        <v>0</v>
      </c>
      <c r="AH103" s="1">
        <v>133</v>
      </c>
      <c r="AI103" s="1">
        <v>1631</v>
      </c>
      <c r="AJ103" s="1">
        <v>687</v>
      </c>
      <c r="AK103" s="1">
        <v>1436</v>
      </c>
      <c r="AL103" s="1">
        <v>16184</v>
      </c>
      <c r="AM103" s="1">
        <v>23606</v>
      </c>
      <c r="AN103" s="1">
        <v>20265</v>
      </c>
      <c r="AO103" s="1">
        <v>606</v>
      </c>
      <c r="AP103" s="1">
        <v>721</v>
      </c>
      <c r="AQ103" s="1">
        <v>262</v>
      </c>
      <c r="AR103" s="2">
        <v>1.0409999999999999</v>
      </c>
      <c r="AS103" s="2">
        <v>0</v>
      </c>
      <c r="AT103" s="2">
        <v>1.036</v>
      </c>
      <c r="AU103" s="2">
        <v>1.0349999999999999</v>
      </c>
      <c r="AV103" s="2">
        <v>1.026</v>
      </c>
      <c r="AW103" s="2">
        <v>1.0329999999999999</v>
      </c>
      <c r="AX103" s="2">
        <v>1.0309999999999999</v>
      </c>
      <c r="AY103" s="2">
        <v>1.0249999999999999</v>
      </c>
      <c r="AZ103" s="2">
        <v>1.0269999999999999</v>
      </c>
      <c r="BA103" s="2">
        <v>1.0189999999999999</v>
      </c>
      <c r="BB103" s="2">
        <v>1.0349999999999999</v>
      </c>
      <c r="BC103" s="2">
        <v>1.0429999999999999</v>
      </c>
      <c r="BD103" s="1">
        <v>91</v>
      </c>
      <c r="BE103" s="1">
        <v>0</v>
      </c>
      <c r="BF103" s="1">
        <v>138</v>
      </c>
      <c r="BG103" s="1">
        <v>1688</v>
      </c>
      <c r="BH103" s="1">
        <v>705</v>
      </c>
      <c r="BI103" s="1">
        <v>1483</v>
      </c>
      <c r="BJ103" s="1">
        <v>16686</v>
      </c>
      <c r="BK103" s="1">
        <v>24196</v>
      </c>
      <c r="BL103" s="1">
        <v>20812</v>
      </c>
      <c r="BM103" s="1">
        <v>618</v>
      </c>
      <c r="BN103" s="1">
        <v>746</v>
      </c>
      <c r="BO103" s="1">
        <v>273</v>
      </c>
      <c r="BP103" s="1">
        <v>91</v>
      </c>
      <c r="BQ103" s="1">
        <v>0</v>
      </c>
      <c r="BR103" s="1">
        <v>138</v>
      </c>
      <c r="BS103" s="1">
        <v>1688</v>
      </c>
      <c r="BT103" s="1">
        <v>705</v>
      </c>
      <c r="BU103" s="1">
        <v>1483</v>
      </c>
      <c r="BV103" s="1">
        <v>16686</v>
      </c>
      <c r="BW103" s="1">
        <v>24196</v>
      </c>
      <c r="BX103" s="1">
        <v>20812</v>
      </c>
      <c r="BY103" s="1">
        <v>618</v>
      </c>
      <c r="BZ103" s="1">
        <v>746</v>
      </c>
      <c r="CA103" s="1">
        <v>273</v>
      </c>
      <c r="CB103" s="1">
        <v>12449.904</v>
      </c>
      <c r="CC103" s="1">
        <v>2894</v>
      </c>
      <c r="CD103" s="1">
        <v>12098.508</v>
      </c>
      <c r="CE103" s="1">
        <v>31640.964</v>
      </c>
      <c r="CF103" s="1">
        <v>32315.977999999999</v>
      </c>
      <c r="CG103" s="1">
        <v>23775.401000000002</v>
      </c>
      <c r="CH103" s="1">
        <v>50529.946000000004</v>
      </c>
      <c r="CI103" s="1">
        <v>50534</v>
      </c>
      <c r="CJ103" s="1">
        <v>41209</v>
      </c>
      <c r="CK103" s="1">
        <v>5456</v>
      </c>
      <c r="CL103" s="1">
        <v>10833.895</v>
      </c>
      <c r="CM103" s="1">
        <v>4093.875</v>
      </c>
      <c r="CN103" s="1">
        <v>65618</v>
      </c>
      <c r="CO103" s="1">
        <v>65618</v>
      </c>
      <c r="CP103" s="108">
        <v>67436</v>
      </c>
      <c r="CQ103" s="111">
        <v>67436</v>
      </c>
      <c r="CR103" s="99">
        <v>277831.46999999997</v>
      </c>
      <c r="CS103">
        <v>2018</v>
      </c>
      <c r="CT103">
        <v>242.72268364703251</v>
      </c>
      <c r="CX103" s="3">
        <f t="shared" si="7"/>
        <v>475.6390309534886</v>
      </c>
      <c r="CY103" s="3">
        <f t="shared" si="5"/>
        <v>1.1544838204030472</v>
      </c>
      <c r="CZ103" s="7" t="str">
        <f t="shared" si="6"/>
        <v/>
      </c>
    </row>
    <row r="104" spans="1:107">
      <c r="A104">
        <v>55661</v>
      </c>
      <c r="B104" t="s">
        <v>108</v>
      </c>
      <c r="C104" t="s">
        <v>109</v>
      </c>
      <c r="D104" t="s">
        <v>198</v>
      </c>
      <c r="E104" t="s">
        <v>198</v>
      </c>
      <c r="F104">
        <v>13538</v>
      </c>
      <c r="G104" t="s">
        <v>189</v>
      </c>
      <c r="H104" t="s">
        <v>113</v>
      </c>
      <c r="I104" t="s">
        <v>114</v>
      </c>
      <c r="J104" t="s">
        <v>8</v>
      </c>
      <c r="K104">
        <v>22</v>
      </c>
      <c r="L104">
        <v>2</v>
      </c>
      <c r="M104" t="s">
        <v>115</v>
      </c>
      <c r="N104" t="s">
        <v>121</v>
      </c>
      <c r="O104" t="s">
        <v>126</v>
      </c>
      <c r="P104" t="s">
        <v>126</v>
      </c>
      <c r="Q104" t="s">
        <v>118</v>
      </c>
      <c r="R104" t="s">
        <v>119</v>
      </c>
      <c r="S104" t="s">
        <v>127</v>
      </c>
      <c r="T104" s="1">
        <v>78045</v>
      </c>
      <c r="U104" s="1">
        <v>0</v>
      </c>
      <c r="V104" s="1">
        <v>34</v>
      </c>
      <c r="W104" s="1">
        <v>21</v>
      </c>
      <c r="X104" s="1">
        <v>31</v>
      </c>
      <c r="Y104" s="1">
        <v>2</v>
      </c>
      <c r="Z104" s="1">
        <v>14</v>
      </c>
      <c r="AA104" s="1">
        <v>0</v>
      </c>
      <c r="AB104" s="1">
        <v>0</v>
      </c>
      <c r="AC104" s="1">
        <v>0</v>
      </c>
      <c r="AD104" s="1">
        <v>3160</v>
      </c>
      <c r="AE104" s="1">
        <v>72</v>
      </c>
      <c r="AF104" s="1">
        <v>78045</v>
      </c>
      <c r="AG104" s="1">
        <v>0</v>
      </c>
      <c r="AH104" s="1">
        <v>34</v>
      </c>
      <c r="AI104" s="1">
        <v>21</v>
      </c>
      <c r="AJ104" s="1">
        <v>31</v>
      </c>
      <c r="AK104" s="1">
        <v>2</v>
      </c>
      <c r="AL104" s="1">
        <v>14</v>
      </c>
      <c r="AM104" s="1">
        <v>0</v>
      </c>
      <c r="AN104" s="1">
        <v>0</v>
      </c>
      <c r="AO104" s="1">
        <v>0</v>
      </c>
      <c r="AP104" s="1">
        <v>3160</v>
      </c>
      <c r="AQ104" s="1">
        <v>72</v>
      </c>
      <c r="AR104" s="2">
        <v>5.78</v>
      </c>
      <c r="AS104" s="2">
        <v>0</v>
      </c>
      <c r="AT104" s="2">
        <v>5.758</v>
      </c>
      <c r="AU104" s="2">
        <v>5.7839999999999998</v>
      </c>
      <c r="AV104" s="2">
        <v>5.774</v>
      </c>
      <c r="AW104" s="2">
        <v>6</v>
      </c>
      <c r="AX104" s="2">
        <v>5.76</v>
      </c>
      <c r="AY104" s="2">
        <v>0</v>
      </c>
      <c r="AZ104" s="2">
        <v>0</v>
      </c>
      <c r="BA104" s="2">
        <v>0</v>
      </c>
      <c r="BB104" s="2">
        <v>5.758</v>
      </c>
      <c r="BC104" s="2">
        <v>5.7530000000000001</v>
      </c>
      <c r="BD104" s="1">
        <v>451100</v>
      </c>
      <c r="BE104" s="1">
        <v>0</v>
      </c>
      <c r="BF104" s="1">
        <v>196</v>
      </c>
      <c r="BG104" s="1">
        <v>121</v>
      </c>
      <c r="BH104" s="1">
        <v>179</v>
      </c>
      <c r="BI104" s="1">
        <v>12</v>
      </c>
      <c r="BJ104" s="1">
        <v>81</v>
      </c>
      <c r="BK104" s="1">
        <v>0</v>
      </c>
      <c r="BL104" s="1">
        <v>0</v>
      </c>
      <c r="BM104" s="1">
        <v>0</v>
      </c>
      <c r="BN104" s="1">
        <v>18195</v>
      </c>
      <c r="BO104" s="1">
        <v>414</v>
      </c>
      <c r="BP104" s="1">
        <v>451100</v>
      </c>
      <c r="BQ104" s="1">
        <v>0</v>
      </c>
      <c r="BR104" s="1">
        <v>196</v>
      </c>
      <c r="BS104" s="1">
        <v>121</v>
      </c>
      <c r="BT104" s="1">
        <v>179</v>
      </c>
      <c r="BU104" s="1">
        <v>12</v>
      </c>
      <c r="BV104" s="1">
        <v>81</v>
      </c>
      <c r="BW104" s="1">
        <v>0</v>
      </c>
      <c r="BX104" s="1">
        <v>0</v>
      </c>
      <c r="BY104" s="1">
        <v>0</v>
      </c>
      <c r="BZ104" s="1">
        <v>18195</v>
      </c>
      <c r="CA104" s="1">
        <v>414</v>
      </c>
      <c r="CB104" s="1">
        <v>37723.694000000003</v>
      </c>
      <c r="CC104" s="1">
        <v>0</v>
      </c>
      <c r="CD104" s="1">
        <v>16.277000000000001</v>
      </c>
      <c r="CE104" s="1">
        <v>10.323</v>
      </c>
      <c r="CF104" s="1">
        <v>14.507999999999999</v>
      </c>
      <c r="CG104" s="1">
        <v>0.98499999999999999</v>
      </c>
      <c r="CH104" s="1">
        <v>6.86</v>
      </c>
      <c r="CI104" s="1">
        <v>0</v>
      </c>
      <c r="CJ104" s="1">
        <v>0</v>
      </c>
      <c r="CK104" s="1">
        <v>0</v>
      </c>
      <c r="CL104" s="1">
        <v>1489.587</v>
      </c>
      <c r="CM104" s="1">
        <v>32.905000000000001</v>
      </c>
      <c r="CN104" s="1">
        <v>81379</v>
      </c>
      <c r="CO104" s="1">
        <v>81379</v>
      </c>
      <c r="CP104" s="108">
        <v>470298</v>
      </c>
      <c r="CQ104" s="111">
        <v>470298</v>
      </c>
      <c r="CR104" s="99">
        <v>39295.139000000003</v>
      </c>
      <c r="CS104">
        <v>2018</v>
      </c>
      <c r="CT104">
        <v>11968.350589114852</v>
      </c>
      <c r="CX104" s="3">
        <f t="shared" si="7"/>
        <v>1587.3673828663013</v>
      </c>
      <c r="CY104" s="3">
        <f t="shared" si="5"/>
        <v>189.98169351869598</v>
      </c>
      <c r="CZ104" s="7" t="str">
        <f t="shared" si="6"/>
        <v/>
      </c>
    </row>
    <row r="105" spans="1:107">
      <c r="A105">
        <v>55661</v>
      </c>
      <c r="B105" t="s">
        <v>108</v>
      </c>
      <c r="C105" t="s">
        <v>109</v>
      </c>
      <c r="D105" t="s">
        <v>198</v>
      </c>
      <c r="E105" t="s">
        <v>198</v>
      </c>
      <c r="F105">
        <v>13538</v>
      </c>
      <c r="G105" t="s">
        <v>189</v>
      </c>
      <c r="H105" t="s">
        <v>113</v>
      </c>
      <c r="I105" t="s">
        <v>114</v>
      </c>
      <c r="J105" t="s">
        <v>8</v>
      </c>
      <c r="K105">
        <v>22</v>
      </c>
      <c r="L105">
        <v>2</v>
      </c>
      <c r="M105" t="s">
        <v>115</v>
      </c>
      <c r="N105" t="s">
        <v>121</v>
      </c>
      <c r="O105" t="s">
        <v>117</v>
      </c>
      <c r="P105" t="s">
        <v>117</v>
      </c>
      <c r="Q105" t="s">
        <v>118</v>
      </c>
      <c r="R105" t="s">
        <v>119</v>
      </c>
      <c r="S105" t="s">
        <v>120</v>
      </c>
      <c r="T105" s="1">
        <v>262287</v>
      </c>
      <c r="U105" s="1">
        <v>58658</v>
      </c>
      <c r="V105" s="1">
        <v>240738</v>
      </c>
      <c r="W105" s="1">
        <v>613565</v>
      </c>
      <c r="X105" s="1">
        <v>624206</v>
      </c>
      <c r="Y105" s="1">
        <v>459491</v>
      </c>
      <c r="Z105" s="1">
        <v>958776</v>
      </c>
      <c r="AA105" s="1">
        <v>960799</v>
      </c>
      <c r="AB105" s="1">
        <v>773721</v>
      </c>
      <c r="AC105" s="1">
        <v>120370</v>
      </c>
      <c r="AD105" s="1">
        <v>230390</v>
      </c>
      <c r="AE105" s="1">
        <v>84751</v>
      </c>
      <c r="AF105" s="1">
        <v>262287</v>
      </c>
      <c r="AG105" s="1">
        <v>58658</v>
      </c>
      <c r="AH105" s="1">
        <v>240738</v>
      </c>
      <c r="AI105" s="1">
        <v>613565</v>
      </c>
      <c r="AJ105" s="1">
        <v>624206</v>
      </c>
      <c r="AK105" s="1">
        <v>459491</v>
      </c>
      <c r="AL105" s="1">
        <v>958776</v>
      </c>
      <c r="AM105" s="1">
        <v>960799</v>
      </c>
      <c r="AN105" s="1">
        <v>773721</v>
      </c>
      <c r="AO105" s="1">
        <v>120370</v>
      </c>
      <c r="AP105" s="1">
        <v>230390</v>
      </c>
      <c r="AQ105" s="1">
        <v>84751</v>
      </c>
      <c r="AR105" s="2">
        <v>1.0409999999999999</v>
      </c>
      <c r="AS105" s="2">
        <v>1.038</v>
      </c>
      <c r="AT105" s="2">
        <v>1.036</v>
      </c>
      <c r="AU105" s="2">
        <v>1.0349999999999999</v>
      </c>
      <c r="AV105" s="2">
        <v>1.026</v>
      </c>
      <c r="AW105" s="2">
        <v>1.0329999999999999</v>
      </c>
      <c r="AX105" s="2">
        <v>1.0309999999999999</v>
      </c>
      <c r="AY105" s="2">
        <v>1.0249999999999999</v>
      </c>
      <c r="AZ105" s="2">
        <v>1.0269999999999999</v>
      </c>
      <c r="BA105" s="2">
        <v>1.0189999999999999</v>
      </c>
      <c r="BB105" s="2">
        <v>1.0349999999999999</v>
      </c>
      <c r="BC105" s="2">
        <v>1.0429999999999999</v>
      </c>
      <c r="BD105" s="1">
        <v>273041</v>
      </c>
      <c r="BE105" s="1">
        <v>60887</v>
      </c>
      <c r="BF105" s="1">
        <v>249405</v>
      </c>
      <c r="BG105" s="1">
        <v>635040</v>
      </c>
      <c r="BH105" s="1">
        <v>640435</v>
      </c>
      <c r="BI105" s="1">
        <v>474654</v>
      </c>
      <c r="BJ105" s="1">
        <v>988498</v>
      </c>
      <c r="BK105" s="1">
        <v>984819</v>
      </c>
      <c r="BL105" s="1">
        <v>794611</v>
      </c>
      <c r="BM105" s="1">
        <v>122657</v>
      </c>
      <c r="BN105" s="1">
        <v>238454</v>
      </c>
      <c r="BO105" s="1">
        <v>88395</v>
      </c>
      <c r="BP105" s="1">
        <v>273041</v>
      </c>
      <c r="BQ105" s="1">
        <v>60887</v>
      </c>
      <c r="BR105" s="1">
        <v>249405</v>
      </c>
      <c r="BS105" s="1">
        <v>635040</v>
      </c>
      <c r="BT105" s="1">
        <v>640435</v>
      </c>
      <c r="BU105" s="1">
        <v>474654</v>
      </c>
      <c r="BV105" s="1">
        <v>988498</v>
      </c>
      <c r="BW105" s="1">
        <v>984819</v>
      </c>
      <c r="BX105" s="1">
        <v>794611</v>
      </c>
      <c r="BY105" s="1">
        <v>122657</v>
      </c>
      <c r="BZ105" s="1">
        <v>238454</v>
      </c>
      <c r="CA105" s="1">
        <v>88395</v>
      </c>
      <c r="CB105" s="1">
        <v>22833.306</v>
      </c>
      <c r="CC105" s="1">
        <v>4813</v>
      </c>
      <c r="CD105" s="1">
        <v>20735.723000000002</v>
      </c>
      <c r="CE105" s="1">
        <v>53971.677000000003</v>
      </c>
      <c r="CF105" s="1">
        <v>51910.491999999998</v>
      </c>
      <c r="CG105" s="1">
        <v>38956.014999999999</v>
      </c>
      <c r="CH105" s="1">
        <v>84093.14</v>
      </c>
      <c r="CI105" s="1">
        <v>84664</v>
      </c>
      <c r="CJ105" s="1">
        <v>67819</v>
      </c>
      <c r="CK105" s="1">
        <v>9968</v>
      </c>
      <c r="CL105" s="1">
        <v>19521.413</v>
      </c>
      <c r="CM105" s="1">
        <v>7022.0950000000003</v>
      </c>
      <c r="CN105" s="1">
        <v>5387752</v>
      </c>
      <c r="CO105" s="1">
        <v>5387752</v>
      </c>
      <c r="CP105" s="108">
        <v>5550896</v>
      </c>
      <c r="CQ105" s="111">
        <v>5550896</v>
      </c>
      <c r="CR105" s="99">
        <v>466307.86</v>
      </c>
      <c r="CS105">
        <v>2018</v>
      </c>
      <c r="CT105">
        <v>11903.929734317582</v>
      </c>
      <c r="CU105">
        <f>1000*SUM(CQ103:CQ105)/SUM(CR102:CR105)</f>
        <v>7564.7465800391046</v>
      </c>
      <c r="CV105" s="88">
        <f>1000*SUM(CP102:CP105)/SUM(CR102:CR105)</f>
        <v>7564.7465800391046</v>
      </c>
      <c r="CX105" s="3">
        <f t="shared" si="7"/>
        <v>475.6390309534886</v>
      </c>
      <c r="CY105" s="3">
        <f t="shared" si="5"/>
        <v>56.619736033692341</v>
      </c>
      <c r="CZ105" s="7">
        <f t="shared" si="6"/>
        <v>35.980887327385169</v>
      </c>
      <c r="DA105">
        <f>CX104*CV105/100000</f>
        <v>120.08031980803477</v>
      </c>
      <c r="DB105">
        <f>605.5*8760</f>
        <v>5304180</v>
      </c>
      <c r="DC105">
        <f>SUM(CR102:CR105)/DB105</f>
        <v>0.15174239901360811</v>
      </c>
    </row>
    <row r="106" spans="1:107">
      <c r="A106">
        <v>56047</v>
      </c>
      <c r="B106" t="s">
        <v>108</v>
      </c>
      <c r="C106" t="s">
        <v>109</v>
      </c>
      <c r="D106" t="s">
        <v>199</v>
      </c>
      <c r="E106" t="s">
        <v>200</v>
      </c>
      <c r="F106">
        <v>19002</v>
      </c>
      <c r="G106" t="s">
        <v>121</v>
      </c>
      <c r="H106" t="s">
        <v>113</v>
      </c>
      <c r="I106" t="s">
        <v>114</v>
      </c>
      <c r="J106" t="s">
        <v>8</v>
      </c>
      <c r="K106">
        <v>22</v>
      </c>
      <c r="L106">
        <v>2</v>
      </c>
      <c r="M106" t="s">
        <v>115</v>
      </c>
      <c r="N106" t="s">
        <v>116</v>
      </c>
      <c r="O106" t="s">
        <v>126</v>
      </c>
      <c r="P106" t="s">
        <v>126</v>
      </c>
      <c r="Q106" t="s">
        <v>118</v>
      </c>
      <c r="R106" t="s">
        <v>119</v>
      </c>
      <c r="S106" t="s">
        <v>127</v>
      </c>
      <c r="T106" s="1" t="s">
        <v>109</v>
      </c>
      <c r="U106" s="1" t="s">
        <v>109</v>
      </c>
      <c r="V106" s="1" t="s">
        <v>109</v>
      </c>
      <c r="W106" s="1" t="s">
        <v>109</v>
      </c>
      <c r="X106" s="1">
        <v>0</v>
      </c>
      <c r="Y106" s="1">
        <v>0</v>
      </c>
      <c r="Z106" s="1">
        <v>0</v>
      </c>
      <c r="AA106" s="1">
        <v>0</v>
      </c>
      <c r="AB106" s="1">
        <v>0</v>
      </c>
      <c r="AC106" s="1">
        <v>0</v>
      </c>
      <c r="AD106" s="1">
        <v>0</v>
      </c>
      <c r="AE106" s="1">
        <v>0</v>
      </c>
      <c r="AF106" s="1" t="s">
        <v>109</v>
      </c>
      <c r="AG106" s="1" t="s">
        <v>109</v>
      </c>
      <c r="AH106" s="1" t="s">
        <v>109</v>
      </c>
      <c r="AI106" s="1" t="s">
        <v>109</v>
      </c>
      <c r="AJ106" s="1">
        <v>0</v>
      </c>
      <c r="AK106" s="1">
        <v>0</v>
      </c>
      <c r="AL106" s="1">
        <v>0</v>
      </c>
      <c r="AM106" s="1">
        <v>0</v>
      </c>
      <c r="AN106" s="1">
        <v>0</v>
      </c>
      <c r="AO106" s="1">
        <v>0</v>
      </c>
      <c r="AP106" s="1">
        <v>0</v>
      </c>
      <c r="AQ106" s="1">
        <v>0</v>
      </c>
      <c r="AR106" s="2" t="s">
        <v>109</v>
      </c>
      <c r="AS106" s="2" t="s">
        <v>109</v>
      </c>
      <c r="AT106" s="2" t="s">
        <v>109</v>
      </c>
      <c r="AU106" s="2" t="s">
        <v>109</v>
      </c>
      <c r="AV106" s="2">
        <v>0</v>
      </c>
      <c r="AW106" s="2">
        <v>0</v>
      </c>
      <c r="AX106" s="2">
        <v>0</v>
      </c>
      <c r="AY106" s="2">
        <v>0</v>
      </c>
      <c r="AZ106" s="2">
        <v>0</v>
      </c>
      <c r="BA106" s="2">
        <v>0</v>
      </c>
      <c r="BB106" s="2">
        <v>0</v>
      </c>
      <c r="BC106" s="2">
        <v>0</v>
      </c>
      <c r="BD106" s="1" t="s">
        <v>109</v>
      </c>
      <c r="BE106" s="1" t="s">
        <v>109</v>
      </c>
      <c r="BF106" s="1" t="s">
        <v>109</v>
      </c>
      <c r="BG106" s="1" t="s">
        <v>109</v>
      </c>
      <c r="BH106" s="1">
        <v>0</v>
      </c>
      <c r="BI106" s="1">
        <v>0</v>
      </c>
      <c r="BJ106" s="1">
        <v>0</v>
      </c>
      <c r="BK106" s="1">
        <v>0</v>
      </c>
      <c r="BL106" s="1">
        <v>0</v>
      </c>
      <c r="BM106" s="1">
        <v>0</v>
      </c>
      <c r="BN106" s="1">
        <v>0</v>
      </c>
      <c r="BO106" s="1">
        <v>0</v>
      </c>
      <c r="BP106" s="1" t="s">
        <v>109</v>
      </c>
      <c r="BQ106" s="1" t="s">
        <v>109</v>
      </c>
      <c r="BR106" s="1" t="s">
        <v>109</v>
      </c>
      <c r="BS106" s="1" t="s">
        <v>109</v>
      </c>
      <c r="BT106" s="1">
        <v>0</v>
      </c>
      <c r="BU106" s="1">
        <v>0</v>
      </c>
      <c r="BV106" s="1">
        <v>0</v>
      </c>
      <c r="BW106" s="1">
        <v>0</v>
      </c>
      <c r="BX106" s="1">
        <v>0</v>
      </c>
      <c r="BY106" s="1">
        <v>0</v>
      </c>
      <c r="BZ106" s="1">
        <v>0</v>
      </c>
      <c r="CA106" s="1">
        <v>0</v>
      </c>
      <c r="CB106" s="1" t="s">
        <v>109</v>
      </c>
      <c r="CC106" s="1" t="s">
        <v>109</v>
      </c>
      <c r="CD106" s="1" t="s">
        <v>109</v>
      </c>
      <c r="CE106" s="1" t="s">
        <v>109</v>
      </c>
      <c r="CF106" s="1">
        <v>629.553</v>
      </c>
      <c r="CG106" s="1">
        <v>11314.776</v>
      </c>
      <c r="CH106" s="1">
        <v>0</v>
      </c>
      <c r="CI106" s="1">
        <v>0</v>
      </c>
      <c r="CJ106" s="1">
        <v>0</v>
      </c>
      <c r="CK106" s="1">
        <v>0</v>
      </c>
      <c r="CL106" s="1">
        <v>0</v>
      </c>
      <c r="CM106" s="1">
        <v>0</v>
      </c>
      <c r="CN106" s="1">
        <v>0</v>
      </c>
      <c r="CO106" s="1">
        <v>0</v>
      </c>
      <c r="CP106" s="108">
        <v>0</v>
      </c>
      <c r="CQ106" s="111">
        <v>0</v>
      </c>
      <c r="CR106" s="99">
        <v>11944.329</v>
      </c>
      <c r="CS106">
        <v>2018</v>
      </c>
      <c r="CT106">
        <v>0</v>
      </c>
      <c r="CX106" s="3">
        <f t="shared" si="7"/>
        <v>1587.3673828663013</v>
      </c>
      <c r="CY106" s="3">
        <f t="shared" si="5"/>
        <v>0</v>
      </c>
      <c r="CZ106" s="7" t="str">
        <f t="shared" si="6"/>
        <v/>
      </c>
    </row>
    <row r="107" spans="1:107">
      <c r="A107">
        <v>56047</v>
      </c>
      <c r="B107" t="s">
        <v>108</v>
      </c>
      <c r="C107" t="s">
        <v>109</v>
      </c>
      <c r="D107" t="s">
        <v>199</v>
      </c>
      <c r="E107" t="s">
        <v>200</v>
      </c>
      <c r="F107">
        <v>19002</v>
      </c>
      <c r="G107" t="s">
        <v>121</v>
      </c>
      <c r="H107" t="s">
        <v>113</v>
      </c>
      <c r="I107" t="s">
        <v>114</v>
      </c>
      <c r="J107" t="s">
        <v>8</v>
      </c>
      <c r="K107">
        <v>22</v>
      </c>
      <c r="L107">
        <v>2</v>
      </c>
      <c r="M107" t="s">
        <v>115</v>
      </c>
      <c r="N107" t="s">
        <v>116</v>
      </c>
      <c r="O107" t="s">
        <v>117</v>
      </c>
      <c r="P107" t="s">
        <v>117</v>
      </c>
      <c r="Q107" t="s">
        <v>118</v>
      </c>
      <c r="R107" t="s">
        <v>119</v>
      </c>
      <c r="S107" t="s">
        <v>120</v>
      </c>
      <c r="T107" s="1" t="s">
        <v>109</v>
      </c>
      <c r="U107" s="1" t="s">
        <v>109</v>
      </c>
      <c r="V107" s="1" t="s">
        <v>109</v>
      </c>
      <c r="W107" s="1" t="s">
        <v>109</v>
      </c>
      <c r="X107" s="1">
        <v>19611</v>
      </c>
      <c r="Y107" s="1">
        <v>56479</v>
      </c>
      <c r="Z107" s="1">
        <v>94155</v>
      </c>
      <c r="AA107" s="1">
        <v>98826</v>
      </c>
      <c r="AB107" s="1">
        <v>68330</v>
      </c>
      <c r="AC107" s="1">
        <v>40766</v>
      </c>
      <c r="AD107" s="1">
        <v>35017</v>
      </c>
      <c r="AE107" s="1">
        <v>7157</v>
      </c>
      <c r="AF107" s="1" t="s">
        <v>109</v>
      </c>
      <c r="AG107" s="1" t="s">
        <v>109</v>
      </c>
      <c r="AH107" s="1" t="s">
        <v>109</v>
      </c>
      <c r="AI107" s="1" t="s">
        <v>109</v>
      </c>
      <c r="AJ107" s="1">
        <v>19611</v>
      </c>
      <c r="AK107" s="1">
        <v>56479</v>
      </c>
      <c r="AL107" s="1">
        <v>94155</v>
      </c>
      <c r="AM107" s="1">
        <v>98826</v>
      </c>
      <c r="AN107" s="1">
        <v>68330</v>
      </c>
      <c r="AO107" s="1">
        <v>40766</v>
      </c>
      <c r="AP107" s="1">
        <v>35017</v>
      </c>
      <c r="AQ107" s="1">
        <v>7157</v>
      </c>
      <c r="AR107" s="2" t="s">
        <v>109</v>
      </c>
      <c r="AS107" s="2" t="s">
        <v>109</v>
      </c>
      <c r="AT107" s="2" t="s">
        <v>109</v>
      </c>
      <c r="AU107" s="2" t="s">
        <v>109</v>
      </c>
      <c r="AV107" s="2">
        <v>1.026</v>
      </c>
      <c r="AW107" s="2">
        <v>1.026</v>
      </c>
      <c r="AX107" s="2">
        <v>1.026</v>
      </c>
      <c r="AY107" s="2">
        <v>1.026</v>
      </c>
      <c r="AZ107" s="2">
        <v>1.026</v>
      </c>
      <c r="BA107" s="2">
        <v>1.026</v>
      </c>
      <c r="BB107" s="2">
        <v>1.026</v>
      </c>
      <c r="BC107" s="2">
        <v>1.026</v>
      </c>
      <c r="BD107" s="1" t="s">
        <v>109</v>
      </c>
      <c r="BE107" s="1" t="s">
        <v>109</v>
      </c>
      <c r="BF107" s="1" t="s">
        <v>109</v>
      </c>
      <c r="BG107" s="1" t="s">
        <v>109</v>
      </c>
      <c r="BH107" s="1">
        <v>20121</v>
      </c>
      <c r="BI107" s="1">
        <v>57947</v>
      </c>
      <c r="BJ107" s="1">
        <v>96603</v>
      </c>
      <c r="BK107" s="1">
        <v>101395</v>
      </c>
      <c r="BL107" s="1">
        <v>70107</v>
      </c>
      <c r="BM107" s="1">
        <v>41826</v>
      </c>
      <c r="BN107" s="1">
        <v>35927</v>
      </c>
      <c r="BO107" s="1">
        <v>7343</v>
      </c>
      <c r="BP107" s="1" t="s">
        <v>109</v>
      </c>
      <c r="BQ107" s="1" t="s">
        <v>109</v>
      </c>
      <c r="BR107" s="1" t="s">
        <v>109</v>
      </c>
      <c r="BS107" s="1" t="s">
        <v>109</v>
      </c>
      <c r="BT107" s="1">
        <v>20121</v>
      </c>
      <c r="BU107" s="1">
        <v>57947</v>
      </c>
      <c r="BV107" s="1">
        <v>96603</v>
      </c>
      <c r="BW107" s="1">
        <v>101395</v>
      </c>
      <c r="BX107" s="1">
        <v>70107</v>
      </c>
      <c r="BY107" s="1">
        <v>41826</v>
      </c>
      <c r="BZ107" s="1">
        <v>35927</v>
      </c>
      <c r="CA107" s="1">
        <v>7343</v>
      </c>
      <c r="CB107" s="1" t="s">
        <v>109</v>
      </c>
      <c r="CC107" s="1" t="s">
        <v>109</v>
      </c>
      <c r="CD107" s="1" t="s">
        <v>109</v>
      </c>
      <c r="CE107" s="1" t="s">
        <v>109</v>
      </c>
      <c r="CF107" s="1">
        <v>37530.447</v>
      </c>
      <c r="CG107" s="1">
        <v>85549.224000000002</v>
      </c>
      <c r="CH107" s="1">
        <v>150922</v>
      </c>
      <c r="CI107" s="1">
        <v>163561</v>
      </c>
      <c r="CJ107" s="1">
        <v>135747</v>
      </c>
      <c r="CK107" s="1">
        <v>152883</v>
      </c>
      <c r="CL107" s="1">
        <v>103568</v>
      </c>
      <c r="CM107" s="1">
        <v>123726</v>
      </c>
      <c r="CN107" s="1">
        <v>420341</v>
      </c>
      <c r="CO107" s="1">
        <v>420341</v>
      </c>
      <c r="CP107" s="108">
        <v>431269</v>
      </c>
      <c r="CQ107" s="111">
        <v>431269</v>
      </c>
      <c r="CR107" s="99">
        <v>953486.67</v>
      </c>
      <c r="CS107">
        <v>2018</v>
      </c>
      <c r="CT107">
        <v>452.30731961884692</v>
      </c>
      <c r="CX107" s="3">
        <f t="shared" si="7"/>
        <v>475.6390309534886</v>
      </c>
      <c r="CY107" s="3">
        <f t="shared" si="5"/>
        <v>2.1513501519667821</v>
      </c>
      <c r="CZ107" s="7" t="str">
        <f t="shared" si="6"/>
        <v/>
      </c>
    </row>
    <row r="108" spans="1:107">
      <c r="A108">
        <v>56047</v>
      </c>
      <c r="B108" t="s">
        <v>108</v>
      </c>
      <c r="C108" t="s">
        <v>109</v>
      </c>
      <c r="D108" t="s">
        <v>199</v>
      </c>
      <c r="E108" t="s">
        <v>200</v>
      </c>
      <c r="F108">
        <v>19002</v>
      </c>
      <c r="G108" t="s">
        <v>121</v>
      </c>
      <c r="H108" t="s">
        <v>113</v>
      </c>
      <c r="I108" t="s">
        <v>114</v>
      </c>
      <c r="J108" t="s">
        <v>8</v>
      </c>
      <c r="K108">
        <v>22</v>
      </c>
      <c r="L108">
        <v>2</v>
      </c>
      <c r="M108" t="s">
        <v>115</v>
      </c>
      <c r="N108" t="s">
        <v>121</v>
      </c>
      <c r="O108" t="s">
        <v>126</v>
      </c>
      <c r="P108" t="s">
        <v>126</v>
      </c>
      <c r="Q108" t="s">
        <v>118</v>
      </c>
      <c r="R108" t="s">
        <v>119</v>
      </c>
      <c r="S108" t="s">
        <v>127</v>
      </c>
      <c r="T108" s="1" t="s">
        <v>109</v>
      </c>
      <c r="U108" s="1" t="s">
        <v>109</v>
      </c>
      <c r="V108" s="1" t="s">
        <v>109</v>
      </c>
      <c r="W108" s="1" t="s">
        <v>109</v>
      </c>
      <c r="X108" s="1">
        <v>2232</v>
      </c>
      <c r="Y108" s="1">
        <v>41487</v>
      </c>
      <c r="Z108" s="1">
        <v>0</v>
      </c>
      <c r="AA108" s="1">
        <v>0</v>
      </c>
      <c r="AB108" s="1">
        <v>0</v>
      </c>
      <c r="AC108" s="1">
        <v>0</v>
      </c>
      <c r="AD108" s="1">
        <v>0</v>
      </c>
      <c r="AE108" s="1">
        <v>0</v>
      </c>
      <c r="AF108" s="1" t="s">
        <v>109</v>
      </c>
      <c r="AG108" s="1" t="s">
        <v>109</v>
      </c>
      <c r="AH108" s="1" t="s">
        <v>109</v>
      </c>
      <c r="AI108" s="1" t="s">
        <v>109</v>
      </c>
      <c r="AJ108" s="1">
        <v>2232</v>
      </c>
      <c r="AK108" s="1">
        <v>41487</v>
      </c>
      <c r="AL108" s="1">
        <v>0</v>
      </c>
      <c r="AM108" s="1">
        <v>0</v>
      </c>
      <c r="AN108" s="1">
        <v>0</v>
      </c>
      <c r="AO108" s="1">
        <v>0</v>
      </c>
      <c r="AP108" s="1">
        <v>0</v>
      </c>
      <c r="AQ108" s="1">
        <v>0</v>
      </c>
      <c r="AR108" s="2" t="s">
        <v>109</v>
      </c>
      <c r="AS108" s="2" t="s">
        <v>109</v>
      </c>
      <c r="AT108" s="2" t="s">
        <v>109</v>
      </c>
      <c r="AU108" s="2" t="s">
        <v>109</v>
      </c>
      <c r="AV108" s="2">
        <v>5.78</v>
      </c>
      <c r="AW108" s="2">
        <v>5.78</v>
      </c>
      <c r="AX108" s="2">
        <v>0</v>
      </c>
      <c r="AY108" s="2">
        <v>0</v>
      </c>
      <c r="AZ108" s="2">
        <v>0</v>
      </c>
      <c r="BA108" s="2">
        <v>0</v>
      </c>
      <c r="BB108" s="2">
        <v>0</v>
      </c>
      <c r="BC108" s="2">
        <v>0</v>
      </c>
      <c r="BD108" s="1" t="s">
        <v>109</v>
      </c>
      <c r="BE108" s="1" t="s">
        <v>109</v>
      </c>
      <c r="BF108" s="1" t="s">
        <v>109</v>
      </c>
      <c r="BG108" s="1" t="s">
        <v>109</v>
      </c>
      <c r="BH108" s="1">
        <v>12901</v>
      </c>
      <c r="BI108" s="1">
        <v>239795</v>
      </c>
      <c r="BJ108" s="1">
        <v>0</v>
      </c>
      <c r="BK108" s="1">
        <v>0</v>
      </c>
      <c r="BL108" s="1">
        <v>0</v>
      </c>
      <c r="BM108" s="1">
        <v>0</v>
      </c>
      <c r="BN108" s="1">
        <v>0</v>
      </c>
      <c r="BO108" s="1">
        <v>0</v>
      </c>
      <c r="BP108" s="1" t="s">
        <v>109</v>
      </c>
      <c r="BQ108" s="1" t="s">
        <v>109</v>
      </c>
      <c r="BR108" s="1" t="s">
        <v>109</v>
      </c>
      <c r="BS108" s="1" t="s">
        <v>109</v>
      </c>
      <c r="BT108" s="1">
        <v>12901</v>
      </c>
      <c r="BU108" s="1">
        <v>239795</v>
      </c>
      <c r="BV108" s="1">
        <v>0</v>
      </c>
      <c r="BW108" s="1">
        <v>0</v>
      </c>
      <c r="BX108" s="1">
        <v>0</v>
      </c>
      <c r="BY108" s="1">
        <v>0</v>
      </c>
      <c r="BZ108" s="1">
        <v>0</v>
      </c>
      <c r="CA108" s="1">
        <v>0</v>
      </c>
      <c r="CB108" s="1" t="s">
        <v>109</v>
      </c>
      <c r="CC108" s="1" t="s">
        <v>109</v>
      </c>
      <c r="CD108" s="1" t="s">
        <v>109</v>
      </c>
      <c r="CE108" s="1" t="s">
        <v>109</v>
      </c>
      <c r="CF108" s="1">
        <v>1300.741</v>
      </c>
      <c r="CG108" s="1">
        <v>23603.39</v>
      </c>
      <c r="CH108" s="1">
        <v>0</v>
      </c>
      <c r="CI108" s="1">
        <v>0</v>
      </c>
      <c r="CJ108" s="1">
        <v>0</v>
      </c>
      <c r="CK108" s="1">
        <v>0</v>
      </c>
      <c r="CL108" s="1">
        <v>0</v>
      </c>
      <c r="CM108" s="1">
        <v>0</v>
      </c>
      <c r="CN108" s="1">
        <v>43719</v>
      </c>
      <c r="CO108" s="1">
        <v>43719</v>
      </c>
      <c r="CP108" s="108">
        <v>252696</v>
      </c>
      <c r="CQ108" s="111">
        <v>252696</v>
      </c>
      <c r="CR108" s="99">
        <v>24904.131000000001</v>
      </c>
      <c r="CS108">
        <v>2018</v>
      </c>
      <c r="CT108">
        <v>10146.750352381297</v>
      </c>
      <c r="CX108" s="3">
        <f t="shared" si="7"/>
        <v>1587.3673828663013</v>
      </c>
      <c r="CY108" s="3">
        <f t="shared" si="5"/>
        <v>161.0662055145722</v>
      </c>
      <c r="CZ108" s="7" t="str">
        <f t="shared" si="6"/>
        <v/>
      </c>
    </row>
    <row r="109" spans="1:107">
      <c r="A109">
        <v>56047</v>
      </c>
      <c r="B109" t="s">
        <v>108</v>
      </c>
      <c r="C109" t="s">
        <v>109</v>
      </c>
      <c r="D109" t="s">
        <v>199</v>
      </c>
      <c r="E109" t="s">
        <v>200</v>
      </c>
      <c r="F109">
        <v>19002</v>
      </c>
      <c r="G109" t="s">
        <v>121</v>
      </c>
      <c r="H109" t="s">
        <v>113</v>
      </c>
      <c r="I109" t="s">
        <v>114</v>
      </c>
      <c r="J109" t="s">
        <v>8</v>
      </c>
      <c r="K109">
        <v>22</v>
      </c>
      <c r="L109">
        <v>2</v>
      </c>
      <c r="M109" t="s">
        <v>115</v>
      </c>
      <c r="N109" t="s">
        <v>121</v>
      </c>
      <c r="O109" t="s">
        <v>117</v>
      </c>
      <c r="P109" t="s">
        <v>117</v>
      </c>
      <c r="Q109" t="s">
        <v>118</v>
      </c>
      <c r="R109" t="s">
        <v>119</v>
      </c>
      <c r="S109" t="s">
        <v>120</v>
      </c>
      <c r="T109" s="1" t="s">
        <v>109</v>
      </c>
      <c r="U109" s="1" t="s">
        <v>109</v>
      </c>
      <c r="V109" s="1" t="s">
        <v>109</v>
      </c>
      <c r="W109" s="1" t="s">
        <v>109</v>
      </c>
      <c r="X109" s="1">
        <v>729983</v>
      </c>
      <c r="Y109" s="1">
        <v>1710627</v>
      </c>
      <c r="Z109" s="1">
        <v>2823952</v>
      </c>
      <c r="AA109" s="1">
        <v>2973433</v>
      </c>
      <c r="AB109" s="1">
        <v>2603142</v>
      </c>
      <c r="AC109" s="1">
        <v>2939543</v>
      </c>
      <c r="AD109" s="1">
        <v>2244390</v>
      </c>
      <c r="AE109" s="1">
        <v>2519735</v>
      </c>
      <c r="AF109" s="1" t="s">
        <v>109</v>
      </c>
      <c r="AG109" s="1" t="s">
        <v>109</v>
      </c>
      <c r="AH109" s="1" t="s">
        <v>109</v>
      </c>
      <c r="AI109" s="1" t="s">
        <v>109</v>
      </c>
      <c r="AJ109" s="1">
        <v>729983</v>
      </c>
      <c r="AK109" s="1">
        <v>1710627</v>
      </c>
      <c r="AL109" s="1">
        <v>2823952</v>
      </c>
      <c r="AM109" s="1">
        <v>2973433</v>
      </c>
      <c r="AN109" s="1">
        <v>2603142</v>
      </c>
      <c r="AO109" s="1">
        <v>2939543</v>
      </c>
      <c r="AP109" s="1">
        <v>2244390</v>
      </c>
      <c r="AQ109" s="1">
        <v>2519735</v>
      </c>
      <c r="AR109" s="2" t="s">
        <v>109</v>
      </c>
      <c r="AS109" s="2" t="s">
        <v>109</v>
      </c>
      <c r="AT109" s="2" t="s">
        <v>109</v>
      </c>
      <c r="AU109" s="2" t="s">
        <v>109</v>
      </c>
      <c r="AV109" s="2">
        <v>1.026</v>
      </c>
      <c r="AW109" s="2">
        <v>1.026</v>
      </c>
      <c r="AX109" s="2">
        <v>1.026</v>
      </c>
      <c r="AY109" s="2">
        <v>1.026</v>
      </c>
      <c r="AZ109" s="2">
        <v>1.026</v>
      </c>
      <c r="BA109" s="2">
        <v>1.026</v>
      </c>
      <c r="BB109" s="2">
        <v>1.026</v>
      </c>
      <c r="BC109" s="2">
        <v>1.026</v>
      </c>
      <c r="BD109" s="1" t="s">
        <v>109</v>
      </c>
      <c r="BE109" s="1" t="s">
        <v>109</v>
      </c>
      <c r="BF109" s="1" t="s">
        <v>109</v>
      </c>
      <c r="BG109" s="1" t="s">
        <v>109</v>
      </c>
      <c r="BH109" s="1">
        <v>748963</v>
      </c>
      <c r="BI109" s="1">
        <v>1755103</v>
      </c>
      <c r="BJ109" s="1">
        <v>2897375</v>
      </c>
      <c r="BK109" s="1">
        <v>3050742</v>
      </c>
      <c r="BL109" s="1">
        <v>2670824</v>
      </c>
      <c r="BM109" s="1">
        <v>3015971</v>
      </c>
      <c r="BN109" s="1">
        <v>2302744</v>
      </c>
      <c r="BO109" s="1">
        <v>2585248</v>
      </c>
      <c r="BP109" s="1" t="s">
        <v>109</v>
      </c>
      <c r="BQ109" s="1" t="s">
        <v>109</v>
      </c>
      <c r="BR109" s="1" t="s">
        <v>109</v>
      </c>
      <c r="BS109" s="1" t="s">
        <v>109</v>
      </c>
      <c r="BT109" s="1">
        <v>748963</v>
      </c>
      <c r="BU109" s="1">
        <v>1755103</v>
      </c>
      <c r="BV109" s="1">
        <v>2897375</v>
      </c>
      <c r="BW109" s="1">
        <v>3050742</v>
      </c>
      <c r="BX109" s="1">
        <v>2670824</v>
      </c>
      <c r="BY109" s="1">
        <v>3015971</v>
      </c>
      <c r="BZ109" s="1">
        <v>2302744</v>
      </c>
      <c r="CA109" s="1">
        <v>2585248</v>
      </c>
      <c r="CB109" s="1" t="s">
        <v>109</v>
      </c>
      <c r="CC109" s="1" t="s">
        <v>109</v>
      </c>
      <c r="CD109" s="1" t="s">
        <v>109</v>
      </c>
      <c r="CE109" s="1" t="s">
        <v>109</v>
      </c>
      <c r="CF109" s="1">
        <v>75514.259000000005</v>
      </c>
      <c r="CG109" s="1">
        <v>172757.61</v>
      </c>
      <c r="CH109" s="1">
        <v>290178</v>
      </c>
      <c r="CI109" s="1">
        <v>315036</v>
      </c>
      <c r="CJ109" s="1">
        <v>275008</v>
      </c>
      <c r="CK109" s="1">
        <v>322121</v>
      </c>
      <c r="CL109" s="1">
        <v>238505</v>
      </c>
      <c r="CM109" s="1">
        <v>269320</v>
      </c>
      <c r="CN109" s="1">
        <v>18544805</v>
      </c>
      <c r="CO109" s="1">
        <v>18544805</v>
      </c>
      <c r="CP109" s="108">
        <v>19026970</v>
      </c>
      <c r="CQ109" s="111">
        <v>19026970</v>
      </c>
      <c r="CR109" s="99">
        <v>1958439.9</v>
      </c>
      <c r="CS109">
        <v>2018</v>
      </c>
      <c r="CT109">
        <v>9715.3708929234945</v>
      </c>
      <c r="CV109" s="88">
        <f>1000*SUM(CP106:CP109)/SUM(CR106:CR109)</f>
        <v>6684.4485589665337</v>
      </c>
      <c r="CX109" s="3">
        <f t="shared" si="7"/>
        <v>475.6390309534886</v>
      </c>
      <c r="CY109" s="3">
        <f t="shared" si="5"/>
        <v>46.210095968638605</v>
      </c>
      <c r="CZ109" s="7">
        <f t="shared" si="6"/>
        <v>31.793846350452853</v>
      </c>
      <c r="DA109">
        <f>CX108*CV109/100000</f>
        <v>106.10675614951126</v>
      </c>
      <c r="DB109">
        <f>841.5*8760</f>
        <v>7371540</v>
      </c>
      <c r="DC109">
        <f>SUM(CR106:CR109)/DB109</f>
        <v>0.40002157351109813</v>
      </c>
    </row>
    <row r="110" spans="1:107">
      <c r="A110">
        <v>56798</v>
      </c>
      <c r="B110" t="s">
        <v>108</v>
      </c>
      <c r="C110" t="s">
        <v>109</v>
      </c>
      <c r="D110" t="s">
        <v>201</v>
      </c>
      <c r="E110" t="s">
        <v>202</v>
      </c>
      <c r="F110">
        <v>55993</v>
      </c>
      <c r="G110" t="s">
        <v>121</v>
      </c>
      <c r="H110" t="s">
        <v>113</v>
      </c>
      <c r="I110" t="s">
        <v>114</v>
      </c>
      <c r="J110" t="s">
        <v>8</v>
      </c>
      <c r="K110">
        <v>22</v>
      </c>
      <c r="L110">
        <v>2</v>
      </c>
      <c r="M110" t="s">
        <v>115</v>
      </c>
      <c r="N110" t="s">
        <v>116</v>
      </c>
      <c r="O110" t="s">
        <v>126</v>
      </c>
      <c r="P110" t="s">
        <v>126</v>
      </c>
      <c r="Q110" t="s">
        <v>118</v>
      </c>
      <c r="R110" t="s">
        <v>119</v>
      </c>
      <c r="S110" t="s">
        <v>127</v>
      </c>
      <c r="T110" s="1">
        <v>0</v>
      </c>
      <c r="U110" s="1">
        <v>0</v>
      </c>
      <c r="V110" s="1">
        <v>0</v>
      </c>
      <c r="W110" s="1">
        <v>0</v>
      </c>
      <c r="X110" s="1">
        <v>0</v>
      </c>
      <c r="Y110" s="1">
        <v>0</v>
      </c>
      <c r="Z110" s="1">
        <v>0</v>
      </c>
      <c r="AA110" s="1">
        <v>0</v>
      </c>
      <c r="AB110" s="1">
        <v>0</v>
      </c>
      <c r="AC110" s="1">
        <v>0</v>
      </c>
      <c r="AD110" s="1">
        <v>0</v>
      </c>
      <c r="AE110" s="1">
        <v>0</v>
      </c>
      <c r="AF110" s="1">
        <v>0</v>
      </c>
      <c r="AG110" s="1">
        <v>0</v>
      </c>
      <c r="AH110" s="1">
        <v>0</v>
      </c>
      <c r="AI110" s="1">
        <v>0</v>
      </c>
      <c r="AJ110" s="1">
        <v>0</v>
      </c>
      <c r="AK110" s="1">
        <v>0</v>
      </c>
      <c r="AL110" s="1">
        <v>0</v>
      </c>
      <c r="AM110" s="1">
        <v>0</v>
      </c>
      <c r="AN110" s="1">
        <v>0</v>
      </c>
      <c r="AO110" s="1">
        <v>0</v>
      </c>
      <c r="AP110" s="1">
        <v>0</v>
      </c>
      <c r="AQ110" s="1">
        <v>0</v>
      </c>
      <c r="AR110" s="2">
        <v>0</v>
      </c>
      <c r="AS110" s="2">
        <v>0</v>
      </c>
      <c r="AT110" s="2">
        <v>0</v>
      </c>
      <c r="AU110" s="2">
        <v>0</v>
      </c>
      <c r="AV110" s="2">
        <v>0</v>
      </c>
      <c r="AW110" s="2">
        <v>0</v>
      </c>
      <c r="AX110" s="2">
        <v>0</v>
      </c>
      <c r="AY110" s="2">
        <v>0</v>
      </c>
      <c r="AZ110" s="2">
        <v>0</v>
      </c>
      <c r="BA110" s="2">
        <v>0</v>
      </c>
      <c r="BB110" s="2">
        <v>0</v>
      </c>
      <c r="BC110" s="2">
        <v>0</v>
      </c>
      <c r="BD110" s="1">
        <v>0</v>
      </c>
      <c r="BE110" s="1">
        <v>0</v>
      </c>
      <c r="BF110" s="1">
        <v>0</v>
      </c>
      <c r="BG110" s="1">
        <v>0</v>
      </c>
      <c r="BH110" s="1">
        <v>0</v>
      </c>
      <c r="BI110" s="1">
        <v>0</v>
      </c>
      <c r="BJ110" s="1">
        <v>0</v>
      </c>
      <c r="BK110" s="1">
        <v>0</v>
      </c>
      <c r="BL110" s="1">
        <v>0</v>
      </c>
      <c r="BM110" s="1">
        <v>0</v>
      </c>
      <c r="BN110" s="1">
        <v>0</v>
      </c>
      <c r="BO110" s="1">
        <v>0</v>
      </c>
      <c r="BP110" s="1">
        <v>0</v>
      </c>
      <c r="BQ110" s="1">
        <v>0</v>
      </c>
      <c r="BR110" s="1">
        <v>0</v>
      </c>
      <c r="BS110" s="1">
        <v>0</v>
      </c>
      <c r="BT110" s="1">
        <v>0</v>
      </c>
      <c r="BU110" s="1">
        <v>0</v>
      </c>
      <c r="BV110" s="1">
        <v>0</v>
      </c>
      <c r="BW110" s="1">
        <v>0</v>
      </c>
      <c r="BX110" s="1">
        <v>0</v>
      </c>
      <c r="BY110" s="1">
        <v>0</v>
      </c>
      <c r="BZ110" s="1">
        <v>0</v>
      </c>
      <c r="CA110" s="1">
        <v>0</v>
      </c>
      <c r="CB110" s="1">
        <v>36491.256999999998</v>
      </c>
      <c r="CC110" s="1">
        <v>0</v>
      </c>
      <c r="CD110" s="1">
        <v>0</v>
      </c>
      <c r="CE110" s="1">
        <v>0</v>
      </c>
      <c r="CF110" s="1">
        <v>0</v>
      </c>
      <c r="CG110" s="1">
        <v>0</v>
      </c>
      <c r="CH110" s="1">
        <v>0</v>
      </c>
      <c r="CI110" s="1">
        <v>0</v>
      </c>
      <c r="CJ110" s="1">
        <v>0</v>
      </c>
      <c r="CK110" s="1">
        <v>24.268999999999998</v>
      </c>
      <c r="CL110" s="1">
        <v>415.99</v>
      </c>
      <c r="CM110" s="1">
        <v>0</v>
      </c>
      <c r="CN110" s="1">
        <v>0</v>
      </c>
      <c r="CO110" s="1">
        <v>0</v>
      </c>
      <c r="CP110" s="108">
        <v>0</v>
      </c>
      <c r="CQ110" s="111">
        <v>0</v>
      </c>
      <c r="CR110" s="99">
        <v>36931.516000000003</v>
      </c>
      <c r="CS110">
        <v>2018</v>
      </c>
      <c r="CT110">
        <v>0</v>
      </c>
      <c r="CX110" s="3">
        <f t="shared" si="7"/>
        <v>1587.3673828663013</v>
      </c>
      <c r="CY110" s="3">
        <f t="shared" si="5"/>
        <v>0</v>
      </c>
      <c r="CZ110" s="7" t="str">
        <f t="shared" si="6"/>
        <v/>
      </c>
    </row>
    <row r="111" spans="1:107">
      <c r="A111">
        <v>56798</v>
      </c>
      <c r="B111" t="s">
        <v>108</v>
      </c>
      <c r="C111" t="s">
        <v>109</v>
      </c>
      <c r="D111" t="s">
        <v>201</v>
      </c>
      <c r="E111" t="s">
        <v>202</v>
      </c>
      <c r="F111">
        <v>55993</v>
      </c>
      <c r="G111" t="s">
        <v>121</v>
      </c>
      <c r="H111" t="s">
        <v>113</v>
      </c>
      <c r="I111" t="s">
        <v>114</v>
      </c>
      <c r="J111" t="s">
        <v>8</v>
      </c>
      <c r="K111">
        <v>22</v>
      </c>
      <c r="L111">
        <v>2</v>
      </c>
      <c r="M111" t="s">
        <v>115</v>
      </c>
      <c r="N111" t="s">
        <v>116</v>
      </c>
      <c r="O111" t="s">
        <v>117</v>
      </c>
      <c r="P111" t="s">
        <v>117</v>
      </c>
      <c r="Q111" t="s">
        <v>118</v>
      </c>
      <c r="R111" t="s">
        <v>119</v>
      </c>
      <c r="S111" t="s">
        <v>120</v>
      </c>
      <c r="T111" s="1">
        <v>16913</v>
      </c>
      <c r="U111" s="1">
        <v>22159</v>
      </c>
      <c r="V111" s="1">
        <v>19852</v>
      </c>
      <c r="W111" s="1">
        <v>18927</v>
      </c>
      <c r="X111" s="1">
        <v>26066</v>
      </c>
      <c r="Y111" s="1">
        <v>53430</v>
      </c>
      <c r="Z111" s="1">
        <v>106863</v>
      </c>
      <c r="AA111" s="1">
        <v>117517</v>
      </c>
      <c r="AB111" s="1">
        <v>43396</v>
      </c>
      <c r="AC111" s="1">
        <v>3733</v>
      </c>
      <c r="AD111" s="1">
        <v>10863</v>
      </c>
      <c r="AE111" s="1">
        <v>3905</v>
      </c>
      <c r="AF111" s="1">
        <v>16913</v>
      </c>
      <c r="AG111" s="1">
        <v>22159</v>
      </c>
      <c r="AH111" s="1">
        <v>19852</v>
      </c>
      <c r="AI111" s="1">
        <v>18927</v>
      </c>
      <c r="AJ111" s="1">
        <v>26066</v>
      </c>
      <c r="AK111" s="1">
        <v>53430</v>
      </c>
      <c r="AL111" s="1">
        <v>106863</v>
      </c>
      <c r="AM111" s="1">
        <v>117517</v>
      </c>
      <c r="AN111" s="1">
        <v>43396</v>
      </c>
      <c r="AO111" s="1">
        <v>3733</v>
      </c>
      <c r="AP111" s="1">
        <v>10863</v>
      </c>
      <c r="AQ111" s="1">
        <v>3905</v>
      </c>
      <c r="AR111" s="2">
        <v>1.026</v>
      </c>
      <c r="AS111" s="2">
        <v>1.026</v>
      </c>
      <c r="AT111" s="2">
        <v>1.0269999999999999</v>
      </c>
      <c r="AU111" s="2">
        <v>1.026</v>
      </c>
      <c r="AV111" s="2">
        <v>1.026</v>
      </c>
      <c r="AW111" s="2">
        <v>1.026</v>
      </c>
      <c r="AX111" s="2">
        <v>1.026</v>
      </c>
      <c r="AY111" s="2">
        <v>1.0269999999999999</v>
      </c>
      <c r="AZ111" s="2">
        <v>1.026</v>
      </c>
      <c r="BA111" s="2">
        <v>1.0269999999999999</v>
      </c>
      <c r="BB111" s="2">
        <v>1.028</v>
      </c>
      <c r="BC111" s="2">
        <v>1.0289999999999999</v>
      </c>
      <c r="BD111" s="1">
        <v>17353</v>
      </c>
      <c r="BE111" s="1">
        <v>22735</v>
      </c>
      <c r="BF111" s="1">
        <v>20388</v>
      </c>
      <c r="BG111" s="1">
        <v>19419</v>
      </c>
      <c r="BH111" s="1">
        <v>26744</v>
      </c>
      <c r="BI111" s="1">
        <v>54819</v>
      </c>
      <c r="BJ111" s="1">
        <v>109641</v>
      </c>
      <c r="BK111" s="1">
        <v>120690</v>
      </c>
      <c r="BL111" s="1">
        <v>44524</v>
      </c>
      <c r="BM111" s="1">
        <v>3834</v>
      </c>
      <c r="BN111" s="1">
        <v>11167</v>
      </c>
      <c r="BO111" s="1">
        <v>4018</v>
      </c>
      <c r="BP111" s="1">
        <v>17353</v>
      </c>
      <c r="BQ111" s="1">
        <v>22735</v>
      </c>
      <c r="BR111" s="1">
        <v>20388</v>
      </c>
      <c r="BS111" s="1">
        <v>19419</v>
      </c>
      <c r="BT111" s="1">
        <v>26744</v>
      </c>
      <c r="BU111" s="1">
        <v>54819</v>
      </c>
      <c r="BV111" s="1">
        <v>109641</v>
      </c>
      <c r="BW111" s="1">
        <v>120690</v>
      </c>
      <c r="BX111" s="1">
        <v>44524</v>
      </c>
      <c r="BY111" s="1">
        <v>3834</v>
      </c>
      <c r="BZ111" s="1">
        <v>11167</v>
      </c>
      <c r="CA111" s="1">
        <v>4018</v>
      </c>
      <c r="CB111" s="1">
        <v>65842.743000000002</v>
      </c>
      <c r="CC111" s="1">
        <v>84627</v>
      </c>
      <c r="CD111" s="1">
        <v>75094</v>
      </c>
      <c r="CE111" s="1">
        <v>69474</v>
      </c>
      <c r="CF111" s="1">
        <v>86454</v>
      </c>
      <c r="CG111" s="1">
        <v>94152</v>
      </c>
      <c r="CH111" s="1">
        <v>118289</v>
      </c>
      <c r="CI111" s="1">
        <v>127241</v>
      </c>
      <c r="CJ111" s="1">
        <v>36582</v>
      </c>
      <c r="CK111" s="1">
        <v>28152.731</v>
      </c>
      <c r="CL111" s="1">
        <v>87753.01</v>
      </c>
      <c r="CM111" s="1">
        <v>70024</v>
      </c>
      <c r="CN111" s="1">
        <v>443624</v>
      </c>
      <c r="CO111" s="1">
        <v>443624</v>
      </c>
      <c r="CP111" s="108">
        <v>455332</v>
      </c>
      <c r="CQ111" s="111">
        <v>455332</v>
      </c>
      <c r="CR111" s="99">
        <v>943685.48</v>
      </c>
      <c r="CS111">
        <v>2018</v>
      </c>
      <c r="CT111">
        <v>482.50398003368667</v>
      </c>
      <c r="CX111" s="3">
        <f t="shared" si="7"/>
        <v>475.6390309534886</v>
      </c>
      <c r="CY111" s="3">
        <f t="shared" si="5"/>
        <v>2.2949772549442415</v>
      </c>
      <c r="CZ111" s="7" t="str">
        <f t="shared" si="6"/>
        <v/>
      </c>
    </row>
    <row r="112" spans="1:107">
      <c r="A112">
        <v>56798</v>
      </c>
      <c r="B112" t="s">
        <v>108</v>
      </c>
      <c r="C112" t="s">
        <v>109</v>
      </c>
      <c r="D112" t="s">
        <v>201</v>
      </c>
      <c r="E112" t="s">
        <v>202</v>
      </c>
      <c r="F112">
        <v>55993</v>
      </c>
      <c r="G112" t="s">
        <v>121</v>
      </c>
      <c r="H112" t="s">
        <v>113</v>
      </c>
      <c r="I112" t="s">
        <v>114</v>
      </c>
      <c r="J112" t="s">
        <v>8</v>
      </c>
      <c r="K112">
        <v>22</v>
      </c>
      <c r="L112">
        <v>2</v>
      </c>
      <c r="M112" t="s">
        <v>115</v>
      </c>
      <c r="N112" t="s">
        <v>121</v>
      </c>
      <c r="O112" t="s">
        <v>126</v>
      </c>
      <c r="P112" t="s">
        <v>126</v>
      </c>
      <c r="Q112" t="s">
        <v>118</v>
      </c>
      <c r="R112" t="s">
        <v>119</v>
      </c>
      <c r="S112" t="s">
        <v>127</v>
      </c>
      <c r="T112" s="1">
        <v>125222</v>
      </c>
      <c r="U112" s="1">
        <v>0</v>
      </c>
      <c r="V112" s="1">
        <v>0</v>
      </c>
      <c r="W112" s="1">
        <v>0</v>
      </c>
      <c r="X112" s="1">
        <v>0</v>
      </c>
      <c r="Y112" s="1">
        <v>0</v>
      </c>
      <c r="Z112" s="1">
        <v>0</v>
      </c>
      <c r="AA112" s="1">
        <v>0</v>
      </c>
      <c r="AB112" s="1">
        <v>0</v>
      </c>
      <c r="AC112" s="1">
        <v>81</v>
      </c>
      <c r="AD112" s="1">
        <v>1371</v>
      </c>
      <c r="AE112" s="1">
        <v>0</v>
      </c>
      <c r="AF112" s="1">
        <v>125222</v>
      </c>
      <c r="AG112" s="1">
        <v>0</v>
      </c>
      <c r="AH112" s="1">
        <v>0</v>
      </c>
      <c r="AI112" s="1">
        <v>0</v>
      </c>
      <c r="AJ112" s="1">
        <v>0</v>
      </c>
      <c r="AK112" s="1">
        <v>0</v>
      </c>
      <c r="AL112" s="1">
        <v>0</v>
      </c>
      <c r="AM112" s="1">
        <v>0</v>
      </c>
      <c r="AN112" s="1">
        <v>0</v>
      </c>
      <c r="AO112" s="1">
        <v>81</v>
      </c>
      <c r="AP112" s="1">
        <v>1371</v>
      </c>
      <c r="AQ112" s="1">
        <v>0</v>
      </c>
      <c r="AR112" s="2">
        <v>5.8639999999999999</v>
      </c>
      <c r="AS112" s="2">
        <v>0</v>
      </c>
      <c r="AT112" s="2">
        <v>0</v>
      </c>
      <c r="AU112" s="2">
        <v>0</v>
      </c>
      <c r="AV112" s="2">
        <v>0</v>
      </c>
      <c r="AW112" s="2">
        <v>0</v>
      </c>
      <c r="AX112" s="2">
        <v>0</v>
      </c>
      <c r="AY112" s="2">
        <v>0</v>
      </c>
      <c r="AZ112" s="2">
        <v>0</v>
      </c>
      <c r="BA112" s="2">
        <v>5.86</v>
      </c>
      <c r="BB112" s="2">
        <v>5.86</v>
      </c>
      <c r="BC112" s="2">
        <v>0</v>
      </c>
      <c r="BD112" s="1">
        <v>734302</v>
      </c>
      <c r="BE112" s="1">
        <v>0</v>
      </c>
      <c r="BF112" s="1">
        <v>0</v>
      </c>
      <c r="BG112" s="1">
        <v>0</v>
      </c>
      <c r="BH112" s="1">
        <v>0</v>
      </c>
      <c r="BI112" s="1">
        <v>0</v>
      </c>
      <c r="BJ112" s="1">
        <v>0</v>
      </c>
      <c r="BK112" s="1">
        <v>0</v>
      </c>
      <c r="BL112" s="1">
        <v>0</v>
      </c>
      <c r="BM112" s="1">
        <v>475</v>
      </c>
      <c r="BN112" s="1">
        <v>8034</v>
      </c>
      <c r="BO112" s="1">
        <v>0</v>
      </c>
      <c r="BP112" s="1">
        <v>734302</v>
      </c>
      <c r="BQ112" s="1">
        <v>0</v>
      </c>
      <c r="BR112" s="1">
        <v>0</v>
      </c>
      <c r="BS112" s="1">
        <v>0</v>
      </c>
      <c r="BT112" s="1">
        <v>0</v>
      </c>
      <c r="BU112" s="1">
        <v>0</v>
      </c>
      <c r="BV112" s="1">
        <v>0</v>
      </c>
      <c r="BW112" s="1">
        <v>0</v>
      </c>
      <c r="BX112" s="1">
        <v>0</v>
      </c>
      <c r="BY112" s="1">
        <v>475</v>
      </c>
      <c r="BZ112" s="1">
        <v>8034</v>
      </c>
      <c r="CA112" s="1">
        <v>0</v>
      </c>
      <c r="CB112" s="1">
        <v>65868.758000000002</v>
      </c>
      <c r="CC112" s="1">
        <v>0</v>
      </c>
      <c r="CD112" s="1">
        <v>0</v>
      </c>
      <c r="CE112" s="1">
        <v>0</v>
      </c>
      <c r="CF112" s="1">
        <v>0</v>
      </c>
      <c r="CG112" s="1">
        <v>0</v>
      </c>
      <c r="CH112" s="1">
        <v>0</v>
      </c>
      <c r="CI112" s="1">
        <v>0</v>
      </c>
      <c r="CJ112" s="1">
        <v>0</v>
      </c>
      <c r="CK112" s="1">
        <v>40.552999999999997</v>
      </c>
      <c r="CL112" s="1">
        <v>692.53399999999999</v>
      </c>
      <c r="CM112" s="1">
        <v>0</v>
      </c>
      <c r="CN112" s="1">
        <v>126674</v>
      </c>
      <c r="CO112" s="1">
        <v>126674</v>
      </c>
      <c r="CP112" s="108">
        <v>742811</v>
      </c>
      <c r="CQ112" s="111">
        <v>742811</v>
      </c>
      <c r="CR112" s="99">
        <v>66601.845000000001</v>
      </c>
      <c r="CS112">
        <v>2018</v>
      </c>
      <c r="CT112">
        <v>11153.00934981606</v>
      </c>
      <c r="CX112" s="3">
        <f t="shared" si="7"/>
        <v>1587.3673828663013</v>
      </c>
      <c r="CY112" s="3">
        <f t="shared" si="5"/>
        <v>177.03923262700908</v>
      </c>
      <c r="CZ112" s="7" t="str">
        <f t="shared" si="6"/>
        <v/>
      </c>
    </row>
    <row r="113" spans="1:107">
      <c r="A113">
        <v>56798</v>
      </c>
      <c r="B113" t="s">
        <v>108</v>
      </c>
      <c r="C113" t="s">
        <v>109</v>
      </c>
      <c r="D113" t="s">
        <v>201</v>
      </c>
      <c r="E113" t="s">
        <v>202</v>
      </c>
      <c r="F113">
        <v>55993</v>
      </c>
      <c r="G113" t="s">
        <v>121</v>
      </c>
      <c r="H113" t="s">
        <v>113</v>
      </c>
      <c r="I113" t="s">
        <v>114</v>
      </c>
      <c r="J113" t="s">
        <v>8</v>
      </c>
      <c r="K113">
        <v>22</v>
      </c>
      <c r="L113">
        <v>2</v>
      </c>
      <c r="M113" t="s">
        <v>115</v>
      </c>
      <c r="N113" t="s">
        <v>121</v>
      </c>
      <c r="O113" t="s">
        <v>117</v>
      </c>
      <c r="P113" t="s">
        <v>117</v>
      </c>
      <c r="Q113" t="s">
        <v>118</v>
      </c>
      <c r="R113" t="s">
        <v>119</v>
      </c>
      <c r="S113" t="s">
        <v>120</v>
      </c>
      <c r="T113" s="1">
        <v>1274444</v>
      </c>
      <c r="U113" s="1">
        <v>1631749</v>
      </c>
      <c r="V113" s="1">
        <v>1458276</v>
      </c>
      <c r="W113" s="1">
        <v>1342797</v>
      </c>
      <c r="X113" s="1">
        <v>1560928</v>
      </c>
      <c r="Y113" s="1">
        <v>1657393</v>
      </c>
      <c r="Z113" s="1">
        <v>1931485</v>
      </c>
      <c r="AA113" s="1">
        <v>2080470</v>
      </c>
      <c r="AB113" s="1">
        <v>635934</v>
      </c>
      <c r="AC113" s="1">
        <v>532413</v>
      </c>
      <c r="AD113" s="1">
        <v>1637760</v>
      </c>
      <c r="AE113" s="1">
        <v>1305624</v>
      </c>
      <c r="AF113" s="1">
        <v>1274444</v>
      </c>
      <c r="AG113" s="1">
        <v>1631749</v>
      </c>
      <c r="AH113" s="1">
        <v>1458276</v>
      </c>
      <c r="AI113" s="1">
        <v>1342797</v>
      </c>
      <c r="AJ113" s="1">
        <v>1560928</v>
      </c>
      <c r="AK113" s="1">
        <v>1657393</v>
      </c>
      <c r="AL113" s="1">
        <v>1931485</v>
      </c>
      <c r="AM113" s="1">
        <v>2080470</v>
      </c>
      <c r="AN113" s="1">
        <v>635934</v>
      </c>
      <c r="AO113" s="1">
        <v>532413</v>
      </c>
      <c r="AP113" s="1">
        <v>1637760</v>
      </c>
      <c r="AQ113" s="1">
        <v>1305624</v>
      </c>
      <c r="AR113" s="2">
        <v>1.026</v>
      </c>
      <c r="AS113" s="2">
        <v>1.026</v>
      </c>
      <c r="AT113" s="2">
        <v>1.0269999999999999</v>
      </c>
      <c r="AU113" s="2">
        <v>1.026</v>
      </c>
      <c r="AV113" s="2">
        <v>1.026</v>
      </c>
      <c r="AW113" s="2">
        <v>1.026</v>
      </c>
      <c r="AX113" s="2">
        <v>1.026</v>
      </c>
      <c r="AY113" s="2">
        <v>1.0269999999999999</v>
      </c>
      <c r="AZ113" s="2">
        <v>1.026</v>
      </c>
      <c r="BA113" s="2">
        <v>1.0269999999999999</v>
      </c>
      <c r="BB113" s="2">
        <v>1.028</v>
      </c>
      <c r="BC113" s="2">
        <v>1.0289999999999999</v>
      </c>
      <c r="BD113" s="1">
        <v>1307580</v>
      </c>
      <c r="BE113" s="1">
        <v>1674174</v>
      </c>
      <c r="BF113" s="1">
        <v>1497649</v>
      </c>
      <c r="BG113" s="1">
        <v>1377710</v>
      </c>
      <c r="BH113" s="1">
        <v>1601512</v>
      </c>
      <c r="BI113" s="1">
        <v>1700485</v>
      </c>
      <c r="BJ113" s="1">
        <v>1981704</v>
      </c>
      <c r="BK113" s="1">
        <v>2136643</v>
      </c>
      <c r="BL113" s="1">
        <v>652468</v>
      </c>
      <c r="BM113" s="1">
        <v>546788</v>
      </c>
      <c r="BN113" s="1">
        <v>1683617</v>
      </c>
      <c r="BO113" s="1">
        <v>1343487</v>
      </c>
      <c r="BP113" s="1">
        <v>1307580</v>
      </c>
      <c r="BQ113" s="1">
        <v>1674174</v>
      </c>
      <c r="BR113" s="1">
        <v>1497649</v>
      </c>
      <c r="BS113" s="1">
        <v>1377710</v>
      </c>
      <c r="BT113" s="1">
        <v>1601512</v>
      </c>
      <c r="BU113" s="1">
        <v>1700485</v>
      </c>
      <c r="BV113" s="1">
        <v>1981704</v>
      </c>
      <c r="BW113" s="1">
        <v>2136643</v>
      </c>
      <c r="BX113" s="1">
        <v>652468</v>
      </c>
      <c r="BY113" s="1">
        <v>546788</v>
      </c>
      <c r="BZ113" s="1">
        <v>1683617</v>
      </c>
      <c r="CA113" s="1">
        <v>1343487</v>
      </c>
      <c r="CB113" s="1">
        <v>117293.24</v>
      </c>
      <c r="CC113" s="1">
        <v>151793</v>
      </c>
      <c r="CD113" s="1">
        <v>134169</v>
      </c>
      <c r="CE113" s="1">
        <v>121797</v>
      </c>
      <c r="CF113" s="1">
        <v>139634</v>
      </c>
      <c r="CG113" s="1">
        <v>149044</v>
      </c>
      <c r="CH113" s="1">
        <v>170872</v>
      </c>
      <c r="CI113" s="1">
        <v>185561</v>
      </c>
      <c r="CJ113" s="1">
        <v>57086</v>
      </c>
      <c r="CK113" s="1">
        <v>46715.447</v>
      </c>
      <c r="CL113" s="1">
        <v>145127.47</v>
      </c>
      <c r="CM113" s="1">
        <v>113242</v>
      </c>
      <c r="CN113" s="1">
        <v>17049273</v>
      </c>
      <c r="CO113" s="1">
        <v>17049273</v>
      </c>
      <c r="CP113" s="108">
        <v>17503817</v>
      </c>
      <c r="CQ113" s="111">
        <v>17503817</v>
      </c>
      <c r="CR113" s="99">
        <v>1532334.2</v>
      </c>
      <c r="CS113">
        <v>2018</v>
      </c>
      <c r="CT113">
        <v>11422.976136667836</v>
      </c>
      <c r="CU113">
        <f>1000*SUM(CQ110:CQ113)/SUM(CR110:CR113)</f>
        <v>7250.0777083265248</v>
      </c>
      <c r="CV113" s="88">
        <f>1000*SUM(CP111:CP113)/SUM(CR110:CR113)</f>
        <v>7250.0777083265248</v>
      </c>
      <c r="CX113" s="3">
        <f t="shared" si="7"/>
        <v>475.6390309534886</v>
      </c>
      <c r="CY113" s="3">
        <f t="shared" si="5"/>
        <v>54.332133002495141</v>
      </c>
      <c r="CZ113" s="7">
        <f t="shared" si="6"/>
        <v>34.484199355259172</v>
      </c>
      <c r="DA113">
        <f>CX112*CV113/100000</f>
        <v>115.08536877443588</v>
      </c>
      <c r="DB113">
        <f>693*8760</f>
        <v>6070680</v>
      </c>
      <c r="DC113">
        <f>SUM(CR110:CR113)/DB113</f>
        <v>0.4249199498244019</v>
      </c>
    </row>
    <row r="114" spans="1:107">
      <c r="A114">
        <v>57666</v>
      </c>
      <c r="B114" t="s">
        <v>122</v>
      </c>
      <c r="C114" t="s">
        <v>109</v>
      </c>
      <c r="D114" t="s">
        <v>203</v>
      </c>
      <c r="E114" t="s">
        <v>204</v>
      </c>
      <c r="F114">
        <v>56992</v>
      </c>
      <c r="G114" t="s">
        <v>121</v>
      </c>
      <c r="H114" t="s">
        <v>113</v>
      </c>
      <c r="I114" t="s">
        <v>114</v>
      </c>
      <c r="J114" t="s">
        <v>8</v>
      </c>
      <c r="K114">
        <v>713</v>
      </c>
      <c r="L114">
        <v>5</v>
      </c>
      <c r="M114" t="s">
        <v>155</v>
      </c>
      <c r="N114" t="s">
        <v>116</v>
      </c>
      <c r="O114" t="s">
        <v>117</v>
      </c>
      <c r="P114" t="s">
        <v>117</v>
      </c>
      <c r="Q114" t="s">
        <v>118</v>
      </c>
      <c r="R114" t="s">
        <v>142</v>
      </c>
      <c r="S114" t="s">
        <v>120</v>
      </c>
      <c r="T114" s="1">
        <v>0</v>
      </c>
      <c r="U114" s="1">
        <v>0</v>
      </c>
      <c r="V114" s="1">
        <v>0</v>
      </c>
      <c r="W114" s="1">
        <v>0</v>
      </c>
      <c r="X114" s="1">
        <v>0</v>
      </c>
      <c r="Y114" s="1">
        <v>0</v>
      </c>
      <c r="Z114" s="1">
        <v>0</v>
      </c>
      <c r="AA114" s="1">
        <v>0</v>
      </c>
      <c r="AB114" s="1">
        <v>0</v>
      </c>
      <c r="AC114" s="1">
        <v>0</v>
      </c>
      <c r="AD114" s="1">
        <v>0</v>
      </c>
      <c r="AE114" s="1">
        <v>0</v>
      </c>
      <c r="AF114" s="1">
        <v>0</v>
      </c>
      <c r="AG114" s="1">
        <v>0</v>
      </c>
      <c r="AH114" s="1">
        <v>0</v>
      </c>
      <c r="AI114" s="1">
        <v>0</v>
      </c>
      <c r="AJ114" s="1">
        <v>0</v>
      </c>
      <c r="AK114" s="1">
        <v>0</v>
      </c>
      <c r="AL114" s="1">
        <v>0</v>
      </c>
      <c r="AM114" s="1">
        <v>0</v>
      </c>
      <c r="AN114" s="1">
        <v>0</v>
      </c>
      <c r="AO114" s="1">
        <v>0</v>
      </c>
      <c r="AP114" s="1">
        <v>0</v>
      </c>
      <c r="AQ114" s="1">
        <v>0</v>
      </c>
      <c r="AR114" s="2">
        <v>0</v>
      </c>
      <c r="AS114" s="2">
        <v>0</v>
      </c>
      <c r="AT114" s="2">
        <v>0</v>
      </c>
      <c r="AU114" s="2">
        <v>0</v>
      </c>
      <c r="AV114" s="2">
        <v>0</v>
      </c>
      <c r="AW114" s="2">
        <v>0</v>
      </c>
      <c r="AX114" s="2">
        <v>0</v>
      </c>
      <c r="AY114" s="2">
        <v>0</v>
      </c>
      <c r="AZ114" s="2">
        <v>0</v>
      </c>
      <c r="BA114" s="2">
        <v>0</v>
      </c>
      <c r="BB114" s="2">
        <v>0</v>
      </c>
      <c r="BC114" s="2">
        <v>0</v>
      </c>
      <c r="BD114" s="1">
        <v>0</v>
      </c>
      <c r="BE114" s="1">
        <v>0</v>
      </c>
      <c r="BF114" s="1">
        <v>0</v>
      </c>
      <c r="BG114" s="1">
        <v>0</v>
      </c>
      <c r="BH114" s="1">
        <v>0</v>
      </c>
      <c r="BI114" s="1">
        <v>0</v>
      </c>
      <c r="BJ114" s="1">
        <v>0</v>
      </c>
      <c r="BK114" s="1">
        <v>0</v>
      </c>
      <c r="BL114" s="1">
        <v>0</v>
      </c>
      <c r="BM114" s="1">
        <v>0</v>
      </c>
      <c r="BN114" s="1">
        <v>0</v>
      </c>
      <c r="BO114" s="1">
        <v>0</v>
      </c>
      <c r="BP114" s="1">
        <v>0</v>
      </c>
      <c r="BQ114" s="1">
        <v>0</v>
      </c>
      <c r="BR114" s="1">
        <v>0</v>
      </c>
      <c r="BS114" s="1">
        <v>0</v>
      </c>
      <c r="BT114" s="1">
        <v>0</v>
      </c>
      <c r="BU114" s="1">
        <v>0</v>
      </c>
      <c r="BV114" s="1">
        <v>0</v>
      </c>
      <c r="BW114" s="1">
        <v>0</v>
      </c>
      <c r="BX114" s="1">
        <v>0</v>
      </c>
      <c r="BY114" s="1">
        <v>0</v>
      </c>
      <c r="BZ114" s="1">
        <v>0</v>
      </c>
      <c r="CA114" s="1">
        <v>0</v>
      </c>
      <c r="CB114" s="1">
        <v>811.08500000000004</v>
      </c>
      <c r="CC114" s="1">
        <v>795.34799999999996</v>
      </c>
      <c r="CD114" s="1">
        <v>940.91800000000001</v>
      </c>
      <c r="CE114" s="1">
        <v>795.40800000000002</v>
      </c>
      <c r="CF114" s="1">
        <v>746.00199999999995</v>
      </c>
      <c r="CG114" s="1">
        <v>1013.484</v>
      </c>
      <c r="CH114" s="1">
        <v>1220.4169999999999</v>
      </c>
      <c r="CI114" s="1">
        <v>1275.9860000000001</v>
      </c>
      <c r="CJ114" s="1">
        <v>1058.0440000000001</v>
      </c>
      <c r="CK114" s="1">
        <v>1056.0050000000001</v>
      </c>
      <c r="CL114" s="1">
        <v>1117.646</v>
      </c>
      <c r="CM114" s="1">
        <v>1166.617</v>
      </c>
      <c r="CN114" s="1">
        <v>0</v>
      </c>
      <c r="CO114" s="1">
        <v>0</v>
      </c>
      <c r="CP114" s="108">
        <v>0</v>
      </c>
      <c r="CQ114" s="111">
        <v>0</v>
      </c>
      <c r="CR114" s="99">
        <v>11996.96</v>
      </c>
      <c r="CS114">
        <v>2018</v>
      </c>
      <c r="CT114">
        <v>0</v>
      </c>
      <c r="CX114" s="3">
        <f t="shared" si="7"/>
        <v>475.6390309534886</v>
      </c>
      <c r="CY114" s="3">
        <f t="shared" si="5"/>
        <v>0</v>
      </c>
      <c r="CZ114" s="7" t="str">
        <f t="shared" si="6"/>
        <v/>
      </c>
    </row>
    <row r="115" spans="1:107">
      <c r="A115">
        <v>57666</v>
      </c>
      <c r="B115" t="s">
        <v>122</v>
      </c>
      <c r="C115" t="s">
        <v>109</v>
      </c>
      <c r="D115" t="s">
        <v>203</v>
      </c>
      <c r="E115" t="s">
        <v>204</v>
      </c>
      <c r="F115">
        <v>56992</v>
      </c>
      <c r="G115" t="s">
        <v>121</v>
      </c>
      <c r="H115" t="s">
        <v>113</v>
      </c>
      <c r="I115" t="s">
        <v>114</v>
      </c>
      <c r="J115" t="s">
        <v>8</v>
      </c>
      <c r="K115">
        <v>713</v>
      </c>
      <c r="L115">
        <v>5</v>
      </c>
      <c r="M115" t="s">
        <v>155</v>
      </c>
      <c r="N115" t="s">
        <v>121</v>
      </c>
      <c r="O115" t="s">
        <v>117</v>
      </c>
      <c r="P115" t="s">
        <v>117</v>
      </c>
      <c r="Q115" t="s">
        <v>118</v>
      </c>
      <c r="R115" t="s">
        <v>142</v>
      </c>
      <c r="S115" t="s">
        <v>120</v>
      </c>
      <c r="T115" s="1">
        <v>83342</v>
      </c>
      <c r="U115" s="1">
        <v>81724</v>
      </c>
      <c r="V115" s="1">
        <v>96682</v>
      </c>
      <c r="W115" s="1">
        <v>81730</v>
      </c>
      <c r="X115" s="1">
        <v>76654</v>
      </c>
      <c r="Y115" s="1">
        <v>104138</v>
      </c>
      <c r="Z115" s="1">
        <v>125401</v>
      </c>
      <c r="AA115" s="1">
        <v>131111</v>
      </c>
      <c r="AB115" s="1">
        <v>108717</v>
      </c>
      <c r="AC115" s="1">
        <v>108507</v>
      </c>
      <c r="AD115" s="1">
        <v>114841</v>
      </c>
      <c r="AE115" s="1">
        <v>119873</v>
      </c>
      <c r="AF115" s="1">
        <v>44229</v>
      </c>
      <c r="AG115" s="1">
        <v>43370</v>
      </c>
      <c r="AH115" s="1">
        <v>51309</v>
      </c>
      <c r="AI115" s="1">
        <v>43374</v>
      </c>
      <c r="AJ115" s="1">
        <v>40680</v>
      </c>
      <c r="AK115" s="1">
        <v>55266</v>
      </c>
      <c r="AL115" s="1">
        <v>66550</v>
      </c>
      <c r="AM115" s="1">
        <v>69580</v>
      </c>
      <c r="AN115" s="1">
        <v>57696</v>
      </c>
      <c r="AO115" s="1">
        <v>57585</v>
      </c>
      <c r="AP115" s="1">
        <v>60945</v>
      </c>
      <c r="AQ115" s="1">
        <v>63616</v>
      </c>
      <c r="AR115" s="2">
        <v>1.04</v>
      </c>
      <c r="AS115" s="2">
        <v>1.04</v>
      </c>
      <c r="AT115" s="2">
        <v>1.04</v>
      </c>
      <c r="AU115" s="2">
        <v>1.04</v>
      </c>
      <c r="AV115" s="2">
        <v>1.04</v>
      </c>
      <c r="AW115" s="2">
        <v>1.04</v>
      </c>
      <c r="AX115" s="2">
        <v>1.04</v>
      </c>
      <c r="AY115" s="2">
        <v>1.04</v>
      </c>
      <c r="AZ115" s="2">
        <v>1.04</v>
      </c>
      <c r="BA115" s="2">
        <v>1.04</v>
      </c>
      <c r="BB115" s="2">
        <v>1.04</v>
      </c>
      <c r="BC115" s="2">
        <v>1.04</v>
      </c>
      <c r="BD115" s="1">
        <v>86676</v>
      </c>
      <c r="BE115" s="1">
        <v>84993</v>
      </c>
      <c r="BF115" s="1">
        <v>100549</v>
      </c>
      <c r="BG115" s="1">
        <v>84999</v>
      </c>
      <c r="BH115" s="1">
        <v>79720</v>
      </c>
      <c r="BI115" s="1">
        <v>108304</v>
      </c>
      <c r="BJ115" s="1">
        <v>130417</v>
      </c>
      <c r="BK115" s="1">
        <v>136355</v>
      </c>
      <c r="BL115" s="1">
        <v>113066</v>
      </c>
      <c r="BM115" s="1">
        <v>112847</v>
      </c>
      <c r="BN115" s="1">
        <v>119435</v>
      </c>
      <c r="BO115" s="1">
        <v>124668</v>
      </c>
      <c r="BP115" s="1">
        <v>45998</v>
      </c>
      <c r="BQ115" s="1">
        <v>45105</v>
      </c>
      <c r="BR115" s="1">
        <v>53361</v>
      </c>
      <c r="BS115" s="1">
        <v>45109</v>
      </c>
      <c r="BT115" s="1">
        <v>42307</v>
      </c>
      <c r="BU115" s="1">
        <v>57477</v>
      </c>
      <c r="BV115" s="1">
        <v>69212</v>
      </c>
      <c r="BW115" s="1">
        <v>72363</v>
      </c>
      <c r="BX115" s="1">
        <v>60004</v>
      </c>
      <c r="BY115" s="1">
        <v>59888</v>
      </c>
      <c r="BZ115" s="1">
        <v>63383</v>
      </c>
      <c r="CA115" s="1">
        <v>66161</v>
      </c>
      <c r="CB115" s="1">
        <v>7688.8220000000001</v>
      </c>
      <c r="CC115" s="1">
        <v>7539.6620000000003</v>
      </c>
      <c r="CD115" s="1">
        <v>8919.6290000000008</v>
      </c>
      <c r="CE115" s="1">
        <v>7540.2380000000003</v>
      </c>
      <c r="CF115" s="1">
        <v>7071.8770000000004</v>
      </c>
      <c r="CG115" s="1">
        <v>9607.5349999999999</v>
      </c>
      <c r="CH115" s="1">
        <v>11569.198</v>
      </c>
      <c r="CI115" s="1">
        <v>12095.971</v>
      </c>
      <c r="CJ115" s="1">
        <v>10029.950000000001</v>
      </c>
      <c r="CK115" s="1">
        <v>10010.620000000001</v>
      </c>
      <c r="CL115" s="1">
        <v>10594.959000000001</v>
      </c>
      <c r="CM115" s="1">
        <v>11059.189</v>
      </c>
      <c r="CN115" s="1">
        <v>1232720</v>
      </c>
      <c r="CO115" s="1">
        <v>654200</v>
      </c>
      <c r="CP115" s="108">
        <v>1282029</v>
      </c>
      <c r="CQ115" s="111">
        <v>680368</v>
      </c>
      <c r="CR115" s="99">
        <v>113727.65</v>
      </c>
      <c r="CS115">
        <v>2018</v>
      </c>
      <c r="CT115">
        <v>11272.799534677803</v>
      </c>
      <c r="CU115">
        <f>1000*CQ115/SUM(CR114:CR115)</f>
        <v>5411.5737563234443</v>
      </c>
      <c r="CV115" s="88">
        <f>1000*CP115/SUM(CR114:CR115)</f>
        <v>10197.120516023077</v>
      </c>
      <c r="CX115" s="3">
        <f t="shared" si="7"/>
        <v>475.6390309534886</v>
      </c>
      <c r="CY115" s="3">
        <f t="shared" si="5"/>
        <v>53.617834468070875</v>
      </c>
      <c r="CZ115" s="7">
        <f t="shared" si="6"/>
        <v>48.501485207571534</v>
      </c>
    </row>
    <row r="116" spans="1:107">
      <c r="A116">
        <v>58084</v>
      </c>
      <c r="B116" t="s">
        <v>122</v>
      </c>
      <c r="C116" t="s">
        <v>109</v>
      </c>
      <c r="D116" t="s">
        <v>205</v>
      </c>
      <c r="E116" t="s">
        <v>206</v>
      </c>
      <c r="F116">
        <v>57464</v>
      </c>
      <c r="G116" t="s">
        <v>121</v>
      </c>
      <c r="H116" t="s">
        <v>113</v>
      </c>
      <c r="I116" t="s">
        <v>114</v>
      </c>
      <c r="J116" t="s">
        <v>8</v>
      </c>
      <c r="K116">
        <v>322</v>
      </c>
      <c r="L116">
        <v>7</v>
      </c>
      <c r="M116" t="s">
        <v>207</v>
      </c>
      <c r="N116" t="s">
        <v>116</v>
      </c>
      <c r="O116" t="s">
        <v>117</v>
      </c>
      <c r="P116" t="s">
        <v>117</v>
      </c>
      <c r="Q116" t="s">
        <v>118</v>
      </c>
      <c r="R116" t="s">
        <v>132</v>
      </c>
      <c r="S116" t="s">
        <v>120</v>
      </c>
      <c r="T116" s="1">
        <v>17</v>
      </c>
      <c r="U116" s="1">
        <v>0</v>
      </c>
      <c r="V116" s="1">
        <v>0</v>
      </c>
      <c r="W116" s="1">
        <v>0</v>
      </c>
      <c r="X116" s="1">
        <v>229</v>
      </c>
      <c r="Y116" s="1">
        <v>0</v>
      </c>
      <c r="Z116" s="1">
        <v>0</v>
      </c>
      <c r="AA116" s="1">
        <v>0</v>
      </c>
      <c r="AB116" s="1">
        <v>0</v>
      </c>
      <c r="AC116" s="1">
        <v>21</v>
      </c>
      <c r="AD116" s="1">
        <v>13</v>
      </c>
      <c r="AE116" s="1">
        <v>97</v>
      </c>
      <c r="AF116" s="1">
        <v>17</v>
      </c>
      <c r="AG116" s="1">
        <v>0</v>
      </c>
      <c r="AH116" s="1">
        <v>0</v>
      </c>
      <c r="AI116" s="1">
        <v>0</v>
      </c>
      <c r="AJ116" s="1">
        <v>229</v>
      </c>
      <c r="AK116" s="1">
        <v>0</v>
      </c>
      <c r="AL116" s="1">
        <v>0</v>
      </c>
      <c r="AM116" s="1">
        <v>0</v>
      </c>
      <c r="AN116" s="1">
        <v>0</v>
      </c>
      <c r="AO116" s="1">
        <v>21</v>
      </c>
      <c r="AP116" s="1">
        <v>13</v>
      </c>
      <c r="AQ116" s="1">
        <v>97</v>
      </c>
      <c r="AR116" s="2">
        <v>1.0209999999999999</v>
      </c>
      <c r="AS116" s="2">
        <v>0</v>
      </c>
      <c r="AT116" s="2">
        <v>0</v>
      </c>
      <c r="AU116" s="2">
        <v>0</v>
      </c>
      <c r="AV116" s="2">
        <v>1.0209999999999999</v>
      </c>
      <c r="AW116" s="2">
        <v>0</v>
      </c>
      <c r="AX116" s="2">
        <v>0</v>
      </c>
      <c r="AY116" s="2">
        <v>0</v>
      </c>
      <c r="AZ116" s="2">
        <v>0</v>
      </c>
      <c r="BA116" s="2">
        <v>1.0209999999999999</v>
      </c>
      <c r="BB116" s="2">
        <v>1.0209999999999999</v>
      </c>
      <c r="BC116" s="2">
        <v>1.0209999999999999</v>
      </c>
      <c r="BD116" s="1">
        <v>17</v>
      </c>
      <c r="BE116" s="1">
        <v>0</v>
      </c>
      <c r="BF116" s="1">
        <v>0</v>
      </c>
      <c r="BG116" s="1">
        <v>0</v>
      </c>
      <c r="BH116" s="1">
        <v>234</v>
      </c>
      <c r="BI116" s="1">
        <v>0</v>
      </c>
      <c r="BJ116" s="1">
        <v>0</v>
      </c>
      <c r="BK116" s="1">
        <v>0</v>
      </c>
      <c r="BL116" s="1">
        <v>0</v>
      </c>
      <c r="BM116" s="1">
        <v>21</v>
      </c>
      <c r="BN116" s="1">
        <v>13</v>
      </c>
      <c r="BO116" s="1">
        <v>99</v>
      </c>
      <c r="BP116" s="1">
        <v>17</v>
      </c>
      <c r="BQ116" s="1">
        <v>0</v>
      </c>
      <c r="BR116" s="1">
        <v>0</v>
      </c>
      <c r="BS116" s="1">
        <v>0</v>
      </c>
      <c r="BT116" s="1">
        <v>234</v>
      </c>
      <c r="BU116" s="1">
        <v>0</v>
      </c>
      <c r="BV116" s="1">
        <v>0</v>
      </c>
      <c r="BW116" s="1">
        <v>0</v>
      </c>
      <c r="BX116" s="1">
        <v>0</v>
      </c>
      <c r="BY116" s="1">
        <v>21</v>
      </c>
      <c r="BZ116" s="1">
        <v>13</v>
      </c>
      <c r="CA116" s="1">
        <v>99</v>
      </c>
      <c r="CB116" s="1">
        <v>574</v>
      </c>
      <c r="CC116" s="1">
        <v>893</v>
      </c>
      <c r="CD116" s="1">
        <v>975</v>
      </c>
      <c r="CE116" s="1">
        <v>761</v>
      </c>
      <c r="CF116" s="1">
        <v>1149</v>
      </c>
      <c r="CG116" s="1">
        <v>940</v>
      </c>
      <c r="CH116" s="1">
        <v>1234</v>
      </c>
      <c r="CI116" s="1">
        <v>1157</v>
      </c>
      <c r="CJ116" s="1">
        <v>1214</v>
      </c>
      <c r="CK116" s="1">
        <v>899</v>
      </c>
      <c r="CL116" s="1">
        <v>845</v>
      </c>
      <c r="CM116" s="1">
        <v>744</v>
      </c>
      <c r="CN116" s="1">
        <v>377</v>
      </c>
      <c r="CO116" s="1">
        <v>377</v>
      </c>
      <c r="CP116" s="108">
        <v>384</v>
      </c>
      <c r="CQ116" s="111">
        <v>384</v>
      </c>
      <c r="CR116" s="99">
        <v>11385</v>
      </c>
      <c r="CS116">
        <v>2018</v>
      </c>
      <c r="CT116">
        <v>33.728590250329383</v>
      </c>
      <c r="CX116" s="3">
        <f t="shared" si="7"/>
        <v>475.6390309534886</v>
      </c>
      <c r="CY116" s="3">
        <f t="shared" si="5"/>
        <v>0.16042633982093951</v>
      </c>
      <c r="CZ116" s="7" t="str">
        <f t="shared" si="6"/>
        <v/>
      </c>
    </row>
    <row r="117" spans="1:107">
      <c r="A117">
        <v>58084</v>
      </c>
      <c r="B117" t="s">
        <v>122</v>
      </c>
      <c r="C117" t="s">
        <v>109</v>
      </c>
      <c r="D117" t="s">
        <v>205</v>
      </c>
      <c r="E117" t="s">
        <v>206</v>
      </c>
      <c r="F117">
        <v>57464</v>
      </c>
      <c r="G117" t="s">
        <v>121</v>
      </c>
      <c r="H117" t="s">
        <v>113</v>
      </c>
      <c r="I117" t="s">
        <v>114</v>
      </c>
      <c r="J117" t="s">
        <v>8</v>
      </c>
      <c r="K117">
        <v>322</v>
      </c>
      <c r="L117">
        <v>7</v>
      </c>
      <c r="M117" t="s">
        <v>207</v>
      </c>
      <c r="N117" t="s">
        <v>121</v>
      </c>
      <c r="O117" t="s">
        <v>117</v>
      </c>
      <c r="P117" t="s">
        <v>117</v>
      </c>
      <c r="Q117" t="s">
        <v>118</v>
      </c>
      <c r="R117" t="s">
        <v>132</v>
      </c>
      <c r="S117" t="s">
        <v>120</v>
      </c>
      <c r="T117" s="1">
        <v>118428</v>
      </c>
      <c r="U117" s="1">
        <v>110884</v>
      </c>
      <c r="V117" s="1">
        <v>124554</v>
      </c>
      <c r="W117" s="1">
        <v>104325</v>
      </c>
      <c r="X117" s="1">
        <v>112451</v>
      </c>
      <c r="Y117" s="1">
        <v>110238</v>
      </c>
      <c r="Z117" s="1">
        <v>112288</v>
      </c>
      <c r="AA117" s="1">
        <v>110948</v>
      </c>
      <c r="AB117" s="1">
        <v>108609</v>
      </c>
      <c r="AC117" s="1">
        <v>101913</v>
      </c>
      <c r="AD117" s="1">
        <v>118622</v>
      </c>
      <c r="AE117" s="1">
        <v>123216</v>
      </c>
      <c r="AF117" s="1">
        <v>52558</v>
      </c>
      <c r="AG117" s="1">
        <v>50805</v>
      </c>
      <c r="AH117" s="1">
        <v>56910</v>
      </c>
      <c r="AI117" s="1">
        <v>47402</v>
      </c>
      <c r="AJ117" s="1">
        <v>52487</v>
      </c>
      <c r="AK117" s="1">
        <v>50231</v>
      </c>
      <c r="AL117" s="1">
        <v>51286</v>
      </c>
      <c r="AM117" s="1">
        <v>50230</v>
      </c>
      <c r="AN117" s="1">
        <v>49939</v>
      </c>
      <c r="AO117" s="1">
        <v>47278</v>
      </c>
      <c r="AP117" s="1">
        <v>54304</v>
      </c>
      <c r="AQ117" s="1">
        <v>55198</v>
      </c>
      <c r="AR117" s="2">
        <v>1.0209999999999999</v>
      </c>
      <c r="AS117" s="2">
        <v>1.0209999999999999</v>
      </c>
      <c r="AT117" s="2">
        <v>1.0209999999999999</v>
      </c>
      <c r="AU117" s="2">
        <v>1.0209999999999999</v>
      </c>
      <c r="AV117" s="2">
        <v>1.0209999999999999</v>
      </c>
      <c r="AW117" s="2">
        <v>1.0209999999999999</v>
      </c>
      <c r="AX117" s="2">
        <v>1.0209999999999999</v>
      </c>
      <c r="AY117" s="2">
        <v>1.0209999999999999</v>
      </c>
      <c r="AZ117" s="2">
        <v>1.0209999999999999</v>
      </c>
      <c r="BA117" s="2">
        <v>1.0209999999999999</v>
      </c>
      <c r="BB117" s="2">
        <v>1.0209999999999999</v>
      </c>
      <c r="BC117" s="2">
        <v>1.0209999999999999</v>
      </c>
      <c r="BD117" s="1">
        <v>120915</v>
      </c>
      <c r="BE117" s="1">
        <v>113213</v>
      </c>
      <c r="BF117" s="1">
        <v>127170</v>
      </c>
      <c r="BG117" s="1">
        <v>106516</v>
      </c>
      <c r="BH117" s="1">
        <v>114812</v>
      </c>
      <c r="BI117" s="1">
        <v>112553</v>
      </c>
      <c r="BJ117" s="1">
        <v>114646</v>
      </c>
      <c r="BK117" s="1">
        <v>113278</v>
      </c>
      <c r="BL117" s="1">
        <v>110890</v>
      </c>
      <c r="BM117" s="1">
        <v>104053</v>
      </c>
      <c r="BN117" s="1">
        <v>121113</v>
      </c>
      <c r="BO117" s="1">
        <v>125804</v>
      </c>
      <c r="BP117" s="1">
        <v>53662</v>
      </c>
      <c r="BQ117" s="1">
        <v>51872</v>
      </c>
      <c r="BR117" s="1">
        <v>58105</v>
      </c>
      <c r="BS117" s="1">
        <v>48397</v>
      </c>
      <c r="BT117" s="1">
        <v>53589</v>
      </c>
      <c r="BU117" s="1">
        <v>51286</v>
      </c>
      <c r="BV117" s="1">
        <v>52363</v>
      </c>
      <c r="BW117" s="1">
        <v>51285</v>
      </c>
      <c r="BX117" s="1">
        <v>50988</v>
      </c>
      <c r="BY117" s="1">
        <v>48271</v>
      </c>
      <c r="BZ117" s="1">
        <v>55444</v>
      </c>
      <c r="CA117" s="1">
        <v>56357</v>
      </c>
      <c r="CB117" s="1">
        <v>10421</v>
      </c>
      <c r="CC117" s="1">
        <v>9718</v>
      </c>
      <c r="CD117" s="1">
        <v>10910</v>
      </c>
      <c r="CE117" s="1">
        <v>9132</v>
      </c>
      <c r="CF117" s="1">
        <v>9805</v>
      </c>
      <c r="CG117" s="1">
        <v>9505</v>
      </c>
      <c r="CH117" s="1">
        <v>9385</v>
      </c>
      <c r="CI117" s="1">
        <v>9242</v>
      </c>
      <c r="CJ117" s="1">
        <v>9131</v>
      </c>
      <c r="CK117" s="1">
        <v>8887</v>
      </c>
      <c r="CL117" s="1">
        <v>10457</v>
      </c>
      <c r="CM117" s="1">
        <v>10784</v>
      </c>
      <c r="CN117" s="1">
        <v>1356476</v>
      </c>
      <c r="CO117" s="1">
        <v>618628</v>
      </c>
      <c r="CP117" s="108">
        <v>1384963</v>
      </c>
      <c r="CQ117" s="111">
        <v>631619</v>
      </c>
      <c r="CR117" s="99">
        <v>117377</v>
      </c>
      <c r="CS117">
        <v>2018</v>
      </c>
      <c r="CT117">
        <v>11799.270725951421</v>
      </c>
      <c r="CU117">
        <f>1000*SUM(CQ116:CQ117)/SUM(CR116:CR117)</f>
        <v>4908.3036920830682</v>
      </c>
      <c r="CV117" s="88">
        <f>1000*SUM(CP116:CP117)/SUM(CR116:CR117)</f>
        <v>10758.973920877277</v>
      </c>
      <c r="CX117" s="3">
        <f t="shared" si="7"/>
        <v>475.6390309534886</v>
      </c>
      <c r="CY117" s="3">
        <f t="shared" si="5"/>
        <v>56.121936940493995</v>
      </c>
      <c r="CZ117" s="7">
        <f t="shared" si="6"/>
        <v>51.173879297799232</v>
      </c>
    </row>
    <row r="118" spans="1:107">
      <c r="A118">
        <v>58159</v>
      </c>
      <c r="B118" t="s">
        <v>122</v>
      </c>
      <c r="C118" t="s">
        <v>109</v>
      </c>
      <c r="D118" t="s">
        <v>208</v>
      </c>
      <c r="E118" t="s">
        <v>209</v>
      </c>
      <c r="F118">
        <v>58130</v>
      </c>
      <c r="G118" t="s">
        <v>121</v>
      </c>
      <c r="H118" t="s">
        <v>113</v>
      </c>
      <c r="I118" t="s">
        <v>114</v>
      </c>
      <c r="J118" t="s">
        <v>8</v>
      </c>
      <c r="K118">
        <v>611</v>
      </c>
      <c r="L118">
        <v>5</v>
      </c>
      <c r="M118" t="s">
        <v>155</v>
      </c>
      <c r="N118" t="s">
        <v>116</v>
      </c>
      <c r="O118" t="s">
        <v>126</v>
      </c>
      <c r="P118" t="s">
        <v>126</v>
      </c>
      <c r="Q118" t="s">
        <v>118</v>
      </c>
      <c r="R118" t="s">
        <v>119</v>
      </c>
      <c r="S118" t="s">
        <v>127</v>
      </c>
      <c r="T118" s="1">
        <v>0</v>
      </c>
      <c r="U118" s="1">
        <v>0</v>
      </c>
      <c r="V118" s="1">
        <v>0</v>
      </c>
      <c r="W118" s="1">
        <v>0</v>
      </c>
      <c r="X118" s="1">
        <v>0</v>
      </c>
      <c r="Y118" s="1">
        <v>0</v>
      </c>
      <c r="Z118" s="1">
        <v>0</v>
      </c>
      <c r="AA118" s="1">
        <v>0</v>
      </c>
      <c r="AB118" s="1">
        <v>0</v>
      </c>
      <c r="AC118" s="1">
        <v>0</v>
      </c>
      <c r="AD118" s="1">
        <v>0</v>
      </c>
      <c r="AE118" s="1">
        <v>0</v>
      </c>
      <c r="AF118" s="1">
        <v>0</v>
      </c>
      <c r="AG118" s="1">
        <v>0</v>
      </c>
      <c r="AH118" s="1">
        <v>0</v>
      </c>
      <c r="AI118" s="1">
        <v>0</v>
      </c>
      <c r="AJ118" s="1">
        <v>0</v>
      </c>
      <c r="AK118" s="1">
        <v>0</v>
      </c>
      <c r="AL118" s="1">
        <v>0</v>
      </c>
      <c r="AM118" s="1">
        <v>0</v>
      </c>
      <c r="AN118" s="1">
        <v>0</v>
      </c>
      <c r="AO118" s="1">
        <v>0</v>
      </c>
      <c r="AP118" s="1">
        <v>0</v>
      </c>
      <c r="AQ118" s="1">
        <v>0</v>
      </c>
      <c r="AR118" s="2">
        <v>0</v>
      </c>
      <c r="AS118" s="2">
        <v>0</v>
      </c>
      <c r="AT118" s="2">
        <v>0</v>
      </c>
      <c r="AU118" s="2">
        <v>0</v>
      </c>
      <c r="AV118" s="2">
        <v>0</v>
      </c>
      <c r="AW118" s="2">
        <v>0</v>
      </c>
      <c r="AX118" s="2">
        <v>0</v>
      </c>
      <c r="AY118" s="2">
        <v>0</v>
      </c>
      <c r="AZ118" s="2">
        <v>0</v>
      </c>
      <c r="BA118" s="2">
        <v>0</v>
      </c>
      <c r="BB118" s="2">
        <v>0</v>
      </c>
      <c r="BC118" s="2">
        <v>0</v>
      </c>
      <c r="BD118" s="1">
        <v>0</v>
      </c>
      <c r="BE118" s="1">
        <v>0</v>
      </c>
      <c r="BF118" s="1">
        <v>0</v>
      </c>
      <c r="BG118" s="1">
        <v>0</v>
      </c>
      <c r="BH118" s="1">
        <v>0</v>
      </c>
      <c r="BI118" s="1">
        <v>0</v>
      </c>
      <c r="BJ118" s="1">
        <v>0</v>
      </c>
      <c r="BK118" s="1">
        <v>0</v>
      </c>
      <c r="BL118" s="1">
        <v>0</v>
      </c>
      <c r="BM118" s="1">
        <v>0</v>
      </c>
      <c r="BN118" s="1">
        <v>0</v>
      </c>
      <c r="BO118" s="1">
        <v>0</v>
      </c>
      <c r="BP118" s="1">
        <v>0</v>
      </c>
      <c r="BQ118" s="1">
        <v>0</v>
      </c>
      <c r="BR118" s="1">
        <v>0</v>
      </c>
      <c r="BS118" s="1">
        <v>0</v>
      </c>
      <c r="BT118" s="1">
        <v>0</v>
      </c>
      <c r="BU118" s="1">
        <v>0</v>
      </c>
      <c r="BV118" s="1">
        <v>0</v>
      </c>
      <c r="BW118" s="1">
        <v>0</v>
      </c>
      <c r="BX118" s="1">
        <v>0</v>
      </c>
      <c r="BY118" s="1">
        <v>0</v>
      </c>
      <c r="BZ118" s="1">
        <v>0</v>
      </c>
      <c r="CA118" s="1">
        <v>0</v>
      </c>
      <c r="CB118" s="1">
        <v>100.31</v>
      </c>
      <c r="CC118" s="1">
        <v>0</v>
      </c>
      <c r="CD118" s="1">
        <v>0</v>
      </c>
      <c r="CE118" s="1">
        <v>0</v>
      </c>
      <c r="CF118" s="1">
        <v>0</v>
      </c>
      <c r="CG118" s="1">
        <v>0</v>
      </c>
      <c r="CH118" s="1">
        <v>0</v>
      </c>
      <c r="CI118" s="1">
        <v>0</v>
      </c>
      <c r="CJ118" s="1">
        <v>0</v>
      </c>
      <c r="CK118" s="1">
        <v>0</v>
      </c>
      <c r="CL118" s="1">
        <v>50.055999999999997</v>
      </c>
      <c r="CM118" s="1">
        <v>0</v>
      </c>
      <c r="CN118" s="1">
        <v>0</v>
      </c>
      <c r="CO118" s="1">
        <v>0</v>
      </c>
      <c r="CP118" s="108">
        <v>0</v>
      </c>
      <c r="CQ118" s="111">
        <v>0</v>
      </c>
      <c r="CR118" s="99">
        <v>150.36600000000001</v>
      </c>
      <c r="CS118">
        <v>2018</v>
      </c>
      <c r="CT118">
        <v>0</v>
      </c>
      <c r="CX118" s="3">
        <f t="shared" si="7"/>
        <v>1587.3673828663013</v>
      </c>
      <c r="CY118" s="3">
        <f t="shared" si="5"/>
        <v>0</v>
      </c>
      <c r="CZ118" s="7" t="str">
        <f t="shared" si="6"/>
        <v/>
      </c>
    </row>
    <row r="119" spans="1:107">
      <c r="A119">
        <v>58159</v>
      </c>
      <c r="B119" t="s">
        <v>122</v>
      </c>
      <c r="C119" t="s">
        <v>109</v>
      </c>
      <c r="D119" t="s">
        <v>208</v>
      </c>
      <c r="E119" t="s">
        <v>209</v>
      </c>
      <c r="F119">
        <v>58130</v>
      </c>
      <c r="G119" t="s">
        <v>121</v>
      </c>
      <c r="H119" t="s">
        <v>113</v>
      </c>
      <c r="I119" t="s">
        <v>114</v>
      </c>
      <c r="J119" t="s">
        <v>8</v>
      </c>
      <c r="K119">
        <v>611</v>
      </c>
      <c r="L119">
        <v>5</v>
      </c>
      <c r="M119" t="s">
        <v>155</v>
      </c>
      <c r="N119" t="s">
        <v>116</v>
      </c>
      <c r="O119" t="s">
        <v>117</v>
      </c>
      <c r="P119" t="s">
        <v>117</v>
      </c>
      <c r="Q119" t="s">
        <v>118</v>
      </c>
      <c r="R119" t="s">
        <v>119</v>
      </c>
      <c r="S119" t="s">
        <v>120</v>
      </c>
      <c r="T119" s="1">
        <v>7985</v>
      </c>
      <c r="U119" s="1">
        <v>31090</v>
      </c>
      <c r="V119" s="1">
        <v>11177</v>
      </c>
      <c r="W119" s="1">
        <v>13111</v>
      </c>
      <c r="X119" s="1">
        <v>3376</v>
      </c>
      <c r="Y119" s="1">
        <v>3092</v>
      </c>
      <c r="Z119" s="1">
        <v>6192</v>
      </c>
      <c r="AA119" s="1">
        <v>14119</v>
      </c>
      <c r="AB119" s="1">
        <v>10716</v>
      </c>
      <c r="AC119" s="1">
        <v>9717</v>
      </c>
      <c r="AD119" s="1">
        <v>13777</v>
      </c>
      <c r="AE119" s="1">
        <v>13121</v>
      </c>
      <c r="AF119" s="1">
        <v>2587</v>
      </c>
      <c r="AG119" s="1">
        <v>4043</v>
      </c>
      <c r="AH119" s="1">
        <v>4315</v>
      </c>
      <c r="AI119" s="1">
        <v>4535</v>
      </c>
      <c r="AJ119" s="1">
        <v>1049</v>
      </c>
      <c r="AK119" s="1">
        <v>1646</v>
      </c>
      <c r="AL119" s="1">
        <v>420</v>
      </c>
      <c r="AM119" s="1">
        <v>5149</v>
      </c>
      <c r="AN119" s="1">
        <v>4237</v>
      </c>
      <c r="AO119" s="1">
        <v>4367</v>
      </c>
      <c r="AP119" s="1">
        <v>3846</v>
      </c>
      <c r="AQ119" s="1">
        <v>4158</v>
      </c>
      <c r="AR119" s="2">
        <v>1.103</v>
      </c>
      <c r="AS119" s="2">
        <v>1.103</v>
      </c>
      <c r="AT119" s="2">
        <v>1.103</v>
      </c>
      <c r="AU119" s="2">
        <v>1.103</v>
      </c>
      <c r="AV119" s="2">
        <v>1.103</v>
      </c>
      <c r="AW119" s="2">
        <v>1.103</v>
      </c>
      <c r="AX119" s="2">
        <v>1.103</v>
      </c>
      <c r="AY119" s="2">
        <v>1.103</v>
      </c>
      <c r="AZ119" s="2">
        <v>1.103</v>
      </c>
      <c r="BA119" s="2">
        <v>1.103</v>
      </c>
      <c r="BB119" s="2">
        <v>1.103</v>
      </c>
      <c r="BC119" s="2">
        <v>1.103</v>
      </c>
      <c r="BD119" s="1">
        <v>8807</v>
      </c>
      <c r="BE119" s="1">
        <v>34292</v>
      </c>
      <c r="BF119" s="1">
        <v>12328</v>
      </c>
      <c r="BG119" s="1">
        <v>14461</v>
      </c>
      <c r="BH119" s="1">
        <v>3724</v>
      </c>
      <c r="BI119" s="1">
        <v>3410</v>
      </c>
      <c r="BJ119" s="1">
        <v>6830</v>
      </c>
      <c r="BK119" s="1">
        <v>15573</v>
      </c>
      <c r="BL119" s="1">
        <v>11820</v>
      </c>
      <c r="BM119" s="1">
        <v>10718</v>
      </c>
      <c r="BN119" s="1">
        <v>15196</v>
      </c>
      <c r="BO119" s="1">
        <v>14472</v>
      </c>
      <c r="BP119" s="1">
        <v>2854</v>
      </c>
      <c r="BQ119" s="1">
        <v>4459</v>
      </c>
      <c r="BR119" s="1">
        <v>4759</v>
      </c>
      <c r="BS119" s="1">
        <v>5002</v>
      </c>
      <c r="BT119" s="1">
        <v>1157</v>
      </c>
      <c r="BU119" s="1">
        <v>1816</v>
      </c>
      <c r="BV119" s="1">
        <v>463</v>
      </c>
      <c r="BW119" s="1">
        <v>5679</v>
      </c>
      <c r="BX119" s="1">
        <v>4673</v>
      </c>
      <c r="BY119" s="1">
        <v>4817</v>
      </c>
      <c r="BZ119" s="1">
        <v>4242</v>
      </c>
      <c r="CA119" s="1">
        <v>4586</v>
      </c>
      <c r="CB119" s="1">
        <v>478.69</v>
      </c>
      <c r="CC119" s="1">
        <v>748</v>
      </c>
      <c r="CD119" s="1">
        <v>797</v>
      </c>
      <c r="CE119" s="1">
        <v>840</v>
      </c>
      <c r="CF119" s="1">
        <v>190</v>
      </c>
      <c r="CG119" s="1">
        <v>309</v>
      </c>
      <c r="CH119" s="1">
        <v>78</v>
      </c>
      <c r="CI119" s="1">
        <v>915</v>
      </c>
      <c r="CJ119" s="1">
        <v>768</v>
      </c>
      <c r="CK119" s="1">
        <v>807</v>
      </c>
      <c r="CL119" s="1">
        <v>713.94399999999996</v>
      </c>
      <c r="CM119" s="1">
        <v>768</v>
      </c>
      <c r="CN119" s="1">
        <v>137473</v>
      </c>
      <c r="CO119" s="1">
        <v>40352</v>
      </c>
      <c r="CP119" s="108">
        <v>151631</v>
      </c>
      <c r="CQ119" s="111">
        <v>44507</v>
      </c>
      <c r="CR119" s="99">
        <v>7412.634</v>
      </c>
      <c r="CS119">
        <v>2018</v>
      </c>
      <c r="CT119">
        <v>20455.751626210062</v>
      </c>
      <c r="CX119" s="3">
        <f t="shared" si="7"/>
        <v>475.6390309534886</v>
      </c>
      <c r="CY119" s="3">
        <f t="shared" si="5"/>
        <v>97.295538809158018</v>
      </c>
      <c r="CZ119" s="7" t="str">
        <f t="shared" si="6"/>
        <v/>
      </c>
    </row>
    <row r="120" spans="1:107">
      <c r="A120">
        <v>58159</v>
      </c>
      <c r="B120" t="s">
        <v>122</v>
      </c>
      <c r="C120" t="s">
        <v>109</v>
      </c>
      <c r="D120" t="s">
        <v>208</v>
      </c>
      <c r="E120" t="s">
        <v>209</v>
      </c>
      <c r="F120">
        <v>58130</v>
      </c>
      <c r="G120" t="s">
        <v>121</v>
      </c>
      <c r="H120" t="s">
        <v>113</v>
      </c>
      <c r="I120" t="s">
        <v>114</v>
      </c>
      <c r="J120" t="s">
        <v>8</v>
      </c>
      <c r="K120">
        <v>611</v>
      </c>
      <c r="L120">
        <v>5</v>
      </c>
      <c r="M120" t="s">
        <v>155</v>
      </c>
      <c r="N120" t="s">
        <v>121</v>
      </c>
      <c r="O120" t="s">
        <v>126</v>
      </c>
      <c r="P120" t="s">
        <v>126</v>
      </c>
      <c r="Q120" t="s">
        <v>118</v>
      </c>
      <c r="R120" t="s">
        <v>119</v>
      </c>
      <c r="S120" t="s">
        <v>127</v>
      </c>
      <c r="T120" s="1">
        <v>3917</v>
      </c>
      <c r="U120" s="1">
        <v>0</v>
      </c>
      <c r="V120" s="1">
        <v>0</v>
      </c>
      <c r="W120" s="1">
        <v>0</v>
      </c>
      <c r="X120" s="1">
        <v>0</v>
      </c>
      <c r="Y120" s="1">
        <v>0</v>
      </c>
      <c r="Z120" s="1">
        <v>0</v>
      </c>
      <c r="AA120" s="1">
        <v>0</v>
      </c>
      <c r="AB120" s="1">
        <v>0</v>
      </c>
      <c r="AC120" s="1">
        <v>0</v>
      </c>
      <c r="AD120" s="1">
        <v>1453</v>
      </c>
      <c r="AE120" s="1">
        <v>0</v>
      </c>
      <c r="AF120" s="1">
        <v>2044</v>
      </c>
      <c r="AG120" s="1">
        <v>0</v>
      </c>
      <c r="AH120" s="1">
        <v>0</v>
      </c>
      <c r="AI120" s="1">
        <v>0</v>
      </c>
      <c r="AJ120" s="1">
        <v>0</v>
      </c>
      <c r="AK120" s="1">
        <v>0</v>
      </c>
      <c r="AL120" s="1">
        <v>0</v>
      </c>
      <c r="AM120" s="1">
        <v>0</v>
      </c>
      <c r="AN120" s="1">
        <v>0</v>
      </c>
      <c r="AO120" s="1">
        <v>0</v>
      </c>
      <c r="AP120" s="1">
        <v>774</v>
      </c>
      <c r="AQ120" s="1">
        <v>0</v>
      </c>
      <c r="AR120" s="2">
        <v>5.9219999999999997</v>
      </c>
      <c r="AS120" s="2">
        <v>0</v>
      </c>
      <c r="AT120" s="2">
        <v>0</v>
      </c>
      <c r="AU120" s="2">
        <v>0</v>
      </c>
      <c r="AV120" s="2">
        <v>0</v>
      </c>
      <c r="AW120" s="2">
        <v>0</v>
      </c>
      <c r="AX120" s="2">
        <v>0</v>
      </c>
      <c r="AY120" s="2">
        <v>0</v>
      </c>
      <c r="AZ120" s="2">
        <v>0</v>
      </c>
      <c r="BA120" s="2">
        <v>0</v>
      </c>
      <c r="BB120" s="2">
        <v>5.9219999999999997</v>
      </c>
      <c r="BC120" s="2">
        <v>0</v>
      </c>
      <c r="BD120" s="1">
        <v>23196</v>
      </c>
      <c r="BE120" s="1">
        <v>0</v>
      </c>
      <c r="BF120" s="1">
        <v>0</v>
      </c>
      <c r="BG120" s="1">
        <v>0</v>
      </c>
      <c r="BH120" s="1">
        <v>0</v>
      </c>
      <c r="BI120" s="1">
        <v>0</v>
      </c>
      <c r="BJ120" s="1">
        <v>0</v>
      </c>
      <c r="BK120" s="1">
        <v>0</v>
      </c>
      <c r="BL120" s="1">
        <v>0</v>
      </c>
      <c r="BM120" s="1">
        <v>0</v>
      </c>
      <c r="BN120" s="1">
        <v>8605</v>
      </c>
      <c r="BO120" s="1">
        <v>0</v>
      </c>
      <c r="BP120" s="1">
        <v>12106</v>
      </c>
      <c r="BQ120" s="1">
        <v>0</v>
      </c>
      <c r="BR120" s="1">
        <v>0</v>
      </c>
      <c r="BS120" s="1">
        <v>0</v>
      </c>
      <c r="BT120" s="1">
        <v>0</v>
      </c>
      <c r="BU120" s="1">
        <v>0</v>
      </c>
      <c r="BV120" s="1">
        <v>0</v>
      </c>
      <c r="BW120" s="1">
        <v>0</v>
      </c>
      <c r="BX120" s="1">
        <v>0</v>
      </c>
      <c r="BY120" s="1">
        <v>0</v>
      </c>
      <c r="BZ120" s="1">
        <v>4586</v>
      </c>
      <c r="CA120" s="1">
        <v>0</v>
      </c>
      <c r="CB120" s="1">
        <v>1928.079</v>
      </c>
      <c r="CC120" s="1">
        <v>0</v>
      </c>
      <c r="CD120" s="1">
        <v>0</v>
      </c>
      <c r="CE120" s="1">
        <v>0</v>
      </c>
      <c r="CF120" s="1">
        <v>0</v>
      </c>
      <c r="CG120" s="1">
        <v>0</v>
      </c>
      <c r="CH120" s="1">
        <v>0</v>
      </c>
      <c r="CI120" s="1">
        <v>0</v>
      </c>
      <c r="CJ120" s="1">
        <v>0</v>
      </c>
      <c r="CK120" s="1">
        <v>0</v>
      </c>
      <c r="CL120" s="1">
        <v>721.28499999999997</v>
      </c>
      <c r="CM120" s="1">
        <v>0</v>
      </c>
      <c r="CN120" s="1">
        <v>5370</v>
      </c>
      <c r="CO120" s="1">
        <v>2818</v>
      </c>
      <c r="CP120" s="108">
        <v>31801</v>
      </c>
      <c r="CQ120" s="111">
        <v>16692</v>
      </c>
      <c r="CR120" s="99">
        <v>2649.364</v>
      </c>
      <c r="CS120">
        <v>2018</v>
      </c>
      <c r="CT120">
        <v>12003.258140444274</v>
      </c>
      <c r="CX120" s="3">
        <f t="shared" si="7"/>
        <v>1587.3673828663013</v>
      </c>
      <c r="CY120" s="3">
        <f t="shared" si="5"/>
        <v>190.53580460265655</v>
      </c>
      <c r="CZ120" s="7" t="str">
        <f t="shared" si="6"/>
        <v/>
      </c>
    </row>
    <row r="121" spans="1:107">
      <c r="A121">
        <v>58159</v>
      </c>
      <c r="B121" t="s">
        <v>122</v>
      </c>
      <c r="C121" t="s">
        <v>109</v>
      </c>
      <c r="D121" t="s">
        <v>208</v>
      </c>
      <c r="E121" t="s">
        <v>209</v>
      </c>
      <c r="F121">
        <v>58130</v>
      </c>
      <c r="G121" t="s">
        <v>121</v>
      </c>
      <c r="H121" t="s">
        <v>113</v>
      </c>
      <c r="I121" t="s">
        <v>114</v>
      </c>
      <c r="J121" t="s">
        <v>8</v>
      </c>
      <c r="K121">
        <v>611</v>
      </c>
      <c r="L121">
        <v>5</v>
      </c>
      <c r="M121" t="s">
        <v>155</v>
      </c>
      <c r="N121" t="s">
        <v>121</v>
      </c>
      <c r="O121" t="s">
        <v>117</v>
      </c>
      <c r="P121" t="s">
        <v>117</v>
      </c>
      <c r="Q121" t="s">
        <v>118</v>
      </c>
      <c r="R121" t="s">
        <v>119</v>
      </c>
      <c r="S121" t="s">
        <v>120</v>
      </c>
      <c r="T121" s="1">
        <v>92374</v>
      </c>
      <c r="U121" s="1">
        <v>103833</v>
      </c>
      <c r="V121" s="1">
        <v>111988</v>
      </c>
      <c r="W121" s="1">
        <v>107727</v>
      </c>
      <c r="X121" s="1">
        <v>29080</v>
      </c>
      <c r="Y121" s="1">
        <v>94441</v>
      </c>
      <c r="Z121" s="1">
        <v>121872</v>
      </c>
      <c r="AA121" s="1">
        <v>122202</v>
      </c>
      <c r="AB121" s="1">
        <v>116717</v>
      </c>
      <c r="AC121" s="1">
        <v>116660</v>
      </c>
      <c r="AD121" s="1">
        <v>97489</v>
      </c>
      <c r="AE121" s="1">
        <v>105657</v>
      </c>
      <c r="AF121" s="1">
        <v>45830</v>
      </c>
      <c r="AG121" s="1">
        <v>52005</v>
      </c>
      <c r="AH121" s="1">
        <v>55083</v>
      </c>
      <c r="AI121" s="1">
        <v>52844</v>
      </c>
      <c r="AJ121" s="1">
        <v>15792</v>
      </c>
      <c r="AK121" s="1">
        <v>47345</v>
      </c>
      <c r="AL121" s="1">
        <v>59345</v>
      </c>
      <c r="AM121" s="1">
        <v>61868</v>
      </c>
      <c r="AN121" s="1">
        <v>59430</v>
      </c>
      <c r="AO121" s="1">
        <v>57238</v>
      </c>
      <c r="AP121" s="1">
        <v>48589</v>
      </c>
      <c r="AQ121" s="1">
        <v>52535</v>
      </c>
      <c r="AR121" s="2">
        <v>1.103</v>
      </c>
      <c r="AS121" s="2">
        <v>1.103</v>
      </c>
      <c r="AT121" s="2">
        <v>1.103</v>
      </c>
      <c r="AU121" s="2">
        <v>1.103</v>
      </c>
      <c r="AV121" s="2">
        <v>1.103</v>
      </c>
      <c r="AW121" s="2">
        <v>1.103</v>
      </c>
      <c r="AX121" s="2">
        <v>1.103</v>
      </c>
      <c r="AY121" s="2">
        <v>1.103</v>
      </c>
      <c r="AZ121" s="2">
        <v>1.103</v>
      </c>
      <c r="BA121" s="2">
        <v>1.103</v>
      </c>
      <c r="BB121" s="2">
        <v>1.103</v>
      </c>
      <c r="BC121" s="2">
        <v>1.103</v>
      </c>
      <c r="BD121" s="1">
        <v>101889</v>
      </c>
      <c r="BE121" s="1">
        <v>114528</v>
      </c>
      <c r="BF121" s="1">
        <v>123523</v>
      </c>
      <c r="BG121" s="1">
        <v>118823</v>
      </c>
      <c r="BH121" s="1">
        <v>32075</v>
      </c>
      <c r="BI121" s="1">
        <v>104168</v>
      </c>
      <c r="BJ121" s="1">
        <v>134425</v>
      </c>
      <c r="BK121" s="1">
        <v>134789</v>
      </c>
      <c r="BL121" s="1">
        <v>128739</v>
      </c>
      <c r="BM121" s="1">
        <v>128676</v>
      </c>
      <c r="BN121" s="1">
        <v>107530</v>
      </c>
      <c r="BO121" s="1">
        <v>116540</v>
      </c>
      <c r="BP121" s="1">
        <v>50550</v>
      </c>
      <c r="BQ121" s="1">
        <v>57362</v>
      </c>
      <c r="BR121" s="1">
        <v>60757</v>
      </c>
      <c r="BS121" s="1">
        <v>58287</v>
      </c>
      <c r="BT121" s="1">
        <v>17419</v>
      </c>
      <c r="BU121" s="1">
        <v>52221</v>
      </c>
      <c r="BV121" s="1">
        <v>65458</v>
      </c>
      <c r="BW121" s="1">
        <v>68240</v>
      </c>
      <c r="BX121" s="1">
        <v>65551</v>
      </c>
      <c r="BY121" s="1">
        <v>63134</v>
      </c>
      <c r="BZ121" s="1">
        <v>53594</v>
      </c>
      <c r="CA121" s="1">
        <v>57946</v>
      </c>
      <c r="CB121" s="1">
        <v>8468.9210000000003</v>
      </c>
      <c r="CC121" s="1">
        <v>9620</v>
      </c>
      <c r="CD121" s="1">
        <v>10176</v>
      </c>
      <c r="CE121" s="1">
        <v>9781</v>
      </c>
      <c r="CF121" s="1">
        <v>2864</v>
      </c>
      <c r="CG121" s="1">
        <v>8879</v>
      </c>
      <c r="CH121" s="1">
        <v>10968</v>
      </c>
      <c r="CI121" s="1">
        <v>10995</v>
      </c>
      <c r="CJ121" s="1">
        <v>10773</v>
      </c>
      <c r="CK121" s="1">
        <v>10580</v>
      </c>
      <c r="CL121" s="1">
        <v>9013.7150000000001</v>
      </c>
      <c r="CM121" s="1">
        <v>9706</v>
      </c>
      <c r="CN121" s="1">
        <v>1220040</v>
      </c>
      <c r="CO121" s="1">
        <v>607904</v>
      </c>
      <c r="CP121" s="108">
        <v>1345705</v>
      </c>
      <c r="CQ121" s="111">
        <v>670519</v>
      </c>
      <c r="CR121" s="99">
        <v>111824.64</v>
      </c>
      <c r="CS121">
        <v>2018</v>
      </c>
      <c r="CT121">
        <v>12034.065121962387</v>
      </c>
      <c r="CU121">
        <f>1000*SUM(CQ119:CQ121)/SUM(CR118:CR121)</f>
        <v>5995.8699084418686</v>
      </c>
      <c r="CV121" s="88">
        <f>1000*SUM(CP119:CP121)/SUM(CR118:CR121)</f>
        <v>12530.109310123673</v>
      </c>
      <c r="CX121" s="3">
        <f t="shared" si="7"/>
        <v>475.6390309534886</v>
      </c>
      <c r="CY121" s="3">
        <f t="shared" si="5"/>
        <v>57.238710730413658</v>
      </c>
      <c r="CZ121" s="7">
        <f t="shared" si="6"/>
        <v>59.598090500085092</v>
      </c>
      <c r="DA121">
        <f>CX120*CV121/100000</f>
        <v>198.89886822639693</v>
      </c>
    </row>
    <row r="122" spans="1:107">
      <c r="A122">
        <v>59254</v>
      </c>
      <c r="B122" t="s">
        <v>108</v>
      </c>
      <c r="C122" t="s">
        <v>109</v>
      </c>
      <c r="D122" t="s">
        <v>210</v>
      </c>
      <c r="E122" t="s">
        <v>211</v>
      </c>
      <c r="F122">
        <v>56889</v>
      </c>
      <c r="G122" t="s">
        <v>137</v>
      </c>
      <c r="H122" t="s">
        <v>113</v>
      </c>
      <c r="I122" t="s">
        <v>114</v>
      </c>
      <c r="J122" t="s">
        <v>8</v>
      </c>
      <c r="K122">
        <v>22</v>
      </c>
      <c r="L122">
        <v>2</v>
      </c>
      <c r="M122" t="s">
        <v>115</v>
      </c>
      <c r="N122" t="s">
        <v>116</v>
      </c>
      <c r="O122" t="s">
        <v>212</v>
      </c>
      <c r="P122" t="s">
        <v>213</v>
      </c>
      <c r="Q122" t="s">
        <v>118</v>
      </c>
      <c r="R122" t="s">
        <v>119</v>
      </c>
      <c r="S122" t="s">
        <v>120</v>
      </c>
      <c r="T122" s="1">
        <v>0</v>
      </c>
      <c r="U122" s="1">
        <v>0</v>
      </c>
      <c r="V122" s="1">
        <v>0</v>
      </c>
      <c r="W122" s="1">
        <v>0</v>
      </c>
      <c r="X122" s="1">
        <v>0</v>
      </c>
      <c r="Y122" s="1">
        <v>0</v>
      </c>
      <c r="Z122" s="1">
        <v>0</v>
      </c>
      <c r="AA122" s="1">
        <v>0</v>
      </c>
      <c r="AB122" s="1">
        <v>0</v>
      </c>
      <c r="AC122" s="1">
        <v>0</v>
      </c>
      <c r="AD122" s="1">
        <v>0</v>
      </c>
      <c r="AE122" s="1">
        <v>0</v>
      </c>
      <c r="AF122" s="1">
        <v>0</v>
      </c>
      <c r="AG122" s="1">
        <v>0</v>
      </c>
      <c r="AH122" s="1">
        <v>0</v>
      </c>
      <c r="AI122" s="1">
        <v>0</v>
      </c>
      <c r="AJ122" s="1">
        <v>0</v>
      </c>
      <c r="AK122" s="1">
        <v>0</v>
      </c>
      <c r="AL122" s="1">
        <v>0</v>
      </c>
      <c r="AM122" s="1">
        <v>0</v>
      </c>
      <c r="AN122" s="1">
        <v>0</v>
      </c>
      <c r="AO122" s="1">
        <v>0</v>
      </c>
      <c r="AP122" s="1">
        <v>0</v>
      </c>
      <c r="AQ122" s="1">
        <v>0</v>
      </c>
      <c r="AR122" s="2">
        <v>0</v>
      </c>
      <c r="AS122" s="2">
        <v>0</v>
      </c>
      <c r="AT122" s="2">
        <v>0</v>
      </c>
      <c r="AU122" s="2">
        <v>0</v>
      </c>
      <c r="AV122" s="2">
        <v>0</v>
      </c>
      <c r="AW122" s="2">
        <v>0</v>
      </c>
      <c r="AX122" s="2">
        <v>0</v>
      </c>
      <c r="AY122" s="2">
        <v>0</v>
      </c>
      <c r="AZ122" s="2">
        <v>0</v>
      </c>
      <c r="BA122" s="2">
        <v>0</v>
      </c>
      <c r="BB122" s="2">
        <v>0</v>
      </c>
      <c r="BC122" s="2">
        <v>0</v>
      </c>
      <c r="BD122" s="1">
        <v>0</v>
      </c>
      <c r="BE122" s="1">
        <v>0</v>
      </c>
      <c r="BF122" s="1">
        <v>0</v>
      </c>
      <c r="BG122" s="1">
        <v>0</v>
      </c>
      <c r="BH122" s="1">
        <v>0</v>
      </c>
      <c r="BI122" s="1">
        <v>0</v>
      </c>
      <c r="BJ122" s="1">
        <v>0</v>
      </c>
      <c r="BK122" s="1">
        <v>0</v>
      </c>
      <c r="BL122" s="1">
        <v>0</v>
      </c>
      <c r="BM122" s="1">
        <v>0</v>
      </c>
      <c r="BN122" s="1">
        <v>0</v>
      </c>
      <c r="BO122" s="1">
        <v>0</v>
      </c>
      <c r="BP122" s="1">
        <v>0</v>
      </c>
      <c r="BQ122" s="1">
        <v>0</v>
      </c>
      <c r="BR122" s="1">
        <v>0</v>
      </c>
      <c r="BS122" s="1">
        <v>0</v>
      </c>
      <c r="BT122" s="1">
        <v>0</v>
      </c>
      <c r="BU122" s="1">
        <v>0</v>
      </c>
      <c r="BV122" s="1">
        <v>0</v>
      </c>
      <c r="BW122" s="1">
        <v>0</v>
      </c>
      <c r="BX122" s="1">
        <v>0</v>
      </c>
      <c r="BY122" s="1">
        <v>0</v>
      </c>
      <c r="BZ122" s="1">
        <v>0</v>
      </c>
      <c r="CA122" s="1">
        <v>0</v>
      </c>
      <c r="CB122" s="1">
        <v>4213.68</v>
      </c>
      <c r="CC122" s="1">
        <v>4329.1099999999997</v>
      </c>
      <c r="CD122" s="1">
        <v>4840.3</v>
      </c>
      <c r="CE122" s="1">
        <v>4948.9399999999996</v>
      </c>
      <c r="CF122" s="1">
        <v>4220.47</v>
      </c>
      <c r="CG122" s="1">
        <v>5000.3500000000004</v>
      </c>
      <c r="CH122" s="1">
        <v>5637.64</v>
      </c>
      <c r="CI122" s="1">
        <v>5592.05</v>
      </c>
      <c r="CJ122" s="1">
        <v>5664.8</v>
      </c>
      <c r="CK122" s="1">
        <v>4395.07</v>
      </c>
      <c r="CL122" s="1">
        <v>5240.91</v>
      </c>
      <c r="CM122" s="1">
        <v>5269.04</v>
      </c>
      <c r="CN122" s="1">
        <v>0</v>
      </c>
      <c r="CO122" s="1">
        <v>0</v>
      </c>
      <c r="CP122" s="108">
        <v>0</v>
      </c>
      <c r="CQ122" s="111">
        <v>0</v>
      </c>
      <c r="CR122" s="99">
        <v>59352.36</v>
      </c>
      <c r="CS122">
        <v>2018</v>
      </c>
      <c r="CT122">
        <v>0</v>
      </c>
      <c r="CX122" s="3">
        <v>0</v>
      </c>
      <c r="CY122" s="3">
        <f t="shared" si="5"/>
        <v>0</v>
      </c>
      <c r="CZ122" s="7" t="str">
        <f t="shared" si="6"/>
        <v/>
      </c>
    </row>
    <row r="123" spans="1:107">
      <c r="A123">
        <v>59254</v>
      </c>
      <c r="B123" t="s">
        <v>108</v>
      </c>
      <c r="C123" t="s">
        <v>109</v>
      </c>
      <c r="D123" t="s">
        <v>210</v>
      </c>
      <c r="E123" t="s">
        <v>211</v>
      </c>
      <c r="F123">
        <v>56889</v>
      </c>
      <c r="G123" t="s">
        <v>137</v>
      </c>
      <c r="H123" t="s">
        <v>113</v>
      </c>
      <c r="I123" t="s">
        <v>114</v>
      </c>
      <c r="J123" t="s">
        <v>8</v>
      </c>
      <c r="K123">
        <v>22</v>
      </c>
      <c r="L123">
        <v>2</v>
      </c>
      <c r="M123" t="s">
        <v>115</v>
      </c>
      <c r="N123" t="s">
        <v>121</v>
      </c>
      <c r="O123" t="s">
        <v>212</v>
      </c>
      <c r="P123" t="s">
        <v>213</v>
      </c>
      <c r="Q123" t="s">
        <v>118</v>
      </c>
      <c r="R123" t="s">
        <v>119</v>
      </c>
      <c r="S123" t="s">
        <v>120</v>
      </c>
      <c r="T123" s="1">
        <v>316666</v>
      </c>
      <c r="U123" s="1">
        <v>322283</v>
      </c>
      <c r="V123" s="1">
        <v>344387</v>
      </c>
      <c r="W123" s="1">
        <v>358106</v>
      </c>
      <c r="X123" s="1">
        <v>287355</v>
      </c>
      <c r="Y123" s="1">
        <v>332204</v>
      </c>
      <c r="Z123" s="1">
        <v>384650</v>
      </c>
      <c r="AA123" s="1">
        <v>383202</v>
      </c>
      <c r="AB123" s="1">
        <v>385663</v>
      </c>
      <c r="AC123" s="1">
        <v>294332</v>
      </c>
      <c r="AD123" s="1">
        <v>358903</v>
      </c>
      <c r="AE123" s="1">
        <v>365476</v>
      </c>
      <c r="AF123" s="1">
        <v>316666</v>
      </c>
      <c r="AG123" s="1">
        <v>322283</v>
      </c>
      <c r="AH123" s="1">
        <v>344387</v>
      </c>
      <c r="AI123" s="1">
        <v>358106</v>
      </c>
      <c r="AJ123" s="1">
        <v>287355</v>
      </c>
      <c r="AK123" s="1">
        <v>332204</v>
      </c>
      <c r="AL123" s="1">
        <v>384650</v>
      </c>
      <c r="AM123" s="1">
        <v>383202</v>
      </c>
      <c r="AN123" s="1">
        <v>385663</v>
      </c>
      <c r="AO123" s="1">
        <v>294332</v>
      </c>
      <c r="AP123" s="1">
        <v>358903</v>
      </c>
      <c r="AQ123" s="1">
        <v>365476</v>
      </c>
      <c r="AR123" s="2">
        <v>0.48</v>
      </c>
      <c r="AS123" s="2">
        <v>0.48</v>
      </c>
      <c r="AT123" s="2">
        <v>0.5</v>
      </c>
      <c r="AU123" s="2">
        <v>0.5</v>
      </c>
      <c r="AV123" s="2">
        <v>0.49</v>
      </c>
      <c r="AW123" s="2">
        <v>0.5</v>
      </c>
      <c r="AX123" s="2">
        <v>0.5</v>
      </c>
      <c r="AY123" s="2">
        <v>0.51</v>
      </c>
      <c r="AZ123" s="2">
        <v>0.51</v>
      </c>
      <c r="BA123" s="2">
        <v>0.5</v>
      </c>
      <c r="BB123" s="2">
        <v>0.49</v>
      </c>
      <c r="BC123" s="2">
        <v>0.48</v>
      </c>
      <c r="BD123" s="1">
        <v>152000</v>
      </c>
      <c r="BE123" s="1">
        <v>154696</v>
      </c>
      <c r="BF123" s="1">
        <v>172194</v>
      </c>
      <c r="BG123" s="1">
        <v>179053</v>
      </c>
      <c r="BH123" s="1">
        <v>140804</v>
      </c>
      <c r="BI123" s="1">
        <v>166102</v>
      </c>
      <c r="BJ123" s="1">
        <v>192325</v>
      </c>
      <c r="BK123" s="1">
        <v>195433</v>
      </c>
      <c r="BL123" s="1">
        <v>196688</v>
      </c>
      <c r="BM123" s="1">
        <v>147166</v>
      </c>
      <c r="BN123" s="1">
        <v>175862</v>
      </c>
      <c r="BO123" s="1">
        <v>175428</v>
      </c>
      <c r="BP123" s="1">
        <v>152000</v>
      </c>
      <c r="BQ123" s="1">
        <v>154696</v>
      </c>
      <c r="BR123" s="1">
        <v>172194</v>
      </c>
      <c r="BS123" s="1">
        <v>179053</v>
      </c>
      <c r="BT123" s="1">
        <v>140804</v>
      </c>
      <c r="BU123" s="1">
        <v>166102</v>
      </c>
      <c r="BV123" s="1">
        <v>192325</v>
      </c>
      <c r="BW123" s="1">
        <v>195433</v>
      </c>
      <c r="BX123" s="1">
        <v>196688</v>
      </c>
      <c r="BY123" s="1">
        <v>147166</v>
      </c>
      <c r="BZ123" s="1">
        <v>175862</v>
      </c>
      <c r="CA123" s="1">
        <v>175428</v>
      </c>
      <c r="CB123" s="1">
        <v>11790.35</v>
      </c>
      <c r="CC123" s="1">
        <v>11775.8</v>
      </c>
      <c r="CD123" s="1">
        <v>12907.79</v>
      </c>
      <c r="CE123" s="1">
        <v>12792.36</v>
      </c>
      <c r="CF123" s="1">
        <v>10564.27</v>
      </c>
      <c r="CG123" s="1">
        <v>12057.1</v>
      </c>
      <c r="CH123" s="1">
        <v>13722.59</v>
      </c>
      <c r="CI123" s="1">
        <v>14001.95</v>
      </c>
      <c r="CJ123" s="1">
        <v>15184.38</v>
      </c>
      <c r="CK123" s="1">
        <v>10906.68</v>
      </c>
      <c r="CL123" s="1">
        <v>13048.44</v>
      </c>
      <c r="CM123" s="1">
        <v>12927.19</v>
      </c>
      <c r="CN123" s="1">
        <v>4133227</v>
      </c>
      <c r="CO123" s="1">
        <v>4133227</v>
      </c>
      <c r="CP123" s="108">
        <v>2047751</v>
      </c>
      <c r="CQ123" s="111">
        <v>2047751</v>
      </c>
      <c r="CR123" s="99">
        <v>151678.9</v>
      </c>
      <c r="CS123">
        <v>2018</v>
      </c>
      <c r="CT123">
        <v>13500.565998302995</v>
      </c>
      <c r="CU123">
        <f>1000*SUM(CQ122:CQ123)/SUM(CR122:CR123)</f>
        <v>9703.54344659649</v>
      </c>
      <c r="CV123" s="88">
        <f>1000*CP123/SUM(CR122:CR123)</f>
        <v>9703.54344659649</v>
      </c>
      <c r="CX123" s="3">
        <v>0</v>
      </c>
      <c r="CY123" s="3">
        <f t="shared" si="5"/>
        <v>0</v>
      </c>
      <c r="CZ123" s="7">
        <f t="shared" si="6"/>
        <v>0</v>
      </c>
    </row>
    <row r="124" spans="1:107">
      <c r="A124">
        <v>60903</v>
      </c>
      <c r="B124" t="s">
        <v>108</v>
      </c>
      <c r="C124" t="s">
        <v>109</v>
      </c>
      <c r="D124" t="s">
        <v>214</v>
      </c>
      <c r="E124" t="s">
        <v>215</v>
      </c>
      <c r="F124">
        <v>59928</v>
      </c>
      <c r="G124" t="s">
        <v>112</v>
      </c>
      <c r="H124" t="s">
        <v>113</v>
      </c>
      <c r="I124" t="s">
        <v>114</v>
      </c>
      <c r="J124" t="s">
        <v>8</v>
      </c>
      <c r="K124">
        <v>22</v>
      </c>
      <c r="L124">
        <v>2</v>
      </c>
      <c r="M124" t="s">
        <v>115</v>
      </c>
      <c r="N124" t="s">
        <v>116</v>
      </c>
      <c r="O124" t="s">
        <v>117</v>
      </c>
      <c r="P124" t="s">
        <v>117</v>
      </c>
      <c r="Q124" t="s">
        <v>118</v>
      </c>
      <c r="R124" t="s">
        <v>119</v>
      </c>
      <c r="S124" t="s">
        <v>120</v>
      </c>
      <c r="T124" s="1" t="s">
        <v>109</v>
      </c>
      <c r="U124" s="1" t="s">
        <v>109</v>
      </c>
      <c r="V124" s="1" t="s">
        <v>109</v>
      </c>
      <c r="W124" s="1" t="s">
        <v>109</v>
      </c>
      <c r="X124" s="1" t="s">
        <v>109</v>
      </c>
      <c r="Y124" s="1">
        <v>233</v>
      </c>
      <c r="Z124" s="1">
        <v>200844</v>
      </c>
      <c r="AA124" s="1">
        <v>204680</v>
      </c>
      <c r="AB124" s="1">
        <v>202586</v>
      </c>
      <c r="AC124" s="1">
        <v>201021</v>
      </c>
      <c r="AD124" s="1">
        <v>0</v>
      </c>
      <c r="AE124" s="1">
        <v>0</v>
      </c>
      <c r="AF124" s="1" t="s">
        <v>109</v>
      </c>
      <c r="AG124" s="1" t="s">
        <v>109</v>
      </c>
      <c r="AH124" s="1" t="s">
        <v>109</v>
      </c>
      <c r="AI124" s="1" t="s">
        <v>109</v>
      </c>
      <c r="AJ124" s="1" t="s">
        <v>109</v>
      </c>
      <c r="AK124" s="1">
        <v>233</v>
      </c>
      <c r="AL124" s="1">
        <v>200844</v>
      </c>
      <c r="AM124" s="1">
        <v>204680</v>
      </c>
      <c r="AN124" s="1">
        <v>202586</v>
      </c>
      <c r="AO124" s="1">
        <v>201021</v>
      </c>
      <c r="AP124" s="1">
        <v>0</v>
      </c>
      <c r="AQ124" s="1">
        <v>0</v>
      </c>
      <c r="AR124" s="2" t="s">
        <v>109</v>
      </c>
      <c r="AS124" s="2" t="s">
        <v>109</v>
      </c>
      <c r="AT124" s="2" t="s">
        <v>109</v>
      </c>
      <c r="AU124" s="2" t="s">
        <v>109</v>
      </c>
      <c r="AV124" s="2" t="s">
        <v>109</v>
      </c>
      <c r="AW124" s="2">
        <v>1.0329999999999999</v>
      </c>
      <c r="AX124" s="2">
        <v>1.032</v>
      </c>
      <c r="AY124" s="2">
        <v>1.032</v>
      </c>
      <c r="AZ124" s="2">
        <v>1.032</v>
      </c>
      <c r="BA124" s="2">
        <v>1.032</v>
      </c>
      <c r="BB124" s="2">
        <v>0</v>
      </c>
      <c r="BC124" s="2">
        <v>0</v>
      </c>
      <c r="BD124" s="1" t="s">
        <v>109</v>
      </c>
      <c r="BE124" s="1" t="s">
        <v>109</v>
      </c>
      <c r="BF124" s="1" t="s">
        <v>109</v>
      </c>
      <c r="BG124" s="1" t="s">
        <v>109</v>
      </c>
      <c r="BH124" s="1" t="s">
        <v>109</v>
      </c>
      <c r="BI124" s="1">
        <v>241</v>
      </c>
      <c r="BJ124" s="1">
        <v>207271</v>
      </c>
      <c r="BK124" s="1">
        <v>211230</v>
      </c>
      <c r="BL124" s="1">
        <v>209069</v>
      </c>
      <c r="BM124" s="1">
        <v>207454</v>
      </c>
      <c r="BN124" s="1">
        <v>0</v>
      </c>
      <c r="BO124" s="1">
        <v>0</v>
      </c>
      <c r="BP124" s="1" t="s">
        <v>109</v>
      </c>
      <c r="BQ124" s="1" t="s">
        <v>109</v>
      </c>
      <c r="BR124" s="1" t="s">
        <v>109</v>
      </c>
      <c r="BS124" s="1" t="s">
        <v>109</v>
      </c>
      <c r="BT124" s="1" t="s">
        <v>109</v>
      </c>
      <c r="BU124" s="1">
        <v>241</v>
      </c>
      <c r="BV124" s="1">
        <v>207271</v>
      </c>
      <c r="BW124" s="1">
        <v>211230</v>
      </c>
      <c r="BX124" s="1">
        <v>209069</v>
      </c>
      <c r="BY124" s="1">
        <v>207454</v>
      </c>
      <c r="BZ124" s="1">
        <v>0</v>
      </c>
      <c r="CA124" s="1">
        <v>0</v>
      </c>
      <c r="CB124" s="1" t="s">
        <v>109</v>
      </c>
      <c r="CC124" s="1" t="s">
        <v>109</v>
      </c>
      <c r="CD124" s="1" t="s">
        <v>109</v>
      </c>
      <c r="CE124" s="1" t="s">
        <v>109</v>
      </c>
      <c r="CF124" s="1" t="s">
        <v>109</v>
      </c>
      <c r="CG124" s="1">
        <v>48174</v>
      </c>
      <c r="CH124" s="1">
        <v>58817</v>
      </c>
      <c r="CI124" s="1">
        <v>66486</v>
      </c>
      <c r="CJ124" s="1">
        <v>66023</v>
      </c>
      <c r="CK124" s="1">
        <v>72879</v>
      </c>
      <c r="CL124" s="1">
        <v>1009</v>
      </c>
      <c r="CM124" s="1">
        <v>963</v>
      </c>
      <c r="CN124" s="1">
        <v>809364</v>
      </c>
      <c r="CO124" s="1">
        <v>809364</v>
      </c>
      <c r="CP124" s="108">
        <v>835265</v>
      </c>
      <c r="CQ124" s="111">
        <v>835265</v>
      </c>
      <c r="CR124" s="99">
        <v>314351</v>
      </c>
      <c r="CS124">
        <v>2018</v>
      </c>
      <c r="CT124">
        <v>2657.1094095453809</v>
      </c>
      <c r="CX124" s="3">
        <f>VLOOKUP(O124,Fuelcost, 2, FALSE)</f>
        <v>475.6390309534886</v>
      </c>
      <c r="CY124" s="3">
        <f t="shared" si="5"/>
        <v>12.638249446935612</v>
      </c>
      <c r="CZ124" s="7" t="str">
        <f t="shared" si="6"/>
        <v/>
      </c>
    </row>
    <row r="125" spans="1:107">
      <c r="A125">
        <v>60903</v>
      </c>
      <c r="B125" t="s">
        <v>108</v>
      </c>
      <c r="C125" t="s">
        <v>109</v>
      </c>
      <c r="D125" t="s">
        <v>214</v>
      </c>
      <c r="E125" t="s">
        <v>215</v>
      </c>
      <c r="F125">
        <v>59928</v>
      </c>
      <c r="G125" t="s">
        <v>112</v>
      </c>
      <c r="H125" t="s">
        <v>113</v>
      </c>
      <c r="I125" t="s">
        <v>114</v>
      </c>
      <c r="J125" t="s">
        <v>8</v>
      </c>
      <c r="K125">
        <v>22</v>
      </c>
      <c r="L125">
        <v>2</v>
      </c>
      <c r="M125" t="s">
        <v>115</v>
      </c>
      <c r="N125" t="s">
        <v>121</v>
      </c>
      <c r="O125" t="s">
        <v>117</v>
      </c>
      <c r="P125" t="s">
        <v>117</v>
      </c>
      <c r="Q125" t="s">
        <v>118</v>
      </c>
      <c r="R125" t="s">
        <v>119</v>
      </c>
      <c r="S125" t="s">
        <v>120</v>
      </c>
      <c r="T125" s="1" t="s">
        <v>109</v>
      </c>
      <c r="U125" s="1" t="s">
        <v>109</v>
      </c>
      <c r="V125" s="1" t="s">
        <v>109</v>
      </c>
      <c r="W125" s="1" t="s">
        <v>109</v>
      </c>
      <c r="X125" s="1" t="s">
        <v>109</v>
      </c>
      <c r="Y125" s="1">
        <v>771534</v>
      </c>
      <c r="Z125" s="1">
        <v>1057467</v>
      </c>
      <c r="AA125" s="1">
        <v>1167516</v>
      </c>
      <c r="AB125" s="1">
        <v>1238733</v>
      </c>
      <c r="AC125" s="1">
        <v>1235520</v>
      </c>
      <c r="AD125" s="1">
        <v>14413</v>
      </c>
      <c r="AE125" s="1">
        <v>28025</v>
      </c>
      <c r="AF125" s="1" t="s">
        <v>109</v>
      </c>
      <c r="AG125" s="1" t="s">
        <v>109</v>
      </c>
      <c r="AH125" s="1" t="s">
        <v>109</v>
      </c>
      <c r="AI125" s="1" t="s">
        <v>109</v>
      </c>
      <c r="AJ125" s="1" t="s">
        <v>109</v>
      </c>
      <c r="AK125" s="1">
        <v>771534</v>
      </c>
      <c r="AL125" s="1">
        <v>1057467</v>
      </c>
      <c r="AM125" s="1">
        <v>1167516</v>
      </c>
      <c r="AN125" s="1">
        <v>1238733</v>
      </c>
      <c r="AO125" s="1">
        <v>1235520</v>
      </c>
      <c r="AP125" s="1">
        <v>14413</v>
      </c>
      <c r="AQ125" s="1">
        <v>28025</v>
      </c>
      <c r="AR125" s="2" t="s">
        <v>109</v>
      </c>
      <c r="AS125" s="2" t="s">
        <v>109</v>
      </c>
      <c r="AT125" s="2" t="s">
        <v>109</v>
      </c>
      <c r="AU125" s="2" t="s">
        <v>109</v>
      </c>
      <c r="AV125" s="2" t="s">
        <v>109</v>
      </c>
      <c r="AW125" s="2">
        <v>1.0329999999999999</v>
      </c>
      <c r="AX125" s="2">
        <v>1.032</v>
      </c>
      <c r="AY125" s="2">
        <v>1.032</v>
      </c>
      <c r="AZ125" s="2">
        <v>1.032</v>
      </c>
      <c r="BA125" s="2">
        <v>1.032</v>
      </c>
      <c r="BB125" s="2">
        <v>1.028</v>
      </c>
      <c r="BC125" s="2">
        <v>1.0429999999999999</v>
      </c>
      <c r="BD125" s="1" t="s">
        <v>109</v>
      </c>
      <c r="BE125" s="1" t="s">
        <v>109</v>
      </c>
      <c r="BF125" s="1" t="s">
        <v>109</v>
      </c>
      <c r="BG125" s="1" t="s">
        <v>109</v>
      </c>
      <c r="BH125" s="1" t="s">
        <v>109</v>
      </c>
      <c r="BI125" s="1">
        <v>796995</v>
      </c>
      <c r="BJ125" s="1">
        <v>1091306</v>
      </c>
      <c r="BK125" s="1">
        <v>1204877</v>
      </c>
      <c r="BL125" s="1">
        <v>1278372</v>
      </c>
      <c r="BM125" s="1">
        <v>1275057</v>
      </c>
      <c r="BN125" s="1">
        <v>14817</v>
      </c>
      <c r="BO125" s="1">
        <v>29230</v>
      </c>
      <c r="BP125" s="1" t="s">
        <v>109</v>
      </c>
      <c r="BQ125" s="1" t="s">
        <v>109</v>
      </c>
      <c r="BR125" s="1" t="s">
        <v>109</v>
      </c>
      <c r="BS125" s="1" t="s">
        <v>109</v>
      </c>
      <c r="BT125" s="1" t="s">
        <v>109</v>
      </c>
      <c r="BU125" s="1">
        <v>796995</v>
      </c>
      <c r="BV125" s="1">
        <v>1091306</v>
      </c>
      <c r="BW125" s="1">
        <v>1204877</v>
      </c>
      <c r="BX125" s="1">
        <v>1278372</v>
      </c>
      <c r="BY125" s="1">
        <v>1275057</v>
      </c>
      <c r="BZ125" s="1">
        <v>14817</v>
      </c>
      <c r="CA125" s="1">
        <v>29230</v>
      </c>
      <c r="CB125" s="1" t="s">
        <v>109</v>
      </c>
      <c r="CC125" s="1" t="s">
        <v>109</v>
      </c>
      <c r="CD125" s="1" t="s">
        <v>109</v>
      </c>
      <c r="CE125" s="1" t="s">
        <v>109</v>
      </c>
      <c r="CF125" s="1" t="s">
        <v>109</v>
      </c>
      <c r="CG125" s="1">
        <v>73277</v>
      </c>
      <c r="CH125" s="1">
        <v>108109</v>
      </c>
      <c r="CI125" s="1">
        <v>122288</v>
      </c>
      <c r="CJ125" s="1">
        <v>124746</v>
      </c>
      <c r="CK125" s="1">
        <v>127823</v>
      </c>
      <c r="CL125" s="1">
        <v>1253</v>
      </c>
      <c r="CM125" s="1">
        <v>1912</v>
      </c>
      <c r="CN125" s="1">
        <v>5513208</v>
      </c>
      <c r="CO125" s="1">
        <v>5513208</v>
      </c>
      <c r="CP125" s="108">
        <v>5690654</v>
      </c>
      <c r="CQ125" s="111">
        <v>5690654</v>
      </c>
      <c r="CR125" s="99">
        <v>559408</v>
      </c>
      <c r="CS125">
        <v>2018</v>
      </c>
      <c r="CT125">
        <v>10172.636072419415</v>
      </c>
      <c r="CU125">
        <f>1000*SUM(CQ124:CQ125)/SUM(CR124:CR125)</f>
        <v>7468.786015365793</v>
      </c>
      <c r="CV125" s="88">
        <f>1000*SUM(CP124:CP125)/SUM(CR124:CR125)</f>
        <v>7468.786015365793</v>
      </c>
      <c r="CX125" s="3">
        <f>VLOOKUP(O125,Fuelcost, 2, FALSE)</f>
        <v>475.6390309534886</v>
      </c>
      <c r="CY125" s="3">
        <f t="shared" si="5"/>
        <v>48.385027637280729</v>
      </c>
      <c r="CZ125" s="7">
        <f t="shared" si="6"/>
        <v>35.524461427475529</v>
      </c>
      <c r="DB125">
        <f>798*8760</f>
        <v>6990480</v>
      </c>
      <c r="DC125">
        <f>SUM(CR124:CR125)/DB125</f>
        <v>0.12499270436364884</v>
      </c>
    </row>
    <row r="126" spans="1:107">
      <c r="A126">
        <v>99999</v>
      </c>
      <c r="B126" t="s">
        <v>108</v>
      </c>
      <c r="C126" t="s">
        <v>109</v>
      </c>
      <c r="D126" t="s">
        <v>216</v>
      </c>
      <c r="E126" t="s">
        <v>216</v>
      </c>
      <c r="F126">
        <v>99999</v>
      </c>
      <c r="G126" t="s">
        <v>112</v>
      </c>
      <c r="H126" t="s">
        <v>113</v>
      </c>
      <c r="I126" t="s">
        <v>8</v>
      </c>
      <c r="J126" t="s">
        <v>8</v>
      </c>
      <c r="K126">
        <v>99999</v>
      </c>
      <c r="L126">
        <v>2</v>
      </c>
      <c r="M126" t="s">
        <v>115</v>
      </c>
      <c r="N126" t="s">
        <v>116</v>
      </c>
      <c r="O126" t="s">
        <v>117</v>
      </c>
      <c r="P126" t="s">
        <v>117</v>
      </c>
      <c r="Q126" t="s">
        <v>216</v>
      </c>
      <c r="R126" t="s">
        <v>8</v>
      </c>
      <c r="S126" t="s">
        <v>120</v>
      </c>
      <c r="T126" s="1" t="s">
        <v>109</v>
      </c>
      <c r="U126" s="1" t="s">
        <v>109</v>
      </c>
      <c r="V126" s="1" t="s">
        <v>109</v>
      </c>
      <c r="W126" s="1" t="s">
        <v>109</v>
      </c>
      <c r="X126" s="1">
        <v>0</v>
      </c>
      <c r="Y126" s="1" t="s">
        <v>109</v>
      </c>
      <c r="Z126" s="1" t="s">
        <v>109</v>
      </c>
      <c r="AA126" s="1" t="s">
        <v>109</v>
      </c>
      <c r="AB126" s="1" t="s">
        <v>109</v>
      </c>
      <c r="AC126" s="1" t="s">
        <v>109</v>
      </c>
      <c r="AD126" s="1" t="s">
        <v>109</v>
      </c>
      <c r="AE126" s="1" t="s">
        <v>109</v>
      </c>
      <c r="AF126" s="1" t="s">
        <v>109</v>
      </c>
      <c r="AG126" s="1" t="s">
        <v>109</v>
      </c>
      <c r="AH126" s="1" t="s">
        <v>109</v>
      </c>
      <c r="AI126" s="1" t="s">
        <v>109</v>
      </c>
      <c r="AJ126" s="1">
        <v>0</v>
      </c>
      <c r="AK126" s="1" t="s">
        <v>109</v>
      </c>
      <c r="AL126" s="1" t="s">
        <v>109</v>
      </c>
      <c r="AM126" s="1" t="s">
        <v>109</v>
      </c>
      <c r="AN126" s="1" t="s">
        <v>109</v>
      </c>
      <c r="AO126" s="1" t="s">
        <v>109</v>
      </c>
      <c r="AP126" s="1" t="s">
        <v>109</v>
      </c>
      <c r="AQ126" s="1" t="s">
        <v>109</v>
      </c>
      <c r="AR126" s="2" t="s">
        <v>109</v>
      </c>
      <c r="AS126" s="2" t="s">
        <v>109</v>
      </c>
      <c r="AT126" s="2" t="s">
        <v>109</v>
      </c>
      <c r="AU126" s="2" t="s">
        <v>109</v>
      </c>
      <c r="AV126" s="2">
        <v>0</v>
      </c>
      <c r="AW126" s="2" t="s">
        <v>109</v>
      </c>
      <c r="AX126" s="2" t="s">
        <v>109</v>
      </c>
      <c r="AY126" s="2" t="s">
        <v>109</v>
      </c>
      <c r="AZ126" s="2" t="s">
        <v>109</v>
      </c>
      <c r="BA126" s="2" t="s">
        <v>109</v>
      </c>
      <c r="BB126" s="2" t="s">
        <v>109</v>
      </c>
      <c r="BC126" s="2" t="s">
        <v>109</v>
      </c>
      <c r="BD126" s="1" t="s">
        <v>109</v>
      </c>
      <c r="BE126" s="1" t="s">
        <v>109</v>
      </c>
      <c r="BF126" s="1" t="s">
        <v>109</v>
      </c>
      <c r="BG126" s="1" t="s">
        <v>109</v>
      </c>
      <c r="BH126" s="1">
        <v>0</v>
      </c>
      <c r="BI126" s="1" t="s">
        <v>109</v>
      </c>
      <c r="BJ126" s="1" t="s">
        <v>109</v>
      </c>
      <c r="BK126" s="1" t="s">
        <v>109</v>
      </c>
      <c r="BL126" s="1" t="s">
        <v>109</v>
      </c>
      <c r="BM126" s="1" t="s">
        <v>109</v>
      </c>
      <c r="BN126" s="1" t="s">
        <v>109</v>
      </c>
      <c r="BO126" s="1" t="s">
        <v>109</v>
      </c>
      <c r="BP126" s="1" t="s">
        <v>109</v>
      </c>
      <c r="BQ126" s="1" t="s">
        <v>109</v>
      </c>
      <c r="BR126" s="1" t="s">
        <v>109</v>
      </c>
      <c r="BS126" s="1" t="s">
        <v>109</v>
      </c>
      <c r="BT126" s="1">
        <v>0</v>
      </c>
      <c r="BU126" s="1" t="s">
        <v>109</v>
      </c>
      <c r="BV126" s="1" t="s">
        <v>109</v>
      </c>
      <c r="BW126" s="1" t="s">
        <v>109</v>
      </c>
      <c r="BX126" s="1" t="s">
        <v>109</v>
      </c>
      <c r="BY126" s="1" t="s">
        <v>109</v>
      </c>
      <c r="BZ126" s="1" t="s">
        <v>109</v>
      </c>
      <c r="CA126" s="1" t="s">
        <v>109</v>
      </c>
      <c r="CB126" s="1" t="s">
        <v>109</v>
      </c>
      <c r="CC126" s="1" t="s">
        <v>109</v>
      </c>
      <c r="CD126" s="1" t="s">
        <v>109</v>
      </c>
      <c r="CE126" s="1" t="s">
        <v>109</v>
      </c>
      <c r="CF126" s="1">
        <v>0</v>
      </c>
      <c r="CG126" s="1" t="s">
        <v>109</v>
      </c>
      <c r="CH126" s="1" t="s">
        <v>109</v>
      </c>
      <c r="CI126" s="1" t="s">
        <v>109</v>
      </c>
      <c r="CJ126" s="1" t="s">
        <v>109</v>
      </c>
      <c r="CK126" s="1" t="s">
        <v>109</v>
      </c>
      <c r="CL126" s="1" t="s">
        <v>109</v>
      </c>
      <c r="CM126" s="1" t="s">
        <v>109</v>
      </c>
      <c r="CN126" s="1">
        <v>0</v>
      </c>
      <c r="CO126" s="1">
        <v>0</v>
      </c>
      <c r="CP126" s="108">
        <v>0</v>
      </c>
      <c r="CQ126" s="111">
        <v>0</v>
      </c>
      <c r="CR126" s="99">
        <v>0</v>
      </c>
      <c r="CS126">
        <v>2018</v>
      </c>
      <c r="CT126" t="s">
        <v>8</v>
      </c>
      <c r="CX126" s="3">
        <f>VLOOKUP(O126,Fuelcost, 2, FALSE)</f>
        <v>475.6390309534886</v>
      </c>
      <c r="CY126" s="3"/>
      <c r="CZ126" s="7" t="str">
        <f t="shared" si="6"/>
        <v/>
      </c>
    </row>
    <row r="127" spans="1:107">
      <c r="A127">
        <v>99999</v>
      </c>
      <c r="B127" t="s">
        <v>108</v>
      </c>
      <c r="C127" t="s">
        <v>109</v>
      </c>
      <c r="D127" t="s">
        <v>216</v>
      </c>
      <c r="E127" t="s">
        <v>216</v>
      </c>
      <c r="F127">
        <v>99999</v>
      </c>
      <c r="G127" t="s">
        <v>112</v>
      </c>
      <c r="H127" t="s">
        <v>113</v>
      </c>
      <c r="I127" t="s">
        <v>8</v>
      </c>
      <c r="J127" t="s">
        <v>8</v>
      </c>
      <c r="K127">
        <v>99999</v>
      </c>
      <c r="L127">
        <v>2</v>
      </c>
      <c r="M127" t="s">
        <v>115</v>
      </c>
      <c r="N127" t="s">
        <v>121</v>
      </c>
      <c r="O127" t="s">
        <v>117</v>
      </c>
      <c r="P127" t="s">
        <v>117</v>
      </c>
      <c r="Q127" t="s">
        <v>216</v>
      </c>
      <c r="R127" t="s">
        <v>8</v>
      </c>
      <c r="S127" t="s">
        <v>120</v>
      </c>
      <c r="T127" s="1" t="s">
        <v>109</v>
      </c>
      <c r="U127" s="1" t="s">
        <v>109</v>
      </c>
      <c r="V127" s="1" t="s">
        <v>109</v>
      </c>
      <c r="W127" s="1" t="s">
        <v>109</v>
      </c>
      <c r="X127" s="1">
        <v>0</v>
      </c>
      <c r="Y127" s="1" t="s">
        <v>109</v>
      </c>
      <c r="Z127" s="1" t="s">
        <v>109</v>
      </c>
      <c r="AA127" s="1" t="s">
        <v>109</v>
      </c>
      <c r="AB127" s="1" t="s">
        <v>109</v>
      </c>
      <c r="AC127" s="1" t="s">
        <v>109</v>
      </c>
      <c r="AD127" s="1" t="s">
        <v>109</v>
      </c>
      <c r="AE127" s="1" t="s">
        <v>109</v>
      </c>
      <c r="AF127" s="1" t="s">
        <v>109</v>
      </c>
      <c r="AG127" s="1" t="s">
        <v>109</v>
      </c>
      <c r="AH127" s="1" t="s">
        <v>109</v>
      </c>
      <c r="AI127" s="1" t="s">
        <v>109</v>
      </c>
      <c r="AJ127" s="1">
        <v>0</v>
      </c>
      <c r="AK127" s="1" t="s">
        <v>109</v>
      </c>
      <c r="AL127" s="1" t="s">
        <v>109</v>
      </c>
      <c r="AM127" s="1" t="s">
        <v>109</v>
      </c>
      <c r="AN127" s="1" t="s">
        <v>109</v>
      </c>
      <c r="AO127" s="1" t="s">
        <v>109</v>
      </c>
      <c r="AP127" s="1" t="s">
        <v>109</v>
      </c>
      <c r="AQ127" s="1" t="s">
        <v>109</v>
      </c>
      <c r="AR127" s="2" t="s">
        <v>109</v>
      </c>
      <c r="AS127" s="2" t="s">
        <v>109</v>
      </c>
      <c r="AT127" s="2" t="s">
        <v>109</v>
      </c>
      <c r="AU127" s="2" t="s">
        <v>109</v>
      </c>
      <c r="AV127" s="2">
        <v>0</v>
      </c>
      <c r="AW127" s="2" t="s">
        <v>109</v>
      </c>
      <c r="AX127" s="2" t="s">
        <v>109</v>
      </c>
      <c r="AY127" s="2" t="s">
        <v>109</v>
      </c>
      <c r="AZ127" s="2" t="s">
        <v>109</v>
      </c>
      <c r="BA127" s="2" t="s">
        <v>109</v>
      </c>
      <c r="BB127" s="2" t="s">
        <v>109</v>
      </c>
      <c r="BC127" s="2" t="s">
        <v>109</v>
      </c>
      <c r="BD127" s="1" t="s">
        <v>109</v>
      </c>
      <c r="BE127" s="1" t="s">
        <v>109</v>
      </c>
      <c r="BF127" s="1" t="s">
        <v>109</v>
      </c>
      <c r="BG127" s="1" t="s">
        <v>109</v>
      </c>
      <c r="BH127" s="1">
        <v>0</v>
      </c>
      <c r="BI127" s="1" t="s">
        <v>109</v>
      </c>
      <c r="BJ127" s="1" t="s">
        <v>109</v>
      </c>
      <c r="BK127" s="1" t="s">
        <v>109</v>
      </c>
      <c r="BL127" s="1" t="s">
        <v>109</v>
      </c>
      <c r="BM127" s="1" t="s">
        <v>109</v>
      </c>
      <c r="BN127" s="1" t="s">
        <v>109</v>
      </c>
      <c r="BO127" s="1" t="s">
        <v>109</v>
      </c>
      <c r="BP127" s="1" t="s">
        <v>109</v>
      </c>
      <c r="BQ127" s="1" t="s">
        <v>109</v>
      </c>
      <c r="BR127" s="1" t="s">
        <v>109</v>
      </c>
      <c r="BS127" s="1" t="s">
        <v>109</v>
      </c>
      <c r="BT127" s="1">
        <v>0</v>
      </c>
      <c r="BU127" s="1" t="s">
        <v>109</v>
      </c>
      <c r="BV127" s="1" t="s">
        <v>109</v>
      </c>
      <c r="BW127" s="1" t="s">
        <v>109</v>
      </c>
      <c r="BX127" s="1" t="s">
        <v>109</v>
      </c>
      <c r="BY127" s="1" t="s">
        <v>109</v>
      </c>
      <c r="BZ127" s="1" t="s">
        <v>109</v>
      </c>
      <c r="CA127" s="1" t="s">
        <v>109</v>
      </c>
      <c r="CB127" s="1" t="s">
        <v>109</v>
      </c>
      <c r="CC127" s="1" t="s">
        <v>109</v>
      </c>
      <c r="CD127" s="1" t="s">
        <v>109</v>
      </c>
      <c r="CE127" s="1" t="s">
        <v>109</v>
      </c>
      <c r="CF127" s="1">
        <v>0</v>
      </c>
      <c r="CG127" s="1" t="s">
        <v>109</v>
      </c>
      <c r="CH127" s="1" t="s">
        <v>109</v>
      </c>
      <c r="CI127" s="1" t="s">
        <v>109</v>
      </c>
      <c r="CJ127" s="1" t="s">
        <v>109</v>
      </c>
      <c r="CK127" s="1" t="s">
        <v>109</v>
      </c>
      <c r="CL127" s="1" t="s">
        <v>109</v>
      </c>
      <c r="CM127" s="1" t="s">
        <v>109</v>
      </c>
      <c r="CN127" s="1">
        <v>0</v>
      </c>
      <c r="CO127" s="1">
        <v>0</v>
      </c>
      <c r="CP127" s="108">
        <v>0</v>
      </c>
      <c r="CQ127" s="111">
        <v>0</v>
      </c>
      <c r="CR127" s="99">
        <v>0</v>
      </c>
      <c r="CS127">
        <v>2018</v>
      </c>
      <c r="CT127" t="s">
        <v>8</v>
      </c>
      <c r="CX127" s="3">
        <f>VLOOKUP(O127,Fuelcost, 2, FALSE)</f>
        <v>475.6390309534886</v>
      </c>
      <c r="CY127" s="3"/>
      <c r="CZ127" s="7" t="str">
        <f t="shared" si="6"/>
        <v/>
      </c>
    </row>
    <row r="128" spans="1:107">
      <c r="CV128" s="88" t="s">
        <v>217</v>
      </c>
    </row>
    <row r="129" spans="100:104">
      <c r="CV129" s="90"/>
      <c r="CW129" s="90"/>
      <c r="CZ129"/>
    </row>
    <row r="130" spans="100:104">
      <c r="CV130" s="90"/>
      <c r="CW130" s="90"/>
      <c r="CZ130"/>
    </row>
    <row r="131" spans="100:104">
      <c r="CV131" s="90"/>
      <c r="CW131" s="90"/>
      <c r="CZ131"/>
    </row>
    <row r="132" spans="100:104">
      <c r="CV132" s="90"/>
      <c r="CW132" s="90"/>
      <c r="CZ132"/>
    </row>
    <row r="133" spans="100:104">
      <c r="CV133" s="90"/>
      <c r="CW133" s="90"/>
      <c r="CZ133"/>
    </row>
    <row r="134" spans="100:104">
      <c r="CV134" s="90"/>
      <c r="CW134" s="90"/>
      <c r="CZ134"/>
    </row>
    <row r="135" spans="100:104">
      <c r="CV135" s="90"/>
      <c r="CW135" s="90"/>
      <c r="CZ135"/>
    </row>
    <row r="136" spans="100:104">
      <c r="CV136" s="90"/>
      <c r="CW136" s="90"/>
      <c r="CZ136"/>
    </row>
    <row r="137" spans="100:104">
      <c r="CV137" s="90"/>
      <c r="CW137" s="90"/>
      <c r="CZ137"/>
    </row>
    <row r="138" spans="100:104">
      <c r="CV138" s="90"/>
      <c r="CW138" s="90"/>
      <c r="CZ138"/>
    </row>
    <row r="139" spans="100:104">
      <c r="CV139" s="90"/>
      <c r="CW139" s="90"/>
      <c r="CZ139"/>
    </row>
    <row r="140" spans="100:104">
      <c r="CV140" s="90"/>
      <c r="CW140" s="90"/>
      <c r="CZ140"/>
    </row>
    <row r="141" spans="100:104">
      <c r="CV141" s="90"/>
      <c r="CW141" s="90"/>
      <c r="CZ141"/>
    </row>
    <row r="142" spans="100:104">
      <c r="CV142" s="90"/>
      <c r="CW142" s="90"/>
      <c r="CZ142"/>
    </row>
    <row r="143" spans="100:104">
      <c r="CV143" s="90"/>
      <c r="CW143" s="90"/>
      <c r="CZ143"/>
    </row>
    <row r="144" spans="100:104">
      <c r="CV144" s="90"/>
      <c r="CW144" s="90"/>
      <c r="CZ144"/>
    </row>
    <row r="145" spans="100:104">
      <c r="CV145" s="90"/>
      <c r="CW145" s="90"/>
      <c r="CZ145"/>
    </row>
    <row r="146" spans="100:104">
      <c r="CV146" s="90"/>
      <c r="CW146" s="90"/>
      <c r="CZ146"/>
    </row>
    <row r="147" spans="100:104">
      <c r="CV147" s="90"/>
      <c r="CW147" s="90"/>
      <c r="CZ147"/>
    </row>
    <row r="148" spans="100:104">
      <c r="CV148" s="90"/>
      <c r="CW148" s="90"/>
      <c r="CZ148"/>
    </row>
    <row r="149" spans="100:104">
      <c r="CV149" s="90"/>
      <c r="CW149" s="90"/>
      <c r="CZ149"/>
    </row>
    <row r="150" spans="100:104">
      <c r="CV150" s="90"/>
      <c r="CW150" s="90"/>
      <c r="CZ150"/>
    </row>
    <row r="151" spans="100:104">
      <c r="CV151" s="90"/>
      <c r="CW151" s="90"/>
      <c r="CZ151"/>
    </row>
    <row r="152" spans="100:104">
      <c r="CV152" s="90"/>
      <c r="CW152" s="90"/>
      <c r="CZ152"/>
    </row>
    <row r="153" spans="100:104">
      <c r="CV153" s="90"/>
      <c r="CW153" s="90"/>
      <c r="CZ153"/>
    </row>
    <row r="154" spans="100:104">
      <c r="CV154" s="90"/>
      <c r="CW154" s="90"/>
      <c r="CZ154"/>
    </row>
    <row r="155" spans="100:104">
      <c r="CV155" s="90"/>
      <c r="CW155" s="90"/>
      <c r="CZ155"/>
    </row>
    <row r="156" spans="100:104">
      <c r="CV156" s="90"/>
      <c r="CW156" s="90"/>
      <c r="CZ156"/>
    </row>
    <row r="157" spans="100:104">
      <c r="CV157" s="90"/>
      <c r="CW157" s="90"/>
      <c r="CZ157"/>
    </row>
    <row r="158" spans="100:104">
      <c r="CV158" s="90"/>
      <c r="CW158" s="90"/>
      <c r="CZ158"/>
    </row>
    <row r="159" spans="100:104">
      <c r="CV159" s="90"/>
      <c r="CW159" s="90"/>
      <c r="CZ159"/>
    </row>
    <row r="160" spans="100:104">
      <c r="CV160" s="90"/>
      <c r="CW160" s="90"/>
      <c r="CZ160"/>
    </row>
    <row r="161" spans="100:104">
      <c r="CV161" s="90"/>
      <c r="CW161" s="90"/>
      <c r="CZ161"/>
    </row>
    <row r="162" spans="100:104">
      <c r="CV162" s="90"/>
      <c r="CW162" s="90"/>
      <c r="CZ162"/>
    </row>
    <row r="163" spans="100:104">
      <c r="CV163" s="90"/>
      <c r="CW163" s="90"/>
      <c r="CZ163"/>
    </row>
    <row r="164" spans="100:104">
      <c r="CV164" s="90"/>
      <c r="CW164" s="90"/>
      <c r="CZ164"/>
    </row>
    <row r="165" spans="100:104">
      <c r="CV165" s="90"/>
      <c r="CW165" s="90"/>
      <c r="CZ165"/>
    </row>
    <row r="166" spans="100:104">
      <c r="CV166" s="90"/>
      <c r="CW166" s="90"/>
      <c r="CZ166"/>
    </row>
    <row r="167" spans="100:104">
      <c r="CV167" s="90"/>
      <c r="CW167" s="90"/>
      <c r="CZ167"/>
    </row>
    <row r="168" spans="100:104">
      <c r="CV168" s="90"/>
      <c r="CW168" s="90"/>
      <c r="CZ168"/>
    </row>
    <row r="169" spans="100:104">
      <c r="CV169" s="90"/>
      <c r="CW169" s="90"/>
      <c r="CZ169"/>
    </row>
    <row r="170" spans="100:104">
      <c r="CV170" s="90"/>
      <c r="CW170" s="90"/>
      <c r="CZ170"/>
    </row>
    <row r="171" spans="100:104">
      <c r="CV171" s="90"/>
      <c r="CW171" s="90"/>
      <c r="CZ171"/>
    </row>
    <row r="172" spans="100:104">
      <c r="CV172" s="90"/>
      <c r="CW172" s="90"/>
      <c r="CZ172"/>
    </row>
    <row r="173" spans="100:104">
      <c r="CV173" s="90"/>
      <c r="CW173" s="90"/>
      <c r="CZ173"/>
    </row>
    <row r="174" spans="100:104">
      <c r="CV174" s="90"/>
      <c r="CW174" s="90"/>
      <c r="CZ174"/>
    </row>
    <row r="175" spans="100:104">
      <c r="CV175" s="90"/>
      <c r="CW175" s="90"/>
      <c r="CZ175"/>
    </row>
    <row r="176" spans="100:104">
      <c r="CV176" s="90"/>
      <c r="CW176" s="90"/>
      <c r="CZ176"/>
    </row>
    <row r="177" spans="100:104">
      <c r="CV177" s="90"/>
      <c r="CW177" s="90"/>
      <c r="CZ177"/>
    </row>
    <row r="178" spans="100:104">
      <c r="CV178" s="90"/>
      <c r="CW178" s="90"/>
      <c r="CZ178"/>
    </row>
    <row r="179" spans="100:104">
      <c r="CV179" s="90"/>
      <c r="CW179" s="90"/>
      <c r="CZ179"/>
    </row>
    <row r="180" spans="100:104">
      <c r="CV180" s="90"/>
      <c r="CW180" s="90"/>
      <c r="CZ180"/>
    </row>
    <row r="181" spans="100:104">
      <c r="CV181" s="90"/>
      <c r="CW181" s="90"/>
      <c r="CZ181"/>
    </row>
    <row r="182" spans="100:104">
      <c r="CV182" s="90"/>
      <c r="CW182" s="90"/>
      <c r="CZ182"/>
    </row>
    <row r="183" spans="100:104">
      <c r="CV183" s="90"/>
      <c r="CW183" s="90"/>
      <c r="CZ183"/>
    </row>
    <row r="184" spans="100:104">
      <c r="CV184" s="90"/>
      <c r="CW184" s="90"/>
      <c r="CZ184"/>
    </row>
    <row r="185" spans="100:104">
      <c r="CV185" s="90"/>
      <c r="CW185" s="90"/>
      <c r="CZ185"/>
    </row>
    <row r="186" spans="100:104">
      <c r="CV186" s="90"/>
      <c r="CW186" s="90"/>
      <c r="CZ186"/>
    </row>
    <row r="187" spans="100:104">
      <c r="CV187" s="90"/>
      <c r="CW187" s="90"/>
      <c r="CZ187"/>
    </row>
    <row r="188" spans="100:104">
      <c r="CV188" s="90"/>
      <c r="CW188" s="90"/>
      <c r="CZ188"/>
    </row>
    <row r="189" spans="100:104">
      <c r="CV189" s="90"/>
      <c r="CW189" s="90"/>
      <c r="CZ189"/>
    </row>
    <row r="190" spans="100:104">
      <c r="CV190" s="90"/>
      <c r="CW190" s="90"/>
      <c r="CZ190"/>
    </row>
    <row r="191" spans="100:104">
      <c r="CV191" s="90"/>
      <c r="CW191" s="90"/>
      <c r="CZ191"/>
    </row>
    <row r="192" spans="100:104">
      <c r="CV192" s="90"/>
      <c r="CW192" s="90"/>
      <c r="CZ192"/>
    </row>
    <row r="193" spans="100:104">
      <c r="CV193" s="90"/>
      <c r="CW193" s="90"/>
      <c r="CZ193"/>
    </row>
    <row r="194" spans="100:104">
      <c r="CV194" s="90"/>
      <c r="CW194" s="90"/>
      <c r="CZ194"/>
    </row>
    <row r="195" spans="100:104">
      <c r="CV195" s="90"/>
      <c r="CW195" s="90"/>
      <c r="CZ195"/>
    </row>
    <row r="196" spans="100:104">
      <c r="CV196" s="90"/>
      <c r="CW196" s="90"/>
      <c r="CZ196"/>
    </row>
    <row r="197" spans="100:104">
      <c r="CV197" s="90"/>
      <c r="CW197" s="90"/>
      <c r="CZ197"/>
    </row>
    <row r="198" spans="100:104">
      <c r="CV198" s="90"/>
      <c r="CW198" s="90"/>
      <c r="CZ198"/>
    </row>
    <row r="199" spans="100:104">
      <c r="CV199" s="90"/>
      <c r="CW199" s="90"/>
      <c r="CZ199"/>
    </row>
    <row r="200" spans="100:104">
      <c r="CV200" s="90"/>
      <c r="CW200" s="90"/>
      <c r="CZ200"/>
    </row>
    <row r="201" spans="100:104">
      <c r="CV201" s="90"/>
      <c r="CW201" s="90"/>
      <c r="CZ201"/>
    </row>
    <row r="202" spans="100:104">
      <c r="CV202" s="90"/>
      <c r="CW202" s="90"/>
      <c r="CZ202"/>
    </row>
    <row r="203" spans="100:104">
      <c r="CV203" s="90"/>
      <c r="CW203" s="90"/>
      <c r="CZ203"/>
    </row>
    <row r="204" spans="100:104">
      <c r="CV204" s="90"/>
      <c r="CW204" s="90"/>
      <c r="CZ204"/>
    </row>
    <row r="205" spans="100:104">
      <c r="CV205" s="90"/>
      <c r="CW205" s="90"/>
      <c r="CZ205"/>
    </row>
    <row r="206" spans="100:104">
      <c r="CV206" s="90"/>
      <c r="CW206" s="90"/>
      <c r="CZ206"/>
    </row>
    <row r="207" spans="100:104">
      <c r="CV207" s="90"/>
      <c r="CW207" s="90"/>
      <c r="CZ207"/>
    </row>
    <row r="208" spans="100:104">
      <c r="CV208" s="90"/>
      <c r="CW208" s="90"/>
      <c r="CZ208"/>
    </row>
    <row r="209" spans="100:104">
      <c r="CV209" s="90"/>
      <c r="CW209" s="90"/>
      <c r="CZ209"/>
    </row>
    <row r="210" spans="100:104">
      <c r="CV210" s="90"/>
      <c r="CW210" s="90"/>
      <c r="CZ210"/>
    </row>
    <row r="211" spans="100:104">
      <c r="CV211" s="90"/>
      <c r="CW211" s="90"/>
      <c r="CZ211"/>
    </row>
    <row r="212" spans="100:104">
      <c r="CV212" s="90"/>
      <c r="CW212" s="90"/>
      <c r="CZ212"/>
    </row>
    <row r="213" spans="100:104">
      <c r="CV213" s="90"/>
      <c r="CW213" s="90"/>
      <c r="CZ213"/>
    </row>
    <row r="214" spans="100:104">
      <c r="CV214" s="90"/>
      <c r="CW214" s="90"/>
      <c r="CZ214"/>
    </row>
    <row r="215" spans="100:104">
      <c r="CV215" s="90"/>
      <c r="CW215" s="90"/>
      <c r="CZ215"/>
    </row>
    <row r="216" spans="100:104">
      <c r="CV216" s="90"/>
      <c r="CW216" s="90"/>
      <c r="CZ216"/>
    </row>
    <row r="217" spans="100:104">
      <c r="CV217" s="90"/>
      <c r="CW217" s="90"/>
      <c r="CZ217"/>
    </row>
    <row r="218" spans="100:104">
      <c r="CV218" s="90"/>
      <c r="CW218" s="90"/>
      <c r="CZ218"/>
    </row>
    <row r="219" spans="100:104">
      <c r="CV219" s="90"/>
      <c r="CW219" s="90"/>
      <c r="CZ219"/>
    </row>
    <row r="220" spans="100:104">
      <c r="CV220" s="90"/>
      <c r="CW220" s="90"/>
      <c r="CZ220"/>
    </row>
    <row r="221" spans="100:104">
      <c r="CV221" s="90"/>
      <c r="CW221" s="90"/>
      <c r="CZ221"/>
    </row>
    <row r="222" spans="100:104">
      <c r="CV222" s="90"/>
      <c r="CW222" s="90"/>
      <c r="CZ222"/>
    </row>
    <row r="223" spans="100:104">
      <c r="CV223" s="90"/>
      <c r="CW223" s="90"/>
      <c r="CZ223"/>
    </row>
    <row r="224" spans="100:104">
      <c r="CV224" s="90"/>
      <c r="CW224" s="90"/>
      <c r="CZ224"/>
    </row>
    <row r="225" spans="100:104">
      <c r="CV225" s="90"/>
      <c r="CW225" s="90"/>
      <c r="CZ225"/>
    </row>
    <row r="226" spans="100:104">
      <c r="CV226" s="90"/>
      <c r="CW226" s="90"/>
      <c r="CZ226"/>
    </row>
    <row r="227" spans="100:104">
      <c r="CV227" s="90"/>
      <c r="CW227" s="90"/>
      <c r="CZ227"/>
    </row>
    <row r="228" spans="100:104">
      <c r="CV228" s="90"/>
      <c r="CW228" s="90"/>
      <c r="CZ228"/>
    </row>
    <row r="229" spans="100:104">
      <c r="CV229" s="90"/>
      <c r="CW229" s="90"/>
      <c r="CZ229"/>
    </row>
    <row r="230" spans="100:104">
      <c r="CV230" s="90"/>
      <c r="CW230" s="90"/>
      <c r="CZ230"/>
    </row>
    <row r="231" spans="100:104">
      <c r="CV231" s="90"/>
      <c r="CW231" s="90"/>
      <c r="CZ231"/>
    </row>
    <row r="232" spans="100:104">
      <c r="CV232" s="90"/>
      <c r="CW232" s="90"/>
      <c r="CZ232"/>
    </row>
    <row r="233" spans="100:104">
      <c r="CV233" s="90"/>
      <c r="CW233" s="90"/>
      <c r="CZ233"/>
    </row>
    <row r="234" spans="100:104">
      <c r="CV234" s="90"/>
      <c r="CW234" s="90"/>
      <c r="CZ234"/>
    </row>
    <row r="235" spans="100:104">
      <c r="CV235" s="90"/>
      <c r="CW235" s="90"/>
      <c r="CZ235"/>
    </row>
    <row r="236" spans="100:104">
      <c r="CV236" s="90"/>
      <c r="CW236" s="90"/>
      <c r="CZ236"/>
    </row>
    <row r="237" spans="100:104">
      <c r="CV237" s="90"/>
      <c r="CW237" s="90"/>
      <c r="CZ237"/>
    </row>
    <row r="238" spans="100:104">
      <c r="CV238" s="90"/>
      <c r="CW238" s="90"/>
      <c r="CZ238"/>
    </row>
    <row r="239" spans="100:104">
      <c r="CV239" s="90"/>
      <c r="CW239" s="90"/>
      <c r="CZ239"/>
    </row>
    <row r="240" spans="100:104">
      <c r="CV240" s="90"/>
      <c r="CW240" s="90"/>
      <c r="CZ240"/>
    </row>
    <row r="241" spans="100:104">
      <c r="CV241" s="90"/>
      <c r="CW241" s="90"/>
      <c r="CZ241"/>
    </row>
    <row r="242" spans="100:104">
      <c r="CV242" s="90"/>
      <c r="CW242" s="90"/>
      <c r="CZ242"/>
    </row>
    <row r="243" spans="100:104">
      <c r="CV243" s="90"/>
      <c r="CW243" s="90"/>
      <c r="CZ243"/>
    </row>
    <row r="244" spans="100:104">
      <c r="CV244" s="90"/>
      <c r="CW244" s="90"/>
      <c r="CZ244"/>
    </row>
    <row r="245" spans="100:104">
      <c r="CV245" s="90"/>
      <c r="CW245" s="90"/>
      <c r="CZ245"/>
    </row>
    <row r="246" spans="100:104">
      <c r="CV246" s="90"/>
      <c r="CW246" s="90"/>
      <c r="CZ246"/>
    </row>
    <row r="247" spans="100:104">
      <c r="CV247" s="90"/>
      <c r="CW247" s="90"/>
      <c r="CZ247"/>
    </row>
    <row r="248" spans="100:104">
      <c r="CV248" s="90"/>
      <c r="CW248" s="90"/>
      <c r="CZ248"/>
    </row>
    <row r="249" spans="100:104">
      <c r="CV249" s="90"/>
      <c r="CW249" s="90"/>
      <c r="CZ249"/>
    </row>
    <row r="250" spans="100:104">
      <c r="CV250" s="90"/>
      <c r="CW250" s="90"/>
      <c r="CZ250"/>
    </row>
    <row r="251" spans="100:104">
      <c r="CV251" s="90"/>
      <c r="CW251" s="90"/>
      <c r="CZ251"/>
    </row>
    <row r="252" spans="100:104">
      <c r="CV252" s="90"/>
      <c r="CW252" s="90"/>
      <c r="CZ252"/>
    </row>
    <row r="253" spans="100:104">
      <c r="CV253" s="90"/>
      <c r="CW253" s="90"/>
      <c r="CZ253"/>
    </row>
    <row r="254" spans="100:104">
      <c r="CV254" s="90"/>
      <c r="CW254" s="90"/>
      <c r="CZ254"/>
    </row>
    <row r="255" spans="100:104">
      <c r="CV255" s="90"/>
      <c r="CW255" s="90"/>
      <c r="CZ255"/>
    </row>
    <row r="256" spans="100:104">
      <c r="CV256" s="90"/>
      <c r="CW256" s="90"/>
      <c r="CZ256"/>
    </row>
    <row r="257" spans="100:104">
      <c r="CV257" s="90"/>
      <c r="CW257" s="90"/>
      <c r="CZ257"/>
    </row>
    <row r="258" spans="100:104">
      <c r="CV258" s="90"/>
      <c r="CW258" s="90"/>
      <c r="CZ258"/>
    </row>
    <row r="259" spans="100:104">
      <c r="CV259" s="90"/>
      <c r="CW259" s="90"/>
      <c r="CZ259"/>
    </row>
    <row r="260" spans="100:104">
      <c r="CV260" s="90"/>
      <c r="CW260" s="90"/>
      <c r="CZ260"/>
    </row>
    <row r="261" spans="100:104">
      <c r="CV261" s="90"/>
      <c r="CW261" s="90"/>
      <c r="CZ261"/>
    </row>
    <row r="262" spans="100:104">
      <c r="CV262" s="90"/>
      <c r="CW262" s="90"/>
      <c r="CZ262"/>
    </row>
    <row r="263" spans="100:104">
      <c r="CV263" s="90"/>
      <c r="CW263" s="90"/>
      <c r="CZ263"/>
    </row>
    <row r="264" spans="100:104">
      <c r="CV264" s="90"/>
      <c r="CW264" s="90"/>
      <c r="CZ264"/>
    </row>
    <row r="265" spans="100:104">
      <c r="CV265" s="90"/>
      <c r="CW265" s="90"/>
      <c r="CZ265"/>
    </row>
    <row r="266" spans="100:104">
      <c r="CV266" s="90"/>
      <c r="CW266" s="90"/>
      <c r="CZ266"/>
    </row>
    <row r="267" spans="100:104">
      <c r="CV267" s="90"/>
      <c r="CW267" s="90"/>
      <c r="CZ267"/>
    </row>
    <row r="268" spans="100:104">
      <c r="CV268" s="90"/>
      <c r="CW268" s="90"/>
      <c r="CZ268"/>
    </row>
    <row r="269" spans="100:104">
      <c r="CV269" s="90"/>
      <c r="CW269" s="90"/>
      <c r="CZ269"/>
    </row>
    <row r="270" spans="100:104">
      <c r="CV270" s="90"/>
      <c r="CW270" s="90"/>
      <c r="CZ270"/>
    </row>
    <row r="271" spans="100:104">
      <c r="CV271" s="90"/>
      <c r="CW271" s="90"/>
      <c r="CZ271"/>
    </row>
    <row r="272" spans="100:104">
      <c r="CV272" s="90"/>
      <c r="CW272" s="90"/>
      <c r="CZ272"/>
    </row>
    <row r="273" spans="100:104">
      <c r="CV273" s="90"/>
      <c r="CW273" s="90"/>
      <c r="CZ273"/>
    </row>
    <row r="274" spans="100:104">
      <c r="CV274" s="90"/>
      <c r="CW274" s="90"/>
      <c r="CZ274"/>
    </row>
    <row r="275" spans="100:104">
      <c r="CV275" s="90"/>
      <c r="CW275" s="90"/>
      <c r="CZ275"/>
    </row>
    <row r="276" spans="100:104">
      <c r="CV276" s="90"/>
      <c r="CW276" s="90"/>
      <c r="CZ276"/>
    </row>
    <row r="277" spans="100:104">
      <c r="CV277" s="90"/>
      <c r="CW277" s="90"/>
      <c r="CZ277"/>
    </row>
    <row r="278" spans="100:104">
      <c r="CV278" s="90"/>
      <c r="CW278" s="90"/>
      <c r="CZ278"/>
    </row>
    <row r="279" spans="100:104">
      <c r="CV279" s="90"/>
      <c r="CW279" s="90"/>
      <c r="CZ279"/>
    </row>
    <row r="280" spans="100:104">
      <c r="CV280" s="90"/>
      <c r="CW280" s="90"/>
      <c r="CZ280"/>
    </row>
    <row r="281" spans="100:104">
      <c r="CV281" s="90"/>
      <c r="CW281" s="90"/>
      <c r="CZ281"/>
    </row>
    <row r="282" spans="100:104">
      <c r="CV282" s="90"/>
      <c r="CW282" s="90"/>
      <c r="CZ282"/>
    </row>
    <row r="283" spans="100:104">
      <c r="CV283" s="90"/>
      <c r="CW283" s="90"/>
      <c r="CZ283"/>
    </row>
    <row r="284" spans="100:104">
      <c r="CV284" s="90"/>
      <c r="CW284" s="90"/>
      <c r="CZ284"/>
    </row>
    <row r="285" spans="100:104">
      <c r="CV285" s="90"/>
      <c r="CW285" s="90"/>
      <c r="CZ285"/>
    </row>
    <row r="286" spans="100:104">
      <c r="CV286" s="90"/>
      <c r="CW286" s="90"/>
      <c r="CZ286"/>
    </row>
    <row r="287" spans="100:104">
      <c r="CV287" s="90"/>
      <c r="CW287" s="90"/>
      <c r="CZ287"/>
    </row>
    <row r="288" spans="100:104">
      <c r="CV288" s="90"/>
      <c r="CW288" s="90"/>
      <c r="CZ288"/>
    </row>
    <row r="289" spans="100:104">
      <c r="CV289" s="90"/>
      <c r="CW289" s="90"/>
      <c r="CZ289"/>
    </row>
    <row r="290" spans="100:104">
      <c r="CV290" s="90"/>
      <c r="CW290" s="90"/>
      <c r="CZ290"/>
    </row>
    <row r="291" spans="100:104">
      <c r="CV291" s="90"/>
      <c r="CW291" s="90"/>
      <c r="CZ291"/>
    </row>
    <row r="292" spans="100:104">
      <c r="CV292" s="90"/>
      <c r="CW292" s="90"/>
      <c r="CZ292"/>
    </row>
    <row r="293" spans="100:104">
      <c r="CV293" s="90"/>
      <c r="CW293" s="90"/>
      <c r="CZ293"/>
    </row>
    <row r="294" spans="100:104">
      <c r="CV294" s="90"/>
      <c r="CW294" s="90"/>
      <c r="CZ294"/>
    </row>
    <row r="295" spans="100:104">
      <c r="CV295" s="90"/>
      <c r="CW295" s="90"/>
      <c r="CZ295"/>
    </row>
    <row r="296" spans="100:104">
      <c r="CV296" s="90"/>
      <c r="CW296" s="90"/>
      <c r="CZ296"/>
    </row>
    <row r="297" spans="100:104">
      <c r="CV297" s="90"/>
      <c r="CW297" s="90"/>
      <c r="CZ297"/>
    </row>
    <row r="298" spans="100:104">
      <c r="CV298" s="90"/>
      <c r="CW298" s="90"/>
      <c r="CZ298"/>
    </row>
    <row r="299" spans="100:104">
      <c r="CV299" s="90"/>
      <c r="CW299" s="90"/>
      <c r="CZ299"/>
    </row>
    <row r="300" spans="100:104">
      <c r="CV300" s="90"/>
      <c r="CW300" s="90"/>
      <c r="CZ300"/>
    </row>
    <row r="301" spans="100:104">
      <c r="CV301" s="90"/>
      <c r="CW301" s="90"/>
      <c r="CZ301"/>
    </row>
    <row r="302" spans="100:104">
      <c r="CV302" s="90"/>
      <c r="CW302" s="90"/>
      <c r="CZ302"/>
    </row>
    <row r="303" spans="100:104">
      <c r="CV303" s="90"/>
      <c r="CW303" s="90"/>
      <c r="CZ303"/>
    </row>
    <row r="304" spans="100:104">
      <c r="CV304" s="90"/>
      <c r="CW304" s="90"/>
      <c r="CZ304"/>
    </row>
    <row r="305" spans="100:104">
      <c r="CV305" s="90"/>
      <c r="CW305" s="90"/>
      <c r="CZ305"/>
    </row>
    <row r="306" spans="100:104">
      <c r="CV306" s="90"/>
      <c r="CW306" s="90"/>
      <c r="CZ306"/>
    </row>
    <row r="307" spans="100:104">
      <c r="CV307" s="90"/>
      <c r="CW307" s="90"/>
      <c r="CZ307"/>
    </row>
    <row r="308" spans="100:104">
      <c r="CV308" s="90"/>
      <c r="CW308" s="90"/>
      <c r="CZ308"/>
    </row>
    <row r="309" spans="100:104">
      <c r="CV309" s="90"/>
      <c r="CW309" s="90"/>
      <c r="CZ309"/>
    </row>
    <row r="310" spans="100:104">
      <c r="CV310" s="90"/>
      <c r="CW310" s="90"/>
      <c r="CZ310"/>
    </row>
    <row r="311" spans="100:104">
      <c r="CV311" s="90"/>
      <c r="CW311" s="90"/>
      <c r="CZ311"/>
    </row>
    <row r="312" spans="100:104">
      <c r="CV312" s="90"/>
      <c r="CW312" s="90"/>
      <c r="CZ312"/>
    </row>
    <row r="313" spans="100:104">
      <c r="CV313" s="90"/>
      <c r="CW313" s="90"/>
      <c r="CZ313"/>
    </row>
    <row r="314" spans="100:104">
      <c r="CV314" s="90"/>
      <c r="CW314" s="90"/>
      <c r="CZ314"/>
    </row>
    <row r="315" spans="100:104">
      <c r="CV315" s="90"/>
      <c r="CW315" s="90"/>
      <c r="CZ315"/>
    </row>
    <row r="316" spans="100:104">
      <c r="CV316" s="90"/>
      <c r="CW316" s="90"/>
      <c r="CZ316"/>
    </row>
    <row r="317" spans="100:104">
      <c r="CV317" s="90"/>
      <c r="CW317" s="90"/>
      <c r="CZ317"/>
    </row>
    <row r="318" spans="100:104">
      <c r="CV318" s="90"/>
      <c r="CW318" s="90"/>
      <c r="CZ318"/>
    </row>
    <row r="319" spans="100:104">
      <c r="CV319" s="90"/>
      <c r="CW319" s="90"/>
      <c r="CZ319"/>
    </row>
    <row r="320" spans="100:104">
      <c r="CV320" s="90"/>
      <c r="CW320" s="90"/>
      <c r="CZ320"/>
    </row>
    <row r="321" spans="100:104">
      <c r="CV321" s="90"/>
      <c r="CW321" s="90"/>
      <c r="CZ321"/>
    </row>
    <row r="322" spans="100:104">
      <c r="CV322" s="90"/>
      <c r="CW322" s="90"/>
      <c r="CZ322"/>
    </row>
    <row r="323" spans="100:104">
      <c r="CV323" s="90"/>
      <c r="CW323" s="90"/>
      <c r="CZ323"/>
    </row>
    <row r="324" spans="100:104">
      <c r="CV324" s="90"/>
      <c r="CW324" s="90"/>
      <c r="CZ324"/>
    </row>
    <row r="325" spans="100:104">
      <c r="CV325" s="90"/>
      <c r="CW325" s="90"/>
      <c r="CZ325"/>
    </row>
    <row r="326" spans="100:104">
      <c r="CV326" s="90"/>
      <c r="CW326" s="90"/>
      <c r="CZ326"/>
    </row>
    <row r="327" spans="100:104">
      <c r="CV327" s="90"/>
      <c r="CW327" s="90"/>
      <c r="CZ327"/>
    </row>
    <row r="328" spans="100:104">
      <c r="CV328" s="90"/>
      <c r="CW328" s="90"/>
      <c r="CZ328"/>
    </row>
    <row r="329" spans="100:104">
      <c r="CV329" s="90"/>
      <c r="CW329" s="90"/>
      <c r="CZ329"/>
    </row>
    <row r="330" spans="100:104">
      <c r="CV330" s="90"/>
      <c r="CW330" s="90"/>
      <c r="CZ330"/>
    </row>
    <row r="331" spans="100:104">
      <c r="CV331" s="90"/>
      <c r="CW331" s="90"/>
      <c r="CZ331"/>
    </row>
    <row r="332" spans="100:104">
      <c r="CV332" s="90"/>
      <c r="CW332" s="90"/>
      <c r="CZ332"/>
    </row>
    <row r="333" spans="100:104">
      <c r="CV333" s="90"/>
      <c r="CW333" s="90"/>
      <c r="CZ333"/>
    </row>
    <row r="334" spans="100:104">
      <c r="CV334" s="90"/>
      <c r="CW334" s="90"/>
      <c r="CZ334"/>
    </row>
    <row r="335" spans="100:104">
      <c r="CV335" s="90"/>
      <c r="CW335" s="90"/>
      <c r="CZ335"/>
    </row>
    <row r="336" spans="100:104">
      <c r="CV336" s="90"/>
      <c r="CW336" s="90"/>
      <c r="CZ336"/>
    </row>
    <row r="337" spans="100:104">
      <c r="CV337" s="90"/>
      <c r="CW337" s="90"/>
      <c r="CZ337"/>
    </row>
    <row r="338" spans="100:104">
      <c r="CV338" s="90"/>
      <c r="CW338" s="90"/>
      <c r="CZ338"/>
    </row>
    <row r="339" spans="100:104">
      <c r="CV339" s="90"/>
      <c r="CW339" s="90"/>
      <c r="CZ339"/>
    </row>
    <row r="340" spans="100:104">
      <c r="CV340" s="90"/>
      <c r="CW340" s="90"/>
      <c r="CZ340"/>
    </row>
    <row r="341" spans="100:104">
      <c r="CV341" s="90"/>
      <c r="CW341" s="90"/>
      <c r="CZ341"/>
    </row>
    <row r="342" spans="100:104">
      <c r="CV342" s="90"/>
      <c r="CW342" s="90"/>
      <c r="CZ342"/>
    </row>
    <row r="343" spans="100:104">
      <c r="CV343" s="90"/>
      <c r="CW343" s="90"/>
      <c r="CZ343"/>
    </row>
    <row r="344" spans="100:104">
      <c r="CV344" s="90"/>
      <c r="CW344" s="90"/>
      <c r="CZ344"/>
    </row>
    <row r="345" spans="100:104">
      <c r="CV345" s="90"/>
      <c r="CW345" s="90"/>
      <c r="CZ345"/>
    </row>
    <row r="346" spans="100:104">
      <c r="CV346" s="90"/>
      <c r="CW346" s="90"/>
      <c r="CZ346"/>
    </row>
    <row r="347" spans="100:104">
      <c r="CV347" s="90"/>
      <c r="CW347" s="90"/>
      <c r="CZ347"/>
    </row>
    <row r="348" spans="100:104">
      <c r="CV348" s="90"/>
      <c r="CW348" s="90"/>
      <c r="CZ348"/>
    </row>
    <row r="349" spans="100:104">
      <c r="CV349" s="90"/>
      <c r="CW349" s="90"/>
      <c r="CZ349"/>
    </row>
    <row r="350" spans="100:104">
      <c r="CV350" s="90"/>
      <c r="CW350" s="90"/>
      <c r="CZ350"/>
    </row>
    <row r="351" spans="100:104">
      <c r="CV351" s="90"/>
      <c r="CW351" s="90"/>
      <c r="CZ351"/>
    </row>
    <row r="352" spans="100:104">
      <c r="CV352" s="90"/>
      <c r="CW352" s="90"/>
      <c r="CZ352"/>
    </row>
    <row r="353" spans="100:104">
      <c r="CV353" s="90"/>
      <c r="CW353" s="90"/>
      <c r="CZ353"/>
    </row>
    <row r="354" spans="100:104">
      <c r="CV354" s="90"/>
      <c r="CW354" s="90"/>
      <c r="CZ354"/>
    </row>
    <row r="355" spans="100:104">
      <c r="CV355" s="90"/>
      <c r="CW355" s="90"/>
      <c r="CZ355"/>
    </row>
    <row r="356" spans="100:104">
      <c r="CV356" s="90"/>
      <c r="CW356" s="90"/>
      <c r="CZ356"/>
    </row>
    <row r="357" spans="100:104">
      <c r="CV357" s="90"/>
      <c r="CW357" s="90"/>
      <c r="CZ357"/>
    </row>
    <row r="358" spans="100:104">
      <c r="CV358" s="90"/>
      <c r="CW358" s="90"/>
      <c r="CZ358"/>
    </row>
    <row r="359" spans="100:104">
      <c r="CV359" s="90"/>
      <c r="CW359" s="90"/>
      <c r="CZ359"/>
    </row>
    <row r="360" spans="100:104">
      <c r="CV360" s="90"/>
      <c r="CW360" s="90"/>
      <c r="CZ360"/>
    </row>
    <row r="361" spans="100:104">
      <c r="CV361" s="90"/>
      <c r="CW361" s="90"/>
      <c r="CZ361"/>
    </row>
    <row r="362" spans="100:104">
      <c r="CV362" s="90"/>
      <c r="CW362" s="90"/>
      <c r="CZ362"/>
    </row>
    <row r="363" spans="100:104">
      <c r="CV363" s="90"/>
      <c r="CW363" s="90"/>
      <c r="CZ363"/>
    </row>
    <row r="364" spans="100:104">
      <c r="CV364" s="90"/>
      <c r="CW364" s="90"/>
      <c r="CZ364"/>
    </row>
    <row r="365" spans="100:104">
      <c r="CV365" s="90"/>
      <c r="CW365" s="90"/>
      <c r="CZ365"/>
    </row>
    <row r="366" spans="100:104">
      <c r="CV366" s="90"/>
      <c r="CW366" s="90"/>
      <c r="CZ366"/>
    </row>
    <row r="367" spans="100:104">
      <c r="CV367" s="90"/>
      <c r="CW367" s="90"/>
      <c r="CZ367"/>
    </row>
    <row r="368" spans="100:104">
      <c r="CV368" s="90"/>
      <c r="CW368" s="90"/>
      <c r="CZ368"/>
    </row>
    <row r="369" spans="100:104">
      <c r="CV369" s="90"/>
      <c r="CW369" s="90"/>
      <c r="CZ369"/>
    </row>
    <row r="370" spans="100:104">
      <c r="CV370" s="90"/>
      <c r="CW370" s="90"/>
      <c r="CZ370"/>
    </row>
    <row r="371" spans="100:104">
      <c r="CV371" s="90"/>
      <c r="CW371" s="90"/>
      <c r="CZ371"/>
    </row>
    <row r="372" spans="100:104">
      <c r="CV372" s="90"/>
      <c r="CW372" s="90"/>
      <c r="CZ372"/>
    </row>
    <row r="373" spans="100:104">
      <c r="CV373" s="90"/>
      <c r="CW373" s="90"/>
      <c r="CZ373"/>
    </row>
    <row r="374" spans="100:104">
      <c r="CV374" s="90"/>
      <c r="CW374" s="90"/>
      <c r="CZ374"/>
    </row>
    <row r="375" spans="100:104">
      <c r="CV375" s="90"/>
      <c r="CW375" s="90"/>
      <c r="CZ375"/>
    </row>
    <row r="376" spans="100:104">
      <c r="CV376" s="90"/>
      <c r="CW376" s="90"/>
      <c r="CZ376"/>
    </row>
    <row r="377" spans="100:104">
      <c r="CV377" s="90"/>
      <c r="CW377" s="90"/>
      <c r="CZ377"/>
    </row>
    <row r="378" spans="100:104">
      <c r="CV378" s="90"/>
      <c r="CW378" s="90"/>
      <c r="CZ378"/>
    </row>
    <row r="379" spans="100:104">
      <c r="CV379" s="90"/>
      <c r="CW379" s="90"/>
      <c r="CZ379"/>
    </row>
    <row r="380" spans="100:104">
      <c r="CV380" s="90"/>
      <c r="CW380" s="90"/>
      <c r="CZ380"/>
    </row>
    <row r="381" spans="100:104">
      <c r="CV381" s="90"/>
      <c r="CW381" s="90"/>
      <c r="CZ381"/>
    </row>
    <row r="382" spans="100:104">
      <c r="CV382" s="90"/>
      <c r="CW382" s="90"/>
      <c r="CZ382"/>
    </row>
    <row r="383" spans="100:104">
      <c r="CV383" s="90"/>
      <c r="CW383" s="90"/>
      <c r="CZ383"/>
    </row>
    <row r="384" spans="100:104">
      <c r="CV384" s="90"/>
      <c r="CW384" s="90"/>
      <c r="CZ384"/>
    </row>
    <row r="385" spans="100:104">
      <c r="CV385" s="90"/>
      <c r="CW385" s="90"/>
      <c r="CZ385"/>
    </row>
    <row r="386" spans="100:104">
      <c r="CV386" s="90"/>
      <c r="CW386" s="90"/>
      <c r="CZ386"/>
    </row>
    <row r="387" spans="100:104">
      <c r="CV387" s="90"/>
      <c r="CW387" s="90"/>
      <c r="CZ387"/>
    </row>
    <row r="388" spans="100:104">
      <c r="CV388" s="90"/>
      <c r="CW388" s="90"/>
      <c r="CZ388"/>
    </row>
    <row r="389" spans="100:104">
      <c r="CV389" s="90"/>
      <c r="CW389" s="90"/>
      <c r="CZ389"/>
    </row>
    <row r="390" spans="100:104">
      <c r="CV390" s="90"/>
      <c r="CW390" s="90"/>
      <c r="CZ390"/>
    </row>
    <row r="391" spans="100:104">
      <c r="CV391" s="90"/>
      <c r="CW391" s="90"/>
      <c r="CZ391"/>
    </row>
    <row r="392" spans="100:104">
      <c r="CV392" s="90"/>
      <c r="CW392" s="90"/>
      <c r="CZ392"/>
    </row>
    <row r="393" spans="100:104">
      <c r="CV393" s="90"/>
      <c r="CW393" s="90"/>
      <c r="CZ393"/>
    </row>
    <row r="394" spans="100:104">
      <c r="CV394" s="90"/>
      <c r="CW394" s="90"/>
      <c r="CZ394"/>
    </row>
    <row r="395" spans="100:104">
      <c r="CV395" s="90"/>
      <c r="CW395" s="90"/>
      <c r="CZ395"/>
    </row>
    <row r="396" spans="100:104">
      <c r="CV396" s="90"/>
      <c r="CW396" s="90"/>
      <c r="CZ396"/>
    </row>
    <row r="397" spans="100:104">
      <c r="CV397" s="90"/>
      <c r="CW397" s="90"/>
      <c r="CZ397"/>
    </row>
    <row r="398" spans="100:104">
      <c r="CV398" s="90"/>
      <c r="CW398" s="90"/>
      <c r="CZ398"/>
    </row>
    <row r="399" spans="100:104">
      <c r="CV399" s="90"/>
      <c r="CW399" s="90"/>
      <c r="CZ399"/>
    </row>
    <row r="400" spans="100:104">
      <c r="CV400" s="90"/>
      <c r="CW400" s="90"/>
      <c r="CZ400"/>
    </row>
    <row r="401" spans="100:104">
      <c r="CV401" s="90"/>
      <c r="CW401" s="90"/>
      <c r="CZ401"/>
    </row>
    <row r="402" spans="100:104">
      <c r="CV402" s="90"/>
      <c r="CW402" s="90"/>
      <c r="CZ402"/>
    </row>
    <row r="403" spans="100:104">
      <c r="CV403" s="90"/>
      <c r="CW403" s="90"/>
      <c r="CZ403"/>
    </row>
    <row r="404" spans="100:104">
      <c r="CV404" s="90"/>
      <c r="CW404" s="90"/>
      <c r="CZ404"/>
    </row>
    <row r="405" spans="100:104">
      <c r="CV405" s="90"/>
      <c r="CW405" s="90"/>
      <c r="CZ405"/>
    </row>
    <row r="406" spans="100:104">
      <c r="CV406" s="90"/>
      <c r="CW406" s="90"/>
      <c r="CZ406"/>
    </row>
    <row r="407" spans="100:104">
      <c r="CV407" s="90"/>
      <c r="CW407" s="90"/>
      <c r="CZ407"/>
    </row>
    <row r="408" spans="100:104">
      <c r="CV408" s="90"/>
      <c r="CW408" s="90"/>
      <c r="CZ408"/>
    </row>
    <row r="409" spans="100:104">
      <c r="CV409" s="90"/>
      <c r="CW409" s="90"/>
      <c r="CZ409"/>
    </row>
    <row r="410" spans="100:104">
      <c r="CV410" s="90"/>
      <c r="CW410" s="90"/>
      <c r="CZ410"/>
    </row>
    <row r="411" spans="100:104">
      <c r="CV411" s="90"/>
      <c r="CW411" s="90"/>
      <c r="CZ411"/>
    </row>
    <row r="412" spans="100:104">
      <c r="CV412" s="90"/>
      <c r="CW412" s="90"/>
      <c r="CZ412"/>
    </row>
    <row r="413" spans="100:104">
      <c r="CV413" s="90"/>
      <c r="CW413" s="90"/>
      <c r="CZ413"/>
    </row>
    <row r="414" spans="100:104">
      <c r="CV414" s="90"/>
      <c r="CW414" s="90"/>
      <c r="CZ414"/>
    </row>
    <row r="415" spans="100:104">
      <c r="CV415" s="90"/>
      <c r="CW415" s="90"/>
      <c r="CZ415"/>
    </row>
    <row r="416" spans="100:104">
      <c r="CV416" s="90"/>
      <c r="CW416" s="90"/>
      <c r="CZ416"/>
    </row>
    <row r="417" spans="100:104">
      <c r="CV417" s="90"/>
      <c r="CW417" s="90"/>
      <c r="CZ417"/>
    </row>
    <row r="418" spans="100:104">
      <c r="CV418" s="90"/>
      <c r="CW418" s="90"/>
      <c r="CZ418"/>
    </row>
    <row r="419" spans="100:104">
      <c r="CV419" s="90"/>
      <c r="CW419" s="90"/>
      <c r="CZ419"/>
    </row>
    <row r="420" spans="100:104">
      <c r="CV420" s="90"/>
      <c r="CW420" s="90"/>
      <c r="CZ420"/>
    </row>
    <row r="421" spans="100:104">
      <c r="CV421" s="90"/>
      <c r="CW421" s="90"/>
      <c r="CZ421"/>
    </row>
    <row r="422" spans="100:104">
      <c r="CV422" s="90"/>
      <c r="CW422" s="90"/>
      <c r="CZ422"/>
    </row>
    <row r="423" spans="100:104">
      <c r="CV423" s="90"/>
      <c r="CW423" s="90"/>
      <c r="CZ423"/>
    </row>
    <row r="424" spans="100:104">
      <c r="CV424" s="90"/>
      <c r="CW424" s="90"/>
      <c r="CZ424"/>
    </row>
    <row r="425" spans="100:104">
      <c r="CV425" s="90"/>
      <c r="CW425" s="90"/>
      <c r="CZ425"/>
    </row>
    <row r="426" spans="100:104">
      <c r="CV426" s="90"/>
      <c r="CW426" s="90"/>
      <c r="CZ426"/>
    </row>
    <row r="427" spans="100:104">
      <c r="CV427" s="90"/>
      <c r="CW427" s="90"/>
      <c r="CZ427"/>
    </row>
    <row r="428" spans="100:104">
      <c r="CV428" s="90"/>
      <c r="CW428" s="90"/>
      <c r="CZ428"/>
    </row>
    <row r="429" spans="100:104">
      <c r="CV429" s="90"/>
      <c r="CW429" s="90"/>
      <c r="CZ429"/>
    </row>
    <row r="430" spans="100:104">
      <c r="CV430" s="90"/>
      <c r="CW430" s="90"/>
      <c r="CZ430"/>
    </row>
    <row r="431" spans="100:104">
      <c r="CV431" s="90"/>
      <c r="CW431" s="90"/>
      <c r="CZ431"/>
    </row>
    <row r="432" spans="100:104">
      <c r="CV432" s="90"/>
      <c r="CW432" s="90"/>
      <c r="CZ432"/>
    </row>
    <row r="433" spans="100:104">
      <c r="CV433" s="90"/>
      <c r="CW433" s="90"/>
      <c r="CZ433"/>
    </row>
    <row r="434" spans="100:104">
      <c r="CV434" s="90"/>
      <c r="CW434" s="90"/>
      <c r="CZ434"/>
    </row>
    <row r="435" spans="100:104">
      <c r="CV435" s="90"/>
      <c r="CW435" s="90"/>
      <c r="CZ435"/>
    </row>
    <row r="436" spans="100:104">
      <c r="CV436" s="90"/>
      <c r="CW436" s="90"/>
      <c r="CZ436"/>
    </row>
    <row r="437" spans="100:104">
      <c r="CV437" s="90"/>
      <c r="CW437" s="90"/>
      <c r="CZ437"/>
    </row>
    <row r="438" spans="100:104">
      <c r="CV438" s="90"/>
      <c r="CW438" s="90"/>
      <c r="CZ438"/>
    </row>
    <row r="439" spans="100:104">
      <c r="CV439" s="90"/>
      <c r="CW439" s="90"/>
      <c r="CZ439"/>
    </row>
    <row r="440" spans="100:104">
      <c r="CV440" s="90"/>
      <c r="CW440" s="90"/>
      <c r="CZ440"/>
    </row>
    <row r="441" spans="100:104">
      <c r="CV441" s="90"/>
      <c r="CW441" s="90"/>
      <c r="CZ441"/>
    </row>
    <row r="442" spans="100:104">
      <c r="CV442" s="90"/>
      <c r="CW442" s="90"/>
      <c r="CZ442"/>
    </row>
    <row r="443" spans="100:104">
      <c r="CV443" s="90"/>
      <c r="CW443" s="90"/>
      <c r="CZ443"/>
    </row>
    <row r="444" spans="100:104">
      <c r="CV444" s="90"/>
      <c r="CW444" s="90"/>
      <c r="CZ444"/>
    </row>
    <row r="445" spans="100:104">
      <c r="CV445" s="90"/>
      <c r="CW445" s="90"/>
      <c r="CZ445"/>
    </row>
    <row r="446" spans="100:104">
      <c r="CV446" s="90"/>
      <c r="CW446" s="90"/>
      <c r="CZ446"/>
    </row>
    <row r="447" spans="100:104">
      <c r="CV447" s="90"/>
      <c r="CW447" s="90"/>
      <c r="CZ447"/>
    </row>
    <row r="448" spans="100:104">
      <c r="CV448" s="90"/>
      <c r="CW448" s="90"/>
      <c r="CZ448"/>
    </row>
    <row r="449" spans="100:104">
      <c r="CV449" s="90"/>
      <c r="CW449" s="90"/>
      <c r="CZ449"/>
    </row>
    <row r="450" spans="100:104">
      <c r="CV450" s="90"/>
      <c r="CW450" s="90"/>
      <c r="CZ450"/>
    </row>
    <row r="451" spans="100:104">
      <c r="CV451" s="90"/>
      <c r="CW451" s="90"/>
      <c r="CZ451"/>
    </row>
    <row r="452" spans="100:104">
      <c r="CV452" s="90"/>
      <c r="CW452" s="90"/>
      <c r="CZ452"/>
    </row>
    <row r="453" spans="100:104">
      <c r="CV453" s="90"/>
      <c r="CW453" s="90"/>
      <c r="CZ453"/>
    </row>
    <row r="454" spans="100:104">
      <c r="CV454" s="90"/>
      <c r="CW454" s="90"/>
      <c r="CZ454"/>
    </row>
    <row r="455" spans="100:104">
      <c r="CV455" s="90"/>
      <c r="CW455" s="90"/>
      <c r="CZ455"/>
    </row>
    <row r="456" spans="100:104">
      <c r="CV456" s="90"/>
      <c r="CW456" s="90"/>
      <c r="CZ456"/>
    </row>
    <row r="457" spans="100:104">
      <c r="CV457" s="90"/>
      <c r="CW457" s="90"/>
      <c r="CZ457"/>
    </row>
    <row r="458" spans="100:104">
      <c r="CV458" s="90"/>
      <c r="CW458" s="90"/>
      <c r="CZ458"/>
    </row>
    <row r="459" spans="100:104">
      <c r="CV459" s="90"/>
      <c r="CW459" s="90"/>
      <c r="CZ459"/>
    </row>
    <row r="460" spans="100:104">
      <c r="CV460" s="90"/>
      <c r="CW460" s="90"/>
      <c r="CZ460"/>
    </row>
    <row r="461" spans="100:104">
      <c r="CV461" s="90"/>
      <c r="CW461" s="90"/>
      <c r="CZ461"/>
    </row>
    <row r="462" spans="100:104">
      <c r="CV462" s="90"/>
      <c r="CW462" s="90"/>
      <c r="CZ462"/>
    </row>
    <row r="463" spans="100:104">
      <c r="CV463" s="90"/>
      <c r="CW463" s="90"/>
      <c r="CZ463"/>
    </row>
    <row r="464" spans="100:104">
      <c r="CV464" s="90"/>
      <c r="CW464" s="90"/>
      <c r="CZ464"/>
    </row>
    <row r="465" spans="100:104">
      <c r="CV465" s="90"/>
      <c r="CW465" s="90"/>
      <c r="CZ465"/>
    </row>
    <row r="466" spans="100:104">
      <c r="CV466" s="90"/>
      <c r="CW466" s="90"/>
      <c r="CZ466"/>
    </row>
    <row r="467" spans="100:104">
      <c r="CV467" s="90"/>
      <c r="CW467" s="90"/>
      <c r="CZ467"/>
    </row>
    <row r="468" spans="100:104">
      <c r="CV468" s="90"/>
      <c r="CW468" s="90"/>
      <c r="CZ468"/>
    </row>
    <row r="469" spans="100:104">
      <c r="CV469" s="90"/>
      <c r="CW469" s="90"/>
      <c r="CZ469"/>
    </row>
    <row r="470" spans="100:104">
      <c r="CV470" s="90"/>
      <c r="CW470" s="90"/>
      <c r="CZ470"/>
    </row>
    <row r="471" spans="100:104">
      <c r="CV471" s="90"/>
      <c r="CW471" s="90"/>
      <c r="CZ471"/>
    </row>
    <row r="472" spans="100:104">
      <c r="CV472" s="90"/>
      <c r="CW472" s="90"/>
      <c r="CZ472"/>
    </row>
    <row r="473" spans="100:104">
      <c r="CV473" s="90"/>
      <c r="CW473" s="90"/>
      <c r="CZ473"/>
    </row>
    <row r="474" spans="100:104">
      <c r="CV474" s="90"/>
      <c r="CW474" s="90"/>
      <c r="CZ474"/>
    </row>
    <row r="475" spans="100:104">
      <c r="CV475" s="90"/>
      <c r="CW475" s="90"/>
      <c r="CZ475"/>
    </row>
    <row r="476" spans="100:104">
      <c r="CV476" s="90"/>
      <c r="CW476" s="90"/>
      <c r="CZ476"/>
    </row>
    <row r="477" spans="100:104">
      <c r="CV477" s="90"/>
      <c r="CW477" s="90"/>
      <c r="CZ477"/>
    </row>
    <row r="478" spans="100:104">
      <c r="CV478" s="90"/>
      <c r="CW478" s="90"/>
      <c r="CZ478"/>
    </row>
    <row r="479" spans="100:104">
      <c r="CV479" s="90"/>
      <c r="CW479" s="90"/>
      <c r="CZ479"/>
    </row>
    <row r="480" spans="100:104">
      <c r="CV480" s="90"/>
      <c r="CW480" s="90"/>
      <c r="CZ480"/>
    </row>
    <row r="481" spans="100:104">
      <c r="CV481" s="90"/>
      <c r="CW481" s="90"/>
      <c r="CZ481"/>
    </row>
    <row r="482" spans="100:104">
      <c r="CV482" s="90"/>
      <c r="CW482" s="90"/>
      <c r="CZ482"/>
    </row>
    <row r="483" spans="100:104">
      <c r="CV483" s="90"/>
      <c r="CW483" s="90"/>
      <c r="CZ483"/>
    </row>
    <row r="484" spans="100:104">
      <c r="CV484" s="90"/>
      <c r="CW484" s="90"/>
      <c r="CZ484"/>
    </row>
    <row r="485" spans="100:104">
      <c r="CV485" s="90"/>
      <c r="CW485" s="90"/>
      <c r="CZ485"/>
    </row>
    <row r="486" spans="100:104">
      <c r="CV486" s="90"/>
      <c r="CW486" s="90"/>
      <c r="CZ486"/>
    </row>
    <row r="487" spans="100:104">
      <c r="CV487" s="90"/>
      <c r="CW487" s="90"/>
      <c r="CZ487"/>
    </row>
    <row r="488" spans="100:104">
      <c r="CV488" s="90"/>
      <c r="CW488" s="90"/>
      <c r="CZ488"/>
    </row>
    <row r="489" spans="100:104">
      <c r="CV489" s="90"/>
      <c r="CW489" s="90"/>
      <c r="CZ489"/>
    </row>
    <row r="490" spans="100:104">
      <c r="CV490" s="90"/>
      <c r="CW490" s="90"/>
      <c r="CZ490"/>
    </row>
    <row r="491" spans="100:104">
      <c r="CV491" s="90"/>
      <c r="CW491" s="90"/>
      <c r="CZ491"/>
    </row>
    <row r="492" spans="100:104">
      <c r="CV492" s="90"/>
      <c r="CW492" s="90"/>
      <c r="CZ492"/>
    </row>
    <row r="493" spans="100:104">
      <c r="CV493" s="90"/>
      <c r="CW493" s="90"/>
      <c r="CZ493"/>
    </row>
    <row r="494" spans="100:104">
      <c r="CV494" s="90"/>
      <c r="CW494" s="90"/>
      <c r="CZ494"/>
    </row>
    <row r="495" spans="100:104">
      <c r="CV495" s="90"/>
      <c r="CW495" s="90"/>
      <c r="CZ495"/>
    </row>
    <row r="496" spans="100:104">
      <c r="CV496" s="90"/>
      <c r="CW496" s="90"/>
      <c r="CZ496"/>
    </row>
    <row r="497" spans="100:104">
      <c r="CV497" s="90"/>
      <c r="CW497" s="90"/>
      <c r="CZ497"/>
    </row>
    <row r="498" spans="100:104">
      <c r="CV498" s="90"/>
      <c r="CW498" s="90"/>
      <c r="CZ498"/>
    </row>
    <row r="499" spans="100:104">
      <c r="CV499" s="90"/>
      <c r="CW499" s="90"/>
      <c r="CZ499"/>
    </row>
    <row r="500" spans="100:104">
      <c r="CV500" s="90"/>
      <c r="CW500" s="90"/>
      <c r="CZ500"/>
    </row>
    <row r="501" spans="100:104">
      <c r="CV501" s="90"/>
      <c r="CW501" s="90"/>
      <c r="CZ501"/>
    </row>
    <row r="502" spans="100:104">
      <c r="CV502" s="90"/>
      <c r="CW502" s="90"/>
      <c r="CZ502"/>
    </row>
    <row r="503" spans="100:104">
      <c r="CV503" s="90"/>
      <c r="CW503" s="90"/>
      <c r="CZ503"/>
    </row>
    <row r="504" spans="100:104">
      <c r="CV504" s="90"/>
      <c r="CW504" s="90"/>
      <c r="CZ504"/>
    </row>
    <row r="505" spans="100:104">
      <c r="CV505" s="90"/>
      <c r="CW505" s="90"/>
      <c r="CZ505"/>
    </row>
    <row r="506" spans="100:104">
      <c r="CV506" s="90"/>
      <c r="CW506" s="90"/>
      <c r="CZ506"/>
    </row>
    <row r="507" spans="100:104">
      <c r="CV507" s="90"/>
      <c r="CW507" s="90"/>
      <c r="CZ507"/>
    </row>
    <row r="508" spans="100:104">
      <c r="CV508" s="90"/>
      <c r="CW508" s="90"/>
      <c r="CZ508"/>
    </row>
    <row r="509" spans="100:104">
      <c r="CV509" s="90"/>
      <c r="CW509" s="90"/>
      <c r="CZ509"/>
    </row>
    <row r="510" spans="100:104">
      <c r="CV510" s="90"/>
      <c r="CW510" s="90"/>
      <c r="CZ510"/>
    </row>
    <row r="511" spans="100:104">
      <c r="CV511" s="90"/>
      <c r="CW511" s="90"/>
      <c r="CZ511"/>
    </row>
    <row r="512" spans="100:104">
      <c r="CV512" s="90"/>
      <c r="CW512" s="90"/>
      <c r="CZ512"/>
    </row>
    <row r="513" spans="100:104">
      <c r="CV513" s="90"/>
      <c r="CW513" s="90"/>
      <c r="CZ513"/>
    </row>
    <row r="514" spans="100:104">
      <c r="CV514" s="90"/>
      <c r="CW514" s="90"/>
      <c r="CZ514"/>
    </row>
    <row r="515" spans="100:104">
      <c r="CV515" s="90"/>
      <c r="CW515" s="90"/>
      <c r="CZ515"/>
    </row>
    <row r="516" spans="100:104">
      <c r="CV516" s="90"/>
      <c r="CW516" s="90"/>
      <c r="CZ516"/>
    </row>
    <row r="517" spans="100:104">
      <c r="CV517" s="90"/>
      <c r="CW517" s="90"/>
      <c r="CZ517"/>
    </row>
    <row r="518" spans="100:104">
      <c r="CV518" s="90"/>
      <c r="CW518" s="90"/>
      <c r="CZ518"/>
    </row>
    <row r="519" spans="100:104">
      <c r="CV519" s="90"/>
      <c r="CW519" s="90"/>
      <c r="CZ519"/>
    </row>
    <row r="520" spans="100:104">
      <c r="CV520" s="90"/>
      <c r="CW520" s="90"/>
      <c r="CZ520"/>
    </row>
    <row r="521" spans="100:104">
      <c r="CV521" s="90"/>
      <c r="CW521" s="90"/>
      <c r="CZ521"/>
    </row>
    <row r="522" spans="100:104">
      <c r="CV522" s="90"/>
      <c r="CW522" s="90"/>
      <c r="CZ522"/>
    </row>
    <row r="523" spans="100:104">
      <c r="CV523" s="90"/>
      <c r="CW523" s="90"/>
      <c r="CZ523"/>
    </row>
    <row r="524" spans="100:104">
      <c r="CV524" s="90"/>
      <c r="CW524" s="90"/>
      <c r="CZ524"/>
    </row>
    <row r="525" spans="100:104">
      <c r="CV525" s="90"/>
      <c r="CW525" s="90"/>
      <c r="CZ525"/>
    </row>
    <row r="526" spans="100:104">
      <c r="CV526" s="90"/>
      <c r="CW526" s="90"/>
      <c r="CZ526"/>
    </row>
    <row r="527" spans="100:104">
      <c r="CV527" s="90"/>
      <c r="CW527" s="90"/>
      <c r="CZ527"/>
    </row>
    <row r="528" spans="100:104">
      <c r="CV528" s="90"/>
      <c r="CW528" s="90"/>
      <c r="CZ528"/>
    </row>
    <row r="529" spans="100:104">
      <c r="CV529" s="90"/>
      <c r="CW529" s="90"/>
      <c r="CZ529"/>
    </row>
    <row r="530" spans="100:104">
      <c r="CV530" s="90"/>
      <c r="CW530" s="90"/>
      <c r="CZ530"/>
    </row>
    <row r="531" spans="100:104">
      <c r="CV531" s="90"/>
      <c r="CW531" s="90"/>
      <c r="CZ531"/>
    </row>
    <row r="532" spans="100:104">
      <c r="CV532" s="90"/>
      <c r="CW532" s="90"/>
      <c r="CZ532"/>
    </row>
    <row r="533" spans="100:104">
      <c r="CV533" s="90"/>
      <c r="CW533" s="90"/>
      <c r="CZ533"/>
    </row>
    <row r="534" spans="100:104">
      <c r="CV534" s="90"/>
      <c r="CW534" s="90"/>
      <c r="CZ534"/>
    </row>
    <row r="535" spans="100:104">
      <c r="CV535" s="90"/>
      <c r="CW535" s="90"/>
      <c r="CZ535"/>
    </row>
    <row r="536" spans="100:104">
      <c r="CV536" s="90"/>
      <c r="CW536" s="90"/>
      <c r="CZ536"/>
    </row>
    <row r="537" spans="100:104">
      <c r="CV537" s="90"/>
      <c r="CW537" s="90"/>
      <c r="CZ537"/>
    </row>
    <row r="538" spans="100:104">
      <c r="CV538" s="90"/>
      <c r="CW538" s="90"/>
      <c r="CZ538"/>
    </row>
    <row r="539" spans="100:104">
      <c r="CV539" s="90"/>
      <c r="CW539" s="90"/>
      <c r="CZ539"/>
    </row>
    <row r="540" spans="100:104">
      <c r="CV540" s="90"/>
      <c r="CW540" s="90"/>
      <c r="CZ540"/>
    </row>
    <row r="541" spans="100:104">
      <c r="CV541" s="90"/>
      <c r="CW541" s="90"/>
      <c r="CZ541"/>
    </row>
    <row r="542" spans="100:104">
      <c r="CV542" s="90"/>
      <c r="CW542" s="90"/>
      <c r="CZ542"/>
    </row>
    <row r="543" spans="100:104">
      <c r="CV543" s="90"/>
      <c r="CW543" s="90"/>
      <c r="CZ543"/>
    </row>
    <row r="544" spans="100:104">
      <c r="CV544" s="90"/>
      <c r="CW544" s="90"/>
      <c r="CZ544"/>
    </row>
    <row r="545" spans="100:104">
      <c r="CV545" s="90"/>
      <c r="CW545" s="90"/>
      <c r="CZ545"/>
    </row>
    <row r="546" spans="100:104">
      <c r="CV546" s="90"/>
      <c r="CW546" s="90"/>
      <c r="CZ546"/>
    </row>
    <row r="547" spans="100:104">
      <c r="CV547" s="90"/>
      <c r="CW547" s="90"/>
      <c r="CZ547"/>
    </row>
    <row r="548" spans="100:104">
      <c r="CV548" s="90"/>
      <c r="CW548" s="90"/>
      <c r="CZ548"/>
    </row>
    <row r="549" spans="100:104">
      <c r="CV549" s="90"/>
      <c r="CW549" s="90"/>
      <c r="CZ549"/>
    </row>
    <row r="550" spans="100:104">
      <c r="CV550" s="90"/>
      <c r="CW550" s="90"/>
      <c r="CZ550"/>
    </row>
    <row r="551" spans="100:104">
      <c r="CV551" s="90"/>
      <c r="CW551" s="90"/>
      <c r="CZ551"/>
    </row>
    <row r="552" spans="100:104">
      <c r="CV552" s="90"/>
      <c r="CW552" s="90"/>
      <c r="CZ552"/>
    </row>
    <row r="553" spans="100:104">
      <c r="CV553" s="90"/>
      <c r="CW553" s="90"/>
      <c r="CZ553"/>
    </row>
    <row r="554" spans="100:104">
      <c r="CV554" s="90"/>
      <c r="CW554" s="90"/>
      <c r="CZ554"/>
    </row>
    <row r="555" spans="100:104">
      <c r="CV555" s="90"/>
      <c r="CW555" s="90"/>
      <c r="CZ555"/>
    </row>
    <row r="556" spans="100:104">
      <c r="CV556" s="90"/>
      <c r="CW556" s="90"/>
      <c r="CZ556"/>
    </row>
    <row r="557" spans="100:104">
      <c r="CV557" s="90"/>
      <c r="CW557" s="90"/>
      <c r="CZ557"/>
    </row>
    <row r="558" spans="100:104">
      <c r="CV558" s="90"/>
      <c r="CW558" s="90"/>
      <c r="CZ558"/>
    </row>
    <row r="559" spans="100:104">
      <c r="CV559" s="90"/>
      <c r="CW559" s="90"/>
      <c r="CZ559"/>
    </row>
    <row r="560" spans="100:104">
      <c r="CV560" s="90"/>
      <c r="CW560" s="90"/>
      <c r="CZ560"/>
    </row>
    <row r="561" spans="100:104">
      <c r="CV561" s="90"/>
      <c r="CW561" s="90"/>
      <c r="CZ561"/>
    </row>
    <row r="562" spans="100:104">
      <c r="CV562" s="90"/>
      <c r="CW562" s="90"/>
      <c r="CZ562"/>
    </row>
    <row r="563" spans="100:104">
      <c r="CV563" s="90"/>
      <c r="CW563" s="90"/>
      <c r="CZ563"/>
    </row>
    <row r="564" spans="100:104">
      <c r="CV564" s="90"/>
      <c r="CW564" s="90"/>
      <c r="CZ564"/>
    </row>
    <row r="565" spans="100:104">
      <c r="CV565" s="90"/>
      <c r="CW565" s="90"/>
      <c r="CZ565"/>
    </row>
    <row r="566" spans="100:104">
      <c r="CV566" s="90"/>
      <c r="CW566" s="90"/>
      <c r="CZ566"/>
    </row>
    <row r="567" spans="100:104">
      <c r="CV567" s="90"/>
      <c r="CW567" s="90"/>
      <c r="CZ567"/>
    </row>
    <row r="568" spans="100:104">
      <c r="CV568" s="90"/>
      <c r="CW568" s="90"/>
      <c r="CZ568"/>
    </row>
    <row r="569" spans="100:104">
      <c r="CV569" s="90"/>
      <c r="CW569" s="90"/>
      <c r="CZ569"/>
    </row>
    <row r="570" spans="100:104">
      <c r="CV570" s="90"/>
      <c r="CW570" s="90"/>
      <c r="CZ570"/>
    </row>
    <row r="571" spans="100:104">
      <c r="CV571" s="90"/>
      <c r="CW571" s="90"/>
      <c r="CZ571"/>
    </row>
    <row r="572" spans="100:104">
      <c r="CV572" s="90"/>
      <c r="CW572" s="90"/>
      <c r="CZ572"/>
    </row>
    <row r="573" spans="100:104">
      <c r="CV573" s="90"/>
      <c r="CW573" s="90"/>
      <c r="CZ573"/>
    </row>
    <row r="574" spans="100:104">
      <c r="CV574" s="90"/>
      <c r="CW574" s="90"/>
      <c r="CZ574"/>
    </row>
    <row r="575" spans="100:104">
      <c r="CV575" s="90"/>
      <c r="CW575" s="90"/>
      <c r="CZ575"/>
    </row>
    <row r="576" spans="100:104">
      <c r="CV576" s="90"/>
      <c r="CW576" s="90"/>
      <c r="CZ576"/>
    </row>
    <row r="577" spans="100:104">
      <c r="CV577" s="90"/>
      <c r="CW577" s="90"/>
      <c r="CZ577"/>
    </row>
    <row r="578" spans="100:104">
      <c r="CV578" s="90"/>
      <c r="CW578" s="90"/>
      <c r="CZ578"/>
    </row>
    <row r="579" spans="100:104">
      <c r="CV579" s="90"/>
      <c r="CW579" s="90"/>
      <c r="CZ579"/>
    </row>
    <row r="580" spans="100:104">
      <c r="CV580" s="90"/>
      <c r="CW580" s="90"/>
      <c r="CZ580"/>
    </row>
    <row r="581" spans="100:104">
      <c r="CV581" s="90"/>
      <c r="CW581" s="90"/>
      <c r="CZ581"/>
    </row>
    <row r="582" spans="100:104">
      <c r="CV582" s="90"/>
      <c r="CW582" s="90"/>
      <c r="CZ582"/>
    </row>
    <row r="583" spans="100:104">
      <c r="CV583" s="90"/>
      <c r="CW583" s="90"/>
      <c r="CZ583"/>
    </row>
    <row r="584" spans="100:104">
      <c r="CV584" s="90"/>
      <c r="CW584" s="90"/>
      <c r="CZ584"/>
    </row>
    <row r="585" spans="100:104">
      <c r="CV585" s="90"/>
      <c r="CW585" s="90"/>
      <c r="CZ585"/>
    </row>
    <row r="586" spans="100:104">
      <c r="CV586" s="90"/>
      <c r="CW586" s="90"/>
      <c r="CZ586"/>
    </row>
    <row r="587" spans="100:104">
      <c r="CV587" s="90"/>
      <c r="CW587" s="90"/>
      <c r="CZ587"/>
    </row>
    <row r="588" spans="100:104">
      <c r="CV588" s="90"/>
      <c r="CW588" s="90"/>
      <c r="CZ588"/>
    </row>
    <row r="589" spans="100:104">
      <c r="CV589" s="90"/>
      <c r="CW589" s="90"/>
      <c r="CZ589"/>
    </row>
    <row r="590" spans="100:104">
      <c r="CV590" s="90"/>
      <c r="CW590" s="90"/>
      <c r="CZ590"/>
    </row>
    <row r="591" spans="100:104">
      <c r="CV591" s="90"/>
      <c r="CW591" s="90"/>
      <c r="CZ591"/>
    </row>
    <row r="592" spans="100:104">
      <c r="CV592" s="90"/>
      <c r="CW592" s="90"/>
      <c r="CZ592"/>
    </row>
    <row r="593" spans="100:104">
      <c r="CV593" s="90"/>
      <c r="CW593" s="90"/>
      <c r="CZ593"/>
    </row>
    <row r="594" spans="100:104">
      <c r="CV594" s="90"/>
      <c r="CW594" s="90"/>
      <c r="CZ594"/>
    </row>
    <row r="595" spans="100:104">
      <c r="CV595" s="90"/>
      <c r="CW595" s="90"/>
      <c r="CZ595"/>
    </row>
    <row r="596" spans="100:104">
      <c r="CV596" s="90"/>
      <c r="CW596" s="90"/>
      <c r="CZ596"/>
    </row>
    <row r="597" spans="100:104">
      <c r="CV597" s="90"/>
      <c r="CW597" s="90"/>
      <c r="CZ597"/>
    </row>
    <row r="598" spans="100:104">
      <c r="CV598" s="90"/>
      <c r="CW598" s="90"/>
      <c r="CZ598"/>
    </row>
    <row r="599" spans="100:104">
      <c r="CV599" s="90"/>
      <c r="CW599" s="90"/>
      <c r="CZ599"/>
    </row>
    <row r="600" spans="100:104">
      <c r="CV600" s="90"/>
      <c r="CW600" s="90"/>
      <c r="CZ600"/>
    </row>
    <row r="601" spans="100:104">
      <c r="CV601" s="90"/>
      <c r="CW601" s="90"/>
      <c r="CZ601"/>
    </row>
    <row r="602" spans="100:104">
      <c r="CV602" s="90"/>
      <c r="CW602" s="90"/>
      <c r="CZ602"/>
    </row>
    <row r="603" spans="100:104">
      <c r="CV603" s="90"/>
      <c r="CW603" s="90"/>
      <c r="CZ603"/>
    </row>
    <row r="604" spans="100:104">
      <c r="CV604" s="90"/>
      <c r="CW604" s="90"/>
      <c r="CZ604"/>
    </row>
    <row r="605" spans="100:104">
      <c r="CV605" s="90"/>
      <c r="CW605" s="90"/>
      <c r="CZ605"/>
    </row>
    <row r="606" spans="100:104">
      <c r="CV606" s="90"/>
      <c r="CW606" s="90"/>
      <c r="CZ606"/>
    </row>
    <row r="607" spans="100:104">
      <c r="CV607" s="90"/>
      <c r="CW607" s="90"/>
      <c r="CZ607"/>
    </row>
    <row r="608" spans="100:104">
      <c r="CV608" s="90"/>
      <c r="CW608" s="90"/>
      <c r="CZ608"/>
    </row>
    <row r="609" spans="100:104">
      <c r="CV609" s="90"/>
      <c r="CW609" s="90"/>
      <c r="CZ609"/>
    </row>
    <row r="610" spans="100:104">
      <c r="CV610" s="90"/>
      <c r="CW610" s="90"/>
      <c r="CZ610"/>
    </row>
    <row r="611" spans="100:104">
      <c r="CV611" s="90"/>
      <c r="CW611" s="90"/>
      <c r="CZ611"/>
    </row>
    <row r="612" spans="100:104">
      <c r="CV612" s="90"/>
      <c r="CW612" s="90"/>
      <c r="CZ612"/>
    </row>
    <row r="613" spans="100:104">
      <c r="CV613" s="90"/>
      <c r="CW613" s="90"/>
      <c r="CZ613"/>
    </row>
    <row r="614" spans="100:104">
      <c r="CV614" s="90"/>
      <c r="CW614" s="90"/>
      <c r="CZ614"/>
    </row>
    <row r="615" spans="100:104">
      <c r="CV615" s="90"/>
      <c r="CW615" s="90"/>
      <c r="CZ615"/>
    </row>
    <row r="616" spans="100:104">
      <c r="CV616" s="90"/>
      <c r="CW616" s="90"/>
      <c r="CZ616"/>
    </row>
    <row r="617" spans="100:104">
      <c r="CV617" s="90"/>
      <c r="CW617" s="90"/>
      <c r="CZ617"/>
    </row>
    <row r="618" spans="100:104">
      <c r="CV618" s="90"/>
      <c r="CW618" s="90"/>
      <c r="CZ618"/>
    </row>
    <row r="619" spans="100:104">
      <c r="CV619" s="90"/>
      <c r="CW619" s="90"/>
      <c r="CZ619"/>
    </row>
    <row r="620" spans="100:104">
      <c r="CV620" s="90"/>
      <c r="CW620" s="90"/>
      <c r="CZ620"/>
    </row>
    <row r="621" spans="100:104">
      <c r="CV621" s="90"/>
      <c r="CW621" s="90"/>
      <c r="CZ621"/>
    </row>
    <row r="622" spans="100:104">
      <c r="CV622" s="90"/>
      <c r="CW622" s="90"/>
      <c r="CZ622"/>
    </row>
    <row r="623" spans="100:104">
      <c r="CV623" s="90"/>
      <c r="CW623" s="90"/>
      <c r="CZ623"/>
    </row>
    <row r="624" spans="100:104">
      <c r="CV624" s="90"/>
      <c r="CW624" s="90"/>
      <c r="CZ624"/>
    </row>
    <row r="625" spans="100:104">
      <c r="CV625" s="90"/>
      <c r="CW625" s="90"/>
      <c r="CZ625"/>
    </row>
    <row r="626" spans="100:104">
      <c r="CV626" s="90"/>
      <c r="CW626" s="90"/>
      <c r="CZ626"/>
    </row>
    <row r="627" spans="100:104">
      <c r="CV627" s="90"/>
      <c r="CW627" s="90"/>
      <c r="CZ627"/>
    </row>
    <row r="628" spans="100:104">
      <c r="CV628" s="90"/>
      <c r="CW628" s="90"/>
      <c r="CZ628"/>
    </row>
    <row r="629" spans="100:104">
      <c r="CV629" s="90"/>
      <c r="CW629" s="90"/>
      <c r="CZ629"/>
    </row>
    <row r="630" spans="100:104">
      <c r="CV630" s="90"/>
      <c r="CW630" s="90"/>
      <c r="CZ630"/>
    </row>
    <row r="631" spans="100:104">
      <c r="CV631" s="90"/>
      <c r="CW631" s="90"/>
      <c r="CZ631"/>
    </row>
    <row r="632" spans="100:104">
      <c r="CV632" s="90"/>
      <c r="CW632" s="90"/>
      <c r="CZ632"/>
    </row>
    <row r="633" spans="100:104">
      <c r="CV633" s="90"/>
      <c r="CW633" s="90"/>
      <c r="CZ633"/>
    </row>
    <row r="634" spans="100:104">
      <c r="CV634" s="90"/>
      <c r="CW634" s="90"/>
      <c r="CZ634"/>
    </row>
    <row r="635" spans="100:104">
      <c r="CV635" s="90"/>
      <c r="CW635" s="90"/>
      <c r="CZ635"/>
    </row>
    <row r="636" spans="100:104">
      <c r="CV636" s="90"/>
      <c r="CW636" s="90"/>
      <c r="CZ636"/>
    </row>
    <row r="637" spans="100:104">
      <c r="CV637" s="90"/>
      <c r="CW637" s="90"/>
      <c r="CZ637"/>
    </row>
    <row r="638" spans="100:104">
      <c r="CV638" s="90"/>
      <c r="CW638" s="90"/>
      <c r="CZ638"/>
    </row>
    <row r="639" spans="100:104">
      <c r="CV639" s="90"/>
      <c r="CW639" s="90"/>
      <c r="CZ639"/>
    </row>
    <row r="640" spans="100:104">
      <c r="CV640" s="90"/>
      <c r="CW640" s="90"/>
      <c r="CZ640"/>
    </row>
    <row r="641" spans="100:104">
      <c r="CV641" s="90"/>
      <c r="CW641" s="90"/>
      <c r="CZ641"/>
    </row>
    <row r="642" spans="100:104">
      <c r="CV642" s="90"/>
      <c r="CW642" s="90"/>
      <c r="CZ642"/>
    </row>
    <row r="643" spans="100:104">
      <c r="CV643" s="90"/>
      <c r="CW643" s="90"/>
      <c r="CZ643"/>
    </row>
    <row r="644" spans="100:104">
      <c r="CV644" s="90"/>
      <c r="CW644" s="90"/>
      <c r="CZ644"/>
    </row>
    <row r="645" spans="100:104">
      <c r="CV645" s="90"/>
      <c r="CW645" s="90"/>
      <c r="CZ645"/>
    </row>
    <row r="646" spans="100:104">
      <c r="CV646" s="90"/>
      <c r="CW646" s="90"/>
      <c r="CZ646"/>
    </row>
    <row r="647" spans="100:104">
      <c r="CV647" s="90"/>
      <c r="CW647" s="90"/>
      <c r="CZ647"/>
    </row>
    <row r="648" spans="100:104">
      <c r="CV648" s="90"/>
      <c r="CW648" s="90"/>
      <c r="CZ648"/>
    </row>
    <row r="649" spans="100:104">
      <c r="CV649" s="90"/>
      <c r="CW649" s="90"/>
      <c r="CZ649"/>
    </row>
    <row r="650" spans="100:104">
      <c r="CV650" s="90"/>
      <c r="CW650" s="90"/>
      <c r="CZ650"/>
    </row>
    <row r="651" spans="100:104">
      <c r="CV651" s="90"/>
      <c r="CW651" s="90"/>
      <c r="CZ651"/>
    </row>
    <row r="652" spans="100:104">
      <c r="CV652" s="90"/>
      <c r="CW652" s="90"/>
      <c r="CZ652"/>
    </row>
    <row r="653" spans="100:104">
      <c r="CV653" s="90"/>
      <c r="CW653" s="90"/>
      <c r="CZ653"/>
    </row>
    <row r="654" spans="100:104">
      <c r="CV654" s="90"/>
      <c r="CW654" s="90"/>
      <c r="CZ654"/>
    </row>
    <row r="655" spans="100:104">
      <c r="CV655" s="90"/>
      <c r="CW655" s="90"/>
      <c r="CZ655"/>
    </row>
    <row r="656" spans="100:104">
      <c r="CV656" s="90"/>
      <c r="CW656" s="90"/>
      <c r="CZ656"/>
    </row>
    <row r="657" spans="100:104">
      <c r="CV657" s="90"/>
      <c r="CW657" s="90"/>
      <c r="CZ657"/>
    </row>
    <row r="658" spans="100:104">
      <c r="CV658" s="90"/>
      <c r="CW658" s="90"/>
      <c r="CZ658"/>
    </row>
    <row r="659" spans="100:104">
      <c r="CV659" s="90"/>
      <c r="CW659" s="90"/>
      <c r="CZ659"/>
    </row>
    <row r="660" spans="100:104">
      <c r="CV660" s="90"/>
      <c r="CW660" s="90"/>
      <c r="CZ660"/>
    </row>
    <row r="661" spans="100:104">
      <c r="CV661" s="90"/>
      <c r="CW661" s="90"/>
      <c r="CZ661"/>
    </row>
    <row r="662" spans="100:104">
      <c r="CV662" s="90"/>
      <c r="CW662" s="90"/>
      <c r="CZ662"/>
    </row>
    <row r="663" spans="100:104">
      <c r="CV663" s="90"/>
      <c r="CW663" s="90"/>
      <c r="CZ663"/>
    </row>
    <row r="664" spans="100:104">
      <c r="CV664" s="90"/>
      <c r="CW664" s="90"/>
      <c r="CZ664"/>
    </row>
    <row r="665" spans="100:104">
      <c r="CV665" s="90"/>
      <c r="CW665" s="90"/>
      <c r="CZ665"/>
    </row>
    <row r="666" spans="100:104">
      <c r="CV666" s="90"/>
      <c r="CW666" s="90"/>
      <c r="CZ666"/>
    </row>
    <row r="667" spans="100:104">
      <c r="CV667" s="90"/>
      <c r="CW667" s="90"/>
      <c r="CZ667"/>
    </row>
    <row r="668" spans="100:104">
      <c r="CV668" s="90"/>
      <c r="CW668" s="90"/>
      <c r="CZ668"/>
    </row>
    <row r="669" spans="100:104">
      <c r="CV669" s="90"/>
      <c r="CW669" s="90"/>
      <c r="CZ669"/>
    </row>
    <row r="670" spans="100:104">
      <c r="CV670" s="90"/>
      <c r="CW670" s="90"/>
      <c r="CZ670"/>
    </row>
    <row r="671" spans="100:104">
      <c r="CV671" s="90"/>
      <c r="CW671" s="90"/>
      <c r="CZ671"/>
    </row>
    <row r="672" spans="100:104">
      <c r="CV672" s="90"/>
      <c r="CW672" s="90"/>
      <c r="CZ672"/>
    </row>
    <row r="673" spans="100:104">
      <c r="CV673" s="90"/>
      <c r="CW673" s="90"/>
      <c r="CZ673"/>
    </row>
    <row r="674" spans="100:104">
      <c r="CV674" s="90"/>
      <c r="CW674" s="90"/>
      <c r="CZ674"/>
    </row>
    <row r="675" spans="100:104">
      <c r="CV675" s="90"/>
      <c r="CW675" s="90"/>
      <c r="CZ675"/>
    </row>
    <row r="676" spans="100:104">
      <c r="CV676" s="90"/>
      <c r="CW676" s="90"/>
      <c r="CZ676"/>
    </row>
    <row r="677" spans="100:104">
      <c r="CV677" s="90"/>
      <c r="CW677" s="90"/>
      <c r="CZ677"/>
    </row>
    <row r="678" spans="100:104">
      <c r="CV678" s="90"/>
      <c r="CW678" s="90"/>
      <c r="CZ678"/>
    </row>
    <row r="679" spans="100:104">
      <c r="CV679" s="90"/>
      <c r="CW679" s="90"/>
      <c r="CZ679"/>
    </row>
    <row r="680" spans="100:104">
      <c r="CV680" s="90"/>
      <c r="CW680" s="90"/>
      <c r="CZ680"/>
    </row>
    <row r="681" spans="100:104">
      <c r="CV681" s="90"/>
      <c r="CW681" s="90"/>
      <c r="CZ681"/>
    </row>
    <row r="682" spans="100:104">
      <c r="CV682" s="90"/>
      <c r="CW682" s="90"/>
      <c r="CZ682"/>
    </row>
    <row r="683" spans="100:104">
      <c r="CV683" s="90"/>
      <c r="CW683" s="90"/>
      <c r="CZ683"/>
    </row>
    <row r="684" spans="100:104">
      <c r="CV684" s="90"/>
      <c r="CW684" s="90"/>
      <c r="CZ684"/>
    </row>
    <row r="685" spans="100:104">
      <c r="CV685" s="90"/>
      <c r="CW685" s="90"/>
      <c r="CZ685"/>
    </row>
    <row r="686" spans="100:104">
      <c r="CV686" s="90"/>
      <c r="CW686" s="90"/>
      <c r="CZ686"/>
    </row>
    <row r="687" spans="100:104">
      <c r="CV687" s="90"/>
      <c r="CW687" s="90"/>
      <c r="CZ687"/>
    </row>
    <row r="688" spans="100:104">
      <c r="CV688" s="90"/>
      <c r="CW688" s="90"/>
      <c r="CZ688"/>
    </row>
    <row r="689" spans="100:104">
      <c r="CV689" s="90"/>
      <c r="CW689" s="90"/>
      <c r="CZ689"/>
    </row>
    <row r="690" spans="100:104">
      <c r="CV690" s="90"/>
      <c r="CW690" s="90"/>
      <c r="CZ690"/>
    </row>
    <row r="691" spans="100:104">
      <c r="CV691" s="90"/>
      <c r="CW691" s="90"/>
      <c r="CZ691"/>
    </row>
    <row r="692" spans="100:104">
      <c r="CV692" s="90"/>
      <c r="CW692" s="90"/>
      <c r="CZ692"/>
    </row>
    <row r="693" spans="100:104">
      <c r="CV693" s="90"/>
      <c r="CW693" s="90"/>
      <c r="CZ693"/>
    </row>
    <row r="694" spans="100:104">
      <c r="CV694" s="90"/>
      <c r="CW694" s="90"/>
      <c r="CZ694"/>
    </row>
    <row r="695" spans="100:104">
      <c r="CV695" s="90"/>
      <c r="CW695" s="90"/>
      <c r="CZ695"/>
    </row>
    <row r="696" spans="100:104">
      <c r="CV696" s="90"/>
      <c r="CW696" s="90"/>
      <c r="CZ696"/>
    </row>
    <row r="697" spans="100:104">
      <c r="CV697" s="90"/>
      <c r="CW697" s="90"/>
      <c r="CZ697"/>
    </row>
    <row r="698" spans="100:104">
      <c r="CV698" s="90"/>
      <c r="CW698" s="90"/>
      <c r="CZ698"/>
    </row>
    <row r="699" spans="100:104">
      <c r="CV699" s="90"/>
      <c r="CW699" s="90"/>
      <c r="CZ699"/>
    </row>
    <row r="700" spans="100:104">
      <c r="CV700" s="90"/>
      <c r="CW700" s="90"/>
      <c r="CZ700"/>
    </row>
    <row r="701" spans="100:104">
      <c r="CV701" s="90"/>
      <c r="CW701" s="90"/>
      <c r="CZ701"/>
    </row>
    <row r="702" spans="100:104">
      <c r="CV702" s="90"/>
      <c r="CW702" s="90"/>
      <c r="CZ702"/>
    </row>
    <row r="703" spans="100:104">
      <c r="CV703" s="90"/>
      <c r="CW703" s="90"/>
      <c r="CZ703"/>
    </row>
    <row r="704" spans="100:104">
      <c r="CV704" s="90"/>
      <c r="CW704" s="90"/>
      <c r="CZ704"/>
    </row>
    <row r="705" spans="100:104">
      <c r="CV705" s="90"/>
      <c r="CW705" s="90"/>
      <c r="CZ705"/>
    </row>
    <row r="706" spans="100:104">
      <c r="CV706" s="90"/>
      <c r="CW706" s="90"/>
      <c r="CZ706"/>
    </row>
    <row r="707" spans="100:104">
      <c r="CV707" s="90"/>
      <c r="CW707" s="90"/>
      <c r="CZ707"/>
    </row>
    <row r="708" spans="100:104">
      <c r="CV708" s="90"/>
      <c r="CW708" s="90"/>
      <c r="CZ708"/>
    </row>
    <row r="709" spans="100:104">
      <c r="CV709" s="90"/>
      <c r="CW709" s="90"/>
      <c r="CZ709"/>
    </row>
    <row r="710" spans="100:104">
      <c r="CV710" s="90"/>
      <c r="CW710" s="90"/>
      <c r="CZ710"/>
    </row>
    <row r="711" spans="100:104">
      <c r="CV711" s="90"/>
      <c r="CW711" s="90"/>
      <c r="CZ711"/>
    </row>
    <row r="712" spans="100:104">
      <c r="CV712" s="90"/>
      <c r="CW712" s="90"/>
      <c r="CZ712"/>
    </row>
    <row r="713" spans="100:104">
      <c r="CV713" s="90"/>
      <c r="CW713" s="90"/>
      <c r="CZ713"/>
    </row>
    <row r="714" spans="100:104">
      <c r="CV714" s="90"/>
      <c r="CW714" s="90"/>
      <c r="CZ714"/>
    </row>
    <row r="715" spans="100:104">
      <c r="CV715" s="90"/>
      <c r="CW715" s="90"/>
      <c r="CZ715"/>
    </row>
    <row r="716" spans="100:104">
      <c r="CV716" s="90"/>
      <c r="CW716" s="90"/>
      <c r="CZ716"/>
    </row>
    <row r="717" spans="100:104">
      <c r="CV717" s="90"/>
      <c r="CW717" s="90"/>
      <c r="CZ717"/>
    </row>
    <row r="718" spans="100:104">
      <c r="CV718" s="90"/>
      <c r="CW718" s="90"/>
      <c r="CZ718"/>
    </row>
    <row r="719" spans="100:104">
      <c r="CV719" s="90"/>
      <c r="CW719" s="90"/>
      <c r="CZ719"/>
    </row>
    <row r="720" spans="100:104">
      <c r="CV720" s="90"/>
      <c r="CW720" s="90"/>
      <c r="CZ720"/>
    </row>
    <row r="721" spans="100:104">
      <c r="CV721" s="90"/>
      <c r="CW721" s="90"/>
      <c r="CZ721"/>
    </row>
    <row r="722" spans="100:104">
      <c r="CV722" s="90"/>
      <c r="CW722" s="90"/>
      <c r="CZ722"/>
    </row>
    <row r="723" spans="100:104">
      <c r="CV723" s="90"/>
      <c r="CW723" s="90"/>
      <c r="CZ723"/>
    </row>
    <row r="724" spans="100:104">
      <c r="CV724" s="90"/>
      <c r="CW724" s="90"/>
      <c r="CZ724"/>
    </row>
    <row r="725" spans="100:104">
      <c r="CV725" s="90"/>
      <c r="CW725" s="90"/>
      <c r="CZ725"/>
    </row>
    <row r="726" spans="100:104">
      <c r="CV726" s="90"/>
      <c r="CW726" s="90"/>
      <c r="CZ726"/>
    </row>
    <row r="727" spans="100:104">
      <c r="CV727" s="90"/>
      <c r="CW727" s="90"/>
      <c r="CZ727"/>
    </row>
    <row r="728" spans="100:104">
      <c r="CV728" s="90"/>
      <c r="CW728" s="90"/>
      <c r="CZ728"/>
    </row>
    <row r="729" spans="100:104">
      <c r="CV729" s="90"/>
      <c r="CW729" s="90"/>
      <c r="CZ729"/>
    </row>
    <row r="730" spans="100:104">
      <c r="CV730" s="90"/>
      <c r="CW730" s="90"/>
      <c r="CZ730"/>
    </row>
    <row r="731" spans="100:104">
      <c r="CV731" s="90"/>
      <c r="CW731" s="90"/>
      <c r="CZ731"/>
    </row>
    <row r="732" spans="100:104">
      <c r="CV732" s="90"/>
      <c r="CW732" s="90"/>
      <c r="CZ732"/>
    </row>
    <row r="733" spans="100:104">
      <c r="CV733" s="90"/>
      <c r="CW733" s="90"/>
      <c r="CZ733"/>
    </row>
    <row r="734" spans="100:104">
      <c r="CV734" s="90"/>
      <c r="CW734" s="90"/>
      <c r="CZ734"/>
    </row>
    <row r="735" spans="100:104">
      <c r="CV735" s="90"/>
      <c r="CW735" s="90"/>
      <c r="CZ735"/>
    </row>
    <row r="736" spans="100:104">
      <c r="CV736" s="90"/>
      <c r="CW736" s="90"/>
      <c r="CZ736"/>
    </row>
    <row r="737" spans="100:104">
      <c r="CV737" s="90"/>
      <c r="CW737" s="90"/>
      <c r="CZ737"/>
    </row>
    <row r="738" spans="100:104">
      <c r="CV738" s="90"/>
      <c r="CW738" s="90"/>
      <c r="CZ738"/>
    </row>
    <row r="739" spans="100:104">
      <c r="CV739" s="90"/>
      <c r="CW739" s="90"/>
      <c r="CZ739"/>
    </row>
    <row r="740" spans="100:104">
      <c r="CV740" s="90"/>
      <c r="CW740" s="90"/>
      <c r="CZ740"/>
    </row>
    <row r="741" spans="100:104">
      <c r="CV741" s="90"/>
      <c r="CW741" s="90"/>
      <c r="CZ741"/>
    </row>
    <row r="742" spans="100:104">
      <c r="CV742" s="90"/>
      <c r="CW742" s="90"/>
      <c r="CZ742"/>
    </row>
    <row r="743" spans="100:104">
      <c r="CV743" s="90"/>
      <c r="CW743" s="90"/>
      <c r="CZ743"/>
    </row>
    <row r="744" spans="100:104">
      <c r="CV744" s="90"/>
      <c r="CW744" s="90"/>
      <c r="CZ744"/>
    </row>
    <row r="745" spans="100:104">
      <c r="CV745" s="90"/>
      <c r="CW745" s="90"/>
      <c r="CZ745"/>
    </row>
    <row r="746" spans="100:104">
      <c r="CV746" s="90"/>
      <c r="CW746" s="90"/>
      <c r="CZ746"/>
    </row>
    <row r="747" spans="100:104">
      <c r="CV747" s="90"/>
      <c r="CW747" s="90"/>
      <c r="CZ747"/>
    </row>
    <row r="748" spans="100:104">
      <c r="CV748" s="90"/>
      <c r="CW748" s="90"/>
      <c r="CZ748"/>
    </row>
    <row r="749" spans="100:104">
      <c r="CV749" s="90"/>
      <c r="CW749" s="90"/>
      <c r="CZ749"/>
    </row>
    <row r="750" spans="100:104">
      <c r="CV750" s="90"/>
      <c r="CW750" s="90"/>
      <c r="CZ750"/>
    </row>
    <row r="751" spans="100:104">
      <c r="CV751" s="90"/>
      <c r="CW751" s="90"/>
      <c r="CZ751"/>
    </row>
    <row r="752" spans="100:104">
      <c r="CV752" s="90"/>
      <c r="CW752" s="90"/>
      <c r="CZ752"/>
    </row>
    <row r="753" spans="100:104">
      <c r="CV753" s="90"/>
      <c r="CW753" s="90"/>
      <c r="CZ753"/>
    </row>
    <row r="754" spans="100:104">
      <c r="CV754" s="90"/>
      <c r="CW754" s="90"/>
      <c r="CZ754"/>
    </row>
    <row r="755" spans="100:104">
      <c r="CV755" s="90"/>
      <c r="CW755" s="90"/>
      <c r="CZ755"/>
    </row>
    <row r="756" spans="100:104">
      <c r="CV756" s="90"/>
      <c r="CW756" s="90"/>
      <c r="CZ756"/>
    </row>
    <row r="757" spans="100:104">
      <c r="CV757" s="90"/>
      <c r="CW757" s="90"/>
      <c r="CZ757"/>
    </row>
    <row r="758" spans="100:104">
      <c r="CV758" s="90"/>
      <c r="CW758" s="90"/>
      <c r="CZ758"/>
    </row>
    <row r="759" spans="100:104">
      <c r="CV759" s="90"/>
      <c r="CW759" s="90"/>
      <c r="CZ759"/>
    </row>
    <row r="760" spans="100:104">
      <c r="CV760" s="90"/>
      <c r="CW760" s="90"/>
      <c r="CZ760"/>
    </row>
    <row r="761" spans="100:104">
      <c r="CV761" s="90"/>
      <c r="CW761" s="90"/>
      <c r="CZ761"/>
    </row>
    <row r="762" spans="100:104">
      <c r="CV762" s="90"/>
      <c r="CW762" s="90"/>
      <c r="CZ762"/>
    </row>
    <row r="763" spans="100:104">
      <c r="CV763" s="90"/>
      <c r="CW763" s="90"/>
      <c r="CZ763"/>
    </row>
    <row r="764" spans="100:104">
      <c r="CV764" s="90"/>
      <c r="CW764" s="90"/>
      <c r="CZ764"/>
    </row>
    <row r="765" spans="100:104">
      <c r="CV765" s="90"/>
      <c r="CW765" s="90"/>
      <c r="CZ765"/>
    </row>
    <row r="766" spans="100:104">
      <c r="CV766" s="90"/>
      <c r="CW766" s="90"/>
      <c r="CZ766"/>
    </row>
    <row r="767" spans="100:104">
      <c r="CV767" s="90"/>
      <c r="CW767" s="90"/>
      <c r="CZ767"/>
    </row>
    <row r="768" spans="100:104">
      <c r="CV768" s="90"/>
      <c r="CW768" s="90"/>
      <c r="CZ768"/>
    </row>
    <row r="769" spans="100:104">
      <c r="CV769" s="90"/>
      <c r="CW769" s="90"/>
      <c r="CZ769"/>
    </row>
    <row r="770" spans="100:104">
      <c r="CV770" s="90"/>
      <c r="CW770" s="90"/>
      <c r="CZ770"/>
    </row>
    <row r="771" spans="100:104">
      <c r="CV771" s="90"/>
      <c r="CW771" s="90"/>
      <c r="CZ771"/>
    </row>
    <row r="772" spans="100:104">
      <c r="CV772" s="90"/>
      <c r="CW772" s="90"/>
      <c r="CZ772"/>
    </row>
    <row r="773" spans="100:104">
      <c r="CV773" s="90"/>
      <c r="CW773" s="90"/>
      <c r="CZ773"/>
    </row>
    <row r="774" spans="100:104">
      <c r="CV774" s="90"/>
      <c r="CW774" s="90"/>
      <c r="CZ774"/>
    </row>
    <row r="775" spans="100:104">
      <c r="CV775" s="90"/>
      <c r="CW775" s="90"/>
      <c r="CZ775"/>
    </row>
    <row r="776" spans="100:104">
      <c r="CV776" s="90"/>
      <c r="CW776" s="90"/>
      <c r="CZ776"/>
    </row>
    <row r="777" spans="100:104">
      <c r="CV777" s="90"/>
      <c r="CW777" s="90"/>
      <c r="CZ777"/>
    </row>
    <row r="778" spans="100:104">
      <c r="CV778" s="90"/>
      <c r="CW778" s="90"/>
      <c r="CZ778"/>
    </row>
    <row r="779" spans="100:104">
      <c r="CV779" s="90"/>
      <c r="CW779" s="90"/>
      <c r="CZ779"/>
    </row>
    <row r="780" spans="100:104">
      <c r="CV780" s="90"/>
      <c r="CW780" s="90"/>
      <c r="CZ780"/>
    </row>
    <row r="781" spans="100:104">
      <c r="CV781" s="90"/>
      <c r="CW781" s="90"/>
      <c r="CZ781"/>
    </row>
    <row r="782" spans="100:104">
      <c r="CV782" s="90"/>
      <c r="CW782" s="90"/>
      <c r="CZ782"/>
    </row>
    <row r="783" spans="100:104">
      <c r="CV783" s="90"/>
      <c r="CW783" s="90"/>
      <c r="CZ783"/>
    </row>
    <row r="784" spans="100:104">
      <c r="CV784" s="90"/>
      <c r="CW784" s="90"/>
      <c r="CZ784"/>
    </row>
    <row r="785" spans="100:104">
      <c r="CV785" s="90"/>
      <c r="CW785" s="90"/>
      <c r="CZ785"/>
    </row>
    <row r="786" spans="100:104">
      <c r="CV786" s="90"/>
      <c r="CW786" s="90"/>
      <c r="CZ786"/>
    </row>
    <row r="787" spans="100:104">
      <c r="CV787" s="90"/>
      <c r="CW787" s="90"/>
      <c r="CZ787"/>
    </row>
    <row r="788" spans="100:104">
      <c r="CV788" s="90"/>
      <c r="CW788" s="90"/>
      <c r="CZ788"/>
    </row>
    <row r="789" spans="100:104">
      <c r="CV789" s="90"/>
      <c r="CW789" s="90"/>
      <c r="CZ789"/>
    </row>
    <row r="790" spans="100:104">
      <c r="CV790" s="90"/>
      <c r="CW790" s="90"/>
      <c r="CZ790"/>
    </row>
    <row r="791" spans="100:104">
      <c r="CV791" s="90"/>
      <c r="CW791" s="90"/>
      <c r="CZ791"/>
    </row>
    <row r="792" spans="100:104">
      <c r="CV792" s="90"/>
      <c r="CW792" s="90"/>
      <c r="CZ792"/>
    </row>
    <row r="793" spans="100:104">
      <c r="CV793" s="90"/>
      <c r="CW793" s="90"/>
      <c r="CZ793"/>
    </row>
    <row r="794" spans="100:104">
      <c r="CV794" s="90"/>
      <c r="CW794" s="90"/>
      <c r="CZ794"/>
    </row>
    <row r="795" spans="100:104">
      <c r="CV795" s="90"/>
      <c r="CW795" s="90"/>
      <c r="CZ795"/>
    </row>
    <row r="796" spans="100:104">
      <c r="CV796" s="90"/>
      <c r="CW796" s="90"/>
      <c r="CZ796"/>
    </row>
    <row r="797" spans="100:104">
      <c r="CV797" s="90"/>
      <c r="CW797" s="90"/>
      <c r="CZ797"/>
    </row>
    <row r="798" spans="100:104">
      <c r="CV798" s="90"/>
      <c r="CW798" s="90"/>
      <c r="CZ798"/>
    </row>
    <row r="799" spans="100:104">
      <c r="CV799" s="90"/>
      <c r="CW799" s="90"/>
      <c r="CZ799"/>
    </row>
    <row r="800" spans="100:104">
      <c r="CV800" s="90"/>
      <c r="CW800" s="90"/>
      <c r="CZ800"/>
    </row>
    <row r="801" spans="100:104">
      <c r="CV801" s="90"/>
      <c r="CW801" s="90"/>
      <c r="CZ801"/>
    </row>
    <row r="802" spans="100:104">
      <c r="CV802" s="90"/>
      <c r="CW802" s="90"/>
      <c r="CZ802"/>
    </row>
    <row r="803" spans="100:104">
      <c r="CV803" s="90"/>
      <c r="CW803" s="90"/>
      <c r="CZ803"/>
    </row>
    <row r="804" spans="100:104">
      <c r="CV804" s="90"/>
      <c r="CW804" s="90"/>
      <c r="CZ804"/>
    </row>
    <row r="805" spans="100:104">
      <c r="CV805" s="90"/>
      <c r="CW805" s="90"/>
      <c r="CZ805"/>
    </row>
    <row r="806" spans="100:104">
      <c r="CV806" s="90"/>
      <c r="CW806" s="90"/>
      <c r="CZ806"/>
    </row>
    <row r="807" spans="100:104">
      <c r="CV807" s="90"/>
      <c r="CW807" s="90"/>
      <c r="CZ807"/>
    </row>
    <row r="808" spans="100:104">
      <c r="CV808" s="90"/>
      <c r="CW808" s="90"/>
      <c r="CZ808"/>
    </row>
    <row r="809" spans="100:104">
      <c r="CV809" s="90"/>
      <c r="CW809" s="90"/>
      <c r="CZ809"/>
    </row>
    <row r="810" spans="100:104">
      <c r="CV810" s="90"/>
      <c r="CW810" s="90"/>
      <c r="CZ810"/>
    </row>
    <row r="811" spans="100:104">
      <c r="CV811" s="90"/>
      <c r="CW811" s="90"/>
      <c r="CZ811"/>
    </row>
    <row r="812" spans="100:104">
      <c r="CV812" s="90"/>
      <c r="CW812" s="90"/>
      <c r="CZ812"/>
    </row>
    <row r="813" spans="100:104">
      <c r="CV813" s="90"/>
      <c r="CW813" s="90"/>
      <c r="CZ813"/>
    </row>
    <row r="814" spans="100:104">
      <c r="CV814" s="90"/>
      <c r="CW814" s="90"/>
      <c r="CZ814"/>
    </row>
    <row r="815" spans="100:104">
      <c r="CV815" s="90"/>
      <c r="CW815" s="90"/>
      <c r="CZ815"/>
    </row>
    <row r="816" spans="100:104">
      <c r="CV816" s="90"/>
      <c r="CW816" s="90"/>
      <c r="CZ816"/>
    </row>
    <row r="817" spans="100:104">
      <c r="CV817" s="90"/>
      <c r="CW817" s="90"/>
      <c r="CZ817"/>
    </row>
    <row r="818" spans="100:104">
      <c r="CV818" s="90"/>
      <c r="CW818" s="90"/>
      <c r="CZ818"/>
    </row>
    <row r="819" spans="100:104">
      <c r="CV819" s="90"/>
      <c r="CW819" s="90"/>
      <c r="CZ819"/>
    </row>
    <row r="820" spans="100:104">
      <c r="CV820" s="90"/>
      <c r="CW820" s="90"/>
      <c r="CZ820"/>
    </row>
    <row r="821" spans="100:104">
      <c r="CV821" s="90"/>
      <c r="CW821" s="90"/>
      <c r="CZ821"/>
    </row>
    <row r="822" spans="100:104">
      <c r="CV822" s="90"/>
      <c r="CW822" s="90"/>
      <c r="CZ822"/>
    </row>
    <row r="823" spans="100:104">
      <c r="CV823" s="90"/>
      <c r="CW823" s="90"/>
      <c r="CZ823"/>
    </row>
    <row r="824" spans="100:104">
      <c r="CV824" s="90"/>
      <c r="CW824" s="90"/>
      <c r="CZ824"/>
    </row>
    <row r="825" spans="100:104">
      <c r="CV825" s="90"/>
      <c r="CW825" s="90"/>
      <c r="CZ825"/>
    </row>
    <row r="826" spans="100:104">
      <c r="CV826" s="90"/>
      <c r="CW826" s="90"/>
      <c r="CZ826"/>
    </row>
    <row r="827" spans="100:104">
      <c r="CV827" s="90"/>
      <c r="CW827" s="90"/>
      <c r="CZ827"/>
    </row>
    <row r="828" spans="100:104">
      <c r="CV828" s="90"/>
      <c r="CW828" s="90"/>
      <c r="CZ828"/>
    </row>
    <row r="829" spans="100:104">
      <c r="CV829" s="90"/>
      <c r="CW829" s="90"/>
      <c r="CZ829"/>
    </row>
    <row r="830" spans="100:104">
      <c r="CV830" s="90"/>
      <c r="CW830" s="90"/>
      <c r="CZ830"/>
    </row>
    <row r="831" spans="100:104">
      <c r="CV831" s="90"/>
      <c r="CW831" s="90"/>
      <c r="CZ831"/>
    </row>
    <row r="832" spans="100:104">
      <c r="CV832" s="90"/>
      <c r="CW832" s="90"/>
      <c r="CZ832"/>
    </row>
    <row r="833" spans="100:104">
      <c r="CV833" s="90"/>
      <c r="CW833" s="90"/>
      <c r="CZ833"/>
    </row>
    <row r="834" spans="100:104">
      <c r="CV834" s="90"/>
      <c r="CW834" s="90"/>
      <c r="CZ834"/>
    </row>
    <row r="835" spans="100:104">
      <c r="CV835" s="90"/>
      <c r="CW835" s="90"/>
      <c r="CZ835"/>
    </row>
    <row r="836" spans="100:104">
      <c r="CV836" s="90"/>
      <c r="CW836" s="90"/>
      <c r="CZ836"/>
    </row>
    <row r="837" spans="100:104">
      <c r="CV837" s="90"/>
      <c r="CW837" s="90"/>
      <c r="CZ837"/>
    </row>
    <row r="838" spans="100:104">
      <c r="CV838" s="90"/>
      <c r="CW838" s="90"/>
      <c r="CZ838"/>
    </row>
    <row r="839" spans="100:104">
      <c r="CV839" s="90"/>
      <c r="CW839" s="90"/>
      <c r="CZ839"/>
    </row>
    <row r="840" spans="100:104">
      <c r="CV840" s="90"/>
      <c r="CW840" s="90"/>
      <c r="CZ840"/>
    </row>
    <row r="841" spans="100:104">
      <c r="CV841" s="90"/>
      <c r="CW841" s="90"/>
      <c r="CZ841"/>
    </row>
    <row r="842" spans="100:104">
      <c r="CV842" s="90"/>
      <c r="CW842" s="90"/>
      <c r="CZ842"/>
    </row>
    <row r="843" spans="100:104">
      <c r="CV843" s="90"/>
      <c r="CW843" s="90"/>
      <c r="CZ843"/>
    </row>
    <row r="844" spans="100:104">
      <c r="CV844" s="90"/>
      <c r="CW844" s="90"/>
      <c r="CZ844"/>
    </row>
    <row r="845" spans="100:104">
      <c r="CV845" s="90"/>
      <c r="CW845" s="90"/>
      <c r="CZ845"/>
    </row>
    <row r="846" spans="100:104">
      <c r="CV846" s="90"/>
      <c r="CW846" s="90"/>
      <c r="CZ846"/>
    </row>
    <row r="847" spans="100:104">
      <c r="CV847" s="90"/>
      <c r="CW847" s="90"/>
      <c r="CZ847"/>
    </row>
    <row r="848" spans="100:104">
      <c r="CV848" s="90"/>
      <c r="CW848" s="90"/>
      <c r="CZ848"/>
    </row>
    <row r="849" spans="100:104">
      <c r="CV849" s="90"/>
      <c r="CW849" s="90"/>
      <c r="CZ849"/>
    </row>
    <row r="850" spans="100:104">
      <c r="CV850" s="90"/>
      <c r="CW850" s="90"/>
      <c r="CZ850"/>
    </row>
    <row r="851" spans="100:104">
      <c r="CV851" s="90"/>
      <c r="CW851" s="90"/>
      <c r="CZ851"/>
    </row>
    <row r="852" spans="100:104">
      <c r="CV852" s="90"/>
      <c r="CW852" s="90"/>
      <c r="CZ852"/>
    </row>
    <row r="853" spans="100:104">
      <c r="CV853" s="90"/>
      <c r="CW853" s="90"/>
      <c r="CZ853"/>
    </row>
    <row r="854" spans="100:104">
      <c r="CV854" s="90"/>
      <c r="CW854" s="90"/>
      <c r="CZ854"/>
    </row>
    <row r="855" spans="100:104">
      <c r="CV855" s="90"/>
      <c r="CW855" s="90"/>
      <c r="CZ855"/>
    </row>
    <row r="856" spans="100:104">
      <c r="CV856" s="90"/>
      <c r="CW856" s="90"/>
      <c r="CZ856"/>
    </row>
    <row r="857" spans="100:104">
      <c r="CV857" s="90"/>
      <c r="CW857" s="90"/>
      <c r="CZ857"/>
    </row>
    <row r="858" spans="100:104">
      <c r="CV858" s="90"/>
      <c r="CW858" s="90"/>
      <c r="CZ858"/>
    </row>
    <row r="859" spans="100:104">
      <c r="CV859" s="90"/>
      <c r="CW859" s="90"/>
      <c r="CZ859"/>
    </row>
    <row r="860" spans="100:104">
      <c r="CV860" s="90"/>
      <c r="CW860" s="90"/>
      <c r="CZ860"/>
    </row>
    <row r="861" spans="100:104">
      <c r="CV861" s="90"/>
      <c r="CW861" s="90"/>
      <c r="CZ861"/>
    </row>
    <row r="862" spans="100:104">
      <c r="CV862" s="90"/>
      <c r="CW862" s="90"/>
      <c r="CZ862"/>
    </row>
    <row r="863" spans="100:104">
      <c r="CV863" s="90"/>
      <c r="CW863" s="90"/>
      <c r="CZ863"/>
    </row>
    <row r="864" spans="100:104">
      <c r="CV864" s="90"/>
      <c r="CW864" s="90"/>
      <c r="CZ864"/>
    </row>
    <row r="865" spans="100:104">
      <c r="CV865" s="90"/>
      <c r="CW865" s="90"/>
      <c r="CZ865"/>
    </row>
    <row r="866" spans="100:104">
      <c r="CV866" s="90"/>
      <c r="CW866" s="90"/>
      <c r="CZ866"/>
    </row>
    <row r="867" spans="100:104">
      <c r="CV867" s="90"/>
      <c r="CW867" s="90"/>
      <c r="CZ867"/>
    </row>
    <row r="868" spans="100:104">
      <c r="CV868" s="90"/>
      <c r="CW868" s="90"/>
      <c r="CZ868"/>
    </row>
    <row r="869" spans="100:104">
      <c r="CV869" s="90"/>
      <c r="CW869" s="90"/>
      <c r="CZ869"/>
    </row>
    <row r="870" spans="100:104">
      <c r="CV870" s="90"/>
      <c r="CW870" s="90"/>
      <c r="CZ870"/>
    </row>
    <row r="871" spans="100:104">
      <c r="CV871" s="90"/>
      <c r="CW871" s="90"/>
      <c r="CZ871"/>
    </row>
    <row r="872" spans="100:104">
      <c r="CV872" s="90"/>
      <c r="CW872" s="90"/>
      <c r="CZ872"/>
    </row>
    <row r="873" spans="100:104">
      <c r="CV873" s="90"/>
      <c r="CW873" s="90"/>
      <c r="CZ873"/>
    </row>
    <row r="874" spans="100:104">
      <c r="CV874" s="90"/>
      <c r="CW874" s="90"/>
      <c r="CZ874"/>
    </row>
    <row r="875" spans="100:104">
      <c r="CV875" s="90"/>
      <c r="CW875" s="90"/>
      <c r="CZ875"/>
    </row>
    <row r="876" spans="100:104">
      <c r="CV876" s="90"/>
      <c r="CW876" s="90"/>
      <c r="CZ876"/>
    </row>
    <row r="877" spans="100:104">
      <c r="CV877" s="90"/>
      <c r="CW877" s="90"/>
      <c r="CZ877"/>
    </row>
    <row r="878" spans="100:104">
      <c r="CV878" s="90"/>
      <c r="CW878" s="90"/>
      <c r="CZ878"/>
    </row>
    <row r="879" spans="100:104">
      <c r="CV879" s="90"/>
      <c r="CW879" s="90"/>
      <c r="CZ879"/>
    </row>
    <row r="880" spans="100:104">
      <c r="CV880" s="90"/>
      <c r="CW880" s="90"/>
      <c r="CZ880"/>
    </row>
    <row r="881" spans="100:104">
      <c r="CV881" s="90"/>
      <c r="CW881" s="90"/>
      <c r="CZ881"/>
    </row>
    <row r="882" spans="100:104">
      <c r="CV882" s="90"/>
      <c r="CW882" s="90"/>
      <c r="CZ882"/>
    </row>
    <row r="883" spans="100:104">
      <c r="CV883" s="90"/>
      <c r="CW883" s="90"/>
      <c r="CZ883"/>
    </row>
    <row r="884" spans="100:104">
      <c r="CV884" s="90"/>
      <c r="CW884" s="90"/>
      <c r="CZ884"/>
    </row>
    <row r="885" spans="100:104">
      <c r="CV885" s="90"/>
      <c r="CW885" s="90"/>
      <c r="CZ885"/>
    </row>
    <row r="886" spans="100:104">
      <c r="CV886" s="90"/>
      <c r="CW886" s="90"/>
      <c r="CZ886"/>
    </row>
    <row r="887" spans="100:104">
      <c r="CV887" s="90"/>
      <c r="CW887" s="90"/>
      <c r="CZ887"/>
    </row>
    <row r="888" spans="100:104">
      <c r="CV888" s="90"/>
      <c r="CW888" s="90"/>
      <c r="CZ888"/>
    </row>
    <row r="889" spans="100:104">
      <c r="CV889" s="90"/>
      <c r="CW889" s="90"/>
      <c r="CZ889"/>
    </row>
    <row r="890" spans="100:104">
      <c r="CV890" s="90"/>
      <c r="CW890" s="90"/>
      <c r="CZ890"/>
    </row>
    <row r="891" spans="100:104">
      <c r="CV891" s="90"/>
      <c r="CW891" s="90"/>
      <c r="CZ891"/>
    </row>
    <row r="892" spans="100:104">
      <c r="CV892" s="90"/>
      <c r="CW892" s="90"/>
      <c r="CZ892"/>
    </row>
    <row r="893" spans="100:104">
      <c r="CV893" s="90"/>
      <c r="CW893" s="90"/>
      <c r="CZ893"/>
    </row>
    <row r="894" spans="100:104">
      <c r="CV894" s="90"/>
      <c r="CW894" s="90"/>
      <c r="CZ894"/>
    </row>
    <row r="895" spans="100:104">
      <c r="CV895" s="90"/>
      <c r="CW895" s="90"/>
      <c r="CZ895"/>
    </row>
    <row r="896" spans="100:104">
      <c r="CV896" s="90"/>
      <c r="CW896" s="90"/>
      <c r="CZ896"/>
    </row>
    <row r="897" spans="100:104">
      <c r="CV897" s="90"/>
      <c r="CW897" s="90"/>
      <c r="CZ897"/>
    </row>
    <row r="898" spans="100:104">
      <c r="CV898" s="90"/>
      <c r="CW898" s="90"/>
      <c r="CZ898"/>
    </row>
    <row r="899" spans="100:104">
      <c r="CV899" s="90"/>
      <c r="CW899" s="90"/>
      <c r="CZ899"/>
    </row>
    <row r="900" spans="100:104">
      <c r="CV900" s="90"/>
      <c r="CW900" s="90"/>
      <c r="CZ900"/>
    </row>
    <row r="901" spans="100:104">
      <c r="CV901" s="90"/>
      <c r="CW901" s="90"/>
      <c r="CZ901"/>
    </row>
    <row r="902" spans="100:104">
      <c r="CV902" s="90"/>
      <c r="CW902" s="90"/>
      <c r="CZ902"/>
    </row>
    <row r="903" spans="100:104">
      <c r="CV903" s="90"/>
      <c r="CW903" s="90"/>
      <c r="CZ903"/>
    </row>
    <row r="904" spans="100:104">
      <c r="CV904" s="90"/>
      <c r="CW904" s="90"/>
      <c r="CZ904"/>
    </row>
    <row r="905" spans="100:104">
      <c r="CV905" s="90"/>
      <c r="CW905" s="90"/>
      <c r="CZ905"/>
    </row>
    <row r="906" spans="100:104">
      <c r="CV906" s="90"/>
      <c r="CW906" s="90"/>
      <c r="CZ906"/>
    </row>
    <row r="907" spans="100:104">
      <c r="CV907" s="90"/>
      <c r="CW907" s="90"/>
      <c r="CZ907"/>
    </row>
    <row r="908" spans="100:104">
      <c r="CV908" s="90"/>
      <c r="CW908" s="90"/>
      <c r="CZ908"/>
    </row>
    <row r="909" spans="100:104">
      <c r="CV909" s="90"/>
      <c r="CW909" s="90"/>
      <c r="CZ909"/>
    </row>
    <row r="910" spans="100:104">
      <c r="CV910" s="90"/>
      <c r="CW910" s="90"/>
      <c r="CZ910"/>
    </row>
    <row r="911" spans="100:104">
      <c r="CV911" s="90"/>
      <c r="CW911" s="90"/>
      <c r="CZ911"/>
    </row>
    <row r="912" spans="100:104">
      <c r="CV912" s="90"/>
      <c r="CW912" s="90"/>
      <c r="CZ912"/>
    </row>
    <row r="913" spans="100:104">
      <c r="CV913" s="90"/>
      <c r="CW913" s="90"/>
      <c r="CZ913"/>
    </row>
    <row r="914" spans="100:104">
      <c r="CV914" s="90"/>
      <c r="CW914" s="90"/>
      <c r="CZ914"/>
    </row>
    <row r="915" spans="100:104">
      <c r="CV915" s="90"/>
      <c r="CW915" s="90"/>
      <c r="CZ915"/>
    </row>
    <row r="916" spans="100:104">
      <c r="CV916" s="90"/>
      <c r="CW916" s="90"/>
      <c r="CZ916"/>
    </row>
    <row r="917" spans="100:104">
      <c r="CV917" s="90"/>
      <c r="CW917" s="90"/>
      <c r="CZ917"/>
    </row>
    <row r="918" spans="100:104">
      <c r="CV918" s="90"/>
      <c r="CW918" s="90"/>
      <c r="CZ918"/>
    </row>
    <row r="919" spans="100:104">
      <c r="CV919" s="90"/>
      <c r="CW919" s="90"/>
      <c r="CZ919"/>
    </row>
    <row r="920" spans="100:104">
      <c r="CV920" s="90"/>
      <c r="CW920" s="90"/>
      <c r="CZ920"/>
    </row>
    <row r="921" spans="100:104">
      <c r="CV921" s="90"/>
      <c r="CW921" s="90"/>
      <c r="CZ921"/>
    </row>
    <row r="922" spans="100:104">
      <c r="CV922" s="90"/>
      <c r="CW922" s="90"/>
      <c r="CZ922"/>
    </row>
    <row r="923" spans="100:104">
      <c r="CV923" s="90"/>
      <c r="CW923" s="90"/>
      <c r="CZ923"/>
    </row>
    <row r="924" spans="100:104">
      <c r="CV924" s="90"/>
      <c r="CW924" s="90"/>
      <c r="CZ924"/>
    </row>
    <row r="925" spans="100:104">
      <c r="CV925" s="90"/>
      <c r="CW925" s="90"/>
      <c r="CZ925"/>
    </row>
    <row r="926" spans="100:104">
      <c r="CV926" s="90"/>
      <c r="CW926" s="90"/>
      <c r="CZ926"/>
    </row>
    <row r="927" spans="100:104">
      <c r="CV927" s="90"/>
      <c r="CW927" s="90"/>
      <c r="CZ927"/>
    </row>
    <row r="928" spans="100:104">
      <c r="CV928" s="90"/>
      <c r="CW928" s="90"/>
      <c r="CZ928"/>
    </row>
    <row r="929" spans="100:104">
      <c r="CV929" s="90"/>
      <c r="CW929" s="90"/>
      <c r="CZ929"/>
    </row>
    <row r="930" spans="100:104">
      <c r="CV930" s="90"/>
      <c r="CW930" s="90"/>
      <c r="CZ930"/>
    </row>
    <row r="931" spans="100:104">
      <c r="CV931" s="90"/>
      <c r="CW931" s="90"/>
      <c r="CZ931"/>
    </row>
    <row r="932" spans="100:104">
      <c r="CV932" s="90"/>
      <c r="CW932" s="90"/>
      <c r="CZ932"/>
    </row>
    <row r="933" spans="100:104">
      <c r="CV933" s="90"/>
      <c r="CW933" s="90"/>
      <c r="CZ933"/>
    </row>
    <row r="934" spans="100:104">
      <c r="CV934" s="90"/>
      <c r="CW934" s="90"/>
      <c r="CZ934"/>
    </row>
    <row r="935" spans="100:104">
      <c r="CV935" s="90"/>
      <c r="CW935" s="90"/>
      <c r="CZ935"/>
    </row>
    <row r="936" spans="100:104">
      <c r="CV936" s="90"/>
      <c r="CW936" s="90"/>
      <c r="CZ936"/>
    </row>
    <row r="937" spans="100:104">
      <c r="CV937" s="90"/>
      <c r="CW937" s="90"/>
      <c r="CZ937"/>
    </row>
    <row r="938" spans="100:104">
      <c r="CV938" s="90"/>
      <c r="CW938" s="90"/>
      <c r="CZ938"/>
    </row>
    <row r="939" spans="100:104">
      <c r="CV939" s="90"/>
      <c r="CW939" s="90"/>
      <c r="CZ939"/>
    </row>
    <row r="940" spans="100:104">
      <c r="CV940" s="90"/>
      <c r="CW940" s="90"/>
      <c r="CZ940"/>
    </row>
    <row r="941" spans="100:104">
      <c r="CV941" s="90"/>
      <c r="CW941" s="90"/>
      <c r="CZ941"/>
    </row>
    <row r="942" spans="100:104">
      <c r="CV942" s="90"/>
      <c r="CW942" s="90"/>
      <c r="CZ942"/>
    </row>
    <row r="943" spans="100:104">
      <c r="CV943" s="90"/>
      <c r="CW943" s="90"/>
      <c r="CZ943"/>
    </row>
    <row r="944" spans="100:104">
      <c r="CV944" s="90"/>
      <c r="CW944" s="90"/>
      <c r="CZ944"/>
    </row>
    <row r="945" spans="100:104">
      <c r="CV945" s="90"/>
      <c r="CW945" s="90"/>
      <c r="CZ945"/>
    </row>
    <row r="946" spans="100:104">
      <c r="CV946" s="90"/>
      <c r="CW946" s="90"/>
      <c r="CZ946"/>
    </row>
    <row r="947" spans="100:104">
      <c r="CV947" s="90"/>
      <c r="CW947" s="90"/>
      <c r="CZ947"/>
    </row>
    <row r="948" spans="100:104">
      <c r="CV948" s="90"/>
      <c r="CW948" s="90"/>
      <c r="CZ948"/>
    </row>
    <row r="949" spans="100:104">
      <c r="CV949" s="90"/>
      <c r="CW949" s="90"/>
      <c r="CZ949"/>
    </row>
    <row r="950" spans="100:104">
      <c r="CV950" s="90"/>
      <c r="CW950" s="90"/>
      <c r="CZ950"/>
    </row>
    <row r="951" spans="100:104">
      <c r="CV951" s="90"/>
      <c r="CW951" s="90"/>
      <c r="CZ951"/>
    </row>
    <row r="952" spans="100:104">
      <c r="CV952" s="90"/>
      <c r="CW952" s="90"/>
      <c r="CZ952"/>
    </row>
    <row r="953" spans="100:104">
      <c r="CV953" s="90"/>
      <c r="CW953" s="90"/>
      <c r="CZ953"/>
    </row>
    <row r="954" spans="100:104">
      <c r="CV954" s="90"/>
      <c r="CW954" s="90"/>
      <c r="CZ954"/>
    </row>
    <row r="955" spans="100:104">
      <c r="CV955" s="90"/>
      <c r="CW955" s="90"/>
      <c r="CZ955"/>
    </row>
    <row r="956" spans="100:104">
      <c r="CV956" s="90"/>
      <c r="CW956" s="90"/>
      <c r="CZ956"/>
    </row>
    <row r="957" spans="100:104">
      <c r="CV957" s="90"/>
      <c r="CW957" s="90"/>
      <c r="CZ957"/>
    </row>
    <row r="958" spans="100:104">
      <c r="CV958" s="90"/>
      <c r="CW958" s="90"/>
      <c r="CZ958"/>
    </row>
    <row r="959" spans="100:104">
      <c r="CV959" s="90"/>
      <c r="CW959" s="90"/>
      <c r="CZ959"/>
    </row>
    <row r="960" spans="100:104">
      <c r="CV960" s="90"/>
      <c r="CW960" s="90"/>
      <c r="CZ960"/>
    </row>
    <row r="961" spans="100:104">
      <c r="CV961" s="90"/>
      <c r="CW961" s="90"/>
      <c r="CZ961"/>
    </row>
    <row r="962" spans="100:104">
      <c r="CV962" s="90"/>
      <c r="CW962" s="90"/>
      <c r="CZ962"/>
    </row>
    <row r="963" spans="100:104">
      <c r="CV963" s="90"/>
      <c r="CW963" s="90"/>
      <c r="CZ963"/>
    </row>
    <row r="964" spans="100:104">
      <c r="CV964" s="90"/>
      <c r="CW964" s="90"/>
      <c r="CZ964"/>
    </row>
    <row r="965" spans="100:104">
      <c r="CV965" s="90"/>
      <c r="CW965" s="90"/>
      <c r="CZ965"/>
    </row>
    <row r="966" spans="100:104">
      <c r="CV966" s="90"/>
      <c r="CW966" s="90"/>
      <c r="CZ966"/>
    </row>
    <row r="967" spans="100:104">
      <c r="CV967" s="90"/>
      <c r="CW967" s="90"/>
      <c r="CZ967"/>
    </row>
    <row r="968" spans="100:104">
      <c r="CV968" s="90"/>
      <c r="CW968" s="90"/>
      <c r="CZ968"/>
    </row>
    <row r="969" spans="100:104">
      <c r="CV969" s="90"/>
      <c r="CW969" s="90"/>
      <c r="CZ969"/>
    </row>
    <row r="970" spans="100:104">
      <c r="CV970" s="90"/>
      <c r="CW970" s="90"/>
      <c r="CZ970"/>
    </row>
    <row r="971" spans="100:104">
      <c r="CV971" s="90"/>
      <c r="CW971" s="90"/>
      <c r="CZ971"/>
    </row>
    <row r="972" spans="100:104">
      <c r="CV972" s="90"/>
      <c r="CW972" s="90"/>
      <c r="CZ972"/>
    </row>
    <row r="973" spans="100:104">
      <c r="CV973" s="90"/>
      <c r="CW973" s="90"/>
      <c r="CZ973"/>
    </row>
    <row r="974" spans="100:104">
      <c r="CV974" s="90"/>
      <c r="CW974" s="90"/>
      <c r="CZ974"/>
    </row>
    <row r="975" spans="100:104">
      <c r="CV975" s="90"/>
      <c r="CW975" s="90"/>
      <c r="CZ975"/>
    </row>
    <row r="976" spans="100:104">
      <c r="CV976" s="90"/>
      <c r="CW976" s="90"/>
      <c r="CZ976"/>
    </row>
    <row r="977" spans="100:104">
      <c r="CV977" s="90"/>
      <c r="CW977" s="90"/>
      <c r="CZ977"/>
    </row>
    <row r="978" spans="100:104">
      <c r="CV978" s="90"/>
      <c r="CW978" s="90"/>
      <c r="CZ978"/>
    </row>
    <row r="979" spans="100:104">
      <c r="CV979" s="90"/>
      <c r="CW979" s="90"/>
      <c r="CZ979"/>
    </row>
    <row r="980" spans="100:104">
      <c r="CV980" s="90"/>
      <c r="CW980" s="90"/>
      <c r="CZ980"/>
    </row>
    <row r="981" spans="100:104">
      <c r="CV981" s="90"/>
      <c r="CW981" s="90"/>
      <c r="CZ981"/>
    </row>
    <row r="982" spans="100:104">
      <c r="CV982" s="90"/>
      <c r="CW982" s="90"/>
      <c r="CZ982"/>
    </row>
    <row r="983" spans="100:104">
      <c r="CV983" s="90"/>
      <c r="CW983" s="90"/>
      <c r="CZ983"/>
    </row>
    <row r="984" spans="100:104">
      <c r="CV984" s="90"/>
      <c r="CW984" s="90"/>
      <c r="CZ984"/>
    </row>
    <row r="985" spans="100:104">
      <c r="CV985" s="90"/>
      <c r="CW985" s="90"/>
      <c r="CZ985"/>
    </row>
    <row r="986" spans="100:104">
      <c r="CV986" s="90"/>
      <c r="CW986" s="90"/>
      <c r="CZ986"/>
    </row>
    <row r="987" spans="100:104">
      <c r="CV987" s="90"/>
      <c r="CW987" s="90"/>
      <c r="CZ987"/>
    </row>
    <row r="988" spans="100:104">
      <c r="CV988" s="90"/>
      <c r="CW988" s="90"/>
      <c r="CZ988"/>
    </row>
    <row r="989" spans="100:104">
      <c r="CV989" s="90"/>
      <c r="CW989" s="90"/>
      <c r="CZ989"/>
    </row>
    <row r="990" spans="100:104">
      <c r="CV990" s="90"/>
      <c r="CW990" s="90"/>
      <c r="CZ990"/>
    </row>
    <row r="991" spans="100:104">
      <c r="CV991" s="90"/>
      <c r="CW991" s="90"/>
      <c r="CZ991"/>
    </row>
    <row r="992" spans="100:104">
      <c r="CV992" s="90"/>
      <c r="CW992" s="90"/>
      <c r="CZ992"/>
    </row>
    <row r="993" spans="100:104">
      <c r="CV993" s="90"/>
      <c r="CW993" s="90"/>
      <c r="CZ993"/>
    </row>
    <row r="994" spans="100:104">
      <c r="CV994" s="90"/>
      <c r="CW994" s="90"/>
      <c r="CZ994"/>
    </row>
    <row r="995" spans="100:104">
      <c r="CV995" s="90"/>
      <c r="CW995" s="90"/>
      <c r="CZ995"/>
    </row>
    <row r="996" spans="100:104">
      <c r="CV996" s="90"/>
      <c r="CW996" s="90"/>
      <c r="CZ996"/>
    </row>
    <row r="997" spans="100:104">
      <c r="CV997" s="90"/>
      <c r="CW997" s="90"/>
      <c r="CZ997"/>
    </row>
    <row r="998" spans="100:104">
      <c r="CV998" s="90"/>
      <c r="CW998" s="90"/>
      <c r="CZ998"/>
    </row>
    <row r="999" spans="100:104">
      <c r="CV999" s="90"/>
      <c r="CW999" s="90"/>
      <c r="CZ999"/>
    </row>
    <row r="1000" spans="100:104">
      <c r="CV1000" s="90"/>
      <c r="CW1000" s="90"/>
      <c r="CZ1000"/>
    </row>
    <row r="1001" spans="100:104">
      <c r="CV1001" s="90"/>
      <c r="CW1001" s="90"/>
      <c r="CZ1001"/>
    </row>
    <row r="1002" spans="100:104">
      <c r="CV1002" s="90"/>
      <c r="CW1002" s="90"/>
      <c r="CZ1002"/>
    </row>
    <row r="1003" spans="100:104">
      <c r="CV1003" s="90"/>
      <c r="CW1003" s="90"/>
      <c r="CZ1003"/>
    </row>
    <row r="1004" spans="100:104">
      <c r="CV1004" s="90"/>
      <c r="CW1004" s="90"/>
      <c r="CZ1004"/>
    </row>
    <row r="1005" spans="100:104">
      <c r="CV1005" s="90"/>
      <c r="CW1005" s="90"/>
      <c r="CZ1005"/>
    </row>
    <row r="1006" spans="100:104">
      <c r="CV1006" s="90"/>
      <c r="CW1006" s="90"/>
      <c r="CZ1006"/>
    </row>
    <row r="1007" spans="100:104">
      <c r="CV1007" s="90"/>
      <c r="CW1007" s="90"/>
      <c r="CZ1007"/>
    </row>
    <row r="1008" spans="100:104">
      <c r="CV1008" s="90"/>
      <c r="CW1008" s="90"/>
      <c r="CZ1008"/>
    </row>
    <row r="1009" spans="100:104">
      <c r="CV1009" s="90"/>
      <c r="CW1009" s="90"/>
      <c r="CZ1009"/>
    </row>
    <row r="1010" spans="100:104">
      <c r="CV1010" s="90"/>
      <c r="CW1010" s="90"/>
      <c r="CZ1010"/>
    </row>
    <row r="1011" spans="100:104">
      <c r="CV1011" s="90"/>
      <c r="CW1011" s="90"/>
      <c r="CZ1011"/>
    </row>
    <row r="1012" spans="100:104">
      <c r="CV1012" s="90"/>
      <c r="CW1012" s="90"/>
      <c r="CZ1012"/>
    </row>
    <row r="1013" spans="100:104">
      <c r="CV1013" s="90"/>
      <c r="CW1013" s="90"/>
      <c r="CZ1013"/>
    </row>
    <row r="1014" spans="100:104">
      <c r="CV1014" s="90"/>
      <c r="CW1014" s="90"/>
      <c r="CZ1014"/>
    </row>
    <row r="1015" spans="100:104">
      <c r="CV1015" s="90"/>
      <c r="CW1015" s="90"/>
      <c r="CZ1015"/>
    </row>
    <row r="1016" spans="100:104">
      <c r="CV1016" s="90"/>
      <c r="CW1016" s="90"/>
      <c r="CZ1016"/>
    </row>
    <row r="1017" spans="100:104">
      <c r="CV1017" s="90"/>
      <c r="CW1017" s="90"/>
      <c r="CZ1017"/>
    </row>
    <row r="1018" spans="100:104">
      <c r="CV1018" s="90"/>
      <c r="CW1018" s="90"/>
      <c r="CZ1018"/>
    </row>
    <row r="1019" spans="100:104">
      <c r="CV1019" s="90"/>
      <c r="CW1019" s="90"/>
      <c r="CZ1019"/>
    </row>
    <row r="1020" spans="100:104">
      <c r="CV1020" s="90"/>
      <c r="CW1020" s="90"/>
      <c r="CZ1020"/>
    </row>
    <row r="1021" spans="100:104">
      <c r="CV1021" s="90"/>
      <c r="CW1021" s="90"/>
      <c r="CZ1021"/>
    </row>
    <row r="1022" spans="100:104">
      <c r="CV1022" s="90"/>
      <c r="CW1022" s="90"/>
      <c r="CZ1022"/>
    </row>
    <row r="1023" spans="100:104">
      <c r="CV1023" s="90"/>
      <c r="CW1023" s="90"/>
      <c r="CZ1023"/>
    </row>
    <row r="1024" spans="100:104">
      <c r="CV1024" s="90"/>
      <c r="CW1024" s="90"/>
      <c r="CZ1024"/>
    </row>
    <row r="1025" spans="100:104">
      <c r="CV1025" s="90"/>
      <c r="CW1025" s="90"/>
      <c r="CZ1025"/>
    </row>
    <row r="1026" spans="100:104">
      <c r="CV1026" s="90"/>
      <c r="CW1026" s="90"/>
      <c r="CZ1026"/>
    </row>
    <row r="1027" spans="100:104">
      <c r="CV1027" s="90"/>
      <c r="CW1027" s="90"/>
      <c r="CZ1027"/>
    </row>
    <row r="1028" spans="100:104">
      <c r="CV1028" s="90"/>
      <c r="CW1028" s="90"/>
      <c r="CZ1028"/>
    </row>
    <row r="1029" spans="100:104">
      <c r="CV1029" s="90"/>
      <c r="CW1029" s="90"/>
      <c r="CZ1029"/>
    </row>
    <row r="1030" spans="100:104">
      <c r="CV1030" s="90"/>
      <c r="CW1030" s="90"/>
      <c r="CZ1030"/>
    </row>
    <row r="1031" spans="100:104">
      <c r="CV1031" s="90"/>
      <c r="CW1031" s="90"/>
      <c r="CZ1031"/>
    </row>
    <row r="1032" spans="100:104">
      <c r="CV1032" s="90"/>
      <c r="CW1032" s="90"/>
      <c r="CZ1032"/>
    </row>
    <row r="1033" spans="100:104">
      <c r="CV1033" s="90"/>
      <c r="CW1033" s="90"/>
      <c r="CZ1033"/>
    </row>
    <row r="1034" spans="100:104">
      <c r="CV1034" s="90"/>
      <c r="CW1034" s="90"/>
      <c r="CZ1034"/>
    </row>
    <row r="1035" spans="100:104">
      <c r="CV1035" s="90"/>
      <c r="CW1035" s="90"/>
      <c r="CZ1035"/>
    </row>
    <row r="1036" spans="100:104">
      <c r="CV1036" s="90"/>
      <c r="CW1036" s="90"/>
      <c r="CZ1036"/>
    </row>
    <row r="1037" spans="100:104">
      <c r="CV1037" s="90"/>
      <c r="CW1037" s="90"/>
      <c r="CZ1037"/>
    </row>
    <row r="1038" spans="100:104">
      <c r="CV1038" s="90"/>
      <c r="CW1038" s="90"/>
      <c r="CZ1038"/>
    </row>
    <row r="1039" spans="100:104">
      <c r="CV1039" s="90"/>
      <c r="CW1039" s="90"/>
      <c r="CZ1039"/>
    </row>
    <row r="1040" spans="100:104">
      <c r="CV1040" s="90"/>
      <c r="CW1040" s="90"/>
      <c r="CZ1040"/>
    </row>
    <row r="1041" spans="100:104">
      <c r="CV1041" s="90"/>
      <c r="CW1041" s="90"/>
      <c r="CZ1041"/>
    </row>
    <row r="1042" spans="100:104">
      <c r="CV1042" s="90"/>
      <c r="CW1042" s="90"/>
      <c r="CZ1042"/>
    </row>
    <row r="1043" spans="100:104">
      <c r="CV1043" s="90"/>
      <c r="CW1043" s="90"/>
      <c r="CZ1043"/>
    </row>
    <row r="1044" spans="100:104">
      <c r="CV1044" s="90"/>
      <c r="CW1044" s="90"/>
      <c r="CZ1044"/>
    </row>
    <row r="1045" spans="100:104">
      <c r="CV1045" s="90"/>
      <c r="CW1045" s="90"/>
      <c r="CZ1045"/>
    </row>
    <row r="1046" spans="100:104">
      <c r="CV1046" s="90"/>
      <c r="CW1046" s="90"/>
      <c r="CZ1046"/>
    </row>
    <row r="1047" spans="100:104">
      <c r="CV1047" s="90"/>
      <c r="CW1047" s="90"/>
      <c r="CZ1047"/>
    </row>
    <row r="1048" spans="100:104">
      <c r="CV1048" s="90"/>
      <c r="CW1048" s="90"/>
      <c r="CZ1048"/>
    </row>
    <row r="1049" spans="100:104">
      <c r="CV1049" s="90"/>
      <c r="CW1049" s="90"/>
      <c r="CZ1049"/>
    </row>
    <row r="1050" spans="100:104">
      <c r="CV1050" s="90"/>
      <c r="CW1050" s="90"/>
      <c r="CZ1050"/>
    </row>
    <row r="1051" spans="100:104">
      <c r="CV1051" s="90"/>
      <c r="CW1051" s="90"/>
      <c r="CZ1051"/>
    </row>
    <row r="1052" spans="100:104">
      <c r="CV1052" s="90"/>
      <c r="CW1052" s="90"/>
      <c r="CZ1052"/>
    </row>
    <row r="1053" spans="100:104">
      <c r="CV1053" s="90"/>
      <c r="CW1053" s="90"/>
      <c r="CZ1053"/>
    </row>
    <row r="1054" spans="100:104">
      <c r="CV1054" s="90"/>
      <c r="CW1054" s="90"/>
      <c r="CZ1054"/>
    </row>
    <row r="1055" spans="100:104">
      <c r="CV1055" s="90"/>
      <c r="CW1055" s="90"/>
      <c r="CZ1055"/>
    </row>
    <row r="1056" spans="100:104">
      <c r="CV1056" s="90"/>
      <c r="CW1056" s="90"/>
      <c r="CZ1056"/>
    </row>
    <row r="1057" spans="100:104">
      <c r="CV1057" s="90"/>
      <c r="CW1057" s="90"/>
      <c r="CZ1057"/>
    </row>
    <row r="1058" spans="100:104">
      <c r="CV1058" s="90"/>
      <c r="CW1058" s="90"/>
      <c r="CZ1058"/>
    </row>
    <row r="1059" spans="100:104">
      <c r="CV1059" s="90"/>
      <c r="CW1059" s="90"/>
      <c r="CZ1059"/>
    </row>
    <row r="1060" spans="100:104">
      <c r="CV1060" s="90"/>
      <c r="CW1060" s="90"/>
      <c r="CZ1060"/>
    </row>
    <row r="1061" spans="100:104">
      <c r="CV1061" s="90"/>
      <c r="CW1061" s="90"/>
      <c r="CZ1061"/>
    </row>
    <row r="1062" spans="100:104">
      <c r="CV1062" s="90"/>
      <c r="CW1062" s="90"/>
      <c r="CZ1062"/>
    </row>
    <row r="1063" spans="100:104">
      <c r="CV1063" s="90"/>
      <c r="CW1063" s="90"/>
      <c r="CZ1063"/>
    </row>
    <row r="1064" spans="100:104">
      <c r="CV1064" s="90"/>
      <c r="CW1064" s="90"/>
      <c r="CZ1064"/>
    </row>
    <row r="1065" spans="100:104">
      <c r="CV1065" s="90"/>
      <c r="CW1065" s="90"/>
      <c r="CZ1065"/>
    </row>
    <row r="1066" spans="100:104">
      <c r="CV1066" s="90"/>
      <c r="CW1066" s="90"/>
      <c r="CZ1066"/>
    </row>
    <row r="1067" spans="100:104">
      <c r="CV1067" s="90"/>
      <c r="CW1067" s="90"/>
      <c r="CZ1067"/>
    </row>
    <row r="1068" spans="100:104">
      <c r="CV1068" s="90"/>
      <c r="CW1068" s="90"/>
      <c r="CZ1068"/>
    </row>
    <row r="1069" spans="100:104">
      <c r="CV1069" s="90"/>
      <c r="CW1069" s="90"/>
      <c r="CZ1069"/>
    </row>
    <row r="1070" spans="100:104">
      <c r="CV1070" s="90"/>
      <c r="CW1070" s="90"/>
      <c r="CZ1070"/>
    </row>
    <row r="1071" spans="100:104">
      <c r="CV1071" s="90"/>
      <c r="CW1071" s="90"/>
      <c r="CZ1071"/>
    </row>
    <row r="1072" spans="100:104">
      <c r="CV1072" s="90"/>
      <c r="CW1072" s="90"/>
      <c r="CZ1072"/>
    </row>
    <row r="1073" spans="100:104">
      <c r="CV1073" s="90"/>
      <c r="CW1073" s="90"/>
      <c r="CZ1073"/>
    </row>
    <row r="1074" spans="100:104">
      <c r="CV1074" s="90"/>
      <c r="CW1074" s="90"/>
      <c r="CZ1074"/>
    </row>
    <row r="1075" spans="100:104">
      <c r="CV1075" s="90"/>
      <c r="CW1075" s="90"/>
      <c r="CZ1075"/>
    </row>
    <row r="1076" spans="100:104">
      <c r="CV1076" s="90"/>
      <c r="CW1076" s="90"/>
      <c r="CZ1076"/>
    </row>
    <row r="1077" spans="100:104">
      <c r="CV1077" s="90"/>
      <c r="CW1077" s="90"/>
      <c r="CZ1077"/>
    </row>
    <row r="1078" spans="100:104">
      <c r="CV1078" s="90"/>
      <c r="CW1078" s="90"/>
      <c r="CZ1078"/>
    </row>
    <row r="1079" spans="100:104">
      <c r="CV1079" s="90"/>
      <c r="CW1079" s="90"/>
      <c r="CZ1079"/>
    </row>
    <row r="1080" spans="100:104">
      <c r="CV1080" s="90"/>
      <c r="CW1080" s="90"/>
      <c r="CZ1080"/>
    </row>
    <row r="1081" spans="100:104">
      <c r="CV1081" s="90"/>
      <c r="CW1081" s="90"/>
      <c r="CZ1081"/>
    </row>
    <row r="1082" spans="100:104">
      <c r="CV1082" s="90"/>
      <c r="CW1082" s="90"/>
      <c r="CZ1082"/>
    </row>
    <row r="1083" spans="100:104">
      <c r="CV1083" s="90"/>
      <c r="CW1083" s="90"/>
      <c r="CZ1083"/>
    </row>
    <row r="1084" spans="100:104">
      <c r="CV1084" s="90"/>
      <c r="CW1084" s="90"/>
      <c r="CZ1084"/>
    </row>
    <row r="1085" spans="100:104">
      <c r="CV1085" s="90"/>
      <c r="CW1085" s="90"/>
      <c r="CZ1085"/>
    </row>
    <row r="1086" spans="100:104">
      <c r="CV1086" s="90"/>
      <c r="CW1086" s="90"/>
      <c r="CZ1086"/>
    </row>
    <row r="1087" spans="100:104">
      <c r="CV1087" s="90"/>
      <c r="CW1087" s="90"/>
      <c r="CZ1087"/>
    </row>
    <row r="1088" spans="100:104">
      <c r="CV1088" s="90"/>
      <c r="CW1088" s="90"/>
      <c r="CZ1088"/>
    </row>
    <row r="1089" spans="100:104">
      <c r="CV1089" s="90"/>
      <c r="CW1089" s="90"/>
      <c r="CZ1089"/>
    </row>
    <row r="1090" spans="100:104">
      <c r="CV1090" s="90"/>
      <c r="CW1090" s="90"/>
      <c r="CZ1090"/>
    </row>
    <row r="1091" spans="100:104">
      <c r="CV1091" s="90"/>
      <c r="CW1091" s="90"/>
      <c r="CZ1091"/>
    </row>
    <row r="1092" spans="100:104">
      <c r="CV1092" s="90"/>
      <c r="CW1092" s="90"/>
      <c r="CZ1092"/>
    </row>
    <row r="1093" spans="100:104">
      <c r="CV1093" s="90"/>
      <c r="CW1093" s="90"/>
      <c r="CZ1093"/>
    </row>
    <row r="1094" spans="100:104">
      <c r="CV1094" s="90"/>
      <c r="CW1094" s="90"/>
      <c r="CZ1094"/>
    </row>
    <row r="1095" spans="100:104">
      <c r="CV1095" s="90"/>
      <c r="CW1095" s="90"/>
      <c r="CZ1095"/>
    </row>
    <row r="1096" spans="100:104">
      <c r="CV1096" s="90"/>
      <c r="CW1096" s="90"/>
      <c r="CZ1096"/>
    </row>
    <row r="1097" spans="100:104">
      <c r="CV1097" s="90"/>
      <c r="CW1097" s="90"/>
      <c r="CZ1097"/>
    </row>
    <row r="1098" spans="100:104">
      <c r="CV1098" s="90"/>
      <c r="CW1098" s="90"/>
      <c r="CZ1098"/>
    </row>
    <row r="1099" spans="100:104">
      <c r="CV1099" s="90"/>
      <c r="CW1099" s="90"/>
      <c r="CZ1099"/>
    </row>
    <row r="1100" spans="100:104">
      <c r="CV1100" s="90"/>
      <c r="CW1100" s="90"/>
      <c r="CZ1100"/>
    </row>
    <row r="1101" spans="100:104">
      <c r="CV1101" s="90"/>
      <c r="CW1101" s="90"/>
      <c r="CZ1101"/>
    </row>
    <row r="1102" spans="100:104">
      <c r="CV1102" s="90"/>
      <c r="CW1102" s="90"/>
      <c r="CZ1102"/>
    </row>
    <row r="1103" spans="100:104">
      <c r="CV1103" s="90"/>
      <c r="CW1103" s="90"/>
      <c r="CZ1103"/>
    </row>
    <row r="1104" spans="100:104">
      <c r="CV1104" s="90"/>
      <c r="CW1104" s="90"/>
      <c r="CZ1104"/>
    </row>
    <row r="1105" spans="100:104">
      <c r="CV1105" s="90"/>
      <c r="CW1105" s="90"/>
      <c r="CZ1105"/>
    </row>
    <row r="1106" spans="100:104">
      <c r="CV1106" s="90"/>
      <c r="CW1106" s="90"/>
      <c r="CZ1106"/>
    </row>
    <row r="1107" spans="100:104">
      <c r="CV1107" s="90"/>
      <c r="CW1107" s="90"/>
      <c r="CZ1107"/>
    </row>
    <row r="1108" spans="100:104">
      <c r="CV1108" s="90"/>
      <c r="CW1108" s="90"/>
      <c r="CZ1108"/>
    </row>
    <row r="1109" spans="100:104">
      <c r="CV1109" s="90"/>
      <c r="CW1109" s="90"/>
      <c r="CZ1109"/>
    </row>
    <row r="1110" spans="100:104">
      <c r="CV1110" s="90"/>
      <c r="CW1110" s="90"/>
      <c r="CZ1110"/>
    </row>
    <row r="1111" spans="100:104">
      <c r="CV1111" s="90"/>
      <c r="CW1111" s="90"/>
      <c r="CZ1111"/>
    </row>
    <row r="1112" spans="100:104">
      <c r="CV1112" s="90"/>
      <c r="CW1112" s="90"/>
      <c r="CZ1112"/>
    </row>
    <row r="1113" spans="100:104">
      <c r="CV1113" s="90"/>
      <c r="CW1113" s="90"/>
      <c r="CZ1113"/>
    </row>
    <row r="1114" spans="100:104">
      <c r="CV1114" s="90"/>
      <c r="CW1114" s="90"/>
      <c r="CZ1114"/>
    </row>
    <row r="1115" spans="100:104">
      <c r="CV1115" s="90"/>
      <c r="CW1115" s="90"/>
      <c r="CZ1115"/>
    </row>
    <row r="1116" spans="100:104">
      <c r="CV1116" s="90"/>
      <c r="CW1116" s="90"/>
      <c r="CZ1116"/>
    </row>
    <row r="1117" spans="100:104">
      <c r="CV1117" s="90"/>
      <c r="CW1117" s="90"/>
      <c r="CZ1117"/>
    </row>
    <row r="1118" spans="100:104">
      <c r="CV1118" s="90"/>
      <c r="CW1118" s="90"/>
      <c r="CZ1118"/>
    </row>
    <row r="1119" spans="100:104">
      <c r="CV1119" s="90"/>
      <c r="CW1119" s="90"/>
      <c r="CZ1119"/>
    </row>
    <row r="1120" spans="100:104">
      <c r="CV1120" s="90"/>
      <c r="CW1120" s="90"/>
      <c r="CZ1120"/>
    </row>
    <row r="1121" spans="100:104">
      <c r="CV1121" s="90"/>
      <c r="CW1121" s="90"/>
      <c r="CZ1121"/>
    </row>
    <row r="1122" spans="100:104">
      <c r="CV1122" s="90"/>
      <c r="CW1122" s="90"/>
      <c r="CZ1122"/>
    </row>
    <row r="1123" spans="100:104">
      <c r="CV1123" s="90"/>
      <c r="CW1123" s="90"/>
      <c r="CZ1123"/>
    </row>
    <row r="1124" spans="100:104">
      <c r="CV1124" s="90"/>
      <c r="CW1124" s="90"/>
      <c r="CZ1124"/>
    </row>
    <row r="1125" spans="100:104">
      <c r="CV1125" s="90"/>
      <c r="CW1125" s="90"/>
      <c r="CZ1125"/>
    </row>
    <row r="1126" spans="100:104">
      <c r="CV1126" s="90"/>
      <c r="CW1126" s="90"/>
      <c r="CZ1126"/>
    </row>
    <row r="1127" spans="100:104">
      <c r="CV1127" s="90"/>
      <c r="CW1127" s="90"/>
      <c r="CZ1127"/>
    </row>
    <row r="1128" spans="100:104">
      <c r="CV1128" s="90"/>
      <c r="CW1128" s="90"/>
      <c r="CZ1128"/>
    </row>
    <row r="1129" spans="100:104">
      <c r="CV1129" s="90"/>
      <c r="CW1129" s="90"/>
      <c r="CZ1129"/>
    </row>
    <row r="1130" spans="100:104">
      <c r="CV1130" s="90"/>
      <c r="CW1130" s="90"/>
      <c r="CZ1130"/>
    </row>
    <row r="1131" spans="100:104">
      <c r="CV1131" s="90"/>
      <c r="CW1131" s="90"/>
      <c r="CZ1131"/>
    </row>
    <row r="1132" spans="100:104">
      <c r="CV1132" s="90"/>
      <c r="CW1132" s="90"/>
      <c r="CZ1132"/>
    </row>
    <row r="1133" spans="100:104">
      <c r="CV1133" s="90"/>
      <c r="CW1133" s="90"/>
      <c r="CZ1133"/>
    </row>
    <row r="1134" spans="100:104">
      <c r="CV1134" s="90"/>
      <c r="CW1134" s="90"/>
      <c r="CZ1134"/>
    </row>
    <row r="1135" spans="100:104">
      <c r="CV1135" s="90"/>
      <c r="CW1135" s="90"/>
      <c r="CZ1135"/>
    </row>
    <row r="1136" spans="100:104">
      <c r="CV1136" s="90"/>
      <c r="CW1136" s="90"/>
      <c r="CZ1136"/>
    </row>
    <row r="1137" spans="100:104">
      <c r="CV1137" s="90"/>
      <c r="CW1137" s="90"/>
      <c r="CZ1137"/>
    </row>
    <row r="1138" spans="100:104">
      <c r="CV1138" s="90"/>
      <c r="CW1138" s="90"/>
      <c r="CZ1138"/>
    </row>
    <row r="1139" spans="100:104">
      <c r="CV1139" s="90"/>
      <c r="CW1139" s="90"/>
      <c r="CZ1139"/>
    </row>
    <row r="1140" spans="100:104">
      <c r="CV1140" s="90"/>
      <c r="CW1140" s="90"/>
      <c r="CZ1140"/>
    </row>
    <row r="1141" spans="100:104">
      <c r="CV1141" s="90"/>
      <c r="CW1141" s="90"/>
      <c r="CZ1141"/>
    </row>
    <row r="1142" spans="100:104">
      <c r="CV1142" s="90"/>
      <c r="CW1142" s="90"/>
      <c r="CZ1142"/>
    </row>
    <row r="1143" spans="100:104">
      <c r="CV1143" s="90"/>
      <c r="CW1143" s="90"/>
      <c r="CZ1143"/>
    </row>
    <row r="1144" spans="100:104">
      <c r="CV1144" s="90"/>
      <c r="CW1144" s="90"/>
      <c r="CZ1144"/>
    </row>
    <row r="1145" spans="100:104">
      <c r="CV1145" s="90"/>
      <c r="CW1145" s="90"/>
      <c r="CZ1145"/>
    </row>
    <row r="1146" spans="100:104">
      <c r="CV1146" s="90"/>
      <c r="CW1146" s="90"/>
      <c r="CZ1146"/>
    </row>
    <row r="1147" spans="100:104">
      <c r="CV1147" s="90"/>
      <c r="CW1147" s="90"/>
      <c r="CZ1147"/>
    </row>
    <row r="1148" spans="100:104">
      <c r="CV1148" s="90"/>
      <c r="CW1148" s="90"/>
      <c r="CZ1148"/>
    </row>
    <row r="1149" spans="100:104">
      <c r="CV1149" s="90"/>
      <c r="CW1149" s="90"/>
      <c r="CZ1149"/>
    </row>
    <row r="1150" spans="100:104">
      <c r="CV1150" s="90"/>
      <c r="CW1150" s="90"/>
      <c r="CZ1150"/>
    </row>
    <row r="1151" spans="100:104">
      <c r="CV1151" s="90"/>
      <c r="CW1151" s="90"/>
      <c r="CZ1151"/>
    </row>
    <row r="1152" spans="100:104">
      <c r="CV1152" s="90"/>
      <c r="CW1152" s="90"/>
      <c r="CZ1152"/>
    </row>
    <row r="1153" spans="100:104">
      <c r="CV1153" s="90"/>
      <c r="CW1153" s="90"/>
      <c r="CZ1153"/>
    </row>
    <row r="1154" spans="100:104">
      <c r="CV1154" s="90"/>
      <c r="CW1154" s="90"/>
      <c r="CZ1154"/>
    </row>
    <row r="1155" spans="100:104">
      <c r="CV1155" s="90"/>
      <c r="CW1155" s="90"/>
      <c r="CZ1155"/>
    </row>
    <row r="1156" spans="100:104">
      <c r="CV1156" s="90"/>
      <c r="CW1156" s="90"/>
      <c r="CZ1156"/>
    </row>
    <row r="1157" spans="100:104">
      <c r="CV1157" s="90"/>
      <c r="CW1157" s="90"/>
      <c r="CZ1157"/>
    </row>
    <row r="1158" spans="100:104">
      <c r="CV1158" s="90"/>
      <c r="CW1158" s="90"/>
      <c r="CZ1158"/>
    </row>
    <row r="1159" spans="100:104">
      <c r="CV1159" s="90"/>
      <c r="CW1159" s="90"/>
      <c r="CZ1159"/>
    </row>
    <row r="1160" spans="100:104">
      <c r="CV1160" s="90"/>
      <c r="CW1160" s="90"/>
      <c r="CZ1160"/>
    </row>
    <row r="1161" spans="100:104">
      <c r="CV1161" s="90"/>
      <c r="CW1161" s="90"/>
      <c r="CZ1161"/>
    </row>
    <row r="1162" spans="100:104">
      <c r="CV1162" s="90"/>
      <c r="CW1162" s="90"/>
      <c r="CZ1162"/>
    </row>
    <row r="1163" spans="100:104">
      <c r="CV1163" s="90"/>
      <c r="CW1163" s="90"/>
      <c r="CZ1163"/>
    </row>
    <row r="1164" spans="100:104">
      <c r="CV1164" s="90"/>
      <c r="CW1164" s="90"/>
      <c r="CZ1164"/>
    </row>
    <row r="1165" spans="100:104">
      <c r="CV1165" s="90"/>
      <c r="CW1165" s="90"/>
      <c r="CZ1165"/>
    </row>
    <row r="1166" spans="100:104">
      <c r="CV1166" s="90"/>
      <c r="CW1166" s="90"/>
      <c r="CZ1166"/>
    </row>
    <row r="1167" spans="100:104">
      <c r="CV1167" s="90"/>
      <c r="CW1167" s="90"/>
      <c r="CZ1167"/>
    </row>
    <row r="1168" spans="100:104">
      <c r="CV1168" s="90"/>
      <c r="CW1168" s="90"/>
      <c r="CZ1168"/>
    </row>
    <row r="1169" spans="100:104">
      <c r="CV1169" s="90"/>
      <c r="CW1169" s="90"/>
      <c r="CZ1169"/>
    </row>
    <row r="1170" spans="100:104">
      <c r="CV1170" s="90"/>
      <c r="CW1170" s="90"/>
      <c r="CZ1170"/>
    </row>
    <row r="1171" spans="100:104">
      <c r="CV1171" s="90"/>
      <c r="CW1171" s="90"/>
      <c r="CZ1171"/>
    </row>
    <row r="1172" spans="100:104">
      <c r="CV1172" s="90"/>
      <c r="CW1172" s="90"/>
      <c r="CZ1172"/>
    </row>
    <row r="1173" spans="100:104">
      <c r="CV1173" s="90"/>
      <c r="CW1173" s="90"/>
      <c r="CZ117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42267-E146-F644-B845-41587EBD5183}">
  <dimension ref="A1:CY1028"/>
  <sheetViews>
    <sheetView zoomScale="123" zoomScaleNormal="123" workbookViewId="0">
      <pane xSplit="91" ySplit="1" topLeftCell="CN381" activePane="bottomRight" state="frozen"/>
      <selection pane="topRight" activeCell="CN1" sqref="CN1"/>
      <selection pane="bottomLeft" activeCell="A2" sqref="A2"/>
      <selection pane="bottomRight" activeCell="G395" sqref="G395"/>
    </sheetView>
  </sheetViews>
  <sheetFormatPr baseColWidth="10" defaultRowHeight="16"/>
  <cols>
    <col min="1" max="1" width="10.83203125" style="100"/>
    <col min="2" max="2" width="6.5" customWidth="1"/>
    <col min="3" max="3" width="3.5" customWidth="1"/>
    <col min="5" max="5" width="15.1640625" customWidth="1"/>
    <col min="7" max="7" width="5" style="103" customWidth="1"/>
    <col min="8" max="13" width="0" hidden="1" customWidth="1"/>
    <col min="17" max="18" width="0" hidden="1" customWidth="1"/>
    <col min="20" max="91" width="0" hidden="1" customWidth="1"/>
    <col min="92" max="92" width="10.83203125" customWidth="1"/>
  </cols>
  <sheetData>
    <row r="1" spans="1:103">
      <c r="A1" s="100" t="s">
        <v>9</v>
      </c>
      <c r="B1" t="s">
        <v>10</v>
      </c>
      <c r="C1" t="s">
        <v>11</v>
      </c>
      <c r="D1" t="s">
        <v>12</v>
      </c>
      <c r="E1" t="s">
        <v>13</v>
      </c>
      <c r="F1" t="s">
        <v>14</v>
      </c>
      <c r="G1" s="103" t="s">
        <v>1518</v>
      </c>
      <c r="H1" t="s">
        <v>16</v>
      </c>
      <c r="I1" t="s">
        <v>17</v>
      </c>
      <c r="J1" t="s">
        <v>18</v>
      </c>
      <c r="K1" t="s">
        <v>19</v>
      </c>
      <c r="L1" t="s">
        <v>20</v>
      </c>
      <c r="M1" t="s">
        <v>21</v>
      </c>
      <c r="N1" t="s">
        <v>22</v>
      </c>
      <c r="O1" t="s">
        <v>23</v>
      </c>
      <c r="P1" t="s">
        <v>24</v>
      </c>
      <c r="Q1" t="s">
        <v>25</v>
      </c>
      <c r="R1" t="s">
        <v>26</v>
      </c>
      <c r="S1" t="s">
        <v>27</v>
      </c>
      <c r="T1" s="1" t="s">
        <v>28</v>
      </c>
      <c r="U1" s="1" t="s">
        <v>29</v>
      </c>
      <c r="V1" s="1" t="s">
        <v>30</v>
      </c>
      <c r="W1" s="1" t="s">
        <v>31</v>
      </c>
      <c r="X1" s="1" t="s">
        <v>32</v>
      </c>
      <c r="Y1" s="1" t="s">
        <v>33</v>
      </c>
      <c r="Z1" s="1" t="s">
        <v>34</v>
      </c>
      <c r="AA1" s="1" t="s">
        <v>35</v>
      </c>
      <c r="AB1" s="1" t="s">
        <v>36</v>
      </c>
      <c r="AC1" s="1" t="s">
        <v>37</v>
      </c>
      <c r="AD1" s="1" t="s">
        <v>38</v>
      </c>
      <c r="AE1" s="1" t="s">
        <v>39</v>
      </c>
      <c r="AF1" s="1" t="s">
        <v>40</v>
      </c>
      <c r="AG1" s="1" t="s">
        <v>41</v>
      </c>
      <c r="AH1" s="1" t="s">
        <v>42</v>
      </c>
      <c r="AI1" s="1" t="s">
        <v>43</v>
      </c>
      <c r="AJ1" s="1" t="s">
        <v>44</v>
      </c>
      <c r="AK1" s="1" t="s">
        <v>45</v>
      </c>
      <c r="AL1" s="1" t="s">
        <v>46</v>
      </c>
      <c r="AM1" s="1" t="s">
        <v>47</v>
      </c>
      <c r="AN1" s="1" t="s">
        <v>48</v>
      </c>
      <c r="AO1" s="1" t="s">
        <v>49</v>
      </c>
      <c r="AP1" s="1" t="s">
        <v>50</v>
      </c>
      <c r="AQ1" s="1" t="s">
        <v>51</v>
      </c>
      <c r="AR1" s="2" t="s">
        <v>52</v>
      </c>
      <c r="AS1" s="2" t="s">
        <v>53</v>
      </c>
      <c r="AT1" s="2" t="s">
        <v>54</v>
      </c>
      <c r="AU1" s="2" t="s">
        <v>55</v>
      </c>
      <c r="AV1" s="2" t="s">
        <v>56</v>
      </c>
      <c r="AW1" s="2" t="s">
        <v>57</v>
      </c>
      <c r="AX1" s="2" t="s">
        <v>58</v>
      </c>
      <c r="AY1" s="2" t="s">
        <v>59</v>
      </c>
      <c r="AZ1" s="2" t="s">
        <v>60</v>
      </c>
      <c r="BA1" s="2" t="s">
        <v>61</v>
      </c>
      <c r="BB1" s="2" t="s">
        <v>62</v>
      </c>
      <c r="BC1" s="2" t="s">
        <v>63</v>
      </c>
      <c r="BD1" s="1" t="s">
        <v>64</v>
      </c>
      <c r="BE1" s="1" t="s">
        <v>65</v>
      </c>
      <c r="BF1" s="1" t="s">
        <v>66</v>
      </c>
      <c r="BG1" s="1" t="s">
        <v>67</v>
      </c>
      <c r="BH1" s="1" t="s">
        <v>68</v>
      </c>
      <c r="BI1" s="1" t="s">
        <v>69</v>
      </c>
      <c r="BJ1" s="1" t="s">
        <v>70</v>
      </c>
      <c r="BK1" s="1" t="s">
        <v>71</v>
      </c>
      <c r="BL1" s="1" t="s">
        <v>72</v>
      </c>
      <c r="BM1" s="1" t="s">
        <v>73</v>
      </c>
      <c r="BN1" s="1" t="s">
        <v>74</v>
      </c>
      <c r="BO1" s="1" t="s">
        <v>75</v>
      </c>
      <c r="BP1" s="1" t="s">
        <v>76</v>
      </c>
      <c r="BQ1" s="1" t="s">
        <v>77</v>
      </c>
      <c r="BR1" s="1" t="s">
        <v>78</v>
      </c>
      <c r="BS1" s="1" t="s">
        <v>79</v>
      </c>
      <c r="BT1" s="1" t="s">
        <v>80</v>
      </c>
      <c r="BU1" s="1" t="s">
        <v>81</v>
      </c>
      <c r="BV1" s="1" t="s">
        <v>82</v>
      </c>
      <c r="BW1" s="1" t="s">
        <v>83</v>
      </c>
      <c r="BX1" s="1" t="s">
        <v>84</v>
      </c>
      <c r="BY1" s="1" t="s">
        <v>85</v>
      </c>
      <c r="BZ1" s="1" t="s">
        <v>86</v>
      </c>
      <c r="CA1" s="1" t="s">
        <v>87</v>
      </c>
      <c r="CB1" s="1" t="s">
        <v>88</v>
      </c>
      <c r="CC1" s="1" t="s">
        <v>89</v>
      </c>
      <c r="CD1" s="1" t="s">
        <v>90</v>
      </c>
      <c r="CE1" s="1" t="s">
        <v>91</v>
      </c>
      <c r="CF1" s="1" t="s">
        <v>92</v>
      </c>
      <c r="CG1" s="1" t="s">
        <v>93</v>
      </c>
      <c r="CH1" s="1" t="s">
        <v>94</v>
      </c>
      <c r="CI1" s="1" t="s">
        <v>95</v>
      </c>
      <c r="CJ1" s="1" t="s">
        <v>96</v>
      </c>
      <c r="CK1" s="1" t="s">
        <v>97</v>
      </c>
      <c r="CL1" s="1" t="s">
        <v>98</v>
      </c>
      <c r="CM1" s="1" t="s">
        <v>99</v>
      </c>
      <c r="CN1" s="1" t="s">
        <v>100</v>
      </c>
      <c r="CO1" s="1" t="s">
        <v>101</v>
      </c>
      <c r="CP1" s="1" t="s">
        <v>102</v>
      </c>
      <c r="CQ1" s="1" t="s">
        <v>103</v>
      </c>
      <c r="CR1" s="1" t="s">
        <v>104</v>
      </c>
      <c r="CS1" t="s">
        <v>105</v>
      </c>
      <c r="CT1" s="1" t="s">
        <v>106</v>
      </c>
      <c r="CU1" s="6" t="s">
        <v>2780</v>
      </c>
      <c r="CV1" s="1" t="s">
        <v>221</v>
      </c>
      <c r="CW1" s="1" t="s">
        <v>1846</v>
      </c>
      <c r="CX1" s="1" t="s">
        <v>2777</v>
      </c>
      <c r="CY1" s="1" t="s">
        <v>2766</v>
      </c>
    </row>
    <row r="2" spans="1:103">
      <c r="A2" s="100">
        <v>540</v>
      </c>
      <c r="B2" t="s">
        <v>108</v>
      </c>
      <c r="C2" t="s">
        <v>109</v>
      </c>
      <c r="D2" t="s">
        <v>229</v>
      </c>
      <c r="E2" t="s">
        <v>230</v>
      </c>
      <c r="F2">
        <v>22379</v>
      </c>
      <c r="G2" s="103" t="s">
        <v>121</v>
      </c>
      <c r="H2" t="s">
        <v>113</v>
      </c>
      <c r="I2" t="s">
        <v>114</v>
      </c>
      <c r="J2" t="s">
        <v>8</v>
      </c>
      <c r="K2">
        <v>22</v>
      </c>
      <c r="L2">
        <v>2</v>
      </c>
      <c r="M2" t="s">
        <v>115</v>
      </c>
      <c r="N2" t="s">
        <v>231</v>
      </c>
      <c r="O2" t="s">
        <v>232</v>
      </c>
      <c r="P2" t="s">
        <v>184</v>
      </c>
      <c r="Q2" t="s">
        <v>118</v>
      </c>
      <c r="R2" t="s">
        <v>142</v>
      </c>
      <c r="S2" t="s">
        <v>127</v>
      </c>
      <c r="T2" s="1">
        <v>0</v>
      </c>
      <c r="U2" s="1">
        <v>0</v>
      </c>
      <c r="V2" s="1">
        <v>0</v>
      </c>
      <c r="W2" s="1">
        <v>0</v>
      </c>
      <c r="X2" s="1">
        <v>0</v>
      </c>
      <c r="Y2" s="1">
        <v>0</v>
      </c>
      <c r="Z2" s="1">
        <v>0</v>
      </c>
      <c r="AA2" s="1">
        <v>0</v>
      </c>
      <c r="AB2" s="1">
        <v>0</v>
      </c>
      <c r="AC2" s="1">
        <v>0</v>
      </c>
      <c r="AD2" s="1">
        <v>0</v>
      </c>
      <c r="AE2" s="1">
        <v>0</v>
      </c>
      <c r="AF2" s="1">
        <v>0</v>
      </c>
      <c r="AG2" s="1">
        <v>0</v>
      </c>
      <c r="AH2" s="1">
        <v>0</v>
      </c>
      <c r="AI2" s="1">
        <v>0</v>
      </c>
      <c r="AJ2" s="1">
        <v>0</v>
      </c>
      <c r="AK2" s="1">
        <v>0</v>
      </c>
      <c r="AL2" s="1">
        <v>0</v>
      </c>
      <c r="AM2" s="1">
        <v>0</v>
      </c>
      <c r="AN2" s="1">
        <v>0</v>
      </c>
      <c r="AO2" s="1">
        <v>0</v>
      </c>
      <c r="AP2" s="1">
        <v>0</v>
      </c>
      <c r="AQ2" s="1">
        <v>0</v>
      </c>
      <c r="AR2" s="2">
        <v>0</v>
      </c>
      <c r="AS2" s="2">
        <v>0</v>
      </c>
      <c r="AT2" s="2">
        <v>0</v>
      </c>
      <c r="AU2" s="2">
        <v>0</v>
      </c>
      <c r="AV2" s="2">
        <v>0</v>
      </c>
      <c r="AW2" s="2">
        <v>0</v>
      </c>
      <c r="AX2" s="2">
        <v>0</v>
      </c>
      <c r="AY2" s="2">
        <v>0</v>
      </c>
      <c r="AZ2" s="2">
        <v>0</v>
      </c>
      <c r="BA2" s="2">
        <v>0</v>
      </c>
      <c r="BB2" s="2">
        <v>0</v>
      </c>
      <c r="BC2" s="2">
        <v>0</v>
      </c>
      <c r="BD2" s="1">
        <v>0</v>
      </c>
      <c r="BE2" s="1">
        <v>0</v>
      </c>
      <c r="BF2" s="1">
        <v>0</v>
      </c>
      <c r="BG2" s="1">
        <v>0</v>
      </c>
      <c r="BH2" s="1">
        <v>0</v>
      </c>
      <c r="BI2" s="1">
        <v>0</v>
      </c>
      <c r="BJ2" s="1">
        <v>0</v>
      </c>
      <c r="BK2" s="1">
        <v>0</v>
      </c>
      <c r="BL2" s="1">
        <v>0</v>
      </c>
      <c r="BM2" s="1">
        <v>0</v>
      </c>
      <c r="BN2" s="1">
        <v>0</v>
      </c>
      <c r="BO2" s="1">
        <v>0</v>
      </c>
      <c r="BP2" s="1">
        <v>0</v>
      </c>
      <c r="BQ2" s="1">
        <v>0</v>
      </c>
      <c r="BR2" s="1">
        <v>0</v>
      </c>
      <c r="BS2" s="1">
        <v>0</v>
      </c>
      <c r="BT2" s="1">
        <v>0</v>
      </c>
      <c r="BU2" s="1">
        <v>0</v>
      </c>
      <c r="BV2" s="1">
        <v>0</v>
      </c>
      <c r="BW2" s="1">
        <v>0</v>
      </c>
      <c r="BX2" s="1">
        <v>0</v>
      </c>
      <c r="BY2" s="1">
        <v>0</v>
      </c>
      <c r="BZ2" s="1">
        <v>0</v>
      </c>
      <c r="CA2" s="1">
        <v>0</v>
      </c>
      <c r="CB2" s="1">
        <v>0</v>
      </c>
      <c r="CC2" s="1">
        <v>0</v>
      </c>
      <c r="CD2" s="1">
        <v>0</v>
      </c>
      <c r="CE2" s="1">
        <v>0</v>
      </c>
      <c r="CF2" s="1">
        <v>0</v>
      </c>
      <c r="CG2" s="1">
        <v>0</v>
      </c>
      <c r="CH2" s="1">
        <v>0</v>
      </c>
      <c r="CI2" s="1">
        <v>0</v>
      </c>
      <c r="CJ2" s="1">
        <v>0</v>
      </c>
      <c r="CK2" s="1">
        <v>0</v>
      </c>
      <c r="CL2" s="1">
        <v>0</v>
      </c>
      <c r="CM2" s="1">
        <v>0</v>
      </c>
      <c r="CN2" s="1">
        <v>0</v>
      </c>
      <c r="CO2" s="1">
        <v>0</v>
      </c>
      <c r="CP2" s="1">
        <v>0</v>
      </c>
      <c r="CQ2" s="1">
        <v>0</v>
      </c>
      <c r="CR2" s="1">
        <v>0</v>
      </c>
      <c r="CS2">
        <v>2018</v>
      </c>
      <c r="CT2" t="s">
        <v>8</v>
      </c>
      <c r="CV2">
        <v>1587.3673828663013</v>
      </c>
      <c r="CW2" t="s">
        <v>8</v>
      </c>
    </row>
    <row r="3" spans="1:103">
      <c r="A3" s="100">
        <v>540</v>
      </c>
      <c r="B3" t="s">
        <v>108</v>
      </c>
      <c r="C3" t="s">
        <v>109</v>
      </c>
      <c r="D3" t="s">
        <v>229</v>
      </c>
      <c r="E3" t="s">
        <v>230</v>
      </c>
      <c r="F3">
        <v>22379</v>
      </c>
      <c r="G3" s="103" t="s">
        <v>121</v>
      </c>
      <c r="H3" t="s">
        <v>113</v>
      </c>
      <c r="I3" t="s">
        <v>114</v>
      </c>
      <c r="J3" t="s">
        <v>8</v>
      </c>
      <c r="K3">
        <v>22</v>
      </c>
      <c r="L3">
        <v>2</v>
      </c>
      <c r="M3" t="s">
        <v>115</v>
      </c>
      <c r="N3" t="s">
        <v>231</v>
      </c>
      <c r="O3" t="s">
        <v>233</v>
      </c>
      <c r="P3" t="s">
        <v>184</v>
      </c>
      <c r="Q3" t="s">
        <v>118</v>
      </c>
      <c r="R3" t="s">
        <v>142</v>
      </c>
      <c r="S3" t="s">
        <v>127</v>
      </c>
      <c r="T3" s="1">
        <v>626</v>
      </c>
      <c r="U3" s="1">
        <v>24</v>
      </c>
      <c r="V3" s="1">
        <v>27</v>
      </c>
      <c r="W3" s="1">
        <v>21</v>
      </c>
      <c r="X3" s="1">
        <v>23</v>
      </c>
      <c r="Y3" s="1">
        <v>20</v>
      </c>
      <c r="Z3" s="1">
        <v>27</v>
      </c>
      <c r="AA3" s="1">
        <v>49</v>
      </c>
      <c r="AB3" s="1">
        <v>24</v>
      </c>
      <c r="AC3" s="1">
        <v>22</v>
      </c>
      <c r="AD3" s="1">
        <v>47</v>
      </c>
      <c r="AE3" s="1">
        <v>26</v>
      </c>
      <c r="AF3" s="1">
        <v>626</v>
      </c>
      <c r="AG3" s="1">
        <v>24</v>
      </c>
      <c r="AH3" s="1">
        <v>27</v>
      </c>
      <c r="AI3" s="1">
        <v>21</v>
      </c>
      <c r="AJ3" s="1">
        <v>23</v>
      </c>
      <c r="AK3" s="1">
        <v>20</v>
      </c>
      <c r="AL3" s="1">
        <v>27</v>
      </c>
      <c r="AM3" s="1">
        <v>49</v>
      </c>
      <c r="AN3" s="1">
        <v>24</v>
      </c>
      <c r="AO3" s="1">
        <v>22</v>
      </c>
      <c r="AP3" s="1">
        <v>47</v>
      </c>
      <c r="AQ3" s="1">
        <v>26</v>
      </c>
      <c r="AR3" s="2">
        <v>5.67</v>
      </c>
      <c r="AS3" s="2">
        <v>5.67</v>
      </c>
      <c r="AT3" s="2">
        <v>5.67</v>
      </c>
      <c r="AU3" s="2">
        <v>5.67</v>
      </c>
      <c r="AV3" s="2">
        <v>5.67</v>
      </c>
      <c r="AW3" s="2">
        <v>5.67</v>
      </c>
      <c r="AX3" s="2">
        <v>5.67</v>
      </c>
      <c r="AY3" s="2">
        <v>5.67</v>
      </c>
      <c r="AZ3" s="2">
        <v>5.67</v>
      </c>
      <c r="BA3" s="2">
        <v>5.67</v>
      </c>
      <c r="BB3" s="2">
        <v>5.67</v>
      </c>
      <c r="BC3" s="2">
        <v>5.67</v>
      </c>
      <c r="BD3" s="1">
        <v>3549</v>
      </c>
      <c r="BE3" s="1">
        <v>136</v>
      </c>
      <c r="BF3" s="1">
        <v>153</v>
      </c>
      <c r="BG3" s="1">
        <v>119</v>
      </c>
      <c r="BH3" s="1">
        <v>130</v>
      </c>
      <c r="BI3" s="1">
        <v>113</v>
      </c>
      <c r="BJ3" s="1">
        <v>153</v>
      </c>
      <c r="BK3" s="1">
        <v>278</v>
      </c>
      <c r="BL3" s="1">
        <v>136</v>
      </c>
      <c r="BM3" s="1">
        <v>125</v>
      </c>
      <c r="BN3" s="1">
        <v>266</v>
      </c>
      <c r="BO3" s="1">
        <v>147</v>
      </c>
      <c r="BP3" s="1">
        <v>3549</v>
      </c>
      <c r="BQ3" s="1">
        <v>136</v>
      </c>
      <c r="BR3" s="1">
        <v>153</v>
      </c>
      <c r="BS3" s="1">
        <v>119</v>
      </c>
      <c r="BT3" s="1">
        <v>130</v>
      </c>
      <c r="BU3" s="1">
        <v>113</v>
      </c>
      <c r="BV3" s="1">
        <v>153</v>
      </c>
      <c r="BW3" s="1">
        <v>278</v>
      </c>
      <c r="BX3" s="1">
        <v>136</v>
      </c>
      <c r="BY3" s="1">
        <v>125</v>
      </c>
      <c r="BZ3" s="1">
        <v>266</v>
      </c>
      <c r="CA3" s="1">
        <v>147</v>
      </c>
      <c r="CB3" s="1">
        <v>242.25200000000001</v>
      </c>
      <c r="CC3" s="1">
        <v>9.3239999999999998</v>
      </c>
      <c r="CD3" s="1">
        <v>10.352</v>
      </c>
      <c r="CE3" s="1">
        <v>7.9349999999999996</v>
      </c>
      <c r="CF3" s="1">
        <v>8.8000000000000007</v>
      </c>
      <c r="CG3" s="1">
        <v>7.5739999999999998</v>
      </c>
      <c r="CH3" s="1">
        <v>10.438000000000001</v>
      </c>
      <c r="CI3" s="1">
        <v>18.802</v>
      </c>
      <c r="CJ3" s="1">
        <v>9.2469999999999999</v>
      </c>
      <c r="CK3" s="1">
        <v>8.3719999999999999</v>
      </c>
      <c r="CL3" s="1">
        <v>18.003</v>
      </c>
      <c r="CM3" s="1">
        <v>9.9009999999999998</v>
      </c>
      <c r="CN3" s="1">
        <v>936</v>
      </c>
      <c r="CO3" s="1">
        <v>936</v>
      </c>
      <c r="CP3" s="1">
        <v>5305</v>
      </c>
      <c r="CQ3" s="1">
        <v>5305</v>
      </c>
      <c r="CR3" s="1">
        <v>361</v>
      </c>
      <c r="CS3">
        <v>2018</v>
      </c>
      <c r="CT3">
        <v>14695.290858725763</v>
      </c>
      <c r="CV3">
        <v>1587.3673828663013</v>
      </c>
      <c r="CW3">
        <v>233.26825390874595</v>
      </c>
    </row>
    <row r="4" spans="1:103">
      <c r="A4" s="100">
        <v>542</v>
      </c>
      <c r="B4" t="s">
        <v>108</v>
      </c>
      <c r="C4" t="s">
        <v>109</v>
      </c>
      <c r="D4" t="s">
        <v>237</v>
      </c>
      <c r="E4" t="s">
        <v>230</v>
      </c>
      <c r="F4">
        <v>22379</v>
      </c>
      <c r="G4" s="103" t="s">
        <v>121</v>
      </c>
      <c r="H4" t="s">
        <v>113</v>
      </c>
      <c r="I4" t="s">
        <v>114</v>
      </c>
      <c r="J4" t="s">
        <v>8</v>
      </c>
      <c r="K4">
        <v>22</v>
      </c>
      <c r="L4">
        <v>2</v>
      </c>
      <c r="M4" t="s">
        <v>115</v>
      </c>
      <c r="N4" t="s">
        <v>231</v>
      </c>
      <c r="O4" t="s">
        <v>232</v>
      </c>
      <c r="P4" t="s">
        <v>184</v>
      </c>
      <c r="Q4" t="s">
        <v>118</v>
      </c>
      <c r="R4" t="s">
        <v>142</v>
      </c>
      <c r="S4" t="s">
        <v>127</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c r="AQ4" s="1">
        <v>0</v>
      </c>
      <c r="AR4" s="2">
        <v>0</v>
      </c>
      <c r="AS4" s="2">
        <v>0</v>
      </c>
      <c r="AT4" s="2">
        <v>0</v>
      </c>
      <c r="AU4" s="2">
        <v>0</v>
      </c>
      <c r="AV4" s="2">
        <v>0</v>
      </c>
      <c r="AW4" s="2">
        <v>0</v>
      </c>
      <c r="AX4" s="2">
        <v>0</v>
      </c>
      <c r="AY4" s="2">
        <v>0</v>
      </c>
      <c r="AZ4" s="2">
        <v>0</v>
      </c>
      <c r="BA4" s="2">
        <v>0</v>
      </c>
      <c r="BB4" s="2">
        <v>0</v>
      </c>
      <c r="BC4" s="2">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v>0</v>
      </c>
      <c r="CJ4" s="1">
        <v>0</v>
      </c>
      <c r="CK4" s="1">
        <v>0</v>
      </c>
      <c r="CL4" s="1">
        <v>0</v>
      </c>
      <c r="CM4" s="1">
        <v>0</v>
      </c>
      <c r="CN4" s="1">
        <v>0</v>
      </c>
      <c r="CO4" s="1">
        <v>0</v>
      </c>
      <c r="CP4" s="1">
        <v>0</v>
      </c>
      <c r="CQ4" s="1">
        <v>0</v>
      </c>
      <c r="CR4" s="1">
        <v>0</v>
      </c>
      <c r="CS4">
        <v>2018</v>
      </c>
      <c r="CT4" t="s">
        <v>8</v>
      </c>
      <c r="CV4">
        <v>1587.3673828663013</v>
      </c>
      <c r="CW4" t="s">
        <v>8</v>
      </c>
    </row>
    <row r="5" spans="1:103">
      <c r="A5" s="100">
        <v>542</v>
      </c>
      <c r="B5" t="s">
        <v>108</v>
      </c>
      <c r="C5" t="s">
        <v>109</v>
      </c>
      <c r="D5" t="s">
        <v>237</v>
      </c>
      <c r="E5" t="s">
        <v>230</v>
      </c>
      <c r="F5">
        <v>22379</v>
      </c>
      <c r="G5" s="103" t="s">
        <v>121</v>
      </c>
      <c r="H5" t="s">
        <v>113</v>
      </c>
      <c r="I5" t="s">
        <v>114</v>
      </c>
      <c r="J5" t="s">
        <v>8</v>
      </c>
      <c r="K5">
        <v>22</v>
      </c>
      <c r="L5">
        <v>2</v>
      </c>
      <c r="M5" t="s">
        <v>115</v>
      </c>
      <c r="N5" t="s">
        <v>231</v>
      </c>
      <c r="O5" t="s">
        <v>233</v>
      </c>
      <c r="P5" t="s">
        <v>184</v>
      </c>
      <c r="Q5" t="s">
        <v>118</v>
      </c>
      <c r="R5" t="s">
        <v>142</v>
      </c>
      <c r="S5" t="s">
        <v>127</v>
      </c>
      <c r="T5" s="1">
        <v>3845</v>
      </c>
      <c r="U5" s="1">
        <v>148</v>
      </c>
      <c r="V5" s="1">
        <v>164</v>
      </c>
      <c r="W5" s="1">
        <v>126</v>
      </c>
      <c r="X5" s="1">
        <v>140</v>
      </c>
      <c r="Y5" s="1">
        <v>120</v>
      </c>
      <c r="Z5" s="1">
        <v>166</v>
      </c>
      <c r="AA5" s="1">
        <v>298</v>
      </c>
      <c r="AB5" s="1">
        <v>147</v>
      </c>
      <c r="AC5" s="1">
        <v>133</v>
      </c>
      <c r="AD5" s="1">
        <v>286</v>
      </c>
      <c r="AE5" s="1">
        <v>157</v>
      </c>
      <c r="AF5" s="1">
        <v>3845</v>
      </c>
      <c r="AG5" s="1">
        <v>148</v>
      </c>
      <c r="AH5" s="1">
        <v>164</v>
      </c>
      <c r="AI5" s="1">
        <v>126</v>
      </c>
      <c r="AJ5" s="1">
        <v>140</v>
      </c>
      <c r="AK5" s="1">
        <v>120</v>
      </c>
      <c r="AL5" s="1">
        <v>166</v>
      </c>
      <c r="AM5" s="1">
        <v>298</v>
      </c>
      <c r="AN5" s="1">
        <v>147</v>
      </c>
      <c r="AO5" s="1">
        <v>133</v>
      </c>
      <c r="AP5" s="1">
        <v>286</v>
      </c>
      <c r="AQ5" s="1">
        <v>157</v>
      </c>
      <c r="AR5" s="2">
        <v>5.67</v>
      </c>
      <c r="AS5" s="2">
        <v>5.67</v>
      </c>
      <c r="AT5" s="2">
        <v>5.67</v>
      </c>
      <c r="AU5" s="2">
        <v>5.67</v>
      </c>
      <c r="AV5" s="2">
        <v>5.67</v>
      </c>
      <c r="AW5" s="2">
        <v>5.67</v>
      </c>
      <c r="AX5" s="2">
        <v>5.67</v>
      </c>
      <c r="AY5" s="2">
        <v>5.67</v>
      </c>
      <c r="AZ5" s="2">
        <v>5.67</v>
      </c>
      <c r="BA5" s="2">
        <v>5.67</v>
      </c>
      <c r="BB5" s="2">
        <v>5.67</v>
      </c>
      <c r="BC5" s="2">
        <v>5.67</v>
      </c>
      <c r="BD5" s="1">
        <v>21801</v>
      </c>
      <c r="BE5" s="1">
        <v>839</v>
      </c>
      <c r="BF5" s="1">
        <v>930</v>
      </c>
      <c r="BG5" s="1">
        <v>714</v>
      </c>
      <c r="BH5" s="1">
        <v>794</v>
      </c>
      <c r="BI5" s="1">
        <v>680</v>
      </c>
      <c r="BJ5" s="1">
        <v>941</v>
      </c>
      <c r="BK5" s="1">
        <v>1690</v>
      </c>
      <c r="BL5" s="1">
        <v>833</v>
      </c>
      <c r="BM5" s="1">
        <v>754</v>
      </c>
      <c r="BN5" s="1">
        <v>1622</v>
      </c>
      <c r="BO5" s="1">
        <v>890</v>
      </c>
      <c r="BP5" s="1">
        <v>21801</v>
      </c>
      <c r="BQ5" s="1">
        <v>839</v>
      </c>
      <c r="BR5" s="1">
        <v>930</v>
      </c>
      <c r="BS5" s="1">
        <v>714</v>
      </c>
      <c r="BT5" s="1">
        <v>794</v>
      </c>
      <c r="BU5" s="1">
        <v>680</v>
      </c>
      <c r="BV5" s="1">
        <v>941</v>
      </c>
      <c r="BW5" s="1">
        <v>1690</v>
      </c>
      <c r="BX5" s="1">
        <v>833</v>
      </c>
      <c r="BY5" s="1">
        <v>754</v>
      </c>
      <c r="BZ5" s="1">
        <v>1622</v>
      </c>
      <c r="CA5" s="1">
        <v>890</v>
      </c>
      <c r="CB5" s="1">
        <v>2081.62</v>
      </c>
      <c r="CC5" s="1">
        <v>80.117000000000004</v>
      </c>
      <c r="CD5" s="1">
        <v>88.948999999999998</v>
      </c>
      <c r="CE5" s="1">
        <v>68.188000000000002</v>
      </c>
      <c r="CF5" s="1">
        <v>75.619</v>
      </c>
      <c r="CG5" s="1">
        <v>65.084999999999994</v>
      </c>
      <c r="CH5" s="1">
        <v>89.688000000000002</v>
      </c>
      <c r="CI5" s="1">
        <v>161.56399999999999</v>
      </c>
      <c r="CJ5" s="1">
        <v>79.454999999999998</v>
      </c>
      <c r="CK5" s="1">
        <v>71.94</v>
      </c>
      <c r="CL5" s="1">
        <v>154.69800000000001</v>
      </c>
      <c r="CM5" s="1">
        <v>85.076999999999998</v>
      </c>
      <c r="CN5" s="1">
        <v>5730</v>
      </c>
      <c r="CO5" s="1">
        <v>5730</v>
      </c>
      <c r="CP5" s="1">
        <v>32488</v>
      </c>
      <c r="CQ5" s="1">
        <v>32488</v>
      </c>
      <c r="CR5" s="1">
        <v>3102</v>
      </c>
      <c r="CS5">
        <v>2018</v>
      </c>
      <c r="CT5">
        <v>10473.243068987749</v>
      </c>
      <c r="CV5">
        <v>1587.3673828663013</v>
      </c>
      <c r="CW5">
        <v>166.24884440541712</v>
      </c>
      <c r="CX5">
        <f>115*8750</f>
        <v>1006250</v>
      </c>
      <c r="CY5">
        <f>CR5/CX5</f>
        <v>3.0827329192546584E-3</v>
      </c>
    </row>
    <row r="6" spans="1:103">
      <c r="A6" s="100">
        <v>544</v>
      </c>
      <c r="B6" t="s">
        <v>108</v>
      </c>
      <c r="C6" t="s">
        <v>109</v>
      </c>
      <c r="D6" t="s">
        <v>238</v>
      </c>
      <c r="E6" t="s">
        <v>239</v>
      </c>
      <c r="F6">
        <v>22350</v>
      </c>
      <c r="G6" s="103" t="s">
        <v>121</v>
      </c>
      <c r="H6" t="s">
        <v>113</v>
      </c>
      <c r="I6" t="s">
        <v>114</v>
      </c>
      <c r="J6" t="s">
        <v>8</v>
      </c>
      <c r="K6">
        <v>22</v>
      </c>
      <c r="L6">
        <v>2</v>
      </c>
      <c r="M6" t="s">
        <v>115</v>
      </c>
      <c r="N6" t="s">
        <v>231</v>
      </c>
      <c r="O6" t="s">
        <v>126</v>
      </c>
      <c r="P6" t="s">
        <v>126</v>
      </c>
      <c r="Q6" t="s">
        <v>118</v>
      </c>
      <c r="R6" t="s">
        <v>142</v>
      </c>
      <c r="S6" t="s">
        <v>127</v>
      </c>
      <c r="T6" s="1">
        <v>0</v>
      </c>
      <c r="U6" s="1">
        <v>0</v>
      </c>
      <c r="V6" s="1">
        <v>0</v>
      </c>
      <c r="W6" s="1">
        <v>0</v>
      </c>
      <c r="X6" s="1">
        <v>0</v>
      </c>
      <c r="Y6" s="1">
        <v>0</v>
      </c>
      <c r="Z6" s="1">
        <v>0</v>
      </c>
      <c r="AA6" s="1">
        <v>0</v>
      </c>
      <c r="AB6" s="1">
        <v>0</v>
      </c>
      <c r="AC6" s="1">
        <v>0</v>
      </c>
      <c r="AD6" s="1">
        <v>0</v>
      </c>
      <c r="AE6" s="1">
        <v>0</v>
      </c>
      <c r="AF6" s="1">
        <v>0</v>
      </c>
      <c r="AG6" s="1">
        <v>0</v>
      </c>
      <c r="AH6" s="1">
        <v>0</v>
      </c>
      <c r="AI6" s="1">
        <v>0</v>
      </c>
      <c r="AJ6" s="1">
        <v>0</v>
      </c>
      <c r="AK6" s="1">
        <v>0</v>
      </c>
      <c r="AL6" s="1">
        <v>0</v>
      </c>
      <c r="AM6" s="1">
        <v>0</v>
      </c>
      <c r="AN6" s="1">
        <v>0</v>
      </c>
      <c r="AO6" s="1">
        <v>0</v>
      </c>
      <c r="AP6" s="1">
        <v>0</v>
      </c>
      <c r="AQ6" s="1">
        <v>0</v>
      </c>
      <c r="AR6" s="2">
        <v>0</v>
      </c>
      <c r="AS6" s="2">
        <v>0</v>
      </c>
      <c r="AT6" s="2">
        <v>0</v>
      </c>
      <c r="AU6" s="2">
        <v>0</v>
      </c>
      <c r="AV6" s="2">
        <v>0</v>
      </c>
      <c r="AW6" s="2">
        <v>0</v>
      </c>
      <c r="AX6" s="2">
        <v>0</v>
      </c>
      <c r="AY6" s="2">
        <v>0</v>
      </c>
      <c r="AZ6" s="2">
        <v>0</v>
      </c>
      <c r="BA6" s="2">
        <v>0</v>
      </c>
      <c r="BB6" s="2">
        <v>0</v>
      </c>
      <c r="BC6" s="2">
        <v>0</v>
      </c>
      <c r="BD6" s="1">
        <v>0</v>
      </c>
      <c r="BE6" s="1">
        <v>0</v>
      </c>
      <c r="BF6" s="1">
        <v>0</v>
      </c>
      <c r="BG6" s="1">
        <v>0</v>
      </c>
      <c r="BH6" s="1">
        <v>0</v>
      </c>
      <c r="BI6" s="1">
        <v>0</v>
      </c>
      <c r="BJ6" s="1">
        <v>0</v>
      </c>
      <c r="BK6" s="1">
        <v>0</v>
      </c>
      <c r="BL6" s="1">
        <v>0</v>
      </c>
      <c r="BM6" s="1">
        <v>0</v>
      </c>
      <c r="BN6" s="1">
        <v>0</v>
      </c>
      <c r="BO6" s="1">
        <v>0</v>
      </c>
      <c r="BP6" s="1">
        <v>0</v>
      </c>
      <c r="BQ6" s="1">
        <v>0</v>
      </c>
      <c r="BR6" s="1">
        <v>0</v>
      </c>
      <c r="BS6" s="1">
        <v>0</v>
      </c>
      <c r="BT6" s="1">
        <v>0</v>
      </c>
      <c r="BU6" s="1">
        <v>0</v>
      </c>
      <c r="BV6" s="1">
        <v>0</v>
      </c>
      <c r="BW6" s="1">
        <v>0</v>
      </c>
      <c r="BX6" s="1">
        <v>0</v>
      </c>
      <c r="BY6" s="1">
        <v>0</v>
      </c>
      <c r="BZ6" s="1">
        <v>0</v>
      </c>
      <c r="CA6" s="1">
        <v>0</v>
      </c>
      <c r="CB6" s="1">
        <v>0</v>
      </c>
      <c r="CC6" s="1">
        <v>0</v>
      </c>
      <c r="CD6" s="1">
        <v>0</v>
      </c>
      <c r="CE6" s="1">
        <v>0</v>
      </c>
      <c r="CF6" s="1">
        <v>0</v>
      </c>
      <c r="CG6" s="1">
        <v>0</v>
      </c>
      <c r="CH6" s="1">
        <v>0</v>
      </c>
      <c r="CI6" s="1">
        <v>0</v>
      </c>
      <c r="CJ6" s="1">
        <v>0</v>
      </c>
      <c r="CK6" s="1">
        <v>0</v>
      </c>
      <c r="CL6" s="1">
        <v>0</v>
      </c>
      <c r="CM6" s="1">
        <v>0</v>
      </c>
      <c r="CN6" s="1">
        <v>0</v>
      </c>
      <c r="CO6" s="1">
        <v>0</v>
      </c>
      <c r="CP6" s="1">
        <v>0</v>
      </c>
      <c r="CQ6" s="1">
        <v>0</v>
      </c>
      <c r="CR6" s="1">
        <v>0</v>
      </c>
      <c r="CS6">
        <v>2018</v>
      </c>
      <c r="CT6" t="s">
        <v>8</v>
      </c>
      <c r="CV6">
        <v>1587.3673828663013</v>
      </c>
      <c r="CW6" t="s">
        <v>8</v>
      </c>
    </row>
    <row r="7" spans="1:103">
      <c r="A7" s="100">
        <v>544</v>
      </c>
      <c r="B7" t="s">
        <v>108</v>
      </c>
      <c r="C7" t="s">
        <v>109</v>
      </c>
      <c r="D7" t="s">
        <v>238</v>
      </c>
      <c r="E7" t="s">
        <v>239</v>
      </c>
      <c r="F7">
        <v>22350</v>
      </c>
      <c r="G7" s="103" t="s">
        <v>121</v>
      </c>
      <c r="H7" t="s">
        <v>113</v>
      </c>
      <c r="I7" t="s">
        <v>114</v>
      </c>
      <c r="J7" t="s">
        <v>8</v>
      </c>
      <c r="K7">
        <v>22</v>
      </c>
      <c r="L7">
        <v>2</v>
      </c>
      <c r="M7" t="s">
        <v>115</v>
      </c>
      <c r="N7" t="s">
        <v>231</v>
      </c>
      <c r="O7" t="s">
        <v>232</v>
      </c>
      <c r="P7" t="s">
        <v>184</v>
      </c>
      <c r="Q7" t="s">
        <v>118</v>
      </c>
      <c r="R7" t="s">
        <v>142</v>
      </c>
      <c r="S7" t="s">
        <v>127</v>
      </c>
      <c r="T7" s="1">
        <v>0</v>
      </c>
      <c r="U7" s="1">
        <v>0</v>
      </c>
      <c r="V7" s="1">
        <v>0</v>
      </c>
      <c r="W7" s="1">
        <v>0</v>
      </c>
      <c r="X7" s="1">
        <v>0</v>
      </c>
      <c r="Y7" s="1">
        <v>0</v>
      </c>
      <c r="Z7" s="1">
        <v>0</v>
      </c>
      <c r="AA7" s="1">
        <v>0</v>
      </c>
      <c r="AB7" s="1">
        <v>0</v>
      </c>
      <c r="AC7" s="1">
        <v>0</v>
      </c>
      <c r="AD7" s="1">
        <v>0</v>
      </c>
      <c r="AE7" s="1">
        <v>0</v>
      </c>
      <c r="AF7" s="1">
        <v>0</v>
      </c>
      <c r="AG7" s="1">
        <v>0</v>
      </c>
      <c r="AH7" s="1">
        <v>0</v>
      </c>
      <c r="AI7" s="1">
        <v>0</v>
      </c>
      <c r="AJ7" s="1">
        <v>0</v>
      </c>
      <c r="AK7" s="1">
        <v>0</v>
      </c>
      <c r="AL7" s="1">
        <v>0</v>
      </c>
      <c r="AM7" s="1">
        <v>0</v>
      </c>
      <c r="AN7" s="1">
        <v>0</v>
      </c>
      <c r="AO7" s="1">
        <v>0</v>
      </c>
      <c r="AP7" s="1">
        <v>0</v>
      </c>
      <c r="AQ7" s="1">
        <v>0</v>
      </c>
      <c r="AR7" s="2">
        <v>0</v>
      </c>
      <c r="AS7" s="2">
        <v>0</v>
      </c>
      <c r="AT7" s="2">
        <v>0</v>
      </c>
      <c r="AU7" s="2">
        <v>0</v>
      </c>
      <c r="AV7" s="2">
        <v>0</v>
      </c>
      <c r="AW7" s="2">
        <v>0</v>
      </c>
      <c r="AX7" s="2">
        <v>0</v>
      </c>
      <c r="AY7" s="2">
        <v>0</v>
      </c>
      <c r="AZ7" s="2">
        <v>0</v>
      </c>
      <c r="BA7" s="2">
        <v>0</v>
      </c>
      <c r="BB7" s="2">
        <v>0</v>
      </c>
      <c r="BC7" s="2">
        <v>0</v>
      </c>
      <c r="BD7" s="1">
        <v>0</v>
      </c>
      <c r="BE7" s="1">
        <v>0</v>
      </c>
      <c r="BF7" s="1">
        <v>0</v>
      </c>
      <c r="BG7" s="1">
        <v>0</v>
      </c>
      <c r="BH7" s="1">
        <v>0</v>
      </c>
      <c r="BI7" s="1">
        <v>0</v>
      </c>
      <c r="BJ7" s="1">
        <v>0</v>
      </c>
      <c r="BK7" s="1">
        <v>0</v>
      </c>
      <c r="BL7" s="1">
        <v>0</v>
      </c>
      <c r="BM7" s="1">
        <v>0</v>
      </c>
      <c r="BN7" s="1">
        <v>0</v>
      </c>
      <c r="BO7" s="1">
        <v>0</v>
      </c>
      <c r="BP7" s="1">
        <v>0</v>
      </c>
      <c r="BQ7" s="1">
        <v>0</v>
      </c>
      <c r="BR7" s="1">
        <v>0</v>
      </c>
      <c r="BS7" s="1">
        <v>0</v>
      </c>
      <c r="BT7" s="1">
        <v>0</v>
      </c>
      <c r="BU7" s="1">
        <v>0</v>
      </c>
      <c r="BV7" s="1">
        <v>0</v>
      </c>
      <c r="BW7" s="1">
        <v>0</v>
      </c>
      <c r="BX7" s="1">
        <v>0</v>
      </c>
      <c r="BY7" s="1">
        <v>0</v>
      </c>
      <c r="BZ7" s="1">
        <v>0</v>
      </c>
      <c r="CA7" s="1">
        <v>0</v>
      </c>
      <c r="CB7" s="1">
        <v>0</v>
      </c>
      <c r="CC7" s="1">
        <v>0</v>
      </c>
      <c r="CD7" s="1">
        <v>0</v>
      </c>
      <c r="CE7" s="1">
        <v>0</v>
      </c>
      <c r="CF7" s="1">
        <v>0</v>
      </c>
      <c r="CG7" s="1">
        <v>0</v>
      </c>
      <c r="CH7" s="1">
        <v>0</v>
      </c>
      <c r="CI7" s="1">
        <v>0</v>
      </c>
      <c r="CJ7" s="1">
        <v>0</v>
      </c>
      <c r="CK7" s="1">
        <v>0</v>
      </c>
      <c r="CL7" s="1">
        <v>0</v>
      </c>
      <c r="CM7" s="1">
        <v>0</v>
      </c>
      <c r="CN7" s="1">
        <v>0</v>
      </c>
      <c r="CO7" s="1">
        <v>0</v>
      </c>
      <c r="CP7" s="1">
        <v>0</v>
      </c>
      <c r="CQ7" s="1">
        <v>0</v>
      </c>
      <c r="CR7" s="1">
        <v>0</v>
      </c>
      <c r="CS7">
        <v>2018</v>
      </c>
      <c r="CT7" t="s">
        <v>8</v>
      </c>
      <c r="CV7">
        <v>1587.3673828663013</v>
      </c>
      <c r="CW7" t="s">
        <v>8</v>
      </c>
    </row>
    <row r="8" spans="1:103">
      <c r="A8" s="100">
        <v>544</v>
      </c>
      <c r="B8" t="s">
        <v>108</v>
      </c>
      <c r="C8" t="s">
        <v>109</v>
      </c>
      <c r="D8" t="s">
        <v>238</v>
      </c>
      <c r="E8" t="s">
        <v>239</v>
      </c>
      <c r="F8">
        <v>22350</v>
      </c>
      <c r="G8" s="103" t="s">
        <v>121</v>
      </c>
      <c r="H8" t="s">
        <v>113</v>
      </c>
      <c r="I8" t="s">
        <v>114</v>
      </c>
      <c r="J8" t="s">
        <v>8</v>
      </c>
      <c r="K8">
        <v>22</v>
      </c>
      <c r="L8">
        <v>2</v>
      </c>
      <c r="M8" t="s">
        <v>115</v>
      </c>
      <c r="N8" t="s">
        <v>231</v>
      </c>
      <c r="O8" t="s">
        <v>233</v>
      </c>
      <c r="P8" t="s">
        <v>184</v>
      </c>
      <c r="Q8" t="s">
        <v>118</v>
      </c>
      <c r="R8" t="s">
        <v>142</v>
      </c>
      <c r="S8" t="s">
        <v>127</v>
      </c>
      <c r="T8" s="1">
        <v>5604</v>
      </c>
      <c r="U8" s="1">
        <v>216</v>
      </c>
      <c r="V8" s="1">
        <v>239</v>
      </c>
      <c r="W8" s="1">
        <v>184</v>
      </c>
      <c r="X8" s="1">
        <v>204</v>
      </c>
      <c r="Y8" s="1">
        <v>175</v>
      </c>
      <c r="Z8" s="1">
        <v>241</v>
      </c>
      <c r="AA8" s="1">
        <v>435</v>
      </c>
      <c r="AB8" s="1">
        <v>214</v>
      </c>
      <c r="AC8" s="1">
        <v>194</v>
      </c>
      <c r="AD8" s="1">
        <v>416</v>
      </c>
      <c r="AE8" s="1">
        <v>229</v>
      </c>
      <c r="AF8" s="1">
        <v>5604</v>
      </c>
      <c r="AG8" s="1">
        <v>216</v>
      </c>
      <c r="AH8" s="1">
        <v>239</v>
      </c>
      <c r="AI8" s="1">
        <v>184</v>
      </c>
      <c r="AJ8" s="1">
        <v>204</v>
      </c>
      <c r="AK8" s="1">
        <v>175</v>
      </c>
      <c r="AL8" s="1">
        <v>241</v>
      </c>
      <c r="AM8" s="1">
        <v>435</v>
      </c>
      <c r="AN8" s="1">
        <v>214</v>
      </c>
      <c r="AO8" s="1">
        <v>194</v>
      </c>
      <c r="AP8" s="1">
        <v>416</v>
      </c>
      <c r="AQ8" s="1">
        <v>229</v>
      </c>
      <c r="AR8" s="2">
        <v>5.6</v>
      </c>
      <c r="AS8" s="2">
        <v>5.6</v>
      </c>
      <c r="AT8" s="2">
        <v>5.6</v>
      </c>
      <c r="AU8" s="2">
        <v>5.6</v>
      </c>
      <c r="AV8" s="2">
        <v>5.6</v>
      </c>
      <c r="AW8" s="2">
        <v>5.6</v>
      </c>
      <c r="AX8" s="2">
        <v>5.6</v>
      </c>
      <c r="AY8" s="2">
        <v>5.6</v>
      </c>
      <c r="AZ8" s="2">
        <v>5.6</v>
      </c>
      <c r="BA8" s="2">
        <v>5.6</v>
      </c>
      <c r="BB8" s="2">
        <v>5.6</v>
      </c>
      <c r="BC8" s="2">
        <v>5.6</v>
      </c>
      <c r="BD8" s="1">
        <v>31382</v>
      </c>
      <c r="BE8" s="1">
        <v>1210</v>
      </c>
      <c r="BF8" s="1">
        <v>1338</v>
      </c>
      <c r="BG8" s="1">
        <v>1030</v>
      </c>
      <c r="BH8" s="1">
        <v>1142</v>
      </c>
      <c r="BI8" s="1">
        <v>980</v>
      </c>
      <c r="BJ8" s="1">
        <v>1350</v>
      </c>
      <c r="BK8" s="1">
        <v>2436</v>
      </c>
      <c r="BL8" s="1">
        <v>1198</v>
      </c>
      <c r="BM8" s="1">
        <v>1086</v>
      </c>
      <c r="BN8" s="1">
        <v>2330</v>
      </c>
      <c r="BO8" s="1">
        <v>1282</v>
      </c>
      <c r="BP8" s="1">
        <v>31382</v>
      </c>
      <c r="BQ8" s="1">
        <v>1210</v>
      </c>
      <c r="BR8" s="1">
        <v>1338</v>
      </c>
      <c r="BS8" s="1">
        <v>1030</v>
      </c>
      <c r="BT8" s="1">
        <v>1142</v>
      </c>
      <c r="BU8" s="1">
        <v>980</v>
      </c>
      <c r="BV8" s="1">
        <v>1350</v>
      </c>
      <c r="BW8" s="1">
        <v>2436</v>
      </c>
      <c r="BX8" s="1">
        <v>1198</v>
      </c>
      <c r="BY8" s="1">
        <v>1086</v>
      </c>
      <c r="BZ8" s="1">
        <v>2330</v>
      </c>
      <c r="CA8" s="1">
        <v>1282</v>
      </c>
      <c r="CB8" s="1">
        <v>2788.3879999999999</v>
      </c>
      <c r="CC8" s="1">
        <v>107.319</v>
      </c>
      <c r="CD8" s="1">
        <v>119.149</v>
      </c>
      <c r="CE8" s="1">
        <v>91.34</v>
      </c>
      <c r="CF8" s="1">
        <v>101.294</v>
      </c>
      <c r="CG8" s="1">
        <v>87.183000000000007</v>
      </c>
      <c r="CH8" s="1">
        <v>120.139</v>
      </c>
      <c r="CI8" s="1">
        <v>216.41900000000001</v>
      </c>
      <c r="CJ8" s="1">
        <v>106.432</v>
      </c>
      <c r="CK8" s="1">
        <v>96.364999999999995</v>
      </c>
      <c r="CL8" s="1">
        <v>207.22200000000001</v>
      </c>
      <c r="CM8" s="1">
        <v>113.96299999999999</v>
      </c>
      <c r="CN8" s="1">
        <v>8351</v>
      </c>
      <c r="CO8" s="1">
        <v>8351</v>
      </c>
      <c r="CP8" s="1">
        <v>46764</v>
      </c>
      <c r="CQ8" s="1">
        <v>46764</v>
      </c>
      <c r="CR8" s="1">
        <v>4155.2129999999997</v>
      </c>
      <c r="CS8">
        <v>2018</v>
      </c>
      <c r="CT8">
        <v>11254.296711143328</v>
      </c>
      <c r="CV8">
        <v>1587.3673828663013</v>
      </c>
      <c r="CW8">
        <v>178.64703516368408</v>
      </c>
    </row>
    <row r="9" spans="1:103">
      <c r="A9" s="100">
        <v>544</v>
      </c>
      <c r="B9" t="s">
        <v>108</v>
      </c>
      <c r="C9" t="s">
        <v>109</v>
      </c>
      <c r="D9" t="s">
        <v>238</v>
      </c>
      <c r="E9" t="s">
        <v>239</v>
      </c>
      <c r="F9">
        <v>22350</v>
      </c>
      <c r="G9" s="103" t="s">
        <v>121</v>
      </c>
      <c r="H9" t="s">
        <v>113</v>
      </c>
      <c r="I9" t="s">
        <v>114</v>
      </c>
      <c r="J9" t="s">
        <v>8</v>
      </c>
      <c r="K9">
        <v>22</v>
      </c>
      <c r="L9">
        <v>2</v>
      </c>
      <c r="M9" t="s">
        <v>115</v>
      </c>
      <c r="N9" t="s">
        <v>231</v>
      </c>
      <c r="O9" t="s">
        <v>117</v>
      </c>
      <c r="P9" t="s">
        <v>117</v>
      </c>
      <c r="Q9" t="s">
        <v>118</v>
      </c>
      <c r="R9" t="s">
        <v>142</v>
      </c>
      <c r="S9" t="s">
        <v>120</v>
      </c>
      <c r="T9" s="1">
        <v>4875</v>
      </c>
      <c r="U9" s="1">
        <v>4780</v>
      </c>
      <c r="V9" s="1">
        <v>5655</v>
      </c>
      <c r="W9" s="1">
        <v>4780</v>
      </c>
      <c r="X9" s="1">
        <v>4484</v>
      </c>
      <c r="Y9" s="1">
        <v>6091</v>
      </c>
      <c r="Z9" s="1">
        <v>7335</v>
      </c>
      <c r="AA9" s="1">
        <v>7669</v>
      </c>
      <c r="AB9" s="1">
        <v>6359</v>
      </c>
      <c r="AC9" s="1">
        <v>6347</v>
      </c>
      <c r="AD9" s="1">
        <v>6717</v>
      </c>
      <c r="AE9" s="1">
        <v>7011</v>
      </c>
      <c r="AF9" s="1">
        <v>4875</v>
      </c>
      <c r="AG9" s="1">
        <v>4780</v>
      </c>
      <c r="AH9" s="1">
        <v>5655</v>
      </c>
      <c r="AI9" s="1">
        <v>4780</v>
      </c>
      <c r="AJ9" s="1">
        <v>4484</v>
      </c>
      <c r="AK9" s="1">
        <v>6091</v>
      </c>
      <c r="AL9" s="1">
        <v>7335</v>
      </c>
      <c r="AM9" s="1">
        <v>7669</v>
      </c>
      <c r="AN9" s="1">
        <v>6359</v>
      </c>
      <c r="AO9" s="1">
        <v>6347</v>
      </c>
      <c r="AP9" s="1">
        <v>6717</v>
      </c>
      <c r="AQ9" s="1">
        <v>7011</v>
      </c>
      <c r="AR9" s="2">
        <v>1.2</v>
      </c>
      <c r="AS9" s="2">
        <v>1.2</v>
      </c>
      <c r="AT9" s="2">
        <v>1.2</v>
      </c>
      <c r="AU9" s="2">
        <v>1.2</v>
      </c>
      <c r="AV9" s="2">
        <v>1.2</v>
      </c>
      <c r="AW9" s="2">
        <v>1.2</v>
      </c>
      <c r="AX9" s="2">
        <v>1.2</v>
      </c>
      <c r="AY9" s="2">
        <v>1.2</v>
      </c>
      <c r="AZ9" s="2">
        <v>1.2</v>
      </c>
      <c r="BA9" s="2">
        <v>1.2</v>
      </c>
      <c r="BB9" s="2">
        <v>1.2</v>
      </c>
      <c r="BC9" s="2">
        <v>1.2</v>
      </c>
      <c r="BD9" s="1">
        <v>5850</v>
      </c>
      <c r="BE9" s="1">
        <v>5736</v>
      </c>
      <c r="BF9" s="1">
        <v>6786</v>
      </c>
      <c r="BG9" s="1">
        <v>5736</v>
      </c>
      <c r="BH9" s="1">
        <v>5381</v>
      </c>
      <c r="BI9" s="1">
        <v>7309</v>
      </c>
      <c r="BJ9" s="1">
        <v>8802</v>
      </c>
      <c r="BK9" s="1">
        <v>9203</v>
      </c>
      <c r="BL9" s="1">
        <v>7631</v>
      </c>
      <c r="BM9" s="1">
        <v>7616</v>
      </c>
      <c r="BN9" s="1">
        <v>8060</v>
      </c>
      <c r="BO9" s="1">
        <v>8413</v>
      </c>
      <c r="BP9" s="1">
        <v>5850</v>
      </c>
      <c r="BQ9" s="1">
        <v>5736</v>
      </c>
      <c r="BR9" s="1">
        <v>6786</v>
      </c>
      <c r="BS9" s="1">
        <v>5736</v>
      </c>
      <c r="BT9" s="1">
        <v>5381</v>
      </c>
      <c r="BU9" s="1">
        <v>7309</v>
      </c>
      <c r="BV9" s="1">
        <v>8802</v>
      </c>
      <c r="BW9" s="1">
        <v>9203</v>
      </c>
      <c r="BX9" s="1">
        <v>7631</v>
      </c>
      <c r="BY9" s="1">
        <v>7616</v>
      </c>
      <c r="BZ9" s="1">
        <v>8060</v>
      </c>
      <c r="CA9" s="1">
        <v>8413</v>
      </c>
      <c r="CB9" s="1">
        <v>519.75099999999998</v>
      </c>
      <c r="CC9" s="1">
        <v>509.66800000000001</v>
      </c>
      <c r="CD9" s="1">
        <v>602.95100000000002</v>
      </c>
      <c r="CE9" s="1">
        <v>509.70699999999999</v>
      </c>
      <c r="CF9" s="1">
        <v>478.04599999999999</v>
      </c>
      <c r="CG9" s="1">
        <v>649.452</v>
      </c>
      <c r="CH9" s="1">
        <v>782.05700000000002</v>
      </c>
      <c r="CI9" s="1">
        <v>817.66600000000005</v>
      </c>
      <c r="CJ9" s="1">
        <v>678.00699999999995</v>
      </c>
      <c r="CK9" s="1">
        <v>676.7</v>
      </c>
      <c r="CL9" s="1">
        <v>716.2</v>
      </c>
      <c r="CM9" s="1">
        <v>747.58199999999999</v>
      </c>
      <c r="CN9" s="1">
        <v>72103</v>
      </c>
      <c r="CO9" s="1">
        <v>72103</v>
      </c>
      <c r="CP9" s="1">
        <v>86523</v>
      </c>
      <c r="CQ9" s="1">
        <v>86523</v>
      </c>
      <c r="CR9" s="1">
        <v>7687.7870000000003</v>
      </c>
      <c r="CS9">
        <v>2018</v>
      </c>
      <c r="CT9">
        <v>11254.604218353084</v>
      </c>
      <c r="CV9">
        <v>475.6390309534886</v>
      </c>
      <c r="CW9">
        <v>53.531290441825064</v>
      </c>
    </row>
    <row r="10" spans="1:103">
      <c r="A10" s="100">
        <v>544</v>
      </c>
      <c r="B10" t="s">
        <v>108</v>
      </c>
      <c r="C10" t="s">
        <v>109</v>
      </c>
      <c r="D10" t="s">
        <v>238</v>
      </c>
      <c r="E10" t="s">
        <v>239</v>
      </c>
      <c r="F10">
        <v>22350</v>
      </c>
      <c r="G10" s="103" t="s">
        <v>121</v>
      </c>
      <c r="H10" t="s">
        <v>113</v>
      </c>
      <c r="I10" t="s">
        <v>114</v>
      </c>
      <c r="J10" t="s">
        <v>8</v>
      </c>
      <c r="K10">
        <v>22</v>
      </c>
      <c r="L10">
        <v>2</v>
      </c>
      <c r="M10" t="s">
        <v>115</v>
      </c>
      <c r="N10" t="s">
        <v>231</v>
      </c>
      <c r="O10" t="s">
        <v>128</v>
      </c>
      <c r="P10" t="s">
        <v>128</v>
      </c>
      <c r="Q10" t="s">
        <v>118</v>
      </c>
      <c r="R10" t="s">
        <v>142</v>
      </c>
      <c r="S10" t="s">
        <v>127</v>
      </c>
      <c r="T10" s="1">
        <v>0</v>
      </c>
      <c r="U10" s="1">
        <v>0</v>
      </c>
      <c r="V10" s="1">
        <v>0</v>
      </c>
      <c r="W10" s="1">
        <v>0</v>
      </c>
      <c r="X10" s="1">
        <v>0</v>
      </c>
      <c r="Y10" s="1">
        <v>0</v>
      </c>
      <c r="Z10" s="1">
        <v>0</v>
      </c>
      <c r="AA10" s="1">
        <v>0</v>
      </c>
      <c r="AB10" s="1">
        <v>0</v>
      </c>
      <c r="AC10" s="1">
        <v>0</v>
      </c>
      <c r="AD10" s="1">
        <v>0</v>
      </c>
      <c r="AE10" s="1">
        <v>0</v>
      </c>
      <c r="AF10" s="1">
        <v>0</v>
      </c>
      <c r="AG10" s="1">
        <v>0</v>
      </c>
      <c r="AH10" s="1">
        <v>0</v>
      </c>
      <c r="AI10" s="1">
        <v>0</v>
      </c>
      <c r="AJ10" s="1">
        <v>0</v>
      </c>
      <c r="AK10" s="1">
        <v>0</v>
      </c>
      <c r="AL10" s="1">
        <v>0</v>
      </c>
      <c r="AM10" s="1">
        <v>0</v>
      </c>
      <c r="AN10" s="1">
        <v>0</v>
      </c>
      <c r="AO10" s="1">
        <v>0</v>
      </c>
      <c r="AP10" s="1">
        <v>0</v>
      </c>
      <c r="AQ10" s="1">
        <v>0</v>
      </c>
      <c r="AR10" s="2">
        <v>0</v>
      </c>
      <c r="AS10" s="2">
        <v>0</v>
      </c>
      <c r="AT10" s="2">
        <v>0</v>
      </c>
      <c r="AU10" s="2">
        <v>0</v>
      </c>
      <c r="AV10" s="2">
        <v>0</v>
      </c>
      <c r="AW10" s="2">
        <v>0</v>
      </c>
      <c r="AX10" s="2">
        <v>0</v>
      </c>
      <c r="AY10" s="2">
        <v>0</v>
      </c>
      <c r="AZ10" s="2">
        <v>0</v>
      </c>
      <c r="BA10" s="2">
        <v>0</v>
      </c>
      <c r="BB10" s="2">
        <v>0</v>
      </c>
      <c r="BC10" s="2">
        <v>0</v>
      </c>
      <c r="BD10" s="1">
        <v>0</v>
      </c>
      <c r="BE10" s="1">
        <v>0</v>
      </c>
      <c r="BF10" s="1">
        <v>0</v>
      </c>
      <c r="BG10" s="1">
        <v>0</v>
      </c>
      <c r="BH10" s="1">
        <v>0</v>
      </c>
      <c r="BI10" s="1">
        <v>0</v>
      </c>
      <c r="BJ10" s="1">
        <v>0</v>
      </c>
      <c r="BK10" s="1">
        <v>0</v>
      </c>
      <c r="BL10" s="1">
        <v>0</v>
      </c>
      <c r="BM10" s="1">
        <v>0</v>
      </c>
      <c r="BN10" s="1">
        <v>0</v>
      </c>
      <c r="BO10" s="1">
        <v>0</v>
      </c>
      <c r="BP10" s="1">
        <v>0</v>
      </c>
      <c r="BQ10" s="1">
        <v>0</v>
      </c>
      <c r="BR10" s="1">
        <v>0</v>
      </c>
      <c r="BS10" s="1">
        <v>0</v>
      </c>
      <c r="BT10" s="1">
        <v>0</v>
      </c>
      <c r="BU10" s="1">
        <v>0</v>
      </c>
      <c r="BV10" s="1">
        <v>0</v>
      </c>
      <c r="BW10" s="1">
        <v>0</v>
      </c>
      <c r="BX10" s="1">
        <v>0</v>
      </c>
      <c r="BY10" s="1">
        <v>0</v>
      </c>
      <c r="BZ10" s="1">
        <v>0</v>
      </c>
      <c r="CA10" s="1">
        <v>0</v>
      </c>
      <c r="CB10" s="1">
        <v>0</v>
      </c>
      <c r="CC10" s="1">
        <v>0</v>
      </c>
      <c r="CD10" s="1">
        <v>0</v>
      </c>
      <c r="CE10" s="1">
        <v>0</v>
      </c>
      <c r="CF10" s="1">
        <v>0</v>
      </c>
      <c r="CG10" s="1">
        <v>0</v>
      </c>
      <c r="CH10" s="1">
        <v>0</v>
      </c>
      <c r="CI10" s="1">
        <v>0</v>
      </c>
      <c r="CJ10" s="1">
        <v>0</v>
      </c>
      <c r="CK10" s="1">
        <v>0</v>
      </c>
      <c r="CL10" s="1">
        <v>0</v>
      </c>
      <c r="CM10" s="1">
        <v>0</v>
      </c>
      <c r="CN10" s="1">
        <v>0</v>
      </c>
      <c r="CO10" s="1">
        <v>0</v>
      </c>
      <c r="CP10" s="1">
        <v>0</v>
      </c>
      <c r="CQ10" s="1">
        <v>0</v>
      </c>
      <c r="CR10" s="1">
        <v>0</v>
      </c>
      <c r="CS10">
        <v>2018</v>
      </c>
      <c r="CT10" t="s">
        <v>8</v>
      </c>
      <c r="CV10">
        <v>1115.164113563842</v>
      </c>
      <c r="CW10" t="s">
        <v>8</v>
      </c>
      <c r="CX10">
        <f>222*8760</f>
        <v>1944720</v>
      </c>
      <c r="CY10">
        <f>SUM(CR8:CR9)/CX10</f>
        <v>6.0898226994117403E-3</v>
      </c>
    </row>
    <row r="11" spans="1:103">
      <c r="A11" s="100">
        <v>546</v>
      </c>
      <c r="B11" t="s">
        <v>108</v>
      </c>
      <c r="C11" t="s">
        <v>109</v>
      </c>
      <c r="D11" t="s">
        <v>240</v>
      </c>
      <c r="E11" t="s">
        <v>241</v>
      </c>
      <c r="F11">
        <v>22380</v>
      </c>
      <c r="G11" s="103" t="s">
        <v>121</v>
      </c>
      <c r="H11" t="s">
        <v>113</v>
      </c>
      <c r="I11" t="s">
        <v>114</v>
      </c>
      <c r="J11" t="s">
        <v>8</v>
      </c>
      <c r="K11">
        <v>22</v>
      </c>
      <c r="L11">
        <v>2</v>
      </c>
      <c r="M11" t="s">
        <v>115</v>
      </c>
      <c r="N11" t="s">
        <v>242</v>
      </c>
      <c r="O11" t="s">
        <v>126</v>
      </c>
      <c r="P11" t="s">
        <v>126</v>
      </c>
      <c r="Q11" t="s">
        <v>118</v>
      </c>
      <c r="R11" t="s">
        <v>142</v>
      </c>
      <c r="S11" t="s">
        <v>127</v>
      </c>
      <c r="T11" s="1">
        <v>197</v>
      </c>
      <c r="U11" s="1">
        <v>8</v>
      </c>
      <c r="V11" s="1">
        <v>8</v>
      </c>
      <c r="W11" s="1">
        <v>6</v>
      </c>
      <c r="X11" s="1">
        <v>7</v>
      </c>
      <c r="Y11" s="1">
        <v>6</v>
      </c>
      <c r="Z11" s="1">
        <v>8</v>
      </c>
      <c r="AA11" s="1">
        <v>15</v>
      </c>
      <c r="AB11" s="1">
        <v>8</v>
      </c>
      <c r="AC11" s="1">
        <v>7</v>
      </c>
      <c r="AD11" s="1">
        <v>15</v>
      </c>
      <c r="AE11" s="1">
        <v>8</v>
      </c>
      <c r="AF11" s="1">
        <v>197</v>
      </c>
      <c r="AG11" s="1">
        <v>8</v>
      </c>
      <c r="AH11" s="1">
        <v>8</v>
      </c>
      <c r="AI11" s="1">
        <v>6</v>
      </c>
      <c r="AJ11" s="1">
        <v>7</v>
      </c>
      <c r="AK11" s="1">
        <v>6</v>
      </c>
      <c r="AL11" s="1">
        <v>8</v>
      </c>
      <c r="AM11" s="1">
        <v>15</v>
      </c>
      <c r="AN11" s="1">
        <v>8</v>
      </c>
      <c r="AO11" s="1">
        <v>7</v>
      </c>
      <c r="AP11" s="1">
        <v>15</v>
      </c>
      <c r="AQ11" s="1">
        <v>8</v>
      </c>
      <c r="AR11" s="2">
        <v>5.84</v>
      </c>
      <c r="AS11" s="2">
        <v>5.84</v>
      </c>
      <c r="AT11" s="2">
        <v>5.84</v>
      </c>
      <c r="AU11" s="2">
        <v>5.84</v>
      </c>
      <c r="AV11" s="2">
        <v>5.84</v>
      </c>
      <c r="AW11" s="2">
        <v>5.84</v>
      </c>
      <c r="AX11" s="2">
        <v>5.84</v>
      </c>
      <c r="AY11" s="2">
        <v>5.84</v>
      </c>
      <c r="AZ11" s="2">
        <v>5.84</v>
      </c>
      <c r="BA11" s="2">
        <v>5.84</v>
      </c>
      <c r="BB11" s="2">
        <v>5.84</v>
      </c>
      <c r="BC11" s="2">
        <v>5.84</v>
      </c>
      <c r="BD11" s="1">
        <v>1150</v>
      </c>
      <c r="BE11" s="1">
        <v>47</v>
      </c>
      <c r="BF11" s="1">
        <v>47</v>
      </c>
      <c r="BG11" s="1">
        <v>35</v>
      </c>
      <c r="BH11" s="1">
        <v>41</v>
      </c>
      <c r="BI11" s="1">
        <v>35</v>
      </c>
      <c r="BJ11" s="1">
        <v>47</v>
      </c>
      <c r="BK11" s="1">
        <v>88</v>
      </c>
      <c r="BL11" s="1">
        <v>47</v>
      </c>
      <c r="BM11" s="1">
        <v>41</v>
      </c>
      <c r="BN11" s="1">
        <v>88</v>
      </c>
      <c r="BO11" s="1">
        <v>47</v>
      </c>
      <c r="BP11" s="1">
        <v>1150</v>
      </c>
      <c r="BQ11" s="1">
        <v>47</v>
      </c>
      <c r="BR11" s="1">
        <v>47</v>
      </c>
      <c r="BS11" s="1">
        <v>35</v>
      </c>
      <c r="BT11" s="1">
        <v>41</v>
      </c>
      <c r="BU11" s="1">
        <v>35</v>
      </c>
      <c r="BV11" s="1">
        <v>47</v>
      </c>
      <c r="BW11" s="1">
        <v>88</v>
      </c>
      <c r="BX11" s="1">
        <v>47</v>
      </c>
      <c r="BY11" s="1">
        <v>41</v>
      </c>
      <c r="BZ11" s="1">
        <v>88</v>
      </c>
      <c r="CA11" s="1">
        <v>47</v>
      </c>
      <c r="CB11" s="1">
        <v>102.672</v>
      </c>
      <c r="CC11" s="1">
        <v>3.952</v>
      </c>
      <c r="CD11" s="1">
        <v>4.3869999999999996</v>
      </c>
      <c r="CE11" s="1">
        <v>3.363</v>
      </c>
      <c r="CF11" s="1">
        <v>3.73</v>
      </c>
      <c r="CG11" s="1">
        <v>3.21</v>
      </c>
      <c r="CH11" s="1">
        <v>4.4240000000000004</v>
      </c>
      <c r="CI11" s="1">
        <v>7.9690000000000003</v>
      </c>
      <c r="CJ11" s="1">
        <v>3.919</v>
      </c>
      <c r="CK11" s="1">
        <v>3.548</v>
      </c>
      <c r="CL11" s="1">
        <v>7.63</v>
      </c>
      <c r="CM11" s="1">
        <v>4.1959999999999997</v>
      </c>
      <c r="CN11" s="1">
        <v>293</v>
      </c>
      <c r="CO11" s="1">
        <v>293</v>
      </c>
      <c r="CP11" s="1">
        <v>1713</v>
      </c>
      <c r="CQ11" s="1">
        <v>1713</v>
      </c>
      <c r="CR11" s="1">
        <v>153</v>
      </c>
      <c r="CS11">
        <v>2018</v>
      </c>
      <c r="CT11">
        <v>11196.078431372549</v>
      </c>
      <c r="CV11">
        <v>1587.3673828663013</v>
      </c>
      <c r="CW11">
        <v>177.72289717973686</v>
      </c>
    </row>
    <row r="12" spans="1:103">
      <c r="A12" s="100">
        <v>546</v>
      </c>
      <c r="B12" t="s">
        <v>108</v>
      </c>
      <c r="C12" t="s">
        <v>109</v>
      </c>
      <c r="D12" t="s">
        <v>240</v>
      </c>
      <c r="E12" t="s">
        <v>241</v>
      </c>
      <c r="F12">
        <v>22380</v>
      </c>
      <c r="G12" s="103" t="s">
        <v>121</v>
      </c>
      <c r="H12" t="s">
        <v>113</v>
      </c>
      <c r="I12" t="s">
        <v>114</v>
      </c>
      <c r="J12" t="s">
        <v>8</v>
      </c>
      <c r="K12">
        <v>22</v>
      </c>
      <c r="L12">
        <v>2</v>
      </c>
      <c r="M12" t="s">
        <v>115</v>
      </c>
      <c r="N12" t="s">
        <v>243</v>
      </c>
      <c r="O12" t="s">
        <v>126</v>
      </c>
      <c r="P12" t="s">
        <v>126</v>
      </c>
      <c r="Q12" t="s">
        <v>118</v>
      </c>
      <c r="R12" t="s">
        <v>132</v>
      </c>
      <c r="S12" t="s">
        <v>127</v>
      </c>
      <c r="T12" s="1">
        <v>107</v>
      </c>
      <c r="U12" s="1">
        <v>0</v>
      </c>
      <c r="V12" s="1">
        <v>0</v>
      </c>
      <c r="W12" s="1">
        <v>0</v>
      </c>
      <c r="X12" s="1">
        <v>0</v>
      </c>
      <c r="Y12" s="1">
        <v>141</v>
      </c>
      <c r="Z12" s="1">
        <v>220</v>
      </c>
      <c r="AA12" s="1">
        <v>0</v>
      </c>
      <c r="AB12" s="1">
        <v>0</v>
      </c>
      <c r="AC12" s="1">
        <v>0</v>
      </c>
      <c r="AD12" s="1">
        <v>0</v>
      </c>
      <c r="AE12" s="1">
        <v>0</v>
      </c>
      <c r="AF12" s="1">
        <v>107</v>
      </c>
      <c r="AG12" s="1">
        <v>0</v>
      </c>
      <c r="AH12" s="1">
        <v>0</v>
      </c>
      <c r="AI12" s="1">
        <v>0</v>
      </c>
      <c r="AJ12" s="1">
        <v>0</v>
      </c>
      <c r="AK12" s="1">
        <v>141</v>
      </c>
      <c r="AL12" s="1">
        <v>220</v>
      </c>
      <c r="AM12" s="1">
        <v>0</v>
      </c>
      <c r="AN12" s="1">
        <v>0</v>
      </c>
      <c r="AO12" s="1">
        <v>0</v>
      </c>
      <c r="AP12" s="1">
        <v>0</v>
      </c>
      <c r="AQ12" s="1">
        <v>0</v>
      </c>
      <c r="AR12" s="2">
        <v>5.81</v>
      </c>
      <c r="AS12" s="2">
        <v>0</v>
      </c>
      <c r="AT12" s="2">
        <v>0</v>
      </c>
      <c r="AU12" s="2">
        <v>0</v>
      </c>
      <c r="AV12" s="2">
        <v>0</v>
      </c>
      <c r="AW12" s="2">
        <v>5.76</v>
      </c>
      <c r="AX12" s="2">
        <v>5.82</v>
      </c>
      <c r="AY12" s="2">
        <v>0</v>
      </c>
      <c r="AZ12" s="2">
        <v>0</v>
      </c>
      <c r="BA12" s="2">
        <v>0</v>
      </c>
      <c r="BB12" s="2">
        <v>0</v>
      </c>
      <c r="BC12" s="2">
        <v>0</v>
      </c>
      <c r="BD12" s="1">
        <v>622</v>
      </c>
      <c r="BE12" s="1">
        <v>0</v>
      </c>
      <c r="BF12" s="1">
        <v>0</v>
      </c>
      <c r="BG12" s="1">
        <v>0</v>
      </c>
      <c r="BH12" s="1">
        <v>0</v>
      </c>
      <c r="BI12" s="1">
        <v>812</v>
      </c>
      <c r="BJ12" s="1">
        <v>1280</v>
      </c>
      <c r="BK12" s="1">
        <v>0</v>
      </c>
      <c r="BL12" s="1">
        <v>0</v>
      </c>
      <c r="BM12" s="1">
        <v>0</v>
      </c>
      <c r="BN12" s="1">
        <v>0</v>
      </c>
      <c r="BO12" s="1">
        <v>0</v>
      </c>
      <c r="BP12" s="1">
        <v>622</v>
      </c>
      <c r="BQ12" s="1">
        <v>0</v>
      </c>
      <c r="BR12" s="1">
        <v>0</v>
      </c>
      <c r="BS12" s="1">
        <v>0</v>
      </c>
      <c r="BT12" s="1">
        <v>0</v>
      </c>
      <c r="BU12" s="1">
        <v>812</v>
      </c>
      <c r="BV12" s="1">
        <v>1280</v>
      </c>
      <c r="BW12" s="1">
        <v>0</v>
      </c>
      <c r="BX12" s="1">
        <v>0</v>
      </c>
      <c r="BY12" s="1">
        <v>0</v>
      </c>
      <c r="BZ12" s="1">
        <v>0</v>
      </c>
      <c r="CA12" s="1">
        <v>0</v>
      </c>
      <c r="CB12" s="1">
        <v>55.485999999999997</v>
      </c>
      <c r="CC12" s="1">
        <v>-10.321</v>
      </c>
      <c r="CD12" s="1">
        <v>-11.308</v>
      </c>
      <c r="CE12" s="1">
        <v>-10.446999999999999</v>
      </c>
      <c r="CF12" s="1">
        <v>-9.016</v>
      </c>
      <c r="CG12" s="1">
        <v>54.947000000000003</v>
      </c>
      <c r="CH12" s="1">
        <v>93.921000000000006</v>
      </c>
      <c r="CI12" s="1">
        <v>0</v>
      </c>
      <c r="CJ12" s="1">
        <v>0</v>
      </c>
      <c r="CK12" s="1">
        <v>-9.7379999999999995</v>
      </c>
      <c r="CL12" s="1">
        <v>-11.561999999999999</v>
      </c>
      <c r="CM12" s="1">
        <v>-12.561999999999999</v>
      </c>
      <c r="CN12" s="1">
        <v>468</v>
      </c>
      <c r="CO12" s="1">
        <v>468</v>
      </c>
      <c r="CP12" s="1">
        <v>2714</v>
      </c>
      <c r="CQ12" s="1">
        <v>2714</v>
      </c>
      <c r="CR12" s="1">
        <v>129.4</v>
      </c>
      <c r="CS12">
        <v>2018</v>
      </c>
      <c r="CT12">
        <v>20973.72488408037</v>
      </c>
      <c r="CV12">
        <v>1587.3673828663013</v>
      </c>
      <c r="CW12">
        <v>332.93006778200476</v>
      </c>
    </row>
    <row r="13" spans="1:103">
      <c r="A13" s="100">
        <v>546</v>
      </c>
      <c r="B13" t="s">
        <v>108</v>
      </c>
      <c r="C13" t="s">
        <v>109</v>
      </c>
      <c r="D13" t="s">
        <v>240</v>
      </c>
      <c r="E13" t="s">
        <v>241</v>
      </c>
      <c r="F13">
        <v>22380</v>
      </c>
      <c r="G13" s="103" t="s">
        <v>121</v>
      </c>
      <c r="H13" t="s">
        <v>113</v>
      </c>
      <c r="I13" t="s">
        <v>114</v>
      </c>
      <c r="J13" t="s">
        <v>8</v>
      </c>
      <c r="K13">
        <v>22</v>
      </c>
      <c r="L13">
        <v>2</v>
      </c>
      <c r="M13" t="s">
        <v>115</v>
      </c>
      <c r="N13" t="s">
        <v>243</v>
      </c>
      <c r="O13" t="s">
        <v>117</v>
      </c>
      <c r="P13" t="s">
        <v>117</v>
      </c>
      <c r="Q13" t="s">
        <v>118</v>
      </c>
      <c r="R13" t="s">
        <v>132</v>
      </c>
      <c r="S13" t="s">
        <v>120</v>
      </c>
      <c r="T13" s="1">
        <v>3871</v>
      </c>
      <c r="U13" s="1">
        <v>0</v>
      </c>
      <c r="V13" s="1">
        <v>0</v>
      </c>
      <c r="W13" s="1">
        <v>0</v>
      </c>
      <c r="X13" s="1">
        <v>0</v>
      </c>
      <c r="Y13" s="1">
        <v>0</v>
      </c>
      <c r="Z13" s="1">
        <v>17602</v>
      </c>
      <c r="AA13" s="1">
        <v>74826</v>
      </c>
      <c r="AB13" s="1">
        <v>40684</v>
      </c>
      <c r="AC13" s="1">
        <v>0</v>
      </c>
      <c r="AD13" s="1">
        <v>0</v>
      </c>
      <c r="AE13" s="1">
        <v>0</v>
      </c>
      <c r="AF13" s="1">
        <v>3871</v>
      </c>
      <c r="AG13" s="1">
        <v>0</v>
      </c>
      <c r="AH13" s="1">
        <v>0</v>
      </c>
      <c r="AI13" s="1">
        <v>0</v>
      </c>
      <c r="AJ13" s="1">
        <v>0</v>
      </c>
      <c r="AK13" s="1">
        <v>0</v>
      </c>
      <c r="AL13" s="1">
        <v>17602</v>
      </c>
      <c r="AM13" s="1">
        <v>74826</v>
      </c>
      <c r="AN13" s="1">
        <v>40684</v>
      </c>
      <c r="AO13" s="1">
        <v>0</v>
      </c>
      <c r="AP13" s="1">
        <v>0</v>
      </c>
      <c r="AQ13" s="1">
        <v>0</v>
      </c>
      <c r="AR13" s="2">
        <v>1.03</v>
      </c>
      <c r="AS13" s="2">
        <v>0</v>
      </c>
      <c r="AT13" s="2">
        <v>0</v>
      </c>
      <c r="AU13" s="2">
        <v>0</v>
      </c>
      <c r="AV13" s="2">
        <v>0</v>
      </c>
      <c r="AW13" s="2">
        <v>0</v>
      </c>
      <c r="AX13" s="2">
        <v>1.03</v>
      </c>
      <c r="AY13" s="2">
        <v>1.03</v>
      </c>
      <c r="AZ13" s="2">
        <v>1.03</v>
      </c>
      <c r="BA13" s="2">
        <v>0</v>
      </c>
      <c r="BB13" s="2">
        <v>0</v>
      </c>
      <c r="BC13" s="2">
        <v>0</v>
      </c>
      <c r="BD13" s="1">
        <v>3987</v>
      </c>
      <c r="BE13" s="1">
        <v>0</v>
      </c>
      <c r="BF13" s="1">
        <v>0</v>
      </c>
      <c r="BG13" s="1">
        <v>0</v>
      </c>
      <c r="BH13" s="1">
        <v>0</v>
      </c>
      <c r="BI13" s="1">
        <v>0</v>
      </c>
      <c r="BJ13" s="1">
        <v>18130</v>
      </c>
      <c r="BK13" s="1">
        <v>77071</v>
      </c>
      <c r="BL13" s="1">
        <v>41905</v>
      </c>
      <c r="BM13" s="1">
        <v>0</v>
      </c>
      <c r="BN13" s="1">
        <v>0</v>
      </c>
      <c r="BO13" s="1">
        <v>0</v>
      </c>
      <c r="BP13" s="1">
        <v>3987</v>
      </c>
      <c r="BQ13" s="1">
        <v>0</v>
      </c>
      <c r="BR13" s="1">
        <v>0</v>
      </c>
      <c r="BS13" s="1">
        <v>0</v>
      </c>
      <c r="BT13" s="1">
        <v>0</v>
      </c>
      <c r="BU13" s="1">
        <v>0</v>
      </c>
      <c r="BV13" s="1">
        <v>18130</v>
      </c>
      <c r="BW13" s="1">
        <v>77071</v>
      </c>
      <c r="BX13" s="1">
        <v>41905</v>
      </c>
      <c r="BY13" s="1">
        <v>0</v>
      </c>
      <c r="BZ13" s="1">
        <v>0</v>
      </c>
      <c r="CA13" s="1">
        <v>0</v>
      </c>
      <c r="CB13" s="1">
        <v>355.863</v>
      </c>
      <c r="CC13" s="1">
        <v>-189.71100000000001</v>
      </c>
      <c r="CD13" s="1">
        <v>-207.86799999999999</v>
      </c>
      <c r="CE13" s="1">
        <v>-192.03899999999999</v>
      </c>
      <c r="CF13" s="1">
        <v>-165.73599999999999</v>
      </c>
      <c r="CG13" s="1">
        <v>0</v>
      </c>
      <c r="CH13" s="1">
        <v>1329.895</v>
      </c>
      <c r="CI13" s="1">
        <v>6096</v>
      </c>
      <c r="CJ13" s="1">
        <v>3126</v>
      </c>
      <c r="CK13" s="1">
        <v>-179.00399999999999</v>
      </c>
      <c r="CL13" s="1">
        <v>-212.523</v>
      </c>
      <c r="CM13" s="1">
        <v>-230.91300000000001</v>
      </c>
      <c r="CN13" s="1">
        <v>136983</v>
      </c>
      <c r="CO13" s="1">
        <v>136983</v>
      </c>
      <c r="CP13" s="1">
        <v>141093</v>
      </c>
      <c r="CQ13" s="1">
        <v>141093</v>
      </c>
      <c r="CR13" s="1">
        <v>9529.9639999999999</v>
      </c>
      <c r="CS13">
        <v>2018</v>
      </c>
      <c r="CT13">
        <v>14805.197585216481</v>
      </c>
      <c r="CV13">
        <v>475.6390309534886</v>
      </c>
      <c r="CW13">
        <v>70.419298325072958</v>
      </c>
    </row>
    <row r="14" spans="1:103">
      <c r="A14" s="100">
        <v>546</v>
      </c>
      <c r="B14" t="s">
        <v>108</v>
      </c>
      <c r="C14" t="s">
        <v>109</v>
      </c>
      <c r="D14" t="s">
        <v>240</v>
      </c>
      <c r="E14" t="s">
        <v>241</v>
      </c>
      <c r="F14">
        <v>22380</v>
      </c>
      <c r="G14" s="103" t="s">
        <v>121</v>
      </c>
      <c r="H14" t="s">
        <v>113</v>
      </c>
      <c r="I14" t="s">
        <v>114</v>
      </c>
      <c r="J14" t="s">
        <v>8</v>
      </c>
      <c r="K14">
        <v>22</v>
      </c>
      <c r="L14">
        <v>2</v>
      </c>
      <c r="M14" t="s">
        <v>115</v>
      </c>
      <c r="N14" t="s">
        <v>243</v>
      </c>
      <c r="O14" t="s">
        <v>128</v>
      </c>
      <c r="P14" t="s">
        <v>128</v>
      </c>
      <c r="Q14" t="s">
        <v>118</v>
      </c>
      <c r="R14" t="s">
        <v>132</v>
      </c>
      <c r="S14" t="s">
        <v>127</v>
      </c>
      <c r="T14" s="1">
        <v>119796</v>
      </c>
      <c r="U14" s="1">
        <v>0</v>
      </c>
      <c r="V14" s="1">
        <v>0</v>
      </c>
      <c r="W14" s="1">
        <v>0</v>
      </c>
      <c r="X14" s="1">
        <v>0</v>
      </c>
      <c r="Y14" s="1">
        <v>4819</v>
      </c>
      <c r="Z14" s="1">
        <v>5336</v>
      </c>
      <c r="AA14" s="1">
        <v>0</v>
      </c>
      <c r="AB14" s="1">
        <v>0</v>
      </c>
      <c r="AC14" s="1">
        <v>0</v>
      </c>
      <c r="AD14" s="1">
        <v>0</v>
      </c>
      <c r="AE14" s="1">
        <v>0</v>
      </c>
      <c r="AF14" s="1">
        <v>119796</v>
      </c>
      <c r="AG14" s="1">
        <v>0</v>
      </c>
      <c r="AH14" s="1">
        <v>0</v>
      </c>
      <c r="AI14" s="1">
        <v>0</v>
      </c>
      <c r="AJ14" s="1">
        <v>0</v>
      </c>
      <c r="AK14" s="1">
        <v>4819</v>
      </c>
      <c r="AL14" s="1">
        <v>5336</v>
      </c>
      <c r="AM14" s="1">
        <v>0</v>
      </c>
      <c r="AN14" s="1">
        <v>0</v>
      </c>
      <c r="AO14" s="1">
        <v>0</v>
      </c>
      <c r="AP14" s="1">
        <v>0</v>
      </c>
      <c r="AQ14" s="1">
        <v>0</v>
      </c>
      <c r="AR14" s="2">
        <v>6.16</v>
      </c>
      <c r="AS14" s="2">
        <v>0</v>
      </c>
      <c r="AT14" s="2">
        <v>0</v>
      </c>
      <c r="AU14" s="2">
        <v>0</v>
      </c>
      <c r="AV14" s="2">
        <v>0</v>
      </c>
      <c r="AW14" s="2">
        <v>6.11</v>
      </c>
      <c r="AX14" s="2">
        <v>6.15</v>
      </c>
      <c r="AY14" s="2">
        <v>0</v>
      </c>
      <c r="AZ14" s="2">
        <v>0</v>
      </c>
      <c r="BA14" s="2">
        <v>0</v>
      </c>
      <c r="BB14" s="2">
        <v>0</v>
      </c>
      <c r="BC14" s="2">
        <v>0</v>
      </c>
      <c r="BD14" s="1">
        <v>737943</v>
      </c>
      <c r="BE14" s="1">
        <v>0</v>
      </c>
      <c r="BF14" s="1">
        <v>0</v>
      </c>
      <c r="BG14" s="1">
        <v>0</v>
      </c>
      <c r="BH14" s="1">
        <v>0</v>
      </c>
      <c r="BI14" s="1">
        <v>29444</v>
      </c>
      <c r="BJ14" s="1">
        <v>32816</v>
      </c>
      <c r="BK14" s="1">
        <v>0</v>
      </c>
      <c r="BL14" s="1">
        <v>0</v>
      </c>
      <c r="BM14" s="1">
        <v>0</v>
      </c>
      <c r="BN14" s="1">
        <v>0</v>
      </c>
      <c r="BO14" s="1">
        <v>0</v>
      </c>
      <c r="BP14" s="1">
        <v>737943</v>
      </c>
      <c r="BQ14" s="1">
        <v>0</v>
      </c>
      <c r="BR14" s="1">
        <v>0</v>
      </c>
      <c r="BS14" s="1">
        <v>0</v>
      </c>
      <c r="BT14" s="1">
        <v>0</v>
      </c>
      <c r="BU14" s="1">
        <v>29444</v>
      </c>
      <c r="BV14" s="1">
        <v>32816</v>
      </c>
      <c r="BW14" s="1">
        <v>0</v>
      </c>
      <c r="BX14" s="1">
        <v>0</v>
      </c>
      <c r="BY14" s="1">
        <v>0</v>
      </c>
      <c r="BZ14" s="1">
        <v>0</v>
      </c>
      <c r="CA14" s="1">
        <v>0</v>
      </c>
      <c r="CB14" s="1">
        <v>65863.650999999998</v>
      </c>
      <c r="CC14" s="1">
        <v>-614.96799999999996</v>
      </c>
      <c r="CD14" s="1">
        <v>-673.82399999999996</v>
      </c>
      <c r="CE14" s="1">
        <v>-622.51400000000001</v>
      </c>
      <c r="CF14" s="1">
        <v>-537.24800000000005</v>
      </c>
      <c r="CG14" s="1">
        <v>1992.0530000000001</v>
      </c>
      <c r="CH14" s="1">
        <v>2407.1840000000002</v>
      </c>
      <c r="CI14" s="1">
        <v>0</v>
      </c>
      <c r="CJ14" s="1">
        <v>0</v>
      </c>
      <c r="CK14" s="1">
        <v>-580.25800000000004</v>
      </c>
      <c r="CL14" s="1">
        <v>-688.91499999999996</v>
      </c>
      <c r="CM14" s="1">
        <v>-748.52499999999998</v>
      </c>
      <c r="CN14" s="1">
        <v>129951</v>
      </c>
      <c r="CO14" s="1">
        <v>129951</v>
      </c>
      <c r="CP14" s="1">
        <v>800203</v>
      </c>
      <c r="CQ14" s="1">
        <v>800203</v>
      </c>
      <c r="CR14" s="1">
        <v>65796.635999999999</v>
      </c>
      <c r="CS14">
        <v>2018</v>
      </c>
      <c r="CT14">
        <v>12161.761583069383</v>
      </c>
      <c r="CV14">
        <v>1115.164113563842</v>
      </c>
      <c r="CW14">
        <v>135.62360075158355</v>
      </c>
    </row>
    <row r="15" spans="1:103">
      <c r="A15" s="100">
        <v>557</v>
      </c>
      <c r="B15" t="s">
        <v>108</v>
      </c>
      <c r="C15" t="s">
        <v>109</v>
      </c>
      <c r="D15" t="s">
        <v>250</v>
      </c>
      <c r="E15" t="s">
        <v>224</v>
      </c>
      <c r="F15">
        <v>54895</v>
      </c>
      <c r="G15" s="103" t="s">
        <v>121</v>
      </c>
      <c r="H15" t="s">
        <v>113</v>
      </c>
      <c r="I15" t="s">
        <v>114</v>
      </c>
      <c r="J15" t="s">
        <v>8</v>
      </c>
      <c r="K15">
        <v>22</v>
      </c>
      <c r="L15">
        <v>2</v>
      </c>
      <c r="M15" t="s">
        <v>115</v>
      </c>
      <c r="N15" t="s">
        <v>231</v>
      </c>
      <c r="O15" t="s">
        <v>126</v>
      </c>
      <c r="P15" t="s">
        <v>126</v>
      </c>
      <c r="Q15" t="s">
        <v>118</v>
      </c>
      <c r="R15" t="s">
        <v>142</v>
      </c>
      <c r="S15" t="s">
        <v>127</v>
      </c>
      <c r="T15" s="1">
        <v>0</v>
      </c>
      <c r="U15" s="1">
        <v>0</v>
      </c>
      <c r="V15" s="1">
        <v>0</v>
      </c>
      <c r="W15" s="1">
        <v>0</v>
      </c>
      <c r="X15" s="1">
        <v>0</v>
      </c>
      <c r="Y15" s="1">
        <v>0</v>
      </c>
      <c r="Z15" s="1">
        <v>0</v>
      </c>
      <c r="AA15" s="1">
        <v>0</v>
      </c>
      <c r="AB15" s="1">
        <v>0</v>
      </c>
      <c r="AC15" s="1">
        <v>0</v>
      </c>
      <c r="AD15" s="1">
        <v>0</v>
      </c>
      <c r="AE15" s="1">
        <v>0</v>
      </c>
      <c r="AF15" s="1">
        <v>0</v>
      </c>
      <c r="AG15" s="1">
        <v>0</v>
      </c>
      <c r="AH15" s="1">
        <v>0</v>
      </c>
      <c r="AI15" s="1">
        <v>0</v>
      </c>
      <c r="AJ15" s="1">
        <v>0</v>
      </c>
      <c r="AK15" s="1">
        <v>0</v>
      </c>
      <c r="AL15" s="1">
        <v>0</v>
      </c>
      <c r="AM15" s="1">
        <v>0</v>
      </c>
      <c r="AN15" s="1">
        <v>0</v>
      </c>
      <c r="AO15" s="1">
        <v>0</v>
      </c>
      <c r="AP15" s="1">
        <v>0</v>
      </c>
      <c r="AQ15" s="1">
        <v>0</v>
      </c>
      <c r="AR15" s="2">
        <v>0</v>
      </c>
      <c r="AS15" s="2">
        <v>0</v>
      </c>
      <c r="AT15" s="2">
        <v>0</v>
      </c>
      <c r="AU15" s="2">
        <v>0</v>
      </c>
      <c r="AV15" s="2">
        <v>0</v>
      </c>
      <c r="AW15" s="2">
        <v>0</v>
      </c>
      <c r="AX15" s="2">
        <v>0</v>
      </c>
      <c r="AY15" s="2">
        <v>0</v>
      </c>
      <c r="AZ15" s="2">
        <v>0</v>
      </c>
      <c r="BA15" s="2">
        <v>0</v>
      </c>
      <c r="BB15" s="2">
        <v>0</v>
      </c>
      <c r="BC15" s="2">
        <v>0</v>
      </c>
      <c r="BD15" s="1">
        <v>0</v>
      </c>
      <c r="BE15" s="1">
        <v>0</v>
      </c>
      <c r="BF15" s="1">
        <v>0</v>
      </c>
      <c r="BG15" s="1">
        <v>0</v>
      </c>
      <c r="BH15" s="1">
        <v>0</v>
      </c>
      <c r="BI15" s="1">
        <v>0</v>
      </c>
      <c r="BJ15" s="1">
        <v>0</v>
      </c>
      <c r="BK15" s="1">
        <v>0</v>
      </c>
      <c r="BL15" s="1">
        <v>0</v>
      </c>
      <c r="BM15" s="1">
        <v>0</v>
      </c>
      <c r="BN15" s="1">
        <v>0</v>
      </c>
      <c r="BO15" s="1">
        <v>0</v>
      </c>
      <c r="BP15" s="1">
        <v>0</v>
      </c>
      <c r="BQ15" s="1">
        <v>0</v>
      </c>
      <c r="BR15" s="1">
        <v>0</v>
      </c>
      <c r="BS15" s="1">
        <v>0</v>
      </c>
      <c r="BT15" s="1">
        <v>0</v>
      </c>
      <c r="BU15" s="1">
        <v>0</v>
      </c>
      <c r="BV15" s="1">
        <v>0</v>
      </c>
      <c r="BW15" s="1">
        <v>0</v>
      </c>
      <c r="BX15" s="1">
        <v>0</v>
      </c>
      <c r="BY15" s="1">
        <v>0</v>
      </c>
      <c r="BZ15" s="1">
        <v>0</v>
      </c>
      <c r="CA15" s="1">
        <v>0</v>
      </c>
      <c r="CB15" s="1">
        <v>0</v>
      </c>
      <c r="CC15" s="1">
        <v>0</v>
      </c>
      <c r="CD15" s="1">
        <v>0</v>
      </c>
      <c r="CE15" s="1">
        <v>0</v>
      </c>
      <c r="CF15" s="1">
        <v>0</v>
      </c>
      <c r="CG15" s="1">
        <v>0</v>
      </c>
      <c r="CH15" s="1">
        <v>0</v>
      </c>
      <c r="CI15" s="1">
        <v>0</v>
      </c>
      <c r="CJ15" s="1">
        <v>0</v>
      </c>
      <c r="CK15" s="1">
        <v>0</v>
      </c>
      <c r="CL15" s="1">
        <v>0</v>
      </c>
      <c r="CM15" s="1">
        <v>0</v>
      </c>
      <c r="CN15" s="1">
        <v>0</v>
      </c>
      <c r="CO15" s="1">
        <v>0</v>
      </c>
      <c r="CP15" s="1">
        <v>0</v>
      </c>
      <c r="CQ15" s="1">
        <v>0</v>
      </c>
      <c r="CR15" s="1">
        <v>0</v>
      </c>
      <c r="CS15">
        <v>2018</v>
      </c>
      <c r="CT15" t="s">
        <v>8</v>
      </c>
      <c r="CV15">
        <v>1587.3673828663013</v>
      </c>
      <c r="CW15" t="s">
        <v>8</v>
      </c>
    </row>
    <row r="16" spans="1:103">
      <c r="A16" s="100">
        <v>557</v>
      </c>
      <c r="B16" t="s">
        <v>108</v>
      </c>
      <c r="C16" t="s">
        <v>109</v>
      </c>
      <c r="D16" t="s">
        <v>250</v>
      </c>
      <c r="E16" t="s">
        <v>224</v>
      </c>
      <c r="F16">
        <v>54895</v>
      </c>
      <c r="G16" s="103" t="s">
        <v>121</v>
      </c>
      <c r="H16" t="s">
        <v>113</v>
      </c>
      <c r="I16" t="s">
        <v>114</v>
      </c>
      <c r="J16" t="s">
        <v>8</v>
      </c>
      <c r="K16">
        <v>22</v>
      </c>
      <c r="L16">
        <v>2</v>
      </c>
      <c r="M16" t="s">
        <v>115</v>
      </c>
      <c r="N16" t="s">
        <v>231</v>
      </c>
      <c r="O16" t="s">
        <v>232</v>
      </c>
      <c r="P16" t="s">
        <v>184</v>
      </c>
      <c r="Q16" t="s">
        <v>118</v>
      </c>
      <c r="R16" t="s">
        <v>142</v>
      </c>
      <c r="S16" t="s">
        <v>127</v>
      </c>
      <c r="T16" s="1">
        <v>490</v>
      </c>
      <c r="U16" s="1">
        <v>19</v>
      </c>
      <c r="V16" s="1">
        <v>21</v>
      </c>
      <c r="W16" s="1">
        <v>16</v>
      </c>
      <c r="X16" s="1">
        <v>18</v>
      </c>
      <c r="Y16" s="1">
        <v>15</v>
      </c>
      <c r="Z16" s="1">
        <v>21</v>
      </c>
      <c r="AA16" s="1">
        <v>38</v>
      </c>
      <c r="AB16" s="1">
        <v>19</v>
      </c>
      <c r="AC16" s="1">
        <v>17</v>
      </c>
      <c r="AD16" s="1">
        <v>36</v>
      </c>
      <c r="AE16" s="1">
        <v>20</v>
      </c>
      <c r="AF16" s="1">
        <v>490</v>
      </c>
      <c r="AG16" s="1">
        <v>19</v>
      </c>
      <c r="AH16" s="1">
        <v>21</v>
      </c>
      <c r="AI16" s="1">
        <v>16</v>
      </c>
      <c r="AJ16" s="1">
        <v>18</v>
      </c>
      <c r="AK16" s="1">
        <v>15</v>
      </c>
      <c r="AL16" s="1">
        <v>21</v>
      </c>
      <c r="AM16" s="1">
        <v>38</v>
      </c>
      <c r="AN16" s="1">
        <v>19</v>
      </c>
      <c r="AO16" s="1">
        <v>17</v>
      </c>
      <c r="AP16" s="1">
        <v>36</v>
      </c>
      <c r="AQ16" s="1">
        <v>20</v>
      </c>
      <c r="AR16" s="2">
        <v>6</v>
      </c>
      <c r="AS16" s="2">
        <v>6</v>
      </c>
      <c r="AT16" s="2">
        <v>6</v>
      </c>
      <c r="AU16" s="2">
        <v>6</v>
      </c>
      <c r="AV16" s="2">
        <v>6</v>
      </c>
      <c r="AW16" s="2">
        <v>6</v>
      </c>
      <c r="AX16" s="2">
        <v>6</v>
      </c>
      <c r="AY16" s="2">
        <v>6</v>
      </c>
      <c r="AZ16" s="2">
        <v>6</v>
      </c>
      <c r="BA16" s="2">
        <v>6</v>
      </c>
      <c r="BB16" s="2">
        <v>6</v>
      </c>
      <c r="BC16" s="2">
        <v>6</v>
      </c>
      <c r="BD16" s="1">
        <v>2940</v>
      </c>
      <c r="BE16" s="1">
        <v>114</v>
      </c>
      <c r="BF16" s="1">
        <v>126</v>
      </c>
      <c r="BG16" s="1">
        <v>96</v>
      </c>
      <c r="BH16" s="1">
        <v>108</v>
      </c>
      <c r="BI16" s="1">
        <v>90</v>
      </c>
      <c r="BJ16" s="1">
        <v>126</v>
      </c>
      <c r="BK16" s="1">
        <v>228</v>
      </c>
      <c r="BL16" s="1">
        <v>114</v>
      </c>
      <c r="BM16" s="1">
        <v>102</v>
      </c>
      <c r="BN16" s="1">
        <v>216</v>
      </c>
      <c r="BO16" s="1">
        <v>120</v>
      </c>
      <c r="BP16" s="1">
        <v>2940</v>
      </c>
      <c r="BQ16" s="1">
        <v>114</v>
      </c>
      <c r="BR16" s="1">
        <v>126</v>
      </c>
      <c r="BS16" s="1">
        <v>96</v>
      </c>
      <c r="BT16" s="1">
        <v>108</v>
      </c>
      <c r="BU16" s="1">
        <v>90</v>
      </c>
      <c r="BV16" s="1">
        <v>126</v>
      </c>
      <c r="BW16" s="1">
        <v>228</v>
      </c>
      <c r="BX16" s="1">
        <v>114</v>
      </c>
      <c r="BY16" s="1">
        <v>102</v>
      </c>
      <c r="BZ16" s="1">
        <v>216</v>
      </c>
      <c r="CA16" s="1">
        <v>120</v>
      </c>
      <c r="CB16" s="1">
        <v>190.58099999999999</v>
      </c>
      <c r="CC16" s="1">
        <v>7.335</v>
      </c>
      <c r="CD16" s="1">
        <v>8.1440000000000001</v>
      </c>
      <c r="CE16" s="1">
        <v>6.2430000000000003</v>
      </c>
      <c r="CF16" s="1">
        <v>6.923</v>
      </c>
      <c r="CG16" s="1">
        <v>5.9589999999999996</v>
      </c>
      <c r="CH16" s="1">
        <v>8.2110000000000003</v>
      </c>
      <c r="CI16" s="1">
        <v>14.792</v>
      </c>
      <c r="CJ16" s="1">
        <v>7.274</v>
      </c>
      <c r="CK16" s="1">
        <v>6.5860000000000003</v>
      </c>
      <c r="CL16" s="1">
        <v>14.163</v>
      </c>
      <c r="CM16" s="1">
        <v>7.7889999999999997</v>
      </c>
      <c r="CN16" s="1">
        <v>730</v>
      </c>
      <c r="CO16" s="1">
        <v>730</v>
      </c>
      <c r="CP16" s="1">
        <v>4380</v>
      </c>
      <c r="CQ16" s="1">
        <v>4380</v>
      </c>
      <c r="CR16" s="1">
        <v>284</v>
      </c>
      <c r="CS16">
        <v>2018</v>
      </c>
      <c r="CT16">
        <v>15422.535211267606</v>
      </c>
      <c r="CV16">
        <v>1587.3673828663013</v>
      </c>
      <c r="CW16">
        <v>244.81229355473238</v>
      </c>
    </row>
    <row r="17" spans="1:101">
      <c r="A17" s="100">
        <v>561</v>
      </c>
      <c r="B17" t="s">
        <v>108</v>
      </c>
      <c r="C17" t="s">
        <v>109</v>
      </c>
      <c r="D17" t="s">
        <v>254</v>
      </c>
      <c r="E17" t="s">
        <v>230</v>
      </c>
      <c r="F17">
        <v>22379</v>
      </c>
      <c r="G17" s="103" t="s">
        <v>121</v>
      </c>
      <c r="H17" t="s">
        <v>113</v>
      </c>
      <c r="I17" t="s">
        <v>114</v>
      </c>
      <c r="J17" t="s">
        <v>8</v>
      </c>
      <c r="K17">
        <v>22</v>
      </c>
      <c r="L17">
        <v>2</v>
      </c>
      <c r="M17" t="s">
        <v>115</v>
      </c>
      <c r="N17" t="s">
        <v>231</v>
      </c>
      <c r="O17" t="s">
        <v>232</v>
      </c>
      <c r="P17" t="s">
        <v>184</v>
      </c>
      <c r="Q17" t="s">
        <v>118</v>
      </c>
      <c r="R17" t="s">
        <v>142</v>
      </c>
      <c r="S17" t="s">
        <v>127</v>
      </c>
      <c r="T17" s="1">
        <v>0</v>
      </c>
      <c r="U17" s="1">
        <v>0</v>
      </c>
      <c r="V17" s="1">
        <v>0</v>
      </c>
      <c r="W17" s="1">
        <v>0</v>
      </c>
      <c r="X17" s="1">
        <v>0</v>
      </c>
      <c r="Y17" s="1">
        <v>0</v>
      </c>
      <c r="Z17" s="1">
        <v>0</v>
      </c>
      <c r="AA17" s="1">
        <v>0</v>
      </c>
      <c r="AB17" s="1">
        <v>0</v>
      </c>
      <c r="AC17" s="1">
        <v>0</v>
      </c>
      <c r="AD17" s="1">
        <v>0</v>
      </c>
      <c r="AE17" s="1">
        <v>0</v>
      </c>
      <c r="AF17" s="1">
        <v>0</v>
      </c>
      <c r="AG17" s="1">
        <v>0</v>
      </c>
      <c r="AH17" s="1">
        <v>0</v>
      </c>
      <c r="AI17" s="1">
        <v>0</v>
      </c>
      <c r="AJ17" s="1">
        <v>0</v>
      </c>
      <c r="AK17" s="1">
        <v>0</v>
      </c>
      <c r="AL17" s="1">
        <v>0</v>
      </c>
      <c r="AM17" s="1">
        <v>0</v>
      </c>
      <c r="AN17" s="1">
        <v>0</v>
      </c>
      <c r="AO17" s="1">
        <v>0</v>
      </c>
      <c r="AP17" s="1">
        <v>0</v>
      </c>
      <c r="AQ17" s="1">
        <v>0</v>
      </c>
      <c r="AR17" s="2">
        <v>0</v>
      </c>
      <c r="AS17" s="2">
        <v>0</v>
      </c>
      <c r="AT17" s="2">
        <v>0</v>
      </c>
      <c r="AU17" s="2">
        <v>0</v>
      </c>
      <c r="AV17" s="2">
        <v>0</v>
      </c>
      <c r="AW17" s="2">
        <v>0</v>
      </c>
      <c r="AX17" s="2">
        <v>0</v>
      </c>
      <c r="AY17" s="2">
        <v>0</v>
      </c>
      <c r="AZ17" s="2">
        <v>0</v>
      </c>
      <c r="BA17" s="2">
        <v>0</v>
      </c>
      <c r="BB17" s="2">
        <v>0</v>
      </c>
      <c r="BC17" s="2">
        <v>0</v>
      </c>
      <c r="BD17" s="1">
        <v>0</v>
      </c>
      <c r="BE17" s="1">
        <v>0</v>
      </c>
      <c r="BF17" s="1">
        <v>0</v>
      </c>
      <c r="BG17" s="1">
        <v>0</v>
      </c>
      <c r="BH17" s="1">
        <v>0</v>
      </c>
      <c r="BI17" s="1">
        <v>0</v>
      </c>
      <c r="BJ17" s="1">
        <v>0</v>
      </c>
      <c r="BK17" s="1">
        <v>0</v>
      </c>
      <c r="BL17" s="1">
        <v>0</v>
      </c>
      <c r="BM17" s="1">
        <v>0</v>
      </c>
      <c r="BN17" s="1">
        <v>0</v>
      </c>
      <c r="BO17" s="1">
        <v>0</v>
      </c>
      <c r="BP17" s="1">
        <v>0</v>
      </c>
      <c r="BQ17" s="1">
        <v>0</v>
      </c>
      <c r="BR17" s="1">
        <v>0</v>
      </c>
      <c r="BS17" s="1">
        <v>0</v>
      </c>
      <c r="BT17" s="1">
        <v>0</v>
      </c>
      <c r="BU17" s="1">
        <v>0</v>
      </c>
      <c r="BV17" s="1">
        <v>0</v>
      </c>
      <c r="BW17" s="1">
        <v>0</v>
      </c>
      <c r="BX17" s="1">
        <v>0</v>
      </c>
      <c r="BY17" s="1">
        <v>0</v>
      </c>
      <c r="BZ17" s="1">
        <v>0</v>
      </c>
      <c r="CA17" s="1">
        <v>0</v>
      </c>
      <c r="CB17" s="1">
        <v>0</v>
      </c>
      <c r="CC17" s="1">
        <v>0</v>
      </c>
      <c r="CD17" s="1">
        <v>0</v>
      </c>
      <c r="CE17" s="1">
        <v>0</v>
      </c>
      <c r="CF17" s="1">
        <v>0</v>
      </c>
      <c r="CG17" s="1">
        <v>0</v>
      </c>
      <c r="CH17" s="1">
        <v>0</v>
      </c>
      <c r="CI17" s="1">
        <v>0</v>
      </c>
      <c r="CJ17" s="1">
        <v>0</v>
      </c>
      <c r="CK17" s="1">
        <v>0</v>
      </c>
      <c r="CL17" s="1">
        <v>0</v>
      </c>
      <c r="CM17" s="1">
        <v>0</v>
      </c>
      <c r="CN17" s="1">
        <v>0</v>
      </c>
      <c r="CO17" s="1">
        <v>0</v>
      </c>
      <c r="CP17" s="1">
        <v>0</v>
      </c>
      <c r="CQ17" s="1">
        <v>0</v>
      </c>
      <c r="CR17" s="1">
        <v>0</v>
      </c>
      <c r="CS17">
        <v>2018</v>
      </c>
      <c r="CT17" t="s">
        <v>8</v>
      </c>
      <c r="CV17">
        <v>1587.3673828663013</v>
      </c>
      <c r="CW17" t="s">
        <v>8</v>
      </c>
    </row>
    <row r="18" spans="1:101">
      <c r="A18" s="100">
        <v>561</v>
      </c>
      <c r="B18" t="s">
        <v>108</v>
      </c>
      <c r="C18" t="s">
        <v>109</v>
      </c>
      <c r="D18" t="s">
        <v>254</v>
      </c>
      <c r="E18" t="s">
        <v>230</v>
      </c>
      <c r="F18">
        <v>22379</v>
      </c>
      <c r="G18" s="103" t="s">
        <v>121</v>
      </c>
      <c r="H18" t="s">
        <v>113</v>
      </c>
      <c r="I18" t="s">
        <v>114</v>
      </c>
      <c r="J18" t="s">
        <v>8</v>
      </c>
      <c r="K18">
        <v>22</v>
      </c>
      <c r="L18">
        <v>2</v>
      </c>
      <c r="M18" t="s">
        <v>115</v>
      </c>
      <c r="N18" t="s">
        <v>231</v>
      </c>
      <c r="O18" t="s">
        <v>233</v>
      </c>
      <c r="P18" t="s">
        <v>184</v>
      </c>
      <c r="Q18" t="s">
        <v>118</v>
      </c>
      <c r="R18" t="s">
        <v>142</v>
      </c>
      <c r="S18" t="s">
        <v>127</v>
      </c>
      <c r="T18" s="1">
        <v>686</v>
      </c>
      <c r="U18" s="1">
        <v>26</v>
      </c>
      <c r="V18" s="1">
        <v>29</v>
      </c>
      <c r="W18" s="1">
        <v>22</v>
      </c>
      <c r="X18" s="1">
        <v>25</v>
      </c>
      <c r="Y18" s="1">
        <v>21</v>
      </c>
      <c r="Z18" s="1">
        <v>30</v>
      </c>
      <c r="AA18" s="1">
        <v>53</v>
      </c>
      <c r="AB18" s="1">
        <v>26</v>
      </c>
      <c r="AC18" s="1">
        <v>24</v>
      </c>
      <c r="AD18" s="1">
        <v>51</v>
      </c>
      <c r="AE18" s="1">
        <v>28</v>
      </c>
      <c r="AF18" s="1">
        <v>686</v>
      </c>
      <c r="AG18" s="1">
        <v>26</v>
      </c>
      <c r="AH18" s="1">
        <v>29</v>
      </c>
      <c r="AI18" s="1">
        <v>22</v>
      </c>
      <c r="AJ18" s="1">
        <v>25</v>
      </c>
      <c r="AK18" s="1">
        <v>21</v>
      </c>
      <c r="AL18" s="1">
        <v>30</v>
      </c>
      <c r="AM18" s="1">
        <v>53</v>
      </c>
      <c r="AN18" s="1">
        <v>26</v>
      </c>
      <c r="AO18" s="1">
        <v>24</v>
      </c>
      <c r="AP18" s="1">
        <v>51</v>
      </c>
      <c r="AQ18" s="1">
        <v>28</v>
      </c>
      <c r="AR18" s="2">
        <v>5.67</v>
      </c>
      <c r="AS18" s="2">
        <v>5.67</v>
      </c>
      <c r="AT18" s="2">
        <v>5.67</v>
      </c>
      <c r="AU18" s="2">
        <v>5.67</v>
      </c>
      <c r="AV18" s="2">
        <v>5.67</v>
      </c>
      <c r="AW18" s="2">
        <v>5.67</v>
      </c>
      <c r="AX18" s="2">
        <v>5.67</v>
      </c>
      <c r="AY18" s="2">
        <v>5.67</v>
      </c>
      <c r="AZ18" s="2">
        <v>5.67</v>
      </c>
      <c r="BA18" s="2">
        <v>5.67</v>
      </c>
      <c r="BB18" s="2">
        <v>5.67</v>
      </c>
      <c r="BC18" s="2">
        <v>5.67</v>
      </c>
      <c r="BD18" s="1">
        <v>3890</v>
      </c>
      <c r="BE18" s="1">
        <v>147</v>
      </c>
      <c r="BF18" s="1">
        <v>164</v>
      </c>
      <c r="BG18" s="1">
        <v>125</v>
      </c>
      <c r="BH18" s="1">
        <v>142</v>
      </c>
      <c r="BI18" s="1">
        <v>119</v>
      </c>
      <c r="BJ18" s="1">
        <v>170</v>
      </c>
      <c r="BK18" s="1">
        <v>301</v>
      </c>
      <c r="BL18" s="1">
        <v>147</v>
      </c>
      <c r="BM18" s="1">
        <v>136</v>
      </c>
      <c r="BN18" s="1">
        <v>289</v>
      </c>
      <c r="BO18" s="1">
        <v>159</v>
      </c>
      <c r="BP18" s="1">
        <v>3890</v>
      </c>
      <c r="BQ18" s="1">
        <v>147</v>
      </c>
      <c r="BR18" s="1">
        <v>164</v>
      </c>
      <c r="BS18" s="1">
        <v>125</v>
      </c>
      <c r="BT18" s="1">
        <v>142</v>
      </c>
      <c r="BU18" s="1">
        <v>119</v>
      </c>
      <c r="BV18" s="1">
        <v>170</v>
      </c>
      <c r="BW18" s="1">
        <v>301</v>
      </c>
      <c r="BX18" s="1">
        <v>147</v>
      </c>
      <c r="BY18" s="1">
        <v>136</v>
      </c>
      <c r="BZ18" s="1">
        <v>289</v>
      </c>
      <c r="CA18" s="1">
        <v>159</v>
      </c>
      <c r="CB18" s="1">
        <v>250.977</v>
      </c>
      <c r="CC18" s="1">
        <v>9.66</v>
      </c>
      <c r="CD18" s="1">
        <v>10.724</v>
      </c>
      <c r="CE18" s="1">
        <v>8.2210000000000001</v>
      </c>
      <c r="CF18" s="1">
        <v>9.1170000000000009</v>
      </c>
      <c r="CG18" s="1">
        <v>7.8470000000000004</v>
      </c>
      <c r="CH18" s="1">
        <v>10.813000000000001</v>
      </c>
      <c r="CI18" s="1">
        <v>19.478999999999999</v>
      </c>
      <c r="CJ18" s="1">
        <v>9.58</v>
      </c>
      <c r="CK18" s="1">
        <v>8.6739999999999995</v>
      </c>
      <c r="CL18" s="1">
        <v>18.651</v>
      </c>
      <c r="CM18" s="1">
        <v>10.257</v>
      </c>
      <c r="CN18" s="1">
        <v>1021</v>
      </c>
      <c r="CO18" s="1">
        <v>1021</v>
      </c>
      <c r="CP18" s="1">
        <v>5789</v>
      </c>
      <c r="CQ18" s="1">
        <v>5789</v>
      </c>
      <c r="CR18" s="1">
        <v>374</v>
      </c>
      <c r="CS18">
        <v>2018</v>
      </c>
      <c r="CT18">
        <v>15478.609625668449</v>
      </c>
      <c r="CV18">
        <v>1587.3673828663013</v>
      </c>
      <c r="CW18">
        <v>245.70240051906467</v>
      </c>
    </row>
    <row r="19" spans="1:101">
      <c r="A19" s="100">
        <v>562</v>
      </c>
      <c r="B19" t="s">
        <v>108</v>
      </c>
      <c r="C19" t="s">
        <v>109</v>
      </c>
      <c r="D19" t="s">
        <v>255</v>
      </c>
      <c r="E19" t="s">
        <v>256</v>
      </c>
      <c r="F19">
        <v>12490</v>
      </c>
      <c r="G19" s="103" t="s">
        <v>121</v>
      </c>
      <c r="H19" t="s">
        <v>113</v>
      </c>
      <c r="I19" t="s">
        <v>114</v>
      </c>
      <c r="J19" t="s">
        <v>8</v>
      </c>
      <c r="K19">
        <v>22</v>
      </c>
      <c r="L19">
        <v>2</v>
      </c>
      <c r="M19" t="s">
        <v>115</v>
      </c>
      <c r="N19" t="s">
        <v>231</v>
      </c>
      <c r="O19" t="s">
        <v>233</v>
      </c>
      <c r="P19" t="s">
        <v>184</v>
      </c>
      <c r="Q19" t="s">
        <v>118</v>
      </c>
      <c r="R19" t="s">
        <v>142</v>
      </c>
      <c r="S19" t="s">
        <v>127</v>
      </c>
      <c r="T19" s="1">
        <v>572</v>
      </c>
      <c r="U19" s="1">
        <v>22</v>
      </c>
      <c r="V19" s="1">
        <v>25</v>
      </c>
      <c r="W19" s="1">
        <v>19</v>
      </c>
      <c r="X19" s="1">
        <v>21</v>
      </c>
      <c r="Y19" s="1">
        <v>18</v>
      </c>
      <c r="Z19" s="1">
        <v>25</v>
      </c>
      <c r="AA19" s="1">
        <v>45</v>
      </c>
      <c r="AB19" s="1">
        <v>22</v>
      </c>
      <c r="AC19" s="1">
        <v>20</v>
      </c>
      <c r="AD19" s="1">
        <v>43</v>
      </c>
      <c r="AE19" s="1">
        <v>23</v>
      </c>
      <c r="AF19" s="1">
        <v>572</v>
      </c>
      <c r="AG19" s="1">
        <v>22</v>
      </c>
      <c r="AH19" s="1">
        <v>25</v>
      </c>
      <c r="AI19" s="1">
        <v>19</v>
      </c>
      <c r="AJ19" s="1">
        <v>21</v>
      </c>
      <c r="AK19" s="1">
        <v>18</v>
      </c>
      <c r="AL19" s="1">
        <v>25</v>
      </c>
      <c r="AM19" s="1">
        <v>45</v>
      </c>
      <c r="AN19" s="1">
        <v>22</v>
      </c>
      <c r="AO19" s="1">
        <v>20</v>
      </c>
      <c r="AP19" s="1">
        <v>43</v>
      </c>
      <c r="AQ19" s="1">
        <v>23</v>
      </c>
      <c r="AR19" s="2">
        <v>5.6</v>
      </c>
      <c r="AS19" s="2">
        <v>5.6</v>
      </c>
      <c r="AT19" s="2">
        <v>5.6</v>
      </c>
      <c r="AU19" s="2">
        <v>5.6</v>
      </c>
      <c r="AV19" s="2">
        <v>5.6</v>
      </c>
      <c r="AW19" s="2">
        <v>5.6</v>
      </c>
      <c r="AX19" s="2">
        <v>5.6</v>
      </c>
      <c r="AY19" s="2">
        <v>5.6</v>
      </c>
      <c r="AZ19" s="2">
        <v>5.6</v>
      </c>
      <c r="BA19" s="2">
        <v>5.6</v>
      </c>
      <c r="BB19" s="2">
        <v>5.6</v>
      </c>
      <c r="BC19" s="2">
        <v>5.6</v>
      </c>
      <c r="BD19" s="1">
        <v>3203</v>
      </c>
      <c r="BE19" s="1">
        <v>123</v>
      </c>
      <c r="BF19" s="1">
        <v>140</v>
      </c>
      <c r="BG19" s="1">
        <v>106</v>
      </c>
      <c r="BH19" s="1">
        <v>118</v>
      </c>
      <c r="BI19" s="1">
        <v>101</v>
      </c>
      <c r="BJ19" s="1">
        <v>140</v>
      </c>
      <c r="BK19" s="1">
        <v>252</v>
      </c>
      <c r="BL19" s="1">
        <v>123</v>
      </c>
      <c r="BM19" s="1">
        <v>112</v>
      </c>
      <c r="BN19" s="1">
        <v>241</v>
      </c>
      <c r="BO19" s="1">
        <v>129</v>
      </c>
      <c r="BP19" s="1">
        <v>3203</v>
      </c>
      <c r="BQ19" s="1">
        <v>123</v>
      </c>
      <c r="BR19" s="1">
        <v>140</v>
      </c>
      <c r="BS19" s="1">
        <v>106</v>
      </c>
      <c r="BT19" s="1">
        <v>118</v>
      </c>
      <c r="BU19" s="1">
        <v>101</v>
      </c>
      <c r="BV19" s="1">
        <v>140</v>
      </c>
      <c r="BW19" s="1">
        <v>252</v>
      </c>
      <c r="BX19" s="1">
        <v>123</v>
      </c>
      <c r="BY19" s="1">
        <v>112</v>
      </c>
      <c r="BZ19" s="1">
        <v>241</v>
      </c>
      <c r="CA19" s="1">
        <v>129</v>
      </c>
      <c r="CB19" s="1">
        <v>-32.881999999999998</v>
      </c>
      <c r="CC19" s="1">
        <v>-1.266</v>
      </c>
      <c r="CD19" s="1">
        <v>-1.405</v>
      </c>
      <c r="CE19" s="1">
        <v>-1.077</v>
      </c>
      <c r="CF19" s="1">
        <v>-1.194</v>
      </c>
      <c r="CG19" s="1">
        <v>-1.028</v>
      </c>
      <c r="CH19" s="1">
        <v>-1.417</v>
      </c>
      <c r="CI19" s="1">
        <v>-2.552</v>
      </c>
      <c r="CJ19" s="1">
        <v>-1.2549999999999999</v>
      </c>
      <c r="CK19" s="1">
        <v>-1.1359999999999999</v>
      </c>
      <c r="CL19" s="1">
        <v>-2.444</v>
      </c>
      <c r="CM19" s="1">
        <v>-1.3440000000000001</v>
      </c>
      <c r="CN19" s="1">
        <v>855</v>
      </c>
      <c r="CO19" s="1">
        <v>855</v>
      </c>
      <c r="CP19" s="1">
        <v>4788</v>
      </c>
      <c r="CQ19" s="1">
        <v>4788</v>
      </c>
      <c r="CR19" s="1">
        <v>-49</v>
      </c>
      <c r="CS19">
        <v>2018</v>
      </c>
      <c r="CT19">
        <v>-97714.28571428571</v>
      </c>
      <c r="CV19">
        <v>1587.3673828663013</v>
      </c>
      <c r="CW19">
        <v>-1551.0846998293573</v>
      </c>
    </row>
    <row r="20" spans="1:101">
      <c r="A20" s="100">
        <v>562</v>
      </c>
      <c r="B20" t="s">
        <v>108</v>
      </c>
      <c r="C20" t="s">
        <v>109</v>
      </c>
      <c r="D20" t="s">
        <v>255</v>
      </c>
      <c r="E20" t="s">
        <v>256</v>
      </c>
      <c r="F20">
        <v>12490</v>
      </c>
      <c r="G20" s="103" t="s">
        <v>121</v>
      </c>
      <c r="H20" t="s">
        <v>113</v>
      </c>
      <c r="I20" t="s">
        <v>114</v>
      </c>
      <c r="J20" t="s">
        <v>8</v>
      </c>
      <c r="K20">
        <v>22</v>
      </c>
      <c r="L20">
        <v>2</v>
      </c>
      <c r="M20" t="s">
        <v>115</v>
      </c>
      <c r="N20" t="s">
        <v>243</v>
      </c>
      <c r="O20" t="s">
        <v>126</v>
      </c>
      <c r="P20" t="s">
        <v>126</v>
      </c>
      <c r="Q20" t="s">
        <v>118</v>
      </c>
      <c r="R20" t="s">
        <v>132</v>
      </c>
      <c r="S20" t="s">
        <v>127</v>
      </c>
      <c r="T20" s="1">
        <v>48</v>
      </c>
      <c r="U20" s="1">
        <v>3</v>
      </c>
      <c r="V20" s="1">
        <v>1</v>
      </c>
      <c r="W20" s="1">
        <v>7</v>
      </c>
      <c r="X20" s="1">
        <v>20</v>
      </c>
      <c r="Y20" s="1">
        <v>22</v>
      </c>
      <c r="Z20" s="1">
        <v>46</v>
      </c>
      <c r="AA20" s="1">
        <v>19</v>
      </c>
      <c r="AB20" s="1">
        <v>14</v>
      </c>
      <c r="AC20" s="1">
        <v>11</v>
      </c>
      <c r="AD20" s="1">
        <v>16</v>
      </c>
      <c r="AE20" s="1">
        <v>0</v>
      </c>
      <c r="AF20" s="1">
        <v>48</v>
      </c>
      <c r="AG20" s="1">
        <v>3</v>
      </c>
      <c r="AH20" s="1">
        <v>1</v>
      </c>
      <c r="AI20" s="1">
        <v>7</v>
      </c>
      <c r="AJ20" s="1">
        <v>20</v>
      </c>
      <c r="AK20" s="1">
        <v>22</v>
      </c>
      <c r="AL20" s="1">
        <v>46</v>
      </c>
      <c r="AM20" s="1">
        <v>19</v>
      </c>
      <c r="AN20" s="1">
        <v>14</v>
      </c>
      <c r="AO20" s="1">
        <v>11</v>
      </c>
      <c r="AP20" s="1">
        <v>16</v>
      </c>
      <c r="AQ20" s="1">
        <v>0</v>
      </c>
      <c r="AR20" s="2">
        <v>5.6</v>
      </c>
      <c r="AS20" s="2">
        <v>5.6</v>
      </c>
      <c r="AT20" s="2">
        <v>5.6</v>
      </c>
      <c r="AU20" s="2">
        <v>5.6</v>
      </c>
      <c r="AV20" s="2">
        <v>5.6</v>
      </c>
      <c r="AW20" s="2">
        <v>5.6</v>
      </c>
      <c r="AX20" s="2">
        <v>5.6</v>
      </c>
      <c r="AY20" s="2">
        <v>5.6</v>
      </c>
      <c r="AZ20" s="2">
        <v>5.6</v>
      </c>
      <c r="BA20" s="2">
        <v>5.6</v>
      </c>
      <c r="BB20" s="2">
        <v>5.6</v>
      </c>
      <c r="BC20" s="2">
        <v>0</v>
      </c>
      <c r="BD20" s="1">
        <v>269</v>
      </c>
      <c r="BE20" s="1">
        <v>17</v>
      </c>
      <c r="BF20" s="1">
        <v>6</v>
      </c>
      <c r="BG20" s="1">
        <v>39</v>
      </c>
      <c r="BH20" s="1">
        <v>112</v>
      </c>
      <c r="BI20" s="1">
        <v>123</v>
      </c>
      <c r="BJ20" s="1">
        <v>258</v>
      </c>
      <c r="BK20" s="1">
        <v>106</v>
      </c>
      <c r="BL20" s="1">
        <v>78</v>
      </c>
      <c r="BM20" s="1">
        <v>62</v>
      </c>
      <c r="BN20" s="1">
        <v>90</v>
      </c>
      <c r="BO20" s="1">
        <v>0</v>
      </c>
      <c r="BP20" s="1">
        <v>269</v>
      </c>
      <c r="BQ20" s="1">
        <v>17</v>
      </c>
      <c r="BR20" s="1">
        <v>6</v>
      </c>
      <c r="BS20" s="1">
        <v>39</v>
      </c>
      <c r="BT20" s="1">
        <v>112</v>
      </c>
      <c r="BU20" s="1">
        <v>123</v>
      </c>
      <c r="BV20" s="1">
        <v>258</v>
      </c>
      <c r="BW20" s="1">
        <v>106</v>
      </c>
      <c r="BX20" s="1">
        <v>78</v>
      </c>
      <c r="BY20" s="1">
        <v>62</v>
      </c>
      <c r="BZ20" s="1">
        <v>90</v>
      </c>
      <c r="CA20" s="1">
        <v>0</v>
      </c>
      <c r="CB20" s="1">
        <v>22.856000000000002</v>
      </c>
      <c r="CC20" s="1">
        <v>-5.8000000000000003E-2</v>
      </c>
      <c r="CD20" s="1">
        <v>0.14299999999999999</v>
      </c>
      <c r="CE20" s="1">
        <v>-2.7509999999999999</v>
      </c>
      <c r="CF20" s="1">
        <v>9.5679999999999996</v>
      </c>
      <c r="CG20" s="1">
        <v>8.8629999999999995</v>
      </c>
      <c r="CH20" s="1">
        <v>20.994</v>
      </c>
      <c r="CI20" s="1">
        <v>9.391</v>
      </c>
      <c r="CJ20" s="1">
        <v>6.7320000000000002</v>
      </c>
      <c r="CK20" s="1">
        <v>5.4089999999999998</v>
      </c>
      <c r="CL20" s="1">
        <v>0.47699999999999998</v>
      </c>
      <c r="CM20" s="1">
        <v>-0.98899999999999999</v>
      </c>
      <c r="CN20" s="1">
        <v>207</v>
      </c>
      <c r="CO20" s="1">
        <v>207</v>
      </c>
      <c r="CP20" s="1">
        <v>1160</v>
      </c>
      <c r="CQ20" s="1">
        <v>1160</v>
      </c>
      <c r="CR20" s="1">
        <v>80.635000000000005</v>
      </c>
      <c r="CS20">
        <v>2018</v>
      </c>
      <c r="CT20">
        <v>14385.81261238916</v>
      </c>
      <c r="CV20">
        <v>1587.3673828663013</v>
      </c>
      <c r="CW20">
        <v>228.3556971693321</v>
      </c>
    </row>
    <row r="21" spans="1:101">
      <c r="A21" s="100">
        <v>562</v>
      </c>
      <c r="B21" t="s">
        <v>108</v>
      </c>
      <c r="C21" t="s">
        <v>109</v>
      </c>
      <c r="D21" t="s">
        <v>255</v>
      </c>
      <c r="E21" t="s">
        <v>256</v>
      </c>
      <c r="F21">
        <v>12490</v>
      </c>
      <c r="G21" s="103" t="s">
        <v>121</v>
      </c>
      <c r="H21" t="s">
        <v>113</v>
      </c>
      <c r="I21" t="s">
        <v>114</v>
      </c>
      <c r="J21" t="s">
        <v>8</v>
      </c>
      <c r="K21">
        <v>22</v>
      </c>
      <c r="L21">
        <v>2</v>
      </c>
      <c r="M21" t="s">
        <v>115</v>
      </c>
      <c r="N21" t="s">
        <v>243</v>
      </c>
      <c r="O21" t="s">
        <v>117</v>
      </c>
      <c r="P21" t="s">
        <v>117</v>
      </c>
      <c r="Q21" t="s">
        <v>118</v>
      </c>
      <c r="R21" t="s">
        <v>132</v>
      </c>
      <c r="S21" t="s">
        <v>120</v>
      </c>
      <c r="T21" s="1">
        <v>239</v>
      </c>
      <c r="U21" s="1">
        <v>13192</v>
      </c>
      <c r="V21" s="1">
        <v>26590</v>
      </c>
      <c r="W21" s="1">
        <v>6990</v>
      </c>
      <c r="X21" s="1">
        <v>416570</v>
      </c>
      <c r="Y21" s="1">
        <v>213260</v>
      </c>
      <c r="Z21" s="1">
        <v>578520</v>
      </c>
      <c r="AA21" s="1">
        <v>945782</v>
      </c>
      <c r="AB21" s="1">
        <v>547310</v>
      </c>
      <c r="AC21" s="1">
        <v>810890</v>
      </c>
      <c r="AD21" s="1">
        <v>12330</v>
      </c>
      <c r="AE21" s="1">
        <v>0</v>
      </c>
      <c r="AF21" s="1">
        <v>239</v>
      </c>
      <c r="AG21" s="1">
        <v>13192</v>
      </c>
      <c r="AH21" s="1">
        <v>26590</v>
      </c>
      <c r="AI21" s="1">
        <v>6990</v>
      </c>
      <c r="AJ21" s="1">
        <v>416570</v>
      </c>
      <c r="AK21" s="1">
        <v>213260</v>
      </c>
      <c r="AL21" s="1">
        <v>578520</v>
      </c>
      <c r="AM21" s="1">
        <v>945782</v>
      </c>
      <c r="AN21" s="1">
        <v>547310</v>
      </c>
      <c r="AO21" s="1">
        <v>810890</v>
      </c>
      <c r="AP21" s="1">
        <v>12330</v>
      </c>
      <c r="AQ21" s="1">
        <v>0</v>
      </c>
      <c r="AR21" s="2">
        <v>1.03</v>
      </c>
      <c r="AS21" s="2">
        <v>1.03</v>
      </c>
      <c r="AT21" s="2">
        <v>1.03</v>
      </c>
      <c r="AU21" s="2">
        <v>1.03</v>
      </c>
      <c r="AV21" s="2">
        <v>1.03</v>
      </c>
      <c r="AW21" s="2">
        <v>1.03</v>
      </c>
      <c r="AX21" s="2">
        <v>1.03</v>
      </c>
      <c r="AY21" s="2">
        <v>1.03</v>
      </c>
      <c r="AZ21" s="2">
        <v>1.03</v>
      </c>
      <c r="BA21" s="2">
        <v>1.03</v>
      </c>
      <c r="BB21" s="2">
        <v>1.03</v>
      </c>
      <c r="BC21" s="2">
        <v>0</v>
      </c>
      <c r="BD21" s="1">
        <v>246</v>
      </c>
      <c r="BE21" s="1">
        <v>13588</v>
      </c>
      <c r="BF21" s="1">
        <v>27388</v>
      </c>
      <c r="BG21" s="1">
        <v>7200</v>
      </c>
      <c r="BH21" s="1">
        <v>429067</v>
      </c>
      <c r="BI21" s="1">
        <v>219658</v>
      </c>
      <c r="BJ21" s="1">
        <v>595876</v>
      </c>
      <c r="BK21" s="1">
        <v>974155</v>
      </c>
      <c r="BL21" s="1">
        <v>563729</v>
      </c>
      <c r="BM21" s="1">
        <v>835217</v>
      </c>
      <c r="BN21" s="1">
        <v>12700</v>
      </c>
      <c r="BO21" s="1">
        <v>0</v>
      </c>
      <c r="BP21" s="1">
        <v>246</v>
      </c>
      <c r="BQ21" s="1">
        <v>13588</v>
      </c>
      <c r="BR21" s="1">
        <v>27388</v>
      </c>
      <c r="BS21" s="1">
        <v>7200</v>
      </c>
      <c r="BT21" s="1">
        <v>429067</v>
      </c>
      <c r="BU21" s="1">
        <v>219658</v>
      </c>
      <c r="BV21" s="1">
        <v>595876</v>
      </c>
      <c r="BW21" s="1">
        <v>974155</v>
      </c>
      <c r="BX21" s="1">
        <v>563729</v>
      </c>
      <c r="BY21" s="1">
        <v>835217</v>
      </c>
      <c r="BZ21" s="1">
        <v>12700</v>
      </c>
      <c r="CA21" s="1">
        <v>0</v>
      </c>
      <c r="CB21" s="1">
        <v>20.931999999999999</v>
      </c>
      <c r="CC21" s="1">
        <v>-46.942</v>
      </c>
      <c r="CD21" s="1">
        <v>699.85699999999997</v>
      </c>
      <c r="CE21" s="1">
        <v>-505.24900000000002</v>
      </c>
      <c r="CF21" s="1">
        <v>36656.432000000001</v>
      </c>
      <c r="CG21" s="1">
        <v>15802.137000000001</v>
      </c>
      <c r="CH21" s="1">
        <v>48562.139000000003</v>
      </c>
      <c r="CI21" s="1">
        <v>85982.608999999997</v>
      </c>
      <c r="CJ21" s="1">
        <v>48405.228999999999</v>
      </c>
      <c r="CK21" s="1">
        <v>73333.591</v>
      </c>
      <c r="CL21" s="1">
        <v>67.61</v>
      </c>
      <c r="CM21" s="1">
        <v>-932.33600000000001</v>
      </c>
      <c r="CN21" s="1">
        <v>3571673</v>
      </c>
      <c r="CO21" s="1">
        <v>3571673</v>
      </c>
      <c r="CP21" s="1">
        <v>3678824</v>
      </c>
      <c r="CQ21" s="1">
        <v>3678824</v>
      </c>
      <c r="CR21" s="1">
        <v>308046.01</v>
      </c>
      <c r="CS21">
        <v>2018</v>
      </c>
      <c r="CT21">
        <v>11942.449765864521</v>
      </c>
      <c r="CV21">
        <v>475.6390309534886</v>
      </c>
      <c r="CW21">
        <v>56.802952338465182</v>
      </c>
    </row>
    <row r="22" spans="1:101">
      <c r="A22" s="100">
        <v>562</v>
      </c>
      <c r="B22" t="s">
        <v>108</v>
      </c>
      <c r="C22" t="s">
        <v>109</v>
      </c>
      <c r="D22" t="s">
        <v>255</v>
      </c>
      <c r="E22" t="s">
        <v>256</v>
      </c>
      <c r="F22">
        <v>12490</v>
      </c>
      <c r="G22" s="103" t="s">
        <v>121</v>
      </c>
      <c r="H22" t="s">
        <v>113</v>
      </c>
      <c r="I22" t="s">
        <v>114</v>
      </c>
      <c r="J22" t="s">
        <v>8</v>
      </c>
      <c r="K22">
        <v>22</v>
      </c>
      <c r="L22">
        <v>2</v>
      </c>
      <c r="M22" t="s">
        <v>115</v>
      </c>
      <c r="N22" t="s">
        <v>243</v>
      </c>
      <c r="O22" t="s">
        <v>128</v>
      </c>
      <c r="P22" t="s">
        <v>128</v>
      </c>
      <c r="Q22" t="s">
        <v>118</v>
      </c>
      <c r="R22" t="s">
        <v>132</v>
      </c>
      <c r="S22" t="s">
        <v>127</v>
      </c>
      <c r="T22" s="1">
        <v>130381</v>
      </c>
      <c r="U22" s="1">
        <v>0</v>
      </c>
      <c r="V22" s="1">
        <v>0</v>
      </c>
      <c r="W22" s="1">
        <v>0</v>
      </c>
      <c r="X22" s="1">
        <v>0</v>
      </c>
      <c r="Y22" s="1">
        <v>0</v>
      </c>
      <c r="Z22" s="1">
        <v>6650</v>
      </c>
      <c r="AA22" s="1">
        <v>0</v>
      </c>
      <c r="AB22" s="1">
        <v>102</v>
      </c>
      <c r="AC22" s="1">
        <v>0</v>
      </c>
      <c r="AD22" s="1">
        <v>180</v>
      </c>
      <c r="AE22" s="1">
        <v>0</v>
      </c>
      <c r="AF22" s="1">
        <v>130381</v>
      </c>
      <c r="AG22" s="1">
        <v>0</v>
      </c>
      <c r="AH22" s="1">
        <v>0</v>
      </c>
      <c r="AI22" s="1">
        <v>0</v>
      </c>
      <c r="AJ22" s="1">
        <v>0</v>
      </c>
      <c r="AK22" s="1">
        <v>0</v>
      </c>
      <c r="AL22" s="1">
        <v>6650</v>
      </c>
      <c r="AM22" s="1">
        <v>0</v>
      </c>
      <c r="AN22" s="1">
        <v>102</v>
      </c>
      <c r="AO22" s="1">
        <v>0</v>
      </c>
      <c r="AP22" s="1">
        <v>180</v>
      </c>
      <c r="AQ22" s="1">
        <v>0</v>
      </c>
      <c r="AR22" s="2">
        <v>6.17</v>
      </c>
      <c r="AS22" s="2">
        <v>0</v>
      </c>
      <c r="AT22" s="2">
        <v>0</v>
      </c>
      <c r="AU22" s="2">
        <v>0</v>
      </c>
      <c r="AV22" s="2">
        <v>0</v>
      </c>
      <c r="AW22" s="2">
        <v>0</v>
      </c>
      <c r="AX22" s="2">
        <v>6.17</v>
      </c>
      <c r="AY22" s="2">
        <v>0</v>
      </c>
      <c r="AZ22" s="2">
        <v>6.17</v>
      </c>
      <c r="BA22" s="2">
        <v>0</v>
      </c>
      <c r="BB22" s="2">
        <v>6.17</v>
      </c>
      <c r="BC22" s="2">
        <v>0</v>
      </c>
      <c r="BD22" s="1">
        <v>804451</v>
      </c>
      <c r="BE22" s="1">
        <v>0</v>
      </c>
      <c r="BF22" s="1">
        <v>0</v>
      </c>
      <c r="BG22" s="1">
        <v>0</v>
      </c>
      <c r="BH22" s="1">
        <v>0</v>
      </c>
      <c r="BI22" s="1">
        <v>0</v>
      </c>
      <c r="BJ22" s="1">
        <v>41031</v>
      </c>
      <c r="BK22" s="1">
        <v>0</v>
      </c>
      <c r="BL22" s="1">
        <v>629</v>
      </c>
      <c r="BM22" s="1">
        <v>0</v>
      </c>
      <c r="BN22" s="1">
        <v>1111</v>
      </c>
      <c r="BO22" s="1">
        <v>0</v>
      </c>
      <c r="BP22" s="1">
        <v>804451</v>
      </c>
      <c r="BQ22" s="1">
        <v>0</v>
      </c>
      <c r="BR22" s="1">
        <v>0</v>
      </c>
      <c r="BS22" s="1">
        <v>0</v>
      </c>
      <c r="BT22" s="1">
        <v>0</v>
      </c>
      <c r="BU22" s="1">
        <v>0</v>
      </c>
      <c r="BV22" s="1">
        <v>41031</v>
      </c>
      <c r="BW22" s="1">
        <v>0</v>
      </c>
      <c r="BX22" s="1">
        <v>629</v>
      </c>
      <c r="BY22" s="1">
        <v>0</v>
      </c>
      <c r="BZ22" s="1">
        <v>1111</v>
      </c>
      <c r="CA22" s="1">
        <v>0</v>
      </c>
      <c r="CB22" s="1">
        <v>68402.212</v>
      </c>
      <c r="CC22" s="1">
        <v>0</v>
      </c>
      <c r="CD22" s="1">
        <v>0</v>
      </c>
      <c r="CE22" s="1">
        <v>0</v>
      </c>
      <c r="CF22" s="1">
        <v>0</v>
      </c>
      <c r="CG22" s="1">
        <v>0</v>
      </c>
      <c r="CH22" s="1">
        <v>3343.8670000000002</v>
      </c>
      <c r="CI22" s="1">
        <v>0</v>
      </c>
      <c r="CJ22" s="1">
        <v>54.039000000000001</v>
      </c>
      <c r="CK22" s="1">
        <v>0</v>
      </c>
      <c r="CL22" s="1">
        <v>5.9130000000000003</v>
      </c>
      <c r="CM22" s="1">
        <v>-184.67500000000001</v>
      </c>
      <c r="CN22" s="1">
        <v>137313</v>
      </c>
      <c r="CO22" s="1">
        <v>137313</v>
      </c>
      <c r="CP22" s="1">
        <v>847222</v>
      </c>
      <c r="CQ22" s="1">
        <v>847222</v>
      </c>
      <c r="CR22" s="1">
        <v>71621.356</v>
      </c>
      <c r="CS22">
        <v>2018</v>
      </c>
      <c r="CT22">
        <v>11829.181229129479</v>
      </c>
      <c r="CV22">
        <v>1115.164113563842</v>
      </c>
      <c r="CW22">
        <v>131.91478399568214</v>
      </c>
    </row>
    <row r="23" spans="1:101">
      <c r="A23" s="100">
        <v>563</v>
      </c>
      <c r="B23" t="s">
        <v>108</v>
      </c>
      <c r="C23" t="s">
        <v>109</v>
      </c>
      <c r="D23" t="s">
        <v>257</v>
      </c>
      <c r="E23" t="s">
        <v>258</v>
      </c>
      <c r="F23">
        <v>4426</v>
      </c>
      <c r="G23" s="103" t="s">
        <v>121</v>
      </c>
      <c r="H23" t="s">
        <v>113</v>
      </c>
      <c r="I23" t="s">
        <v>114</v>
      </c>
      <c r="J23" t="s">
        <v>8</v>
      </c>
      <c r="K23">
        <v>22</v>
      </c>
      <c r="L23">
        <v>2</v>
      </c>
      <c r="M23" t="s">
        <v>115</v>
      </c>
      <c r="N23" t="s">
        <v>231</v>
      </c>
      <c r="O23" t="s">
        <v>233</v>
      </c>
      <c r="P23" t="s">
        <v>184</v>
      </c>
      <c r="Q23" t="s">
        <v>118</v>
      </c>
      <c r="R23" t="s">
        <v>142</v>
      </c>
      <c r="S23" t="s">
        <v>127</v>
      </c>
      <c r="T23" s="1">
        <v>2467</v>
      </c>
      <c r="U23" s="1">
        <v>95</v>
      </c>
      <c r="V23" s="1">
        <v>105</v>
      </c>
      <c r="W23" s="1">
        <v>81</v>
      </c>
      <c r="X23" s="1">
        <v>90</v>
      </c>
      <c r="Y23" s="1">
        <v>77</v>
      </c>
      <c r="Z23" s="1">
        <v>106</v>
      </c>
      <c r="AA23" s="1">
        <v>191</v>
      </c>
      <c r="AB23" s="1">
        <v>94</v>
      </c>
      <c r="AC23" s="1">
        <v>85</v>
      </c>
      <c r="AD23" s="1">
        <v>183</v>
      </c>
      <c r="AE23" s="1">
        <v>101</v>
      </c>
      <c r="AF23" s="1">
        <v>2467</v>
      </c>
      <c r="AG23" s="1">
        <v>95</v>
      </c>
      <c r="AH23" s="1">
        <v>105</v>
      </c>
      <c r="AI23" s="1">
        <v>81</v>
      </c>
      <c r="AJ23" s="1">
        <v>90</v>
      </c>
      <c r="AK23" s="1">
        <v>77</v>
      </c>
      <c r="AL23" s="1">
        <v>106</v>
      </c>
      <c r="AM23" s="1">
        <v>191</v>
      </c>
      <c r="AN23" s="1">
        <v>94</v>
      </c>
      <c r="AO23" s="1">
        <v>85</v>
      </c>
      <c r="AP23" s="1">
        <v>183</v>
      </c>
      <c r="AQ23" s="1">
        <v>101</v>
      </c>
      <c r="AR23" s="2">
        <v>5.6050000000000004</v>
      </c>
      <c r="AS23" s="2">
        <v>5.6050000000000004</v>
      </c>
      <c r="AT23" s="2">
        <v>5.6050000000000004</v>
      </c>
      <c r="AU23" s="2">
        <v>5.6050000000000004</v>
      </c>
      <c r="AV23" s="2">
        <v>5.6050000000000004</v>
      </c>
      <c r="AW23" s="2">
        <v>5.6050000000000004</v>
      </c>
      <c r="AX23" s="2">
        <v>5.6050000000000004</v>
      </c>
      <c r="AY23" s="2">
        <v>5.6050000000000004</v>
      </c>
      <c r="AZ23" s="2">
        <v>5.6050000000000004</v>
      </c>
      <c r="BA23" s="2">
        <v>5.6050000000000004</v>
      </c>
      <c r="BB23" s="2">
        <v>5.6050000000000004</v>
      </c>
      <c r="BC23" s="2">
        <v>5.6050000000000004</v>
      </c>
      <c r="BD23" s="1">
        <v>13828</v>
      </c>
      <c r="BE23" s="1">
        <v>532</v>
      </c>
      <c r="BF23" s="1">
        <v>589</v>
      </c>
      <c r="BG23" s="1">
        <v>454</v>
      </c>
      <c r="BH23" s="1">
        <v>504</v>
      </c>
      <c r="BI23" s="1">
        <v>432</v>
      </c>
      <c r="BJ23" s="1">
        <v>594</v>
      </c>
      <c r="BK23" s="1">
        <v>1071</v>
      </c>
      <c r="BL23" s="1">
        <v>527</v>
      </c>
      <c r="BM23" s="1">
        <v>476</v>
      </c>
      <c r="BN23" s="1">
        <v>1026</v>
      </c>
      <c r="BO23" s="1">
        <v>566</v>
      </c>
      <c r="BP23" s="1">
        <v>13828</v>
      </c>
      <c r="BQ23" s="1">
        <v>532</v>
      </c>
      <c r="BR23" s="1">
        <v>589</v>
      </c>
      <c r="BS23" s="1">
        <v>454</v>
      </c>
      <c r="BT23" s="1">
        <v>504</v>
      </c>
      <c r="BU23" s="1">
        <v>432</v>
      </c>
      <c r="BV23" s="1">
        <v>594</v>
      </c>
      <c r="BW23" s="1">
        <v>1071</v>
      </c>
      <c r="BX23" s="1">
        <v>527</v>
      </c>
      <c r="BY23" s="1">
        <v>476</v>
      </c>
      <c r="BZ23" s="1">
        <v>1026</v>
      </c>
      <c r="CA23" s="1">
        <v>566</v>
      </c>
      <c r="CB23" s="1">
        <v>674.41300000000001</v>
      </c>
      <c r="CC23" s="1">
        <v>25.957000000000001</v>
      </c>
      <c r="CD23" s="1">
        <v>28.818000000000001</v>
      </c>
      <c r="CE23" s="1">
        <v>22.091999999999999</v>
      </c>
      <c r="CF23" s="1">
        <v>24.498999999999999</v>
      </c>
      <c r="CG23" s="1">
        <v>21.085999999999999</v>
      </c>
      <c r="CH23" s="1">
        <v>29.058</v>
      </c>
      <c r="CI23" s="1">
        <v>52.344000000000001</v>
      </c>
      <c r="CJ23" s="1">
        <v>25.742000000000001</v>
      </c>
      <c r="CK23" s="1">
        <v>23.306999999999999</v>
      </c>
      <c r="CL23" s="1">
        <v>50.12</v>
      </c>
      <c r="CM23" s="1">
        <v>27.564</v>
      </c>
      <c r="CN23" s="1">
        <v>3675</v>
      </c>
      <c r="CO23" s="1">
        <v>3675</v>
      </c>
      <c r="CP23" s="1">
        <v>20599</v>
      </c>
      <c r="CQ23" s="1">
        <v>20599</v>
      </c>
      <c r="CR23" s="1">
        <v>1005</v>
      </c>
      <c r="CS23">
        <v>2018</v>
      </c>
      <c r="CT23">
        <v>20496.517412935322</v>
      </c>
      <c r="CV23">
        <v>1587.3673828663013</v>
      </c>
      <c r="CW23">
        <v>325.35503203644714</v>
      </c>
    </row>
    <row r="24" spans="1:101">
      <c r="A24" s="100">
        <v>565</v>
      </c>
      <c r="B24" t="s">
        <v>108</v>
      </c>
      <c r="C24" t="s">
        <v>109</v>
      </c>
      <c r="D24" t="s">
        <v>259</v>
      </c>
      <c r="E24" t="s">
        <v>230</v>
      </c>
      <c r="F24">
        <v>22379</v>
      </c>
      <c r="G24" s="103" t="s">
        <v>121</v>
      </c>
      <c r="H24" t="s">
        <v>113</v>
      </c>
      <c r="I24" t="s">
        <v>114</v>
      </c>
      <c r="J24" t="s">
        <v>8</v>
      </c>
      <c r="K24">
        <v>22</v>
      </c>
      <c r="L24">
        <v>2</v>
      </c>
      <c r="M24" t="s">
        <v>115</v>
      </c>
      <c r="N24" t="s">
        <v>231</v>
      </c>
      <c r="O24" t="s">
        <v>232</v>
      </c>
      <c r="P24" t="s">
        <v>184</v>
      </c>
      <c r="Q24" t="s">
        <v>118</v>
      </c>
      <c r="R24" t="s">
        <v>142</v>
      </c>
      <c r="S24" t="s">
        <v>127</v>
      </c>
      <c r="T24" s="1">
        <v>0</v>
      </c>
      <c r="U24" s="1">
        <v>0</v>
      </c>
      <c r="V24" s="1">
        <v>0</v>
      </c>
      <c r="W24" s="1">
        <v>0</v>
      </c>
      <c r="X24" s="1">
        <v>0</v>
      </c>
      <c r="Y24" s="1">
        <v>0</v>
      </c>
      <c r="Z24" s="1">
        <v>0</v>
      </c>
      <c r="AA24" s="1">
        <v>0</v>
      </c>
      <c r="AB24" s="1">
        <v>0</v>
      </c>
      <c r="AC24" s="1">
        <v>0</v>
      </c>
      <c r="AD24" s="1">
        <v>0</v>
      </c>
      <c r="AE24" s="1">
        <v>0</v>
      </c>
      <c r="AF24" s="1">
        <v>0</v>
      </c>
      <c r="AG24" s="1">
        <v>0</v>
      </c>
      <c r="AH24" s="1">
        <v>0</v>
      </c>
      <c r="AI24" s="1">
        <v>0</v>
      </c>
      <c r="AJ24" s="1">
        <v>0</v>
      </c>
      <c r="AK24" s="1">
        <v>0</v>
      </c>
      <c r="AL24" s="1">
        <v>0</v>
      </c>
      <c r="AM24" s="1">
        <v>0</v>
      </c>
      <c r="AN24" s="1">
        <v>0</v>
      </c>
      <c r="AO24" s="1">
        <v>0</v>
      </c>
      <c r="AP24" s="1">
        <v>0</v>
      </c>
      <c r="AQ24" s="1">
        <v>0</v>
      </c>
      <c r="AR24" s="2">
        <v>0</v>
      </c>
      <c r="AS24" s="2">
        <v>0</v>
      </c>
      <c r="AT24" s="2">
        <v>0</v>
      </c>
      <c r="AU24" s="2">
        <v>0</v>
      </c>
      <c r="AV24" s="2">
        <v>0</v>
      </c>
      <c r="AW24" s="2">
        <v>0</v>
      </c>
      <c r="AX24" s="2">
        <v>0</v>
      </c>
      <c r="AY24" s="2">
        <v>0</v>
      </c>
      <c r="AZ24" s="2">
        <v>0</v>
      </c>
      <c r="BA24" s="2">
        <v>0</v>
      </c>
      <c r="BB24" s="2">
        <v>0</v>
      </c>
      <c r="BC24" s="2">
        <v>0</v>
      </c>
      <c r="BD24" s="1">
        <v>0</v>
      </c>
      <c r="BE24" s="1">
        <v>0</v>
      </c>
      <c r="BF24" s="1">
        <v>0</v>
      </c>
      <c r="BG24" s="1">
        <v>0</v>
      </c>
      <c r="BH24" s="1">
        <v>0</v>
      </c>
      <c r="BI24" s="1">
        <v>0</v>
      </c>
      <c r="BJ24" s="1">
        <v>0</v>
      </c>
      <c r="BK24" s="1">
        <v>0</v>
      </c>
      <c r="BL24" s="1">
        <v>0</v>
      </c>
      <c r="BM24" s="1">
        <v>0</v>
      </c>
      <c r="BN24" s="1">
        <v>0</v>
      </c>
      <c r="BO24" s="1">
        <v>0</v>
      </c>
      <c r="BP24" s="1">
        <v>0</v>
      </c>
      <c r="BQ24" s="1">
        <v>0</v>
      </c>
      <c r="BR24" s="1">
        <v>0</v>
      </c>
      <c r="BS24" s="1">
        <v>0</v>
      </c>
      <c r="BT24" s="1">
        <v>0</v>
      </c>
      <c r="BU24" s="1">
        <v>0</v>
      </c>
      <c r="BV24" s="1">
        <v>0</v>
      </c>
      <c r="BW24" s="1">
        <v>0</v>
      </c>
      <c r="BX24" s="1">
        <v>0</v>
      </c>
      <c r="BY24" s="1">
        <v>0</v>
      </c>
      <c r="BZ24" s="1">
        <v>0</v>
      </c>
      <c r="CA24" s="1">
        <v>0</v>
      </c>
      <c r="CB24" s="1">
        <v>0</v>
      </c>
      <c r="CC24" s="1">
        <v>0</v>
      </c>
      <c r="CD24" s="1">
        <v>0</v>
      </c>
      <c r="CE24" s="1">
        <v>0</v>
      </c>
      <c r="CF24" s="1">
        <v>0</v>
      </c>
      <c r="CG24" s="1">
        <v>0</v>
      </c>
      <c r="CH24" s="1">
        <v>0</v>
      </c>
      <c r="CI24" s="1">
        <v>0</v>
      </c>
      <c r="CJ24" s="1">
        <v>0</v>
      </c>
      <c r="CK24" s="1">
        <v>0</v>
      </c>
      <c r="CL24" s="1">
        <v>0</v>
      </c>
      <c r="CM24" s="1">
        <v>0</v>
      </c>
      <c r="CN24" s="1">
        <v>0</v>
      </c>
      <c r="CO24" s="1">
        <v>0</v>
      </c>
      <c r="CP24" s="1">
        <v>0</v>
      </c>
      <c r="CQ24" s="1">
        <v>0</v>
      </c>
      <c r="CR24" s="1">
        <v>0</v>
      </c>
      <c r="CS24">
        <v>2018</v>
      </c>
      <c r="CT24" t="s">
        <v>8</v>
      </c>
      <c r="CV24">
        <v>1587.3673828663013</v>
      </c>
      <c r="CW24" t="s">
        <v>8</v>
      </c>
    </row>
    <row r="25" spans="1:101">
      <c r="A25" s="100">
        <v>565</v>
      </c>
      <c r="B25" t="s">
        <v>108</v>
      </c>
      <c r="C25" t="s">
        <v>109</v>
      </c>
      <c r="D25" t="s">
        <v>259</v>
      </c>
      <c r="E25" t="s">
        <v>230</v>
      </c>
      <c r="F25">
        <v>22379</v>
      </c>
      <c r="G25" s="103" t="s">
        <v>121</v>
      </c>
      <c r="H25" t="s">
        <v>113</v>
      </c>
      <c r="I25" t="s">
        <v>114</v>
      </c>
      <c r="J25" t="s">
        <v>8</v>
      </c>
      <c r="K25">
        <v>22</v>
      </c>
      <c r="L25">
        <v>2</v>
      </c>
      <c r="M25" t="s">
        <v>115</v>
      </c>
      <c r="N25" t="s">
        <v>231</v>
      </c>
      <c r="O25" t="s">
        <v>233</v>
      </c>
      <c r="P25" t="s">
        <v>184</v>
      </c>
      <c r="Q25" t="s">
        <v>118</v>
      </c>
      <c r="R25" t="s">
        <v>142</v>
      </c>
      <c r="S25" t="s">
        <v>127</v>
      </c>
      <c r="T25" s="1">
        <v>646</v>
      </c>
      <c r="U25" s="1">
        <v>25</v>
      </c>
      <c r="V25" s="1">
        <v>28</v>
      </c>
      <c r="W25" s="1">
        <v>21</v>
      </c>
      <c r="X25" s="1">
        <v>23</v>
      </c>
      <c r="Y25" s="1">
        <v>20</v>
      </c>
      <c r="Z25" s="1">
        <v>28</v>
      </c>
      <c r="AA25" s="1">
        <v>50</v>
      </c>
      <c r="AB25" s="1">
        <v>25</v>
      </c>
      <c r="AC25" s="1">
        <v>22</v>
      </c>
      <c r="AD25" s="1">
        <v>48</v>
      </c>
      <c r="AE25" s="1">
        <v>26</v>
      </c>
      <c r="AF25" s="1">
        <v>646</v>
      </c>
      <c r="AG25" s="1">
        <v>25</v>
      </c>
      <c r="AH25" s="1">
        <v>28</v>
      </c>
      <c r="AI25" s="1">
        <v>21</v>
      </c>
      <c r="AJ25" s="1">
        <v>23</v>
      </c>
      <c r="AK25" s="1">
        <v>20</v>
      </c>
      <c r="AL25" s="1">
        <v>28</v>
      </c>
      <c r="AM25" s="1">
        <v>50</v>
      </c>
      <c r="AN25" s="1">
        <v>25</v>
      </c>
      <c r="AO25" s="1">
        <v>22</v>
      </c>
      <c r="AP25" s="1">
        <v>48</v>
      </c>
      <c r="AQ25" s="1">
        <v>26</v>
      </c>
      <c r="AR25" s="2">
        <v>5.67</v>
      </c>
      <c r="AS25" s="2">
        <v>5.67</v>
      </c>
      <c r="AT25" s="2">
        <v>5.67</v>
      </c>
      <c r="AU25" s="2">
        <v>5.67</v>
      </c>
      <c r="AV25" s="2">
        <v>5.67</v>
      </c>
      <c r="AW25" s="2">
        <v>5.67</v>
      </c>
      <c r="AX25" s="2">
        <v>5.67</v>
      </c>
      <c r="AY25" s="2">
        <v>5.67</v>
      </c>
      <c r="AZ25" s="2">
        <v>5.67</v>
      </c>
      <c r="BA25" s="2">
        <v>5.67</v>
      </c>
      <c r="BB25" s="2">
        <v>5.67</v>
      </c>
      <c r="BC25" s="2">
        <v>5.67</v>
      </c>
      <c r="BD25" s="1">
        <v>3663</v>
      </c>
      <c r="BE25" s="1">
        <v>142</v>
      </c>
      <c r="BF25" s="1">
        <v>159</v>
      </c>
      <c r="BG25" s="1">
        <v>119</v>
      </c>
      <c r="BH25" s="1">
        <v>130</v>
      </c>
      <c r="BI25" s="1">
        <v>113</v>
      </c>
      <c r="BJ25" s="1">
        <v>159</v>
      </c>
      <c r="BK25" s="1">
        <v>284</v>
      </c>
      <c r="BL25" s="1">
        <v>142</v>
      </c>
      <c r="BM25" s="1">
        <v>125</v>
      </c>
      <c r="BN25" s="1">
        <v>272</v>
      </c>
      <c r="BO25" s="1">
        <v>147</v>
      </c>
      <c r="BP25" s="1">
        <v>3663</v>
      </c>
      <c r="BQ25" s="1">
        <v>142</v>
      </c>
      <c r="BR25" s="1">
        <v>159</v>
      </c>
      <c r="BS25" s="1">
        <v>119</v>
      </c>
      <c r="BT25" s="1">
        <v>130</v>
      </c>
      <c r="BU25" s="1">
        <v>113</v>
      </c>
      <c r="BV25" s="1">
        <v>159</v>
      </c>
      <c r="BW25" s="1">
        <v>284</v>
      </c>
      <c r="BX25" s="1">
        <v>142</v>
      </c>
      <c r="BY25" s="1">
        <v>125</v>
      </c>
      <c r="BZ25" s="1">
        <v>272</v>
      </c>
      <c r="CA25" s="1">
        <v>147</v>
      </c>
      <c r="CB25" s="1">
        <v>232.857</v>
      </c>
      <c r="CC25" s="1">
        <v>8.9619999999999997</v>
      </c>
      <c r="CD25" s="1">
        <v>9.9499999999999993</v>
      </c>
      <c r="CE25" s="1">
        <v>7.6280000000000001</v>
      </c>
      <c r="CF25" s="1">
        <v>8.4589999999999996</v>
      </c>
      <c r="CG25" s="1">
        <v>7.2809999999999997</v>
      </c>
      <c r="CH25" s="1">
        <v>10.032999999999999</v>
      </c>
      <c r="CI25" s="1">
        <v>18.073</v>
      </c>
      <c r="CJ25" s="1">
        <v>8.8879999999999999</v>
      </c>
      <c r="CK25" s="1">
        <v>8.0470000000000006</v>
      </c>
      <c r="CL25" s="1">
        <v>17.305</v>
      </c>
      <c r="CM25" s="1">
        <v>9.5169999999999995</v>
      </c>
      <c r="CN25" s="1">
        <v>962</v>
      </c>
      <c r="CO25" s="1">
        <v>962</v>
      </c>
      <c r="CP25" s="1">
        <v>5455</v>
      </c>
      <c r="CQ25" s="1">
        <v>5455</v>
      </c>
      <c r="CR25" s="1">
        <v>347</v>
      </c>
      <c r="CS25">
        <v>2018</v>
      </c>
      <c r="CT25">
        <v>15720.461095100865</v>
      </c>
      <c r="CV25">
        <v>1587.3673828663013</v>
      </c>
      <c r="CW25">
        <v>249.5414718598177</v>
      </c>
    </row>
    <row r="26" spans="1:101">
      <c r="A26" s="100">
        <v>566</v>
      </c>
      <c r="B26" t="s">
        <v>108</v>
      </c>
      <c r="C26">
        <v>3</v>
      </c>
      <c r="D26" t="s">
        <v>260</v>
      </c>
      <c r="E26" t="s">
        <v>261</v>
      </c>
      <c r="F26">
        <v>5221</v>
      </c>
      <c r="G26" s="103" t="s">
        <v>121</v>
      </c>
      <c r="H26" t="s">
        <v>113</v>
      </c>
      <c r="I26" t="s">
        <v>114</v>
      </c>
      <c r="J26" t="s">
        <v>8</v>
      </c>
      <c r="K26">
        <v>22</v>
      </c>
      <c r="L26">
        <v>2</v>
      </c>
      <c r="M26" t="s">
        <v>115</v>
      </c>
      <c r="N26" t="s">
        <v>243</v>
      </c>
      <c r="O26" t="s">
        <v>262</v>
      </c>
      <c r="P26" t="s">
        <v>262</v>
      </c>
      <c r="Q26" t="s">
        <v>118</v>
      </c>
      <c r="R26" t="s">
        <v>119</v>
      </c>
      <c r="S26" t="s">
        <v>8</v>
      </c>
      <c r="T26" s="1">
        <v>0</v>
      </c>
      <c r="U26" s="1">
        <v>0</v>
      </c>
      <c r="V26" s="1">
        <v>0</v>
      </c>
      <c r="W26" s="1">
        <v>0</v>
      </c>
      <c r="X26" s="1">
        <v>0</v>
      </c>
      <c r="Y26" s="1">
        <v>0</v>
      </c>
      <c r="Z26" s="1">
        <v>0</v>
      </c>
      <c r="AA26" s="1">
        <v>0</v>
      </c>
      <c r="AB26" s="1">
        <v>0</v>
      </c>
      <c r="AC26" s="1">
        <v>0</v>
      </c>
      <c r="AD26" s="1">
        <v>0</v>
      </c>
      <c r="AE26" s="1">
        <v>0</v>
      </c>
      <c r="AF26" s="1">
        <v>0</v>
      </c>
      <c r="AG26" s="1">
        <v>0</v>
      </c>
      <c r="AH26" s="1">
        <v>0</v>
      </c>
      <c r="AI26" s="1">
        <v>0</v>
      </c>
      <c r="AJ26" s="1">
        <v>0</v>
      </c>
      <c r="AK26" s="1">
        <v>0</v>
      </c>
      <c r="AL26" s="1">
        <v>0</v>
      </c>
      <c r="AM26" s="1">
        <v>0</v>
      </c>
      <c r="AN26" s="1">
        <v>0</v>
      </c>
      <c r="AO26" s="1">
        <v>0</v>
      </c>
      <c r="AP26" s="1">
        <v>0</v>
      </c>
      <c r="AQ26" s="1">
        <v>0</v>
      </c>
      <c r="AR26" s="2">
        <v>0</v>
      </c>
      <c r="AS26" s="2">
        <v>0</v>
      </c>
      <c r="AT26" s="2">
        <v>0</v>
      </c>
      <c r="AU26" s="2">
        <v>0</v>
      </c>
      <c r="AV26" s="2">
        <v>0</v>
      </c>
      <c r="AW26" s="2">
        <v>0</v>
      </c>
      <c r="AX26" s="2">
        <v>0</v>
      </c>
      <c r="AY26" s="2">
        <v>0</v>
      </c>
      <c r="AZ26" s="2">
        <v>0</v>
      </c>
      <c r="BA26" s="2">
        <v>0</v>
      </c>
      <c r="BB26" s="2">
        <v>0</v>
      </c>
      <c r="BC26" s="2">
        <v>0</v>
      </c>
      <c r="BD26" s="1">
        <v>9634021</v>
      </c>
      <c r="BE26" s="1">
        <v>8692957</v>
      </c>
      <c r="BF26" s="1">
        <v>9604916</v>
      </c>
      <c r="BG26" s="1">
        <v>9256797</v>
      </c>
      <c r="BH26" s="1">
        <v>9552538</v>
      </c>
      <c r="BI26" s="1">
        <v>9229207</v>
      </c>
      <c r="BJ26" s="1">
        <v>9458822</v>
      </c>
      <c r="BK26" s="1">
        <v>9400987</v>
      </c>
      <c r="BL26" s="1">
        <v>9085884</v>
      </c>
      <c r="BM26" s="1">
        <v>9490437</v>
      </c>
      <c r="BN26" s="1">
        <v>9247252</v>
      </c>
      <c r="BO26" s="1">
        <v>9566411</v>
      </c>
      <c r="BP26" s="1">
        <v>9634021</v>
      </c>
      <c r="BQ26" s="1">
        <v>8692957</v>
      </c>
      <c r="BR26" s="1">
        <v>9604916</v>
      </c>
      <c r="BS26" s="1">
        <v>9256797</v>
      </c>
      <c r="BT26" s="1">
        <v>9552538</v>
      </c>
      <c r="BU26" s="1">
        <v>9229207</v>
      </c>
      <c r="BV26" s="1">
        <v>9458822</v>
      </c>
      <c r="BW26" s="1">
        <v>9400987</v>
      </c>
      <c r="BX26" s="1">
        <v>9085884</v>
      </c>
      <c r="BY26" s="1">
        <v>9490437</v>
      </c>
      <c r="BZ26" s="1">
        <v>9247252</v>
      </c>
      <c r="CA26" s="1">
        <v>9566411</v>
      </c>
      <c r="CB26" s="1">
        <v>921506</v>
      </c>
      <c r="CC26" s="1">
        <v>831492</v>
      </c>
      <c r="CD26" s="1">
        <v>918722</v>
      </c>
      <c r="CE26" s="1">
        <v>885424</v>
      </c>
      <c r="CF26" s="1">
        <v>913712</v>
      </c>
      <c r="CG26" s="1">
        <v>882785</v>
      </c>
      <c r="CH26" s="1">
        <v>904748</v>
      </c>
      <c r="CI26" s="1">
        <v>899216</v>
      </c>
      <c r="CJ26" s="1">
        <v>869076</v>
      </c>
      <c r="CK26" s="1">
        <v>907772</v>
      </c>
      <c r="CL26" s="1">
        <v>884511</v>
      </c>
      <c r="CM26" s="1">
        <v>915039</v>
      </c>
      <c r="CN26" s="1">
        <v>0</v>
      </c>
      <c r="CO26" s="1">
        <v>0</v>
      </c>
      <c r="CP26" s="1">
        <v>112220229</v>
      </c>
      <c r="CQ26" s="1">
        <v>112220229</v>
      </c>
      <c r="CR26" s="1">
        <v>10734003</v>
      </c>
      <c r="CS26">
        <v>2018</v>
      </c>
      <c r="CT26">
        <v>10454.648559349202</v>
      </c>
      <c r="CV26">
        <v>50</v>
      </c>
      <c r="CW26">
        <v>5.2273242796746011</v>
      </c>
    </row>
    <row r="27" spans="1:101">
      <c r="A27" s="100">
        <v>566</v>
      </c>
      <c r="B27" t="s">
        <v>108</v>
      </c>
      <c r="C27">
        <v>2</v>
      </c>
      <c r="D27" t="s">
        <v>260</v>
      </c>
      <c r="E27" t="s">
        <v>261</v>
      </c>
      <c r="F27">
        <v>5221</v>
      </c>
      <c r="G27" s="103" t="s">
        <v>121</v>
      </c>
      <c r="H27" t="s">
        <v>113</v>
      </c>
      <c r="I27" t="s">
        <v>114</v>
      </c>
      <c r="J27" t="s">
        <v>8</v>
      </c>
      <c r="K27">
        <v>22</v>
      </c>
      <c r="L27">
        <v>2</v>
      </c>
      <c r="M27" t="s">
        <v>115</v>
      </c>
      <c r="N27" t="s">
        <v>243</v>
      </c>
      <c r="O27" t="s">
        <v>262</v>
      </c>
      <c r="P27" t="s">
        <v>262</v>
      </c>
      <c r="Q27" t="s">
        <v>118</v>
      </c>
      <c r="R27" t="s">
        <v>119</v>
      </c>
      <c r="S27" t="s">
        <v>8</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0</v>
      </c>
      <c r="AM27" s="1">
        <v>0</v>
      </c>
      <c r="AN27" s="1">
        <v>0</v>
      </c>
      <c r="AO27" s="1">
        <v>0</v>
      </c>
      <c r="AP27" s="1">
        <v>0</v>
      </c>
      <c r="AQ27" s="1">
        <v>0</v>
      </c>
      <c r="AR27" s="2">
        <v>0</v>
      </c>
      <c r="AS27" s="2">
        <v>0</v>
      </c>
      <c r="AT27" s="2">
        <v>0</v>
      </c>
      <c r="AU27" s="2">
        <v>0</v>
      </c>
      <c r="AV27" s="2">
        <v>0</v>
      </c>
      <c r="AW27" s="2">
        <v>0</v>
      </c>
      <c r="AX27" s="2">
        <v>0</v>
      </c>
      <c r="AY27" s="2">
        <v>0</v>
      </c>
      <c r="AZ27" s="2">
        <v>0</v>
      </c>
      <c r="BA27" s="2">
        <v>0</v>
      </c>
      <c r="BB27" s="2">
        <v>0</v>
      </c>
      <c r="BC27" s="2">
        <v>0</v>
      </c>
      <c r="BD27" s="1">
        <v>6698210</v>
      </c>
      <c r="BE27" s="1">
        <v>6028861</v>
      </c>
      <c r="BF27" s="1">
        <v>6679287</v>
      </c>
      <c r="BG27" s="1">
        <v>6461976</v>
      </c>
      <c r="BH27" s="1">
        <v>6662173</v>
      </c>
      <c r="BI27" s="1">
        <v>6455547</v>
      </c>
      <c r="BJ27" s="1">
        <v>6620720</v>
      </c>
      <c r="BK27" s="1">
        <v>6578734</v>
      </c>
      <c r="BL27" s="1">
        <v>5521957</v>
      </c>
      <c r="BM27" s="1">
        <v>0</v>
      </c>
      <c r="BN27" s="1">
        <v>33267</v>
      </c>
      <c r="BO27" s="1">
        <v>6529106</v>
      </c>
      <c r="BP27" s="1">
        <v>6698210</v>
      </c>
      <c r="BQ27" s="1">
        <v>6028861</v>
      </c>
      <c r="BR27" s="1">
        <v>6679287</v>
      </c>
      <c r="BS27" s="1">
        <v>6461976</v>
      </c>
      <c r="BT27" s="1">
        <v>6662173</v>
      </c>
      <c r="BU27" s="1">
        <v>6455547</v>
      </c>
      <c r="BV27" s="1">
        <v>6620720</v>
      </c>
      <c r="BW27" s="1">
        <v>6578734</v>
      </c>
      <c r="BX27" s="1">
        <v>5521957</v>
      </c>
      <c r="BY27" s="1">
        <v>0</v>
      </c>
      <c r="BZ27" s="1">
        <v>33267</v>
      </c>
      <c r="CA27" s="1">
        <v>6529106</v>
      </c>
      <c r="CB27" s="1">
        <v>640692</v>
      </c>
      <c r="CC27" s="1">
        <v>576668</v>
      </c>
      <c r="CD27" s="1">
        <v>638882</v>
      </c>
      <c r="CE27" s="1">
        <v>618096</v>
      </c>
      <c r="CF27" s="1">
        <v>637245</v>
      </c>
      <c r="CG27" s="1">
        <v>617481</v>
      </c>
      <c r="CH27" s="1">
        <v>633280</v>
      </c>
      <c r="CI27" s="1">
        <v>629264</v>
      </c>
      <c r="CJ27" s="1">
        <v>528182</v>
      </c>
      <c r="CK27" s="1">
        <v>0</v>
      </c>
      <c r="CL27" s="1">
        <v>3182</v>
      </c>
      <c r="CM27" s="1">
        <v>624517</v>
      </c>
      <c r="CN27" s="1">
        <v>0</v>
      </c>
      <c r="CO27" s="1">
        <v>0</v>
      </c>
      <c r="CP27" s="1">
        <v>64269838</v>
      </c>
      <c r="CQ27" s="1">
        <v>64269838</v>
      </c>
      <c r="CR27" s="1">
        <v>6147489</v>
      </c>
      <c r="CS27">
        <v>2018</v>
      </c>
      <c r="CT27">
        <v>10454.648719176235</v>
      </c>
      <c r="CV27">
        <v>50</v>
      </c>
      <c r="CW27">
        <v>5.2273243595881178</v>
      </c>
    </row>
    <row r="28" spans="1:101">
      <c r="A28" s="100">
        <v>568</v>
      </c>
      <c r="B28" t="s">
        <v>108</v>
      </c>
      <c r="C28" t="s">
        <v>109</v>
      </c>
      <c r="D28" t="s">
        <v>263</v>
      </c>
      <c r="E28" t="s">
        <v>264</v>
      </c>
      <c r="F28">
        <v>15452</v>
      </c>
      <c r="G28" s="103" t="s">
        <v>121</v>
      </c>
      <c r="H28" t="s">
        <v>113</v>
      </c>
      <c r="I28" t="s">
        <v>114</v>
      </c>
      <c r="J28" t="s">
        <v>8</v>
      </c>
      <c r="K28">
        <v>22</v>
      </c>
      <c r="L28">
        <v>2</v>
      </c>
      <c r="M28" t="s">
        <v>115</v>
      </c>
      <c r="N28" t="s">
        <v>231</v>
      </c>
      <c r="O28" t="s">
        <v>233</v>
      </c>
      <c r="P28" t="s">
        <v>184</v>
      </c>
      <c r="Q28" t="s">
        <v>118</v>
      </c>
      <c r="R28" t="s">
        <v>119</v>
      </c>
      <c r="S28" t="s">
        <v>127</v>
      </c>
      <c r="T28" s="1">
        <v>191</v>
      </c>
      <c r="U28" s="1">
        <v>0</v>
      </c>
      <c r="V28" s="1">
        <v>0</v>
      </c>
      <c r="W28" s="1">
        <v>0</v>
      </c>
      <c r="X28" s="1">
        <v>51</v>
      </c>
      <c r="Y28" s="1">
        <v>0</v>
      </c>
      <c r="Z28" s="1">
        <v>63</v>
      </c>
      <c r="AA28" s="1">
        <v>0</v>
      </c>
      <c r="AB28" s="1">
        <v>185</v>
      </c>
      <c r="AC28" s="1">
        <v>0</v>
      </c>
      <c r="AD28" s="1">
        <v>178</v>
      </c>
      <c r="AE28" s="1">
        <v>0</v>
      </c>
      <c r="AF28" s="1">
        <v>191</v>
      </c>
      <c r="AG28" s="1">
        <v>0</v>
      </c>
      <c r="AH28" s="1">
        <v>0</v>
      </c>
      <c r="AI28" s="1">
        <v>0</v>
      </c>
      <c r="AJ28" s="1">
        <v>51</v>
      </c>
      <c r="AK28" s="1">
        <v>0</v>
      </c>
      <c r="AL28" s="1">
        <v>63</v>
      </c>
      <c r="AM28" s="1">
        <v>0</v>
      </c>
      <c r="AN28" s="1">
        <v>185</v>
      </c>
      <c r="AO28" s="1">
        <v>0</v>
      </c>
      <c r="AP28" s="1">
        <v>178</v>
      </c>
      <c r="AQ28" s="1">
        <v>0</v>
      </c>
      <c r="AR28" s="2">
        <v>5.7960000000000003</v>
      </c>
      <c r="AS28" s="2">
        <v>0</v>
      </c>
      <c r="AT28" s="2">
        <v>0</v>
      </c>
      <c r="AU28" s="2">
        <v>0</v>
      </c>
      <c r="AV28" s="2">
        <v>5.7960000000000003</v>
      </c>
      <c r="AW28" s="2">
        <v>0</v>
      </c>
      <c r="AX28" s="2">
        <v>5.7960000000000003</v>
      </c>
      <c r="AY28" s="2">
        <v>0</v>
      </c>
      <c r="AZ28" s="2">
        <v>5.7960000000000003</v>
      </c>
      <c r="BA28" s="2">
        <v>0</v>
      </c>
      <c r="BB28" s="2">
        <v>5.7960000000000003</v>
      </c>
      <c r="BC28" s="2">
        <v>0</v>
      </c>
      <c r="BD28" s="1">
        <v>1107</v>
      </c>
      <c r="BE28" s="1">
        <v>0</v>
      </c>
      <c r="BF28" s="1">
        <v>0</v>
      </c>
      <c r="BG28" s="1">
        <v>0</v>
      </c>
      <c r="BH28" s="1">
        <v>296</v>
      </c>
      <c r="BI28" s="1">
        <v>0</v>
      </c>
      <c r="BJ28" s="1">
        <v>365</v>
      </c>
      <c r="BK28" s="1">
        <v>0</v>
      </c>
      <c r="BL28" s="1">
        <v>1072</v>
      </c>
      <c r="BM28" s="1">
        <v>0</v>
      </c>
      <c r="BN28" s="1">
        <v>1032</v>
      </c>
      <c r="BO28" s="1">
        <v>0</v>
      </c>
      <c r="BP28" s="1">
        <v>1107</v>
      </c>
      <c r="BQ28" s="1">
        <v>0</v>
      </c>
      <c r="BR28" s="1">
        <v>0</v>
      </c>
      <c r="BS28" s="1">
        <v>0</v>
      </c>
      <c r="BT28" s="1">
        <v>296</v>
      </c>
      <c r="BU28" s="1">
        <v>0</v>
      </c>
      <c r="BV28" s="1">
        <v>365</v>
      </c>
      <c r="BW28" s="1">
        <v>0</v>
      </c>
      <c r="BX28" s="1">
        <v>1072</v>
      </c>
      <c r="BY28" s="1">
        <v>0</v>
      </c>
      <c r="BZ28" s="1">
        <v>1032</v>
      </c>
      <c r="CA28" s="1">
        <v>0</v>
      </c>
      <c r="CB28" s="1">
        <v>81</v>
      </c>
      <c r="CC28" s="1">
        <v>0</v>
      </c>
      <c r="CD28" s="1">
        <v>0</v>
      </c>
      <c r="CE28" s="1">
        <v>0</v>
      </c>
      <c r="CF28" s="1">
        <v>20</v>
      </c>
      <c r="CG28" s="1">
        <v>0</v>
      </c>
      <c r="CH28" s="1">
        <v>26</v>
      </c>
      <c r="CI28" s="1">
        <v>0</v>
      </c>
      <c r="CJ28" s="1">
        <v>73</v>
      </c>
      <c r="CK28" s="1">
        <v>0</v>
      </c>
      <c r="CL28" s="1">
        <v>41</v>
      </c>
      <c r="CM28" s="1">
        <v>0</v>
      </c>
      <c r="CN28" s="1">
        <v>668</v>
      </c>
      <c r="CO28" s="1">
        <v>668</v>
      </c>
      <c r="CP28" s="1">
        <v>3872</v>
      </c>
      <c r="CQ28" s="1">
        <v>3872</v>
      </c>
      <c r="CR28" s="1">
        <v>241</v>
      </c>
      <c r="CS28">
        <v>2018</v>
      </c>
      <c r="CT28">
        <v>16066.390041493776</v>
      </c>
      <c r="CV28">
        <v>1587.3673828663013</v>
      </c>
      <c r="CW28">
        <v>255.03263512275183</v>
      </c>
    </row>
    <row r="29" spans="1:101">
      <c r="A29" s="100">
        <v>568</v>
      </c>
      <c r="B29" t="s">
        <v>108</v>
      </c>
      <c r="C29" t="s">
        <v>109</v>
      </c>
      <c r="D29" t="s">
        <v>263</v>
      </c>
      <c r="E29" t="s">
        <v>264</v>
      </c>
      <c r="F29">
        <v>15452</v>
      </c>
      <c r="G29" s="103" t="s">
        <v>121</v>
      </c>
      <c r="H29" t="s">
        <v>113</v>
      </c>
      <c r="I29" t="s">
        <v>114</v>
      </c>
      <c r="J29" t="s">
        <v>8</v>
      </c>
      <c r="K29">
        <v>22</v>
      </c>
      <c r="L29">
        <v>2</v>
      </c>
      <c r="M29" t="s">
        <v>115</v>
      </c>
      <c r="N29" t="s">
        <v>243</v>
      </c>
      <c r="O29" t="s">
        <v>126</v>
      </c>
      <c r="P29" t="s">
        <v>126</v>
      </c>
      <c r="Q29" t="s">
        <v>118</v>
      </c>
      <c r="R29" t="s">
        <v>119</v>
      </c>
      <c r="S29" t="s">
        <v>127</v>
      </c>
      <c r="T29" s="1">
        <v>2563</v>
      </c>
      <c r="U29" s="1">
        <v>193</v>
      </c>
      <c r="V29" s="1">
        <v>0</v>
      </c>
      <c r="W29" s="1">
        <v>1843</v>
      </c>
      <c r="X29" s="1">
        <v>0</v>
      </c>
      <c r="Y29" s="1">
        <v>268</v>
      </c>
      <c r="Z29" s="1">
        <v>1891</v>
      </c>
      <c r="AA29" s="1">
        <v>896</v>
      </c>
      <c r="AB29" s="1">
        <v>697</v>
      </c>
      <c r="AC29" s="1">
        <v>0</v>
      </c>
      <c r="AD29" s="1">
        <v>1680</v>
      </c>
      <c r="AE29" s="1">
        <v>2183</v>
      </c>
      <c r="AF29" s="1">
        <v>2563</v>
      </c>
      <c r="AG29" s="1">
        <v>193</v>
      </c>
      <c r="AH29" s="1">
        <v>0</v>
      </c>
      <c r="AI29" s="1">
        <v>1843</v>
      </c>
      <c r="AJ29" s="1">
        <v>0</v>
      </c>
      <c r="AK29" s="1">
        <v>268</v>
      </c>
      <c r="AL29" s="1">
        <v>1891</v>
      </c>
      <c r="AM29" s="1">
        <v>896</v>
      </c>
      <c r="AN29" s="1">
        <v>697</v>
      </c>
      <c r="AO29" s="1">
        <v>0</v>
      </c>
      <c r="AP29" s="1">
        <v>1680</v>
      </c>
      <c r="AQ29" s="1">
        <v>2183</v>
      </c>
      <c r="AR29" s="2">
        <v>5.8380000000000001</v>
      </c>
      <c r="AS29" s="2">
        <v>5.8380000000000001</v>
      </c>
      <c r="AT29" s="2">
        <v>0</v>
      </c>
      <c r="AU29" s="2">
        <v>5.8380000000000001</v>
      </c>
      <c r="AV29" s="2">
        <v>0</v>
      </c>
      <c r="AW29" s="2">
        <v>5.8380000000000001</v>
      </c>
      <c r="AX29" s="2">
        <v>5.8380000000000001</v>
      </c>
      <c r="AY29" s="2">
        <v>5.8380000000000001</v>
      </c>
      <c r="AZ29" s="2">
        <v>5.8380000000000001</v>
      </c>
      <c r="BA29" s="2">
        <v>0</v>
      </c>
      <c r="BB29" s="2">
        <v>5.8380000000000001</v>
      </c>
      <c r="BC29" s="2">
        <v>5.8380000000000001</v>
      </c>
      <c r="BD29" s="1">
        <v>14963</v>
      </c>
      <c r="BE29" s="1">
        <v>1127</v>
      </c>
      <c r="BF29" s="1">
        <v>0</v>
      </c>
      <c r="BG29" s="1">
        <v>10759</v>
      </c>
      <c r="BH29" s="1">
        <v>0</v>
      </c>
      <c r="BI29" s="1">
        <v>1565</v>
      </c>
      <c r="BJ29" s="1">
        <v>11040</v>
      </c>
      <c r="BK29" s="1">
        <v>5231</v>
      </c>
      <c r="BL29" s="1">
        <v>4069</v>
      </c>
      <c r="BM29" s="1">
        <v>0</v>
      </c>
      <c r="BN29" s="1">
        <v>9808</v>
      </c>
      <c r="BO29" s="1">
        <v>12744</v>
      </c>
      <c r="BP29" s="1">
        <v>14963</v>
      </c>
      <c r="BQ29" s="1">
        <v>1127</v>
      </c>
      <c r="BR29" s="1">
        <v>0</v>
      </c>
      <c r="BS29" s="1">
        <v>10759</v>
      </c>
      <c r="BT29" s="1">
        <v>0</v>
      </c>
      <c r="BU29" s="1">
        <v>1565</v>
      </c>
      <c r="BV29" s="1">
        <v>11040</v>
      </c>
      <c r="BW29" s="1">
        <v>5231</v>
      </c>
      <c r="BX29" s="1">
        <v>4069</v>
      </c>
      <c r="BY29" s="1">
        <v>0</v>
      </c>
      <c r="BZ29" s="1">
        <v>9808</v>
      </c>
      <c r="CA29" s="1">
        <v>12744</v>
      </c>
      <c r="CB29" s="1">
        <v>1340.3430000000001</v>
      </c>
      <c r="CC29" s="1">
        <v>92.966999999999999</v>
      </c>
      <c r="CD29" s="1">
        <v>-63.673999999999999</v>
      </c>
      <c r="CE29" s="1">
        <v>883.67100000000005</v>
      </c>
      <c r="CF29" s="1">
        <v>-49.338999999999999</v>
      </c>
      <c r="CG29" s="1">
        <v>-2199</v>
      </c>
      <c r="CH29" s="1">
        <v>794.19600000000003</v>
      </c>
      <c r="CI29" s="1">
        <v>202.11799999999999</v>
      </c>
      <c r="CJ29" s="1">
        <v>258.79399999999998</v>
      </c>
      <c r="CK29" s="1">
        <v>-42.296999999999997</v>
      </c>
      <c r="CL29" s="1">
        <v>807.69500000000005</v>
      </c>
      <c r="CM29" s="1">
        <v>1027.7070000000001</v>
      </c>
      <c r="CN29" s="1">
        <v>12214</v>
      </c>
      <c r="CO29" s="1">
        <v>12214</v>
      </c>
      <c r="CP29" s="1">
        <v>71306</v>
      </c>
      <c r="CQ29" s="1">
        <v>71306</v>
      </c>
      <c r="CR29" s="1">
        <v>3053.181</v>
      </c>
      <c r="CS29">
        <v>2018</v>
      </c>
      <c r="CT29">
        <v>23354.658633078092</v>
      </c>
      <c r="CV29">
        <v>1587.3673828663013</v>
      </c>
      <c r="CW29">
        <v>370.72423352125043</v>
      </c>
    </row>
    <row r="30" spans="1:101">
      <c r="A30" s="100">
        <v>568</v>
      </c>
      <c r="B30" t="s">
        <v>108</v>
      </c>
      <c r="C30" t="s">
        <v>109</v>
      </c>
      <c r="D30" t="s">
        <v>263</v>
      </c>
      <c r="E30" t="s">
        <v>264</v>
      </c>
      <c r="F30">
        <v>15452</v>
      </c>
      <c r="G30" s="103" t="s">
        <v>121</v>
      </c>
      <c r="H30" t="s">
        <v>113</v>
      </c>
      <c r="I30" t="s">
        <v>114</v>
      </c>
      <c r="J30" t="s">
        <v>8</v>
      </c>
      <c r="K30">
        <v>22</v>
      </c>
      <c r="L30">
        <v>2</v>
      </c>
      <c r="M30" t="s">
        <v>115</v>
      </c>
      <c r="N30" t="s">
        <v>243</v>
      </c>
      <c r="O30" t="s">
        <v>232</v>
      </c>
      <c r="P30" t="s">
        <v>184</v>
      </c>
      <c r="Q30" t="s">
        <v>118</v>
      </c>
      <c r="R30" t="s">
        <v>119</v>
      </c>
      <c r="S30" t="s">
        <v>127</v>
      </c>
      <c r="T30" s="1" t="s">
        <v>109</v>
      </c>
      <c r="U30" s="1" t="s">
        <v>109</v>
      </c>
      <c r="V30" s="1">
        <v>0</v>
      </c>
      <c r="W30" s="1" t="s">
        <v>109</v>
      </c>
      <c r="X30" s="1" t="s">
        <v>109</v>
      </c>
      <c r="Y30" s="1">
        <v>0</v>
      </c>
      <c r="Z30" s="1" t="s">
        <v>109</v>
      </c>
      <c r="AA30" s="1">
        <v>0</v>
      </c>
      <c r="AB30" s="1" t="s">
        <v>109</v>
      </c>
      <c r="AC30" s="1">
        <v>0</v>
      </c>
      <c r="AD30" s="1" t="s">
        <v>109</v>
      </c>
      <c r="AE30" s="1" t="s">
        <v>109</v>
      </c>
      <c r="AF30" s="1" t="s">
        <v>109</v>
      </c>
      <c r="AG30" s="1" t="s">
        <v>109</v>
      </c>
      <c r="AH30" s="1">
        <v>0</v>
      </c>
      <c r="AI30" s="1" t="s">
        <v>109</v>
      </c>
      <c r="AJ30" s="1" t="s">
        <v>109</v>
      </c>
      <c r="AK30" s="1">
        <v>0</v>
      </c>
      <c r="AL30" s="1" t="s">
        <v>109</v>
      </c>
      <c r="AM30" s="1">
        <v>0</v>
      </c>
      <c r="AN30" s="1" t="s">
        <v>109</v>
      </c>
      <c r="AO30" s="1">
        <v>0</v>
      </c>
      <c r="AP30" s="1" t="s">
        <v>109</v>
      </c>
      <c r="AQ30" s="1" t="s">
        <v>109</v>
      </c>
      <c r="AR30" s="2" t="s">
        <v>109</v>
      </c>
      <c r="AS30" s="2" t="s">
        <v>109</v>
      </c>
      <c r="AT30" s="2">
        <v>0</v>
      </c>
      <c r="AU30" s="2" t="s">
        <v>109</v>
      </c>
      <c r="AV30" s="2" t="s">
        <v>109</v>
      </c>
      <c r="AW30" s="2">
        <v>0</v>
      </c>
      <c r="AX30" s="2" t="s">
        <v>109</v>
      </c>
      <c r="AY30" s="2">
        <v>0</v>
      </c>
      <c r="AZ30" s="2" t="s">
        <v>109</v>
      </c>
      <c r="BA30" s="2">
        <v>0</v>
      </c>
      <c r="BB30" s="2" t="s">
        <v>109</v>
      </c>
      <c r="BC30" s="2" t="s">
        <v>109</v>
      </c>
      <c r="BD30" s="1" t="s">
        <v>109</v>
      </c>
      <c r="BE30" s="1" t="s">
        <v>109</v>
      </c>
      <c r="BF30" s="1">
        <v>0</v>
      </c>
      <c r="BG30" s="1" t="s">
        <v>109</v>
      </c>
      <c r="BH30" s="1" t="s">
        <v>109</v>
      </c>
      <c r="BI30" s="1">
        <v>0</v>
      </c>
      <c r="BJ30" s="1" t="s">
        <v>109</v>
      </c>
      <c r="BK30" s="1">
        <v>0</v>
      </c>
      <c r="BL30" s="1" t="s">
        <v>109</v>
      </c>
      <c r="BM30" s="1">
        <v>0</v>
      </c>
      <c r="BN30" s="1" t="s">
        <v>109</v>
      </c>
      <c r="BO30" s="1" t="s">
        <v>109</v>
      </c>
      <c r="BP30" s="1" t="s">
        <v>109</v>
      </c>
      <c r="BQ30" s="1" t="s">
        <v>109</v>
      </c>
      <c r="BR30" s="1">
        <v>0</v>
      </c>
      <c r="BS30" s="1" t="s">
        <v>109</v>
      </c>
      <c r="BT30" s="1" t="s">
        <v>109</v>
      </c>
      <c r="BU30" s="1">
        <v>0</v>
      </c>
      <c r="BV30" s="1" t="s">
        <v>109</v>
      </c>
      <c r="BW30" s="1">
        <v>0</v>
      </c>
      <c r="BX30" s="1" t="s">
        <v>109</v>
      </c>
      <c r="BY30" s="1">
        <v>0</v>
      </c>
      <c r="BZ30" s="1" t="s">
        <v>109</v>
      </c>
      <c r="CA30" s="1" t="s">
        <v>109</v>
      </c>
      <c r="CB30" s="1" t="s">
        <v>109</v>
      </c>
      <c r="CC30" s="1" t="s">
        <v>109</v>
      </c>
      <c r="CD30" s="1">
        <v>0</v>
      </c>
      <c r="CE30" s="1" t="s">
        <v>109</v>
      </c>
      <c r="CF30" s="1" t="s">
        <v>109</v>
      </c>
      <c r="CG30" s="1">
        <v>0</v>
      </c>
      <c r="CH30" s="1" t="s">
        <v>109</v>
      </c>
      <c r="CI30" s="1">
        <v>0</v>
      </c>
      <c r="CJ30" s="1" t="s">
        <v>109</v>
      </c>
      <c r="CK30" s="1">
        <v>0</v>
      </c>
      <c r="CL30" s="1" t="s">
        <v>109</v>
      </c>
      <c r="CM30" s="1" t="s">
        <v>109</v>
      </c>
      <c r="CN30" s="1">
        <v>0</v>
      </c>
      <c r="CO30" s="1">
        <v>0</v>
      </c>
      <c r="CP30" s="1">
        <v>0</v>
      </c>
      <c r="CQ30" s="1">
        <v>0</v>
      </c>
      <c r="CR30" s="1">
        <v>0</v>
      </c>
      <c r="CS30">
        <v>2018</v>
      </c>
      <c r="CT30" t="s">
        <v>8</v>
      </c>
      <c r="CV30">
        <v>1587.3673828663013</v>
      </c>
      <c r="CW30" t="s">
        <v>8</v>
      </c>
    </row>
    <row r="31" spans="1:101">
      <c r="A31" s="100">
        <v>568</v>
      </c>
      <c r="B31" t="s">
        <v>108</v>
      </c>
      <c r="C31" t="s">
        <v>109</v>
      </c>
      <c r="D31" t="s">
        <v>263</v>
      </c>
      <c r="E31" t="s">
        <v>264</v>
      </c>
      <c r="F31">
        <v>15452</v>
      </c>
      <c r="G31" s="103" t="s">
        <v>121</v>
      </c>
      <c r="H31" t="s">
        <v>113</v>
      </c>
      <c r="I31" t="s">
        <v>114</v>
      </c>
      <c r="J31" t="s">
        <v>8</v>
      </c>
      <c r="K31">
        <v>22</v>
      </c>
      <c r="L31">
        <v>2</v>
      </c>
      <c r="M31" t="s">
        <v>115</v>
      </c>
      <c r="N31" t="s">
        <v>243</v>
      </c>
      <c r="O31" t="s">
        <v>117</v>
      </c>
      <c r="P31" t="s">
        <v>117</v>
      </c>
      <c r="Q31" t="s">
        <v>118</v>
      </c>
      <c r="R31" t="s">
        <v>119</v>
      </c>
      <c r="S31" t="s">
        <v>120</v>
      </c>
      <c r="T31" s="1" t="s">
        <v>109</v>
      </c>
      <c r="U31" s="1" t="s">
        <v>109</v>
      </c>
      <c r="V31" s="1">
        <v>0</v>
      </c>
      <c r="W31" s="1" t="s">
        <v>109</v>
      </c>
      <c r="X31" s="1" t="s">
        <v>109</v>
      </c>
      <c r="Y31" s="1">
        <v>0</v>
      </c>
      <c r="Z31" s="1" t="s">
        <v>109</v>
      </c>
      <c r="AA31" s="1">
        <v>0</v>
      </c>
      <c r="AB31" s="1" t="s">
        <v>109</v>
      </c>
      <c r="AC31" s="1">
        <v>0</v>
      </c>
      <c r="AD31" s="1" t="s">
        <v>109</v>
      </c>
      <c r="AE31" s="1" t="s">
        <v>109</v>
      </c>
      <c r="AF31" s="1" t="s">
        <v>109</v>
      </c>
      <c r="AG31" s="1" t="s">
        <v>109</v>
      </c>
      <c r="AH31" s="1">
        <v>0</v>
      </c>
      <c r="AI31" s="1" t="s">
        <v>109</v>
      </c>
      <c r="AJ31" s="1" t="s">
        <v>109</v>
      </c>
      <c r="AK31" s="1">
        <v>0</v>
      </c>
      <c r="AL31" s="1" t="s">
        <v>109</v>
      </c>
      <c r="AM31" s="1">
        <v>0</v>
      </c>
      <c r="AN31" s="1" t="s">
        <v>109</v>
      </c>
      <c r="AO31" s="1">
        <v>0</v>
      </c>
      <c r="AP31" s="1" t="s">
        <v>109</v>
      </c>
      <c r="AQ31" s="1" t="s">
        <v>109</v>
      </c>
      <c r="AR31" s="2" t="s">
        <v>109</v>
      </c>
      <c r="AS31" s="2" t="s">
        <v>109</v>
      </c>
      <c r="AT31" s="2">
        <v>0</v>
      </c>
      <c r="AU31" s="2" t="s">
        <v>109</v>
      </c>
      <c r="AV31" s="2" t="s">
        <v>109</v>
      </c>
      <c r="AW31" s="2">
        <v>0</v>
      </c>
      <c r="AX31" s="2" t="s">
        <v>109</v>
      </c>
      <c r="AY31" s="2">
        <v>0</v>
      </c>
      <c r="AZ31" s="2" t="s">
        <v>109</v>
      </c>
      <c r="BA31" s="2">
        <v>0</v>
      </c>
      <c r="BB31" s="2" t="s">
        <v>109</v>
      </c>
      <c r="BC31" s="2" t="s">
        <v>109</v>
      </c>
      <c r="BD31" s="1" t="s">
        <v>109</v>
      </c>
      <c r="BE31" s="1" t="s">
        <v>109</v>
      </c>
      <c r="BF31" s="1">
        <v>0</v>
      </c>
      <c r="BG31" s="1" t="s">
        <v>109</v>
      </c>
      <c r="BH31" s="1" t="s">
        <v>109</v>
      </c>
      <c r="BI31" s="1">
        <v>0</v>
      </c>
      <c r="BJ31" s="1" t="s">
        <v>109</v>
      </c>
      <c r="BK31" s="1">
        <v>0</v>
      </c>
      <c r="BL31" s="1" t="s">
        <v>109</v>
      </c>
      <c r="BM31" s="1">
        <v>0</v>
      </c>
      <c r="BN31" s="1" t="s">
        <v>109</v>
      </c>
      <c r="BO31" s="1" t="s">
        <v>109</v>
      </c>
      <c r="BP31" s="1" t="s">
        <v>109</v>
      </c>
      <c r="BQ31" s="1" t="s">
        <v>109</v>
      </c>
      <c r="BR31" s="1">
        <v>0</v>
      </c>
      <c r="BS31" s="1" t="s">
        <v>109</v>
      </c>
      <c r="BT31" s="1" t="s">
        <v>109</v>
      </c>
      <c r="BU31" s="1">
        <v>0</v>
      </c>
      <c r="BV31" s="1" t="s">
        <v>109</v>
      </c>
      <c r="BW31" s="1">
        <v>0</v>
      </c>
      <c r="BX31" s="1" t="s">
        <v>109</v>
      </c>
      <c r="BY31" s="1">
        <v>0</v>
      </c>
      <c r="BZ31" s="1" t="s">
        <v>109</v>
      </c>
      <c r="CA31" s="1" t="s">
        <v>109</v>
      </c>
      <c r="CB31" s="1" t="s">
        <v>109</v>
      </c>
      <c r="CC31" s="1" t="s">
        <v>109</v>
      </c>
      <c r="CD31" s="1">
        <v>0</v>
      </c>
      <c r="CE31" s="1" t="s">
        <v>109</v>
      </c>
      <c r="CF31" s="1" t="s">
        <v>109</v>
      </c>
      <c r="CG31" s="1">
        <v>0</v>
      </c>
      <c r="CH31" s="1" t="s">
        <v>109</v>
      </c>
      <c r="CI31" s="1">
        <v>0</v>
      </c>
      <c r="CJ31" s="1" t="s">
        <v>109</v>
      </c>
      <c r="CK31" s="1">
        <v>0</v>
      </c>
      <c r="CL31" s="1" t="s">
        <v>109</v>
      </c>
      <c r="CM31" s="1" t="s">
        <v>109</v>
      </c>
      <c r="CN31" s="1">
        <v>0</v>
      </c>
      <c r="CO31" s="1">
        <v>0</v>
      </c>
      <c r="CP31" s="1">
        <v>0</v>
      </c>
      <c r="CQ31" s="1">
        <v>0</v>
      </c>
      <c r="CR31" s="1">
        <v>0</v>
      </c>
      <c r="CS31">
        <v>2018</v>
      </c>
      <c r="CT31" t="s">
        <v>8</v>
      </c>
      <c r="CV31">
        <v>475.6390309534886</v>
      </c>
      <c r="CW31" t="s">
        <v>8</v>
      </c>
    </row>
    <row r="32" spans="1:101">
      <c r="A32" s="100">
        <v>568</v>
      </c>
      <c r="B32" t="s">
        <v>108</v>
      </c>
      <c r="C32" t="s">
        <v>109</v>
      </c>
      <c r="D32" t="s">
        <v>263</v>
      </c>
      <c r="E32" t="s">
        <v>264</v>
      </c>
      <c r="F32">
        <v>15452</v>
      </c>
      <c r="G32" s="103" t="s">
        <v>121</v>
      </c>
      <c r="H32" t="s">
        <v>113</v>
      </c>
      <c r="I32" t="s">
        <v>114</v>
      </c>
      <c r="J32" t="s">
        <v>8</v>
      </c>
      <c r="K32">
        <v>22</v>
      </c>
      <c r="L32">
        <v>2</v>
      </c>
      <c r="M32" t="s">
        <v>115</v>
      </c>
      <c r="N32" t="s">
        <v>243</v>
      </c>
      <c r="O32" t="s">
        <v>128</v>
      </c>
      <c r="P32" t="s">
        <v>128</v>
      </c>
      <c r="Q32" t="s">
        <v>118</v>
      </c>
      <c r="R32" t="s">
        <v>119</v>
      </c>
      <c r="S32" t="s">
        <v>127</v>
      </c>
      <c r="T32" s="1">
        <v>0</v>
      </c>
      <c r="U32" s="1">
        <v>0</v>
      </c>
      <c r="V32" s="1">
        <v>0</v>
      </c>
      <c r="W32" s="1">
        <v>0</v>
      </c>
      <c r="X32" s="1">
        <v>0</v>
      </c>
      <c r="Y32" s="1">
        <v>0</v>
      </c>
      <c r="Z32" s="1">
        <v>0</v>
      </c>
      <c r="AA32" s="1">
        <v>0</v>
      </c>
      <c r="AB32" s="1">
        <v>0</v>
      </c>
      <c r="AC32" s="1">
        <v>0</v>
      </c>
      <c r="AD32" s="1">
        <v>0</v>
      </c>
      <c r="AE32" s="1">
        <v>0</v>
      </c>
      <c r="AF32" s="1">
        <v>0</v>
      </c>
      <c r="AG32" s="1">
        <v>0</v>
      </c>
      <c r="AH32" s="1">
        <v>0</v>
      </c>
      <c r="AI32" s="1">
        <v>0</v>
      </c>
      <c r="AJ32" s="1">
        <v>0</v>
      </c>
      <c r="AK32" s="1">
        <v>0</v>
      </c>
      <c r="AL32" s="1">
        <v>0</v>
      </c>
      <c r="AM32" s="1">
        <v>0</v>
      </c>
      <c r="AN32" s="1">
        <v>0</v>
      </c>
      <c r="AO32" s="1">
        <v>0</v>
      </c>
      <c r="AP32" s="1">
        <v>0</v>
      </c>
      <c r="AQ32" s="1">
        <v>0</v>
      </c>
      <c r="AR32" s="2">
        <v>0</v>
      </c>
      <c r="AS32" s="2">
        <v>0</v>
      </c>
      <c r="AT32" s="2">
        <v>0</v>
      </c>
      <c r="AU32" s="2">
        <v>0</v>
      </c>
      <c r="AV32" s="2">
        <v>0</v>
      </c>
      <c r="AW32" s="2">
        <v>0</v>
      </c>
      <c r="AX32" s="2">
        <v>0</v>
      </c>
      <c r="AY32" s="2">
        <v>0</v>
      </c>
      <c r="AZ32" s="2">
        <v>0</v>
      </c>
      <c r="BA32" s="2">
        <v>0</v>
      </c>
      <c r="BB32" s="2">
        <v>0</v>
      </c>
      <c r="BC32" s="2">
        <v>0</v>
      </c>
      <c r="BD32" s="1">
        <v>0</v>
      </c>
      <c r="BE32" s="1">
        <v>0</v>
      </c>
      <c r="BF32" s="1">
        <v>0</v>
      </c>
      <c r="BG32" s="1">
        <v>0</v>
      </c>
      <c r="BH32" s="1">
        <v>0</v>
      </c>
      <c r="BI32" s="1">
        <v>0</v>
      </c>
      <c r="BJ32" s="1">
        <v>0</v>
      </c>
      <c r="BK32" s="1">
        <v>0</v>
      </c>
      <c r="BL32" s="1">
        <v>0</v>
      </c>
      <c r="BM32" s="1">
        <v>0</v>
      </c>
      <c r="BN32" s="1">
        <v>0</v>
      </c>
      <c r="BO32" s="1">
        <v>0</v>
      </c>
      <c r="BP32" s="1">
        <v>0</v>
      </c>
      <c r="BQ32" s="1">
        <v>0</v>
      </c>
      <c r="BR32" s="1">
        <v>0</v>
      </c>
      <c r="BS32" s="1">
        <v>0</v>
      </c>
      <c r="BT32" s="1">
        <v>0</v>
      </c>
      <c r="BU32" s="1">
        <v>0</v>
      </c>
      <c r="BV32" s="1">
        <v>0</v>
      </c>
      <c r="BW32" s="1">
        <v>0</v>
      </c>
      <c r="BX32" s="1">
        <v>0</v>
      </c>
      <c r="BY32" s="1">
        <v>0</v>
      </c>
      <c r="BZ32" s="1">
        <v>0</v>
      </c>
      <c r="CA32" s="1">
        <v>0</v>
      </c>
      <c r="CB32" s="1">
        <v>0</v>
      </c>
      <c r="CC32" s="1">
        <v>0</v>
      </c>
      <c r="CD32" s="1">
        <v>0</v>
      </c>
      <c r="CE32" s="1">
        <v>0</v>
      </c>
      <c r="CF32" s="1">
        <v>0</v>
      </c>
      <c r="CG32" s="1">
        <v>0</v>
      </c>
      <c r="CH32" s="1">
        <v>0</v>
      </c>
      <c r="CI32" s="1">
        <v>0</v>
      </c>
      <c r="CJ32" s="1">
        <v>0</v>
      </c>
      <c r="CK32" s="1">
        <v>0</v>
      </c>
      <c r="CL32" s="1">
        <v>0</v>
      </c>
      <c r="CM32" s="1">
        <v>0</v>
      </c>
      <c r="CN32" s="1">
        <v>0</v>
      </c>
      <c r="CO32" s="1">
        <v>0</v>
      </c>
      <c r="CP32" s="1">
        <v>0</v>
      </c>
      <c r="CQ32" s="1">
        <v>0</v>
      </c>
      <c r="CR32" s="1">
        <v>0</v>
      </c>
      <c r="CS32">
        <v>2018</v>
      </c>
      <c r="CT32" t="s">
        <v>8</v>
      </c>
      <c r="CV32">
        <v>1115.164113563842</v>
      </c>
      <c r="CW32" t="s">
        <v>8</v>
      </c>
    </row>
    <row r="33" spans="1:101">
      <c r="A33" s="100">
        <v>568</v>
      </c>
      <c r="B33" t="s">
        <v>108</v>
      </c>
      <c r="C33" t="s">
        <v>109</v>
      </c>
      <c r="D33" t="s">
        <v>263</v>
      </c>
      <c r="E33" t="s">
        <v>264</v>
      </c>
      <c r="F33">
        <v>15452</v>
      </c>
      <c r="G33" s="103" t="s">
        <v>121</v>
      </c>
      <c r="H33" t="s">
        <v>113</v>
      </c>
      <c r="I33" t="s">
        <v>114</v>
      </c>
      <c r="J33" t="s">
        <v>8</v>
      </c>
      <c r="K33">
        <v>22</v>
      </c>
      <c r="L33">
        <v>2</v>
      </c>
      <c r="M33" t="s">
        <v>115</v>
      </c>
      <c r="N33" t="s">
        <v>243</v>
      </c>
      <c r="O33" t="s">
        <v>265</v>
      </c>
      <c r="P33" t="s">
        <v>266</v>
      </c>
      <c r="Q33" t="s">
        <v>118</v>
      </c>
      <c r="R33" t="s">
        <v>119</v>
      </c>
      <c r="S33" t="s">
        <v>267</v>
      </c>
      <c r="T33" s="1">
        <v>101353</v>
      </c>
      <c r="U33" s="1">
        <v>14456</v>
      </c>
      <c r="V33" s="1">
        <v>0</v>
      </c>
      <c r="W33" s="1">
        <v>30327</v>
      </c>
      <c r="X33" s="1">
        <v>0</v>
      </c>
      <c r="Y33" s="1">
        <v>0</v>
      </c>
      <c r="Z33" s="1">
        <v>12338</v>
      </c>
      <c r="AA33" s="1">
        <v>3862</v>
      </c>
      <c r="AB33" s="1">
        <v>5599</v>
      </c>
      <c r="AC33" s="1">
        <v>0</v>
      </c>
      <c r="AD33" s="1">
        <v>23484</v>
      </c>
      <c r="AE33" s="1">
        <v>29159</v>
      </c>
      <c r="AF33" s="1">
        <v>101353</v>
      </c>
      <c r="AG33" s="1">
        <v>14456</v>
      </c>
      <c r="AH33" s="1">
        <v>0</v>
      </c>
      <c r="AI33" s="1">
        <v>30327</v>
      </c>
      <c r="AJ33" s="1">
        <v>0</v>
      </c>
      <c r="AK33" s="1">
        <v>0</v>
      </c>
      <c r="AL33" s="1">
        <v>12338</v>
      </c>
      <c r="AM33" s="1">
        <v>3862</v>
      </c>
      <c r="AN33" s="1">
        <v>5599</v>
      </c>
      <c r="AO33" s="1">
        <v>0</v>
      </c>
      <c r="AP33" s="1">
        <v>23484</v>
      </c>
      <c r="AQ33" s="1">
        <v>29159</v>
      </c>
      <c r="AR33" s="2">
        <v>18.239999999999998</v>
      </c>
      <c r="AS33" s="2">
        <v>18.239999999999998</v>
      </c>
      <c r="AT33" s="2">
        <v>0</v>
      </c>
      <c r="AU33" s="2">
        <v>18.239999999999998</v>
      </c>
      <c r="AV33" s="2">
        <v>0</v>
      </c>
      <c r="AW33" s="2">
        <v>0</v>
      </c>
      <c r="AX33" s="2">
        <v>18.239999999999998</v>
      </c>
      <c r="AY33" s="2">
        <v>18.239999999999998</v>
      </c>
      <c r="AZ33" s="2">
        <v>18.239999999999998</v>
      </c>
      <c r="BA33" s="2">
        <v>0</v>
      </c>
      <c r="BB33" s="2">
        <v>18.239999999999998</v>
      </c>
      <c r="BC33" s="2">
        <v>18.239999999999998</v>
      </c>
      <c r="BD33" s="1">
        <v>1848679</v>
      </c>
      <c r="BE33" s="1">
        <v>263677</v>
      </c>
      <c r="BF33" s="1">
        <v>0</v>
      </c>
      <c r="BG33" s="1">
        <v>553164</v>
      </c>
      <c r="BH33" s="1">
        <v>0</v>
      </c>
      <c r="BI33" s="1">
        <v>0</v>
      </c>
      <c r="BJ33" s="1">
        <v>225045</v>
      </c>
      <c r="BK33" s="1">
        <v>70443</v>
      </c>
      <c r="BL33" s="1">
        <v>102126</v>
      </c>
      <c r="BM33" s="1">
        <v>0</v>
      </c>
      <c r="BN33" s="1">
        <v>428348</v>
      </c>
      <c r="BO33" s="1">
        <v>531860</v>
      </c>
      <c r="BP33" s="1">
        <v>1848679</v>
      </c>
      <c r="BQ33" s="1">
        <v>263677</v>
      </c>
      <c r="BR33" s="1">
        <v>0</v>
      </c>
      <c r="BS33" s="1">
        <v>553164</v>
      </c>
      <c r="BT33" s="1">
        <v>0</v>
      </c>
      <c r="BU33" s="1">
        <v>0</v>
      </c>
      <c r="BV33" s="1">
        <v>225045</v>
      </c>
      <c r="BW33" s="1">
        <v>70443</v>
      </c>
      <c r="BX33" s="1">
        <v>102126</v>
      </c>
      <c r="BY33" s="1">
        <v>0</v>
      </c>
      <c r="BZ33" s="1">
        <v>428348</v>
      </c>
      <c r="CA33" s="1">
        <v>531860</v>
      </c>
      <c r="CB33" s="1">
        <v>165601.66</v>
      </c>
      <c r="CC33" s="1">
        <v>21756.032999999999</v>
      </c>
      <c r="CD33" s="1">
        <v>-2730.326</v>
      </c>
      <c r="CE33" s="1">
        <v>45431.328999999998</v>
      </c>
      <c r="CF33" s="1">
        <v>-2115.6610000000001</v>
      </c>
      <c r="CG33" s="1">
        <v>0</v>
      </c>
      <c r="CH33" s="1">
        <v>16189.804</v>
      </c>
      <c r="CI33" s="1">
        <v>2721.8820000000001</v>
      </c>
      <c r="CJ33" s="1">
        <v>6495.2060000000001</v>
      </c>
      <c r="CK33" s="1">
        <v>-1813.703</v>
      </c>
      <c r="CL33" s="1">
        <v>35275.305</v>
      </c>
      <c r="CM33" s="1">
        <v>42889.292999999998</v>
      </c>
      <c r="CN33" s="1">
        <v>220578</v>
      </c>
      <c r="CO33" s="1">
        <v>220578</v>
      </c>
      <c r="CP33" s="1">
        <v>4023342</v>
      </c>
      <c r="CQ33" s="1">
        <v>4023342</v>
      </c>
      <c r="CR33" s="1">
        <v>329700.82</v>
      </c>
      <c r="CS33">
        <v>2018</v>
      </c>
      <c r="CT33">
        <v>12203.008776259639</v>
      </c>
      <c r="CV33">
        <v>386</v>
      </c>
      <c r="CW33">
        <v>47.103613876362211</v>
      </c>
    </row>
    <row r="34" spans="1:101">
      <c r="A34" s="100">
        <v>581</v>
      </c>
      <c r="B34" t="s">
        <v>108</v>
      </c>
      <c r="C34" t="s">
        <v>109</v>
      </c>
      <c r="D34" t="s">
        <v>268</v>
      </c>
      <c r="E34" t="s">
        <v>269</v>
      </c>
      <c r="F34">
        <v>13831</v>
      </c>
      <c r="G34" s="103" t="s">
        <v>121</v>
      </c>
      <c r="H34" t="s">
        <v>113</v>
      </c>
      <c r="I34" t="s">
        <v>114</v>
      </c>
      <c r="J34" t="s">
        <v>8</v>
      </c>
      <c r="K34">
        <v>22</v>
      </c>
      <c r="L34">
        <v>1</v>
      </c>
      <c r="M34" t="s">
        <v>131</v>
      </c>
      <c r="N34" t="s">
        <v>231</v>
      </c>
      <c r="O34" t="s">
        <v>126</v>
      </c>
      <c r="P34" t="s">
        <v>126</v>
      </c>
      <c r="Q34" t="s">
        <v>118</v>
      </c>
      <c r="R34" t="s">
        <v>142</v>
      </c>
      <c r="S34" t="s">
        <v>127</v>
      </c>
      <c r="T34" s="1">
        <v>479</v>
      </c>
      <c r="U34" s="1">
        <v>18</v>
      </c>
      <c r="V34" s="1">
        <v>21</v>
      </c>
      <c r="W34" s="1">
        <v>16</v>
      </c>
      <c r="X34" s="1">
        <v>17</v>
      </c>
      <c r="Y34" s="1">
        <v>15</v>
      </c>
      <c r="Z34" s="1">
        <v>21</v>
      </c>
      <c r="AA34" s="1">
        <v>37</v>
      </c>
      <c r="AB34" s="1">
        <v>18</v>
      </c>
      <c r="AC34" s="1">
        <v>17</v>
      </c>
      <c r="AD34" s="1">
        <v>36</v>
      </c>
      <c r="AE34" s="1">
        <v>20</v>
      </c>
      <c r="AF34" s="1">
        <v>479</v>
      </c>
      <c r="AG34" s="1">
        <v>18</v>
      </c>
      <c r="AH34" s="1">
        <v>21</v>
      </c>
      <c r="AI34" s="1">
        <v>16</v>
      </c>
      <c r="AJ34" s="1">
        <v>17</v>
      </c>
      <c r="AK34" s="1">
        <v>15</v>
      </c>
      <c r="AL34" s="1">
        <v>21</v>
      </c>
      <c r="AM34" s="1">
        <v>37</v>
      </c>
      <c r="AN34" s="1">
        <v>18</v>
      </c>
      <c r="AO34" s="1">
        <v>17</v>
      </c>
      <c r="AP34" s="1">
        <v>36</v>
      </c>
      <c r="AQ34" s="1">
        <v>20</v>
      </c>
      <c r="AR34" s="2">
        <v>5.8170000000000002</v>
      </c>
      <c r="AS34" s="2">
        <v>5.8170000000000002</v>
      </c>
      <c r="AT34" s="2">
        <v>5.8170000000000002</v>
      </c>
      <c r="AU34" s="2">
        <v>5.8170000000000002</v>
      </c>
      <c r="AV34" s="2">
        <v>5.8170000000000002</v>
      </c>
      <c r="AW34" s="2">
        <v>5.8170000000000002</v>
      </c>
      <c r="AX34" s="2">
        <v>5.8170000000000002</v>
      </c>
      <c r="AY34" s="2">
        <v>5.8170000000000002</v>
      </c>
      <c r="AZ34" s="2">
        <v>5.8170000000000002</v>
      </c>
      <c r="BA34" s="2">
        <v>5.8170000000000002</v>
      </c>
      <c r="BB34" s="2">
        <v>5.8170000000000002</v>
      </c>
      <c r="BC34" s="2">
        <v>5.8170000000000002</v>
      </c>
      <c r="BD34" s="1">
        <v>2786</v>
      </c>
      <c r="BE34" s="1">
        <v>105</v>
      </c>
      <c r="BF34" s="1">
        <v>122</v>
      </c>
      <c r="BG34" s="1">
        <v>93</v>
      </c>
      <c r="BH34" s="1">
        <v>99</v>
      </c>
      <c r="BI34" s="1">
        <v>87</v>
      </c>
      <c r="BJ34" s="1">
        <v>122</v>
      </c>
      <c r="BK34" s="1">
        <v>215</v>
      </c>
      <c r="BL34" s="1">
        <v>105</v>
      </c>
      <c r="BM34" s="1">
        <v>99</v>
      </c>
      <c r="BN34" s="1">
        <v>209</v>
      </c>
      <c r="BO34" s="1">
        <v>116</v>
      </c>
      <c r="BP34" s="1">
        <v>2786</v>
      </c>
      <c r="BQ34" s="1">
        <v>105</v>
      </c>
      <c r="BR34" s="1">
        <v>122</v>
      </c>
      <c r="BS34" s="1">
        <v>93</v>
      </c>
      <c r="BT34" s="1">
        <v>99</v>
      </c>
      <c r="BU34" s="1">
        <v>87</v>
      </c>
      <c r="BV34" s="1">
        <v>122</v>
      </c>
      <c r="BW34" s="1">
        <v>215</v>
      </c>
      <c r="BX34" s="1">
        <v>105</v>
      </c>
      <c r="BY34" s="1">
        <v>99</v>
      </c>
      <c r="BZ34" s="1">
        <v>209</v>
      </c>
      <c r="CA34" s="1">
        <v>116</v>
      </c>
      <c r="CB34" s="1">
        <v>153.001</v>
      </c>
      <c r="CC34" s="1">
        <v>5.8890000000000002</v>
      </c>
      <c r="CD34" s="1">
        <v>6.5380000000000003</v>
      </c>
      <c r="CE34" s="1">
        <v>5.0119999999999996</v>
      </c>
      <c r="CF34" s="1">
        <v>5.5579999999999998</v>
      </c>
      <c r="CG34" s="1">
        <v>4.7839999999999998</v>
      </c>
      <c r="CH34" s="1">
        <v>6.5919999999999996</v>
      </c>
      <c r="CI34" s="1">
        <v>11.875</v>
      </c>
      <c r="CJ34" s="1">
        <v>5.84</v>
      </c>
      <c r="CK34" s="1">
        <v>5.2880000000000003</v>
      </c>
      <c r="CL34" s="1">
        <v>11.37</v>
      </c>
      <c r="CM34" s="1">
        <v>6.2530000000000001</v>
      </c>
      <c r="CN34" s="1">
        <v>715</v>
      </c>
      <c r="CO34" s="1">
        <v>715</v>
      </c>
      <c r="CP34" s="1">
        <v>4158</v>
      </c>
      <c r="CQ34" s="1">
        <v>4158</v>
      </c>
      <c r="CR34" s="1">
        <v>228</v>
      </c>
      <c r="CS34">
        <v>2018</v>
      </c>
      <c r="CT34">
        <v>18236.842105263157</v>
      </c>
      <c r="CV34">
        <v>1587.3673828663013</v>
      </c>
      <c r="CW34">
        <v>289.48568324377544</v>
      </c>
    </row>
    <row r="35" spans="1:101">
      <c r="A35" s="100">
        <v>589</v>
      </c>
      <c r="B35" t="s">
        <v>108</v>
      </c>
      <c r="C35" t="s">
        <v>109</v>
      </c>
      <c r="D35" t="s">
        <v>271</v>
      </c>
      <c r="E35" t="s">
        <v>272</v>
      </c>
      <c r="F35">
        <v>2548</v>
      </c>
      <c r="G35" s="103" t="s">
        <v>273</v>
      </c>
      <c r="H35" t="s">
        <v>113</v>
      </c>
      <c r="I35" t="s">
        <v>114</v>
      </c>
      <c r="J35" t="s">
        <v>8</v>
      </c>
      <c r="K35">
        <v>22</v>
      </c>
      <c r="L35">
        <v>1</v>
      </c>
      <c r="M35" t="s">
        <v>131</v>
      </c>
      <c r="N35" t="s">
        <v>243</v>
      </c>
      <c r="O35" t="s">
        <v>126</v>
      </c>
      <c r="P35" t="s">
        <v>126</v>
      </c>
      <c r="Q35" t="s">
        <v>118</v>
      </c>
      <c r="R35" t="s">
        <v>119</v>
      </c>
      <c r="S35" t="s">
        <v>127</v>
      </c>
      <c r="T35" s="1">
        <v>0</v>
      </c>
      <c r="U35" s="1">
        <v>0</v>
      </c>
      <c r="V35" s="1">
        <v>0</v>
      </c>
      <c r="W35" s="1">
        <v>0</v>
      </c>
      <c r="X35" s="1">
        <v>0</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2">
        <v>0</v>
      </c>
      <c r="AS35" s="2">
        <v>0</v>
      </c>
      <c r="AT35" s="2">
        <v>0</v>
      </c>
      <c r="AU35" s="2">
        <v>0</v>
      </c>
      <c r="AV35" s="2">
        <v>0</v>
      </c>
      <c r="AW35" s="2">
        <v>0</v>
      </c>
      <c r="AX35" s="2">
        <v>0</v>
      </c>
      <c r="AY35" s="2">
        <v>0</v>
      </c>
      <c r="AZ35" s="2">
        <v>0</v>
      </c>
      <c r="BA35" s="2">
        <v>0</v>
      </c>
      <c r="BB35" s="2">
        <v>0</v>
      </c>
      <c r="BC35" s="2">
        <v>0</v>
      </c>
      <c r="BD35" s="1">
        <v>0</v>
      </c>
      <c r="BE35" s="1">
        <v>0</v>
      </c>
      <c r="BF35" s="1">
        <v>0</v>
      </c>
      <c r="BG35" s="1">
        <v>0</v>
      </c>
      <c r="BH35" s="1">
        <v>0</v>
      </c>
      <c r="BI35" s="1">
        <v>0</v>
      </c>
      <c r="BJ35" s="1">
        <v>0</v>
      </c>
      <c r="BK35" s="1">
        <v>0</v>
      </c>
      <c r="BL35" s="1">
        <v>0</v>
      </c>
      <c r="BM35" s="1">
        <v>0</v>
      </c>
      <c r="BN35" s="1">
        <v>0</v>
      </c>
      <c r="BO35" s="1">
        <v>0</v>
      </c>
      <c r="BP35" s="1">
        <v>0</v>
      </c>
      <c r="BQ35" s="1">
        <v>0</v>
      </c>
      <c r="BR35" s="1">
        <v>0</v>
      </c>
      <c r="BS35" s="1">
        <v>0</v>
      </c>
      <c r="BT35" s="1">
        <v>0</v>
      </c>
      <c r="BU35" s="1">
        <v>0</v>
      </c>
      <c r="BV35" s="1">
        <v>0</v>
      </c>
      <c r="BW35" s="1">
        <v>0</v>
      </c>
      <c r="BX35" s="1">
        <v>0</v>
      </c>
      <c r="BY35" s="1">
        <v>0</v>
      </c>
      <c r="BZ35" s="1">
        <v>0</v>
      </c>
      <c r="CA35" s="1">
        <v>0</v>
      </c>
      <c r="CB35" s="1">
        <v>0</v>
      </c>
      <c r="CC35" s="1">
        <v>0</v>
      </c>
      <c r="CD35" s="1">
        <v>0</v>
      </c>
      <c r="CE35" s="1">
        <v>0</v>
      </c>
      <c r="CF35" s="1">
        <v>0</v>
      </c>
      <c r="CG35" s="1">
        <v>0</v>
      </c>
      <c r="CH35" s="1">
        <v>0</v>
      </c>
      <c r="CI35" s="1">
        <v>0</v>
      </c>
      <c r="CJ35" s="1">
        <v>0</v>
      </c>
      <c r="CK35" s="1">
        <v>0</v>
      </c>
      <c r="CL35" s="1">
        <v>0</v>
      </c>
      <c r="CM35" s="1">
        <v>0</v>
      </c>
      <c r="CN35" s="1">
        <v>0</v>
      </c>
      <c r="CO35" s="1">
        <v>0</v>
      </c>
      <c r="CP35" s="1">
        <v>0</v>
      </c>
      <c r="CQ35" s="1">
        <v>0</v>
      </c>
      <c r="CR35" s="1">
        <v>0</v>
      </c>
      <c r="CS35">
        <v>2018</v>
      </c>
      <c r="CT35" t="s">
        <v>8</v>
      </c>
      <c r="CV35">
        <v>1587.3673828663013</v>
      </c>
      <c r="CW35" t="s">
        <v>8</v>
      </c>
    </row>
    <row r="36" spans="1:101">
      <c r="A36" s="100">
        <v>589</v>
      </c>
      <c r="B36" t="s">
        <v>108</v>
      </c>
      <c r="C36" t="s">
        <v>109</v>
      </c>
      <c r="D36" t="s">
        <v>271</v>
      </c>
      <c r="E36" t="s">
        <v>272</v>
      </c>
      <c r="F36">
        <v>2548</v>
      </c>
      <c r="G36" s="103" t="s">
        <v>273</v>
      </c>
      <c r="H36" t="s">
        <v>113</v>
      </c>
      <c r="I36" t="s">
        <v>114</v>
      </c>
      <c r="J36" t="s">
        <v>8</v>
      </c>
      <c r="K36">
        <v>22</v>
      </c>
      <c r="L36">
        <v>1</v>
      </c>
      <c r="M36" t="s">
        <v>131</v>
      </c>
      <c r="N36" t="s">
        <v>243</v>
      </c>
      <c r="O36" t="s">
        <v>117</v>
      </c>
      <c r="P36" t="s">
        <v>117</v>
      </c>
      <c r="Q36" t="s">
        <v>118</v>
      </c>
      <c r="R36" t="s">
        <v>119</v>
      </c>
      <c r="S36" t="s">
        <v>120</v>
      </c>
      <c r="T36" s="1">
        <v>0</v>
      </c>
      <c r="U36" s="1">
        <v>576</v>
      </c>
      <c r="V36" s="1">
        <v>606</v>
      </c>
      <c r="W36" s="1">
        <v>1630</v>
      </c>
      <c r="X36" s="1">
        <v>24</v>
      </c>
      <c r="Y36" s="1">
        <v>2083</v>
      </c>
      <c r="Z36" s="1">
        <v>1680</v>
      </c>
      <c r="AA36" s="1">
        <v>347</v>
      </c>
      <c r="AB36" s="1">
        <v>1495</v>
      </c>
      <c r="AC36" s="1">
        <v>1283</v>
      </c>
      <c r="AD36" s="1">
        <v>927</v>
      </c>
      <c r="AE36" s="1">
        <v>495</v>
      </c>
      <c r="AF36" s="1">
        <v>0</v>
      </c>
      <c r="AG36" s="1">
        <v>576</v>
      </c>
      <c r="AH36" s="1">
        <v>606</v>
      </c>
      <c r="AI36" s="1">
        <v>1630</v>
      </c>
      <c r="AJ36" s="1">
        <v>24</v>
      </c>
      <c r="AK36" s="1">
        <v>2083</v>
      </c>
      <c r="AL36" s="1">
        <v>1680</v>
      </c>
      <c r="AM36" s="1">
        <v>347</v>
      </c>
      <c r="AN36" s="1">
        <v>1495</v>
      </c>
      <c r="AO36" s="1">
        <v>1283</v>
      </c>
      <c r="AP36" s="1">
        <v>927</v>
      </c>
      <c r="AQ36" s="1">
        <v>495</v>
      </c>
      <c r="AR36" s="2">
        <v>0</v>
      </c>
      <c r="AS36" s="2">
        <v>1.04</v>
      </c>
      <c r="AT36" s="2">
        <v>1.04</v>
      </c>
      <c r="AU36" s="2">
        <v>1.03</v>
      </c>
      <c r="AV36" s="2">
        <v>1.03</v>
      </c>
      <c r="AW36" s="2">
        <v>1.03</v>
      </c>
      <c r="AX36" s="2">
        <v>1.03</v>
      </c>
      <c r="AY36" s="2">
        <v>1.03</v>
      </c>
      <c r="AZ36" s="2">
        <v>1.02</v>
      </c>
      <c r="BA36" s="2">
        <v>1.03</v>
      </c>
      <c r="BB36" s="2">
        <v>1.03</v>
      </c>
      <c r="BC36" s="2">
        <v>1.04</v>
      </c>
      <c r="BD36" s="1">
        <v>0</v>
      </c>
      <c r="BE36" s="1">
        <v>599</v>
      </c>
      <c r="BF36" s="1">
        <v>630</v>
      </c>
      <c r="BG36" s="1">
        <v>1679</v>
      </c>
      <c r="BH36" s="1">
        <v>25</v>
      </c>
      <c r="BI36" s="1">
        <v>2145</v>
      </c>
      <c r="BJ36" s="1">
        <v>1730</v>
      </c>
      <c r="BK36" s="1">
        <v>357</v>
      </c>
      <c r="BL36" s="1">
        <v>1525</v>
      </c>
      <c r="BM36" s="1">
        <v>1321</v>
      </c>
      <c r="BN36" s="1">
        <v>955</v>
      </c>
      <c r="BO36" s="1">
        <v>515</v>
      </c>
      <c r="BP36" s="1">
        <v>0</v>
      </c>
      <c r="BQ36" s="1">
        <v>599</v>
      </c>
      <c r="BR36" s="1">
        <v>630</v>
      </c>
      <c r="BS36" s="1">
        <v>1679</v>
      </c>
      <c r="BT36" s="1">
        <v>25</v>
      </c>
      <c r="BU36" s="1">
        <v>2145</v>
      </c>
      <c r="BV36" s="1">
        <v>1730</v>
      </c>
      <c r="BW36" s="1">
        <v>357</v>
      </c>
      <c r="BX36" s="1">
        <v>1525</v>
      </c>
      <c r="BY36" s="1">
        <v>1321</v>
      </c>
      <c r="BZ36" s="1">
        <v>955</v>
      </c>
      <c r="CA36" s="1">
        <v>515</v>
      </c>
      <c r="CB36" s="1">
        <v>0</v>
      </c>
      <c r="CC36" s="1">
        <v>42.003999999999998</v>
      </c>
      <c r="CD36" s="1">
        <v>43.561999999999998</v>
      </c>
      <c r="CE36" s="1">
        <v>104.75</v>
      </c>
      <c r="CF36" s="1">
        <v>0</v>
      </c>
      <c r="CG36" s="1">
        <v>139.86199999999999</v>
      </c>
      <c r="CH36" s="1">
        <v>111.71899999999999</v>
      </c>
      <c r="CI36" s="1">
        <v>23.606000000000002</v>
      </c>
      <c r="CJ36" s="1">
        <v>99.674000000000007</v>
      </c>
      <c r="CK36" s="1">
        <v>85.888000000000005</v>
      </c>
      <c r="CL36" s="1">
        <v>61.646000000000001</v>
      </c>
      <c r="CM36" s="1">
        <v>33.164000000000001</v>
      </c>
      <c r="CN36" s="1">
        <v>11146</v>
      </c>
      <c r="CO36" s="1">
        <v>11146</v>
      </c>
      <c r="CP36" s="1">
        <v>11481</v>
      </c>
      <c r="CQ36" s="1">
        <v>11481</v>
      </c>
      <c r="CR36" s="1">
        <v>745.875</v>
      </c>
      <c r="CS36">
        <v>2018</v>
      </c>
      <c r="CT36">
        <v>15392.659627953746</v>
      </c>
      <c r="CV36">
        <v>475.6390309534886</v>
      </c>
      <c r="CW36">
        <v>73.213497092368058</v>
      </c>
    </row>
    <row r="37" spans="1:101">
      <c r="A37" s="100">
        <v>589</v>
      </c>
      <c r="B37" t="s">
        <v>108</v>
      </c>
      <c r="C37" t="s">
        <v>109</v>
      </c>
      <c r="D37" t="s">
        <v>271</v>
      </c>
      <c r="E37" t="s">
        <v>272</v>
      </c>
      <c r="F37">
        <v>2548</v>
      </c>
      <c r="G37" s="103" t="s">
        <v>273</v>
      </c>
      <c r="H37" t="s">
        <v>113</v>
      </c>
      <c r="I37" t="s">
        <v>114</v>
      </c>
      <c r="J37" t="s">
        <v>8</v>
      </c>
      <c r="K37">
        <v>22</v>
      </c>
      <c r="L37">
        <v>1</v>
      </c>
      <c r="M37" t="s">
        <v>131</v>
      </c>
      <c r="N37" t="s">
        <v>243</v>
      </c>
      <c r="O37" t="s">
        <v>274</v>
      </c>
      <c r="P37" t="s">
        <v>275</v>
      </c>
      <c r="Q37" t="s">
        <v>118</v>
      </c>
      <c r="R37" t="s">
        <v>119</v>
      </c>
      <c r="S37" t="s">
        <v>267</v>
      </c>
      <c r="T37" s="1">
        <v>55011</v>
      </c>
      <c r="U37" s="1">
        <v>40962</v>
      </c>
      <c r="V37" s="1">
        <v>44444</v>
      </c>
      <c r="W37" s="1">
        <v>27369</v>
      </c>
      <c r="X37" s="1">
        <v>0</v>
      </c>
      <c r="Y37" s="1">
        <v>19403</v>
      </c>
      <c r="Z37" s="1">
        <v>35325</v>
      </c>
      <c r="AA37" s="1">
        <v>41009</v>
      </c>
      <c r="AB37" s="1">
        <v>27772</v>
      </c>
      <c r="AC37" s="1">
        <v>36480</v>
      </c>
      <c r="AD37" s="1">
        <v>25304</v>
      </c>
      <c r="AE37" s="1">
        <v>33320</v>
      </c>
      <c r="AF37" s="1">
        <v>55011</v>
      </c>
      <c r="AG37" s="1">
        <v>40962</v>
      </c>
      <c r="AH37" s="1">
        <v>44444</v>
      </c>
      <c r="AI37" s="1">
        <v>27369</v>
      </c>
      <c r="AJ37" s="1">
        <v>0</v>
      </c>
      <c r="AK37" s="1">
        <v>19403</v>
      </c>
      <c r="AL37" s="1">
        <v>35325</v>
      </c>
      <c r="AM37" s="1">
        <v>41009</v>
      </c>
      <c r="AN37" s="1">
        <v>27772</v>
      </c>
      <c r="AO37" s="1">
        <v>36480</v>
      </c>
      <c r="AP37" s="1">
        <v>25304</v>
      </c>
      <c r="AQ37" s="1">
        <v>33320</v>
      </c>
      <c r="AR37" s="2">
        <v>9.5</v>
      </c>
      <c r="AS37" s="2">
        <v>9.5</v>
      </c>
      <c r="AT37" s="2">
        <v>9.5</v>
      </c>
      <c r="AU37" s="2">
        <v>9.5</v>
      </c>
      <c r="AV37" s="2">
        <v>0</v>
      </c>
      <c r="AW37" s="2">
        <v>9.5</v>
      </c>
      <c r="AX37" s="2">
        <v>9.5</v>
      </c>
      <c r="AY37" s="2">
        <v>9.5</v>
      </c>
      <c r="AZ37" s="2">
        <v>9.5</v>
      </c>
      <c r="BA37" s="2">
        <v>9.5</v>
      </c>
      <c r="BB37" s="2">
        <v>9.5</v>
      </c>
      <c r="BC37" s="2">
        <v>9.5</v>
      </c>
      <c r="BD37" s="1">
        <v>522605</v>
      </c>
      <c r="BE37" s="1">
        <v>389139</v>
      </c>
      <c r="BF37" s="1">
        <v>422218</v>
      </c>
      <c r="BG37" s="1">
        <v>260006</v>
      </c>
      <c r="BH37" s="1">
        <v>0</v>
      </c>
      <c r="BI37" s="1">
        <v>184329</v>
      </c>
      <c r="BJ37" s="1">
        <v>335588</v>
      </c>
      <c r="BK37" s="1">
        <v>389586</v>
      </c>
      <c r="BL37" s="1">
        <v>263834</v>
      </c>
      <c r="BM37" s="1">
        <v>346560</v>
      </c>
      <c r="BN37" s="1">
        <v>240388</v>
      </c>
      <c r="BO37" s="1">
        <v>316540</v>
      </c>
      <c r="BP37" s="1">
        <v>522605</v>
      </c>
      <c r="BQ37" s="1">
        <v>389139</v>
      </c>
      <c r="BR37" s="1">
        <v>422218</v>
      </c>
      <c r="BS37" s="1">
        <v>260006</v>
      </c>
      <c r="BT37" s="1">
        <v>0</v>
      </c>
      <c r="BU37" s="1">
        <v>184329</v>
      </c>
      <c r="BV37" s="1">
        <v>335588</v>
      </c>
      <c r="BW37" s="1">
        <v>389586</v>
      </c>
      <c r="BX37" s="1">
        <v>263834</v>
      </c>
      <c r="BY37" s="1">
        <v>346560</v>
      </c>
      <c r="BZ37" s="1">
        <v>240388</v>
      </c>
      <c r="CA37" s="1">
        <v>316540</v>
      </c>
      <c r="CB37" s="1">
        <v>36968</v>
      </c>
      <c r="CC37" s="1">
        <v>27285.995999999999</v>
      </c>
      <c r="CD37" s="1">
        <v>29183.437999999998</v>
      </c>
      <c r="CE37" s="1">
        <v>16222.25</v>
      </c>
      <c r="CF37" s="1">
        <v>0</v>
      </c>
      <c r="CG37" s="1">
        <v>12016.138000000001</v>
      </c>
      <c r="CH37" s="1">
        <v>21666.280999999999</v>
      </c>
      <c r="CI37" s="1">
        <v>25731.394</v>
      </c>
      <c r="CJ37" s="1">
        <v>17245.326000000001</v>
      </c>
      <c r="CK37" s="1">
        <v>22524.112000000001</v>
      </c>
      <c r="CL37" s="1">
        <v>15520.353999999999</v>
      </c>
      <c r="CM37" s="1">
        <v>20391.835999999999</v>
      </c>
      <c r="CN37" s="1">
        <v>386399</v>
      </c>
      <c r="CO37" s="1">
        <v>386399</v>
      </c>
      <c r="CP37" s="1">
        <v>3670793</v>
      </c>
      <c r="CQ37" s="1">
        <v>3670793</v>
      </c>
      <c r="CR37" s="1">
        <v>244755.13</v>
      </c>
      <c r="CS37">
        <v>2018</v>
      </c>
      <c r="CT37">
        <v>14997.818431834299</v>
      </c>
      <c r="CV37">
        <v>200</v>
      </c>
      <c r="CW37">
        <v>29.995636863668597</v>
      </c>
    </row>
    <row r="38" spans="1:101">
      <c r="A38" s="100">
        <v>1468</v>
      </c>
      <c r="B38" t="s">
        <v>108</v>
      </c>
      <c r="C38" t="s">
        <v>109</v>
      </c>
      <c r="D38" t="s">
        <v>282</v>
      </c>
      <c r="E38" t="s">
        <v>283</v>
      </c>
      <c r="F38">
        <v>1179</v>
      </c>
      <c r="G38" s="103" t="s">
        <v>174</v>
      </c>
      <c r="H38" t="s">
        <v>113</v>
      </c>
      <c r="I38" t="s">
        <v>114</v>
      </c>
      <c r="J38" t="s">
        <v>8</v>
      </c>
      <c r="K38">
        <v>22</v>
      </c>
      <c r="L38">
        <v>1</v>
      </c>
      <c r="M38" t="s">
        <v>131</v>
      </c>
      <c r="N38" t="s">
        <v>242</v>
      </c>
      <c r="O38" t="s">
        <v>126</v>
      </c>
      <c r="P38" t="s">
        <v>126</v>
      </c>
      <c r="Q38" t="s">
        <v>118</v>
      </c>
      <c r="R38" t="s">
        <v>119</v>
      </c>
      <c r="S38" t="s">
        <v>127</v>
      </c>
      <c r="T38" s="1">
        <v>5</v>
      </c>
      <c r="U38" s="1">
        <v>0</v>
      </c>
      <c r="V38" s="1">
        <v>6</v>
      </c>
      <c r="W38" s="1">
        <v>4</v>
      </c>
      <c r="X38" s="1">
        <v>6</v>
      </c>
      <c r="Y38" s="1">
        <v>3</v>
      </c>
      <c r="Z38" s="1">
        <v>10</v>
      </c>
      <c r="AA38" s="1">
        <v>0</v>
      </c>
      <c r="AB38" s="1">
        <v>0</v>
      </c>
      <c r="AC38" s="1">
        <v>0</v>
      </c>
      <c r="AD38" s="1">
        <v>0</v>
      </c>
      <c r="AE38" s="1">
        <v>0</v>
      </c>
      <c r="AF38" s="1">
        <v>5</v>
      </c>
      <c r="AG38" s="1">
        <v>0</v>
      </c>
      <c r="AH38" s="1">
        <v>6</v>
      </c>
      <c r="AI38" s="1">
        <v>4</v>
      </c>
      <c r="AJ38" s="1">
        <v>6</v>
      </c>
      <c r="AK38" s="1">
        <v>3</v>
      </c>
      <c r="AL38" s="1">
        <v>10</v>
      </c>
      <c r="AM38" s="1">
        <v>0</v>
      </c>
      <c r="AN38" s="1">
        <v>0</v>
      </c>
      <c r="AO38" s="1">
        <v>0</v>
      </c>
      <c r="AP38" s="1">
        <v>0</v>
      </c>
      <c r="AQ38" s="1">
        <v>0</v>
      </c>
      <c r="AR38" s="2">
        <v>5.7789999999999999</v>
      </c>
      <c r="AS38" s="2">
        <v>0</v>
      </c>
      <c r="AT38" s="2">
        <v>5.7789999999999999</v>
      </c>
      <c r="AU38" s="2">
        <v>5.7789999999999999</v>
      </c>
      <c r="AV38" s="2">
        <v>5.7789999999999999</v>
      </c>
      <c r="AW38" s="2">
        <v>5.7789999999999999</v>
      </c>
      <c r="AX38" s="2">
        <v>5.7789999999999999</v>
      </c>
      <c r="AY38" s="2">
        <v>0</v>
      </c>
      <c r="AZ38" s="2">
        <v>0</v>
      </c>
      <c r="BA38" s="2">
        <v>0</v>
      </c>
      <c r="BB38" s="2">
        <v>0</v>
      </c>
      <c r="BC38" s="2">
        <v>0</v>
      </c>
      <c r="BD38" s="1">
        <v>29</v>
      </c>
      <c r="BE38" s="1">
        <v>0</v>
      </c>
      <c r="BF38" s="1">
        <v>35</v>
      </c>
      <c r="BG38" s="1">
        <v>23</v>
      </c>
      <c r="BH38" s="1">
        <v>35</v>
      </c>
      <c r="BI38" s="1">
        <v>17</v>
      </c>
      <c r="BJ38" s="1">
        <v>58</v>
      </c>
      <c r="BK38" s="1">
        <v>0</v>
      </c>
      <c r="BL38" s="1">
        <v>0</v>
      </c>
      <c r="BM38" s="1">
        <v>0</v>
      </c>
      <c r="BN38" s="1">
        <v>0</v>
      </c>
      <c r="BO38" s="1">
        <v>0</v>
      </c>
      <c r="BP38" s="1">
        <v>29</v>
      </c>
      <c r="BQ38" s="1">
        <v>0</v>
      </c>
      <c r="BR38" s="1">
        <v>35</v>
      </c>
      <c r="BS38" s="1">
        <v>23</v>
      </c>
      <c r="BT38" s="1">
        <v>35</v>
      </c>
      <c r="BU38" s="1">
        <v>17</v>
      </c>
      <c r="BV38" s="1">
        <v>58</v>
      </c>
      <c r="BW38" s="1">
        <v>0</v>
      </c>
      <c r="BX38" s="1">
        <v>0</v>
      </c>
      <c r="BY38" s="1">
        <v>0</v>
      </c>
      <c r="BZ38" s="1">
        <v>0</v>
      </c>
      <c r="CA38" s="1">
        <v>0</v>
      </c>
      <c r="CB38" s="1">
        <v>3</v>
      </c>
      <c r="CC38" s="1">
        <v>0</v>
      </c>
      <c r="CD38" s="1">
        <v>3</v>
      </c>
      <c r="CE38" s="1">
        <v>2</v>
      </c>
      <c r="CF38" s="1">
        <v>3</v>
      </c>
      <c r="CG38" s="1">
        <v>2</v>
      </c>
      <c r="CH38" s="1">
        <v>6</v>
      </c>
      <c r="CI38" s="1">
        <v>0</v>
      </c>
      <c r="CJ38" s="1">
        <v>0</v>
      </c>
      <c r="CK38" s="1">
        <v>0</v>
      </c>
      <c r="CL38" s="1">
        <v>0</v>
      </c>
      <c r="CM38" s="1">
        <v>0</v>
      </c>
      <c r="CN38" s="1">
        <v>34</v>
      </c>
      <c r="CO38" s="1">
        <v>34</v>
      </c>
      <c r="CP38" s="1">
        <v>197</v>
      </c>
      <c r="CQ38" s="1">
        <v>197</v>
      </c>
      <c r="CR38" s="1">
        <v>19</v>
      </c>
      <c r="CS38">
        <v>2018</v>
      </c>
      <c r="CT38">
        <v>10368.421052631578</v>
      </c>
      <c r="CV38">
        <v>1587.3673828663013</v>
      </c>
      <c r="CW38">
        <v>164.5849339077165</v>
      </c>
    </row>
    <row r="39" spans="1:101">
      <c r="A39" s="100">
        <v>1484</v>
      </c>
      <c r="B39" t="s">
        <v>108</v>
      </c>
      <c r="C39" t="s">
        <v>109</v>
      </c>
      <c r="D39" t="s">
        <v>292</v>
      </c>
      <c r="E39" t="s">
        <v>293</v>
      </c>
      <c r="F39">
        <v>14876</v>
      </c>
      <c r="G39" s="103" t="s">
        <v>174</v>
      </c>
      <c r="H39" t="s">
        <v>113</v>
      </c>
      <c r="I39" t="s">
        <v>114</v>
      </c>
      <c r="J39" t="s">
        <v>8</v>
      </c>
      <c r="K39">
        <v>22</v>
      </c>
      <c r="L39">
        <v>2</v>
      </c>
      <c r="M39" t="s">
        <v>115</v>
      </c>
      <c r="N39" t="s">
        <v>231</v>
      </c>
      <c r="O39" t="s">
        <v>126</v>
      </c>
      <c r="P39" t="s">
        <v>126</v>
      </c>
      <c r="Q39" t="s">
        <v>118</v>
      </c>
      <c r="R39" t="s">
        <v>142</v>
      </c>
      <c r="S39" t="s">
        <v>127</v>
      </c>
      <c r="T39" s="1">
        <v>1858</v>
      </c>
      <c r="U39" s="1">
        <v>72</v>
      </c>
      <c r="V39" s="1">
        <v>79</v>
      </c>
      <c r="W39" s="1">
        <v>61</v>
      </c>
      <c r="X39" s="1">
        <v>68</v>
      </c>
      <c r="Y39" s="1">
        <v>58</v>
      </c>
      <c r="Z39" s="1">
        <v>80</v>
      </c>
      <c r="AA39" s="1">
        <v>144</v>
      </c>
      <c r="AB39" s="1">
        <v>71</v>
      </c>
      <c r="AC39" s="1">
        <v>64</v>
      </c>
      <c r="AD39" s="1">
        <v>138</v>
      </c>
      <c r="AE39" s="1">
        <v>76</v>
      </c>
      <c r="AF39" s="1">
        <v>1858</v>
      </c>
      <c r="AG39" s="1">
        <v>72</v>
      </c>
      <c r="AH39" s="1">
        <v>79</v>
      </c>
      <c r="AI39" s="1">
        <v>61</v>
      </c>
      <c r="AJ39" s="1">
        <v>68</v>
      </c>
      <c r="AK39" s="1">
        <v>58</v>
      </c>
      <c r="AL39" s="1">
        <v>80</v>
      </c>
      <c r="AM39" s="1">
        <v>144</v>
      </c>
      <c r="AN39" s="1">
        <v>71</v>
      </c>
      <c r="AO39" s="1">
        <v>64</v>
      </c>
      <c r="AP39" s="1">
        <v>138</v>
      </c>
      <c r="AQ39" s="1">
        <v>76</v>
      </c>
      <c r="AR39" s="2">
        <v>5.78</v>
      </c>
      <c r="AS39" s="2">
        <v>5.78</v>
      </c>
      <c r="AT39" s="2">
        <v>5.78</v>
      </c>
      <c r="AU39" s="2">
        <v>5.78</v>
      </c>
      <c r="AV39" s="2">
        <v>5.78</v>
      </c>
      <c r="AW39" s="2">
        <v>5.78</v>
      </c>
      <c r="AX39" s="2">
        <v>5.78</v>
      </c>
      <c r="AY39" s="2">
        <v>5.78</v>
      </c>
      <c r="AZ39" s="2">
        <v>5.78</v>
      </c>
      <c r="BA39" s="2">
        <v>5.78</v>
      </c>
      <c r="BB39" s="2">
        <v>5.78</v>
      </c>
      <c r="BC39" s="2">
        <v>5.78</v>
      </c>
      <c r="BD39" s="1">
        <v>10739</v>
      </c>
      <c r="BE39" s="1">
        <v>416</v>
      </c>
      <c r="BF39" s="1">
        <v>457</v>
      </c>
      <c r="BG39" s="1">
        <v>353</v>
      </c>
      <c r="BH39" s="1">
        <v>393</v>
      </c>
      <c r="BI39" s="1">
        <v>335</v>
      </c>
      <c r="BJ39" s="1">
        <v>462</v>
      </c>
      <c r="BK39" s="1">
        <v>832</v>
      </c>
      <c r="BL39" s="1">
        <v>410</v>
      </c>
      <c r="BM39" s="1">
        <v>370</v>
      </c>
      <c r="BN39" s="1">
        <v>798</v>
      </c>
      <c r="BO39" s="1">
        <v>439</v>
      </c>
      <c r="BP39" s="1">
        <v>10739</v>
      </c>
      <c r="BQ39" s="1">
        <v>416</v>
      </c>
      <c r="BR39" s="1">
        <v>457</v>
      </c>
      <c r="BS39" s="1">
        <v>353</v>
      </c>
      <c r="BT39" s="1">
        <v>393</v>
      </c>
      <c r="BU39" s="1">
        <v>335</v>
      </c>
      <c r="BV39" s="1">
        <v>462</v>
      </c>
      <c r="BW39" s="1">
        <v>832</v>
      </c>
      <c r="BX39" s="1">
        <v>410</v>
      </c>
      <c r="BY39" s="1">
        <v>370</v>
      </c>
      <c r="BZ39" s="1">
        <v>798</v>
      </c>
      <c r="CA39" s="1">
        <v>439</v>
      </c>
      <c r="CB39" s="1">
        <v>499.26799999999997</v>
      </c>
      <c r="CC39" s="1">
        <v>19.216000000000001</v>
      </c>
      <c r="CD39" s="1">
        <v>21.334</v>
      </c>
      <c r="CE39" s="1">
        <v>16.355</v>
      </c>
      <c r="CF39" s="1">
        <v>18.137</v>
      </c>
      <c r="CG39" s="1">
        <v>15.61</v>
      </c>
      <c r="CH39" s="1">
        <v>21.510999999999999</v>
      </c>
      <c r="CI39" s="1">
        <v>38.75</v>
      </c>
      <c r="CJ39" s="1">
        <v>19.056999999999999</v>
      </c>
      <c r="CK39" s="1">
        <v>17.254000000000001</v>
      </c>
      <c r="CL39" s="1">
        <v>37.103000000000002</v>
      </c>
      <c r="CM39" s="1">
        <v>20.405000000000001</v>
      </c>
      <c r="CN39" s="1">
        <v>2769</v>
      </c>
      <c r="CO39" s="1">
        <v>2769</v>
      </c>
      <c r="CP39" s="1">
        <v>16004</v>
      </c>
      <c r="CQ39" s="1">
        <v>16004</v>
      </c>
      <c r="CR39" s="1">
        <v>744</v>
      </c>
      <c r="CS39">
        <v>2018</v>
      </c>
      <c r="CT39">
        <v>21510.752688172044</v>
      </c>
      <c r="CV39">
        <v>1587.3673828663013</v>
      </c>
      <c r="CW39">
        <v>341.45467198107912</v>
      </c>
    </row>
    <row r="40" spans="1:101">
      <c r="A40" s="100">
        <v>1484</v>
      </c>
      <c r="B40" t="s">
        <v>108</v>
      </c>
      <c r="C40" t="s">
        <v>109</v>
      </c>
      <c r="D40" t="s">
        <v>292</v>
      </c>
      <c r="E40" t="s">
        <v>293</v>
      </c>
      <c r="F40">
        <v>14876</v>
      </c>
      <c r="G40" s="103" t="s">
        <v>174</v>
      </c>
      <c r="H40" t="s">
        <v>113</v>
      </c>
      <c r="I40" t="s">
        <v>114</v>
      </c>
      <c r="J40" t="s">
        <v>8</v>
      </c>
      <c r="K40">
        <v>22</v>
      </c>
      <c r="L40">
        <v>2</v>
      </c>
      <c r="M40" t="s">
        <v>115</v>
      </c>
      <c r="N40" t="s">
        <v>231</v>
      </c>
      <c r="O40" t="s">
        <v>232</v>
      </c>
      <c r="P40" t="s">
        <v>184</v>
      </c>
      <c r="Q40" t="s">
        <v>118</v>
      </c>
      <c r="R40" t="s">
        <v>142</v>
      </c>
      <c r="S40" t="s">
        <v>127</v>
      </c>
      <c r="T40" s="1">
        <v>0</v>
      </c>
      <c r="U40" s="1">
        <v>0</v>
      </c>
      <c r="V40" s="1">
        <v>0</v>
      </c>
      <c r="W40" s="1">
        <v>0</v>
      </c>
      <c r="X40" s="1">
        <v>0</v>
      </c>
      <c r="Y40" s="1">
        <v>0</v>
      </c>
      <c r="Z40" s="1">
        <v>0</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2">
        <v>0</v>
      </c>
      <c r="AS40" s="2">
        <v>0</v>
      </c>
      <c r="AT40" s="2">
        <v>0</v>
      </c>
      <c r="AU40" s="2">
        <v>0</v>
      </c>
      <c r="AV40" s="2">
        <v>0</v>
      </c>
      <c r="AW40" s="2">
        <v>0</v>
      </c>
      <c r="AX40" s="2">
        <v>0</v>
      </c>
      <c r="AY40" s="2">
        <v>0</v>
      </c>
      <c r="AZ40" s="2">
        <v>0</v>
      </c>
      <c r="BA40" s="2">
        <v>0</v>
      </c>
      <c r="BB40" s="2">
        <v>0</v>
      </c>
      <c r="BC40" s="2">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T40" s="1">
        <v>0</v>
      </c>
      <c r="BU40" s="1">
        <v>0</v>
      </c>
      <c r="BV40" s="1">
        <v>0</v>
      </c>
      <c r="BW40" s="1">
        <v>0</v>
      </c>
      <c r="BX40" s="1">
        <v>0</v>
      </c>
      <c r="BY40" s="1">
        <v>0</v>
      </c>
      <c r="BZ40" s="1">
        <v>0</v>
      </c>
      <c r="CA40" s="1">
        <v>0</v>
      </c>
      <c r="CB40" s="1">
        <v>0</v>
      </c>
      <c r="CC40" s="1">
        <v>0</v>
      </c>
      <c r="CD40" s="1">
        <v>0</v>
      </c>
      <c r="CE40" s="1">
        <v>0</v>
      </c>
      <c r="CF40" s="1">
        <v>0</v>
      </c>
      <c r="CG40" s="1">
        <v>0</v>
      </c>
      <c r="CH40" s="1">
        <v>0</v>
      </c>
      <c r="CI40" s="1">
        <v>0</v>
      </c>
      <c r="CJ40" s="1">
        <v>0</v>
      </c>
      <c r="CK40" s="1">
        <v>0</v>
      </c>
      <c r="CL40" s="1">
        <v>0</v>
      </c>
      <c r="CM40" s="1">
        <v>0</v>
      </c>
      <c r="CN40" s="1">
        <v>0</v>
      </c>
      <c r="CO40" s="1">
        <v>0</v>
      </c>
      <c r="CP40" s="1">
        <v>0</v>
      </c>
      <c r="CQ40" s="1">
        <v>0</v>
      </c>
      <c r="CR40" s="1">
        <v>0</v>
      </c>
      <c r="CS40">
        <v>2018</v>
      </c>
      <c r="CT40" t="s">
        <v>8</v>
      </c>
      <c r="CV40">
        <v>1587.3673828663013</v>
      </c>
      <c r="CW40" t="s">
        <v>8</v>
      </c>
    </row>
    <row r="41" spans="1:101">
      <c r="A41" s="100">
        <v>1507</v>
      </c>
      <c r="B41" t="s">
        <v>108</v>
      </c>
      <c r="C41" t="s">
        <v>109</v>
      </c>
      <c r="D41" t="s">
        <v>306</v>
      </c>
      <c r="E41" t="s">
        <v>307</v>
      </c>
      <c r="F41">
        <v>31719</v>
      </c>
      <c r="G41" s="103" t="s">
        <v>174</v>
      </c>
      <c r="H41" t="s">
        <v>113</v>
      </c>
      <c r="I41" t="s">
        <v>114</v>
      </c>
      <c r="J41" t="s">
        <v>8</v>
      </c>
      <c r="K41">
        <v>22</v>
      </c>
      <c r="L41">
        <v>2</v>
      </c>
      <c r="M41" t="s">
        <v>115</v>
      </c>
      <c r="N41" t="s">
        <v>243</v>
      </c>
      <c r="O41" t="s">
        <v>126</v>
      </c>
      <c r="P41" t="s">
        <v>126</v>
      </c>
      <c r="Q41" t="s">
        <v>118</v>
      </c>
      <c r="R41" t="s">
        <v>119</v>
      </c>
      <c r="S41" t="s">
        <v>127</v>
      </c>
      <c r="T41" s="1">
        <v>835</v>
      </c>
      <c r="U41" s="1">
        <v>0</v>
      </c>
      <c r="V41" s="1">
        <v>0</v>
      </c>
      <c r="W41" s="1">
        <v>115</v>
      </c>
      <c r="X41" s="1">
        <v>0</v>
      </c>
      <c r="Y41" s="1">
        <v>0</v>
      </c>
      <c r="Z41" s="1">
        <v>94</v>
      </c>
      <c r="AA41" s="1">
        <v>233</v>
      </c>
      <c r="AB41" s="1">
        <v>0</v>
      </c>
      <c r="AC41" s="1">
        <v>40</v>
      </c>
      <c r="AD41" s="1">
        <v>32</v>
      </c>
      <c r="AE41" s="1">
        <v>186</v>
      </c>
      <c r="AF41" s="1">
        <v>835</v>
      </c>
      <c r="AG41" s="1">
        <v>0</v>
      </c>
      <c r="AH41" s="1">
        <v>0</v>
      </c>
      <c r="AI41" s="1">
        <v>115</v>
      </c>
      <c r="AJ41" s="1">
        <v>0</v>
      </c>
      <c r="AK41" s="1">
        <v>0</v>
      </c>
      <c r="AL41" s="1">
        <v>94</v>
      </c>
      <c r="AM41" s="1">
        <v>233</v>
      </c>
      <c r="AN41" s="1">
        <v>0</v>
      </c>
      <c r="AO41" s="1">
        <v>40</v>
      </c>
      <c r="AP41" s="1">
        <v>32</v>
      </c>
      <c r="AQ41" s="1">
        <v>186</v>
      </c>
      <c r="AR41" s="2">
        <v>5.76</v>
      </c>
      <c r="AS41" s="2">
        <v>0</v>
      </c>
      <c r="AT41" s="2">
        <v>0</v>
      </c>
      <c r="AU41" s="2">
        <v>5.73</v>
      </c>
      <c r="AV41" s="2">
        <v>0</v>
      </c>
      <c r="AW41" s="2">
        <v>0</v>
      </c>
      <c r="AX41" s="2">
        <v>5.76</v>
      </c>
      <c r="AY41" s="2">
        <v>5.76</v>
      </c>
      <c r="AZ41" s="2">
        <v>0</v>
      </c>
      <c r="BA41" s="2">
        <v>5.76</v>
      </c>
      <c r="BB41" s="2">
        <v>5.76</v>
      </c>
      <c r="BC41" s="2">
        <v>5.76</v>
      </c>
      <c r="BD41" s="1">
        <v>4810</v>
      </c>
      <c r="BE41" s="1">
        <v>0</v>
      </c>
      <c r="BF41" s="1">
        <v>0</v>
      </c>
      <c r="BG41" s="1">
        <v>659</v>
      </c>
      <c r="BH41" s="1">
        <v>0</v>
      </c>
      <c r="BI41" s="1">
        <v>0</v>
      </c>
      <c r="BJ41" s="1">
        <v>541</v>
      </c>
      <c r="BK41" s="1">
        <v>1342</v>
      </c>
      <c r="BL41" s="1">
        <v>0</v>
      </c>
      <c r="BM41" s="1">
        <v>230</v>
      </c>
      <c r="BN41" s="1">
        <v>184</v>
      </c>
      <c r="BO41" s="1">
        <v>1071</v>
      </c>
      <c r="BP41" s="1">
        <v>4810</v>
      </c>
      <c r="BQ41" s="1">
        <v>0</v>
      </c>
      <c r="BR41" s="1">
        <v>0</v>
      </c>
      <c r="BS41" s="1">
        <v>659</v>
      </c>
      <c r="BT41" s="1">
        <v>0</v>
      </c>
      <c r="BU41" s="1">
        <v>0</v>
      </c>
      <c r="BV41" s="1">
        <v>541</v>
      </c>
      <c r="BW41" s="1">
        <v>1342</v>
      </c>
      <c r="BX41" s="1">
        <v>0</v>
      </c>
      <c r="BY41" s="1">
        <v>230</v>
      </c>
      <c r="BZ41" s="1">
        <v>184</v>
      </c>
      <c r="CA41" s="1">
        <v>1071</v>
      </c>
      <c r="CB41" s="1">
        <v>462.71600000000001</v>
      </c>
      <c r="CC41" s="1">
        <v>0</v>
      </c>
      <c r="CD41" s="1">
        <v>0</v>
      </c>
      <c r="CE41" s="1">
        <v>1.792</v>
      </c>
      <c r="CF41" s="1">
        <v>0</v>
      </c>
      <c r="CG41" s="1">
        <v>0</v>
      </c>
      <c r="CH41" s="1">
        <v>48.637</v>
      </c>
      <c r="CI41" s="1">
        <v>100.999</v>
      </c>
      <c r="CJ41" s="1">
        <v>0</v>
      </c>
      <c r="CK41" s="1">
        <v>3.1880000000000002</v>
      </c>
      <c r="CL41" s="1">
        <v>0</v>
      </c>
      <c r="CM41" s="1">
        <v>12.175000000000001</v>
      </c>
      <c r="CN41" s="1">
        <v>1535</v>
      </c>
      <c r="CO41" s="1">
        <v>1535</v>
      </c>
      <c r="CP41" s="1">
        <v>8837</v>
      </c>
      <c r="CQ41" s="1">
        <v>8837</v>
      </c>
      <c r="CR41" s="1">
        <v>629.50699999999995</v>
      </c>
      <c r="CS41">
        <v>2018</v>
      </c>
      <c r="CT41">
        <v>14037.969395098069</v>
      </c>
      <c r="CV41">
        <v>1587.3673828663013</v>
      </c>
      <c r="CW41">
        <v>222.83414739454057</v>
      </c>
    </row>
    <row r="42" spans="1:101">
      <c r="A42" s="100">
        <v>1507</v>
      </c>
      <c r="B42" t="s">
        <v>108</v>
      </c>
      <c r="C42" t="s">
        <v>109</v>
      </c>
      <c r="D42" t="s">
        <v>306</v>
      </c>
      <c r="E42" t="s">
        <v>307</v>
      </c>
      <c r="F42">
        <v>31719</v>
      </c>
      <c r="G42" s="103" t="s">
        <v>174</v>
      </c>
      <c r="H42" t="s">
        <v>113</v>
      </c>
      <c r="I42" t="s">
        <v>114</v>
      </c>
      <c r="J42" t="s">
        <v>8</v>
      </c>
      <c r="K42">
        <v>22</v>
      </c>
      <c r="L42">
        <v>2</v>
      </c>
      <c r="M42" t="s">
        <v>115</v>
      </c>
      <c r="N42" t="s">
        <v>243</v>
      </c>
      <c r="O42" t="s">
        <v>128</v>
      </c>
      <c r="P42" t="s">
        <v>128</v>
      </c>
      <c r="Q42" t="s">
        <v>118</v>
      </c>
      <c r="R42" t="s">
        <v>119</v>
      </c>
      <c r="S42" t="s">
        <v>127</v>
      </c>
      <c r="T42" s="1">
        <v>237800</v>
      </c>
      <c r="U42" s="1">
        <v>0</v>
      </c>
      <c r="V42" s="1">
        <v>0</v>
      </c>
      <c r="W42" s="1">
        <v>6601</v>
      </c>
      <c r="X42" s="1">
        <v>332</v>
      </c>
      <c r="Y42" s="1">
        <v>0</v>
      </c>
      <c r="Z42" s="1">
        <v>15029</v>
      </c>
      <c r="AA42" s="1">
        <v>13792</v>
      </c>
      <c r="AB42" s="1">
        <v>0</v>
      </c>
      <c r="AC42" s="1">
        <v>287</v>
      </c>
      <c r="AD42" s="1">
        <v>8526</v>
      </c>
      <c r="AE42" s="1">
        <v>772</v>
      </c>
      <c r="AF42" s="1">
        <v>237800</v>
      </c>
      <c r="AG42" s="1">
        <v>0</v>
      </c>
      <c r="AH42" s="1">
        <v>0</v>
      </c>
      <c r="AI42" s="1">
        <v>6601</v>
      </c>
      <c r="AJ42" s="1">
        <v>332</v>
      </c>
      <c r="AK42" s="1">
        <v>0</v>
      </c>
      <c r="AL42" s="1">
        <v>15029</v>
      </c>
      <c r="AM42" s="1">
        <v>13792</v>
      </c>
      <c r="AN42" s="1">
        <v>0</v>
      </c>
      <c r="AO42" s="1">
        <v>287</v>
      </c>
      <c r="AP42" s="1">
        <v>8526</v>
      </c>
      <c r="AQ42" s="1">
        <v>772</v>
      </c>
      <c r="AR42" s="2">
        <v>6.2489999999999997</v>
      </c>
      <c r="AS42" s="2">
        <v>0</v>
      </c>
      <c r="AT42" s="2">
        <v>0</v>
      </c>
      <c r="AU42" s="2">
        <v>6.2489999999999997</v>
      </c>
      <c r="AV42" s="2">
        <v>6.25</v>
      </c>
      <c r="AW42" s="2">
        <v>0</v>
      </c>
      <c r="AX42" s="2">
        <v>6.2489999999999997</v>
      </c>
      <c r="AY42" s="2">
        <v>6.2489999999999997</v>
      </c>
      <c r="AZ42" s="2">
        <v>0</v>
      </c>
      <c r="BA42" s="2">
        <v>6.2489999999999997</v>
      </c>
      <c r="BB42" s="2">
        <v>6.2489999999999997</v>
      </c>
      <c r="BC42" s="2">
        <v>6.2489999999999997</v>
      </c>
      <c r="BD42" s="1">
        <v>1486012</v>
      </c>
      <c r="BE42" s="1">
        <v>0</v>
      </c>
      <c r="BF42" s="1">
        <v>0</v>
      </c>
      <c r="BG42" s="1">
        <v>41250</v>
      </c>
      <c r="BH42" s="1">
        <v>2075</v>
      </c>
      <c r="BI42" s="1">
        <v>0</v>
      </c>
      <c r="BJ42" s="1">
        <v>93916</v>
      </c>
      <c r="BK42" s="1">
        <v>86186</v>
      </c>
      <c r="BL42" s="1">
        <v>0</v>
      </c>
      <c r="BM42" s="1">
        <v>1793</v>
      </c>
      <c r="BN42" s="1">
        <v>53279</v>
      </c>
      <c r="BO42" s="1">
        <v>4824</v>
      </c>
      <c r="BP42" s="1">
        <v>1486012</v>
      </c>
      <c r="BQ42" s="1">
        <v>0</v>
      </c>
      <c r="BR42" s="1">
        <v>0</v>
      </c>
      <c r="BS42" s="1">
        <v>41250</v>
      </c>
      <c r="BT42" s="1">
        <v>2075</v>
      </c>
      <c r="BU42" s="1">
        <v>0</v>
      </c>
      <c r="BV42" s="1">
        <v>93916</v>
      </c>
      <c r="BW42" s="1">
        <v>86186</v>
      </c>
      <c r="BX42" s="1">
        <v>0</v>
      </c>
      <c r="BY42" s="1">
        <v>1793</v>
      </c>
      <c r="BZ42" s="1">
        <v>53279</v>
      </c>
      <c r="CA42" s="1">
        <v>4824</v>
      </c>
      <c r="CB42" s="1">
        <v>142964.28</v>
      </c>
      <c r="CC42" s="1">
        <v>0</v>
      </c>
      <c r="CD42" s="1">
        <v>0</v>
      </c>
      <c r="CE42" s="1">
        <v>112.208</v>
      </c>
      <c r="CF42" s="1">
        <v>29</v>
      </c>
      <c r="CG42" s="1">
        <v>0</v>
      </c>
      <c r="CH42" s="1">
        <v>8436.3629999999994</v>
      </c>
      <c r="CI42" s="1">
        <v>6486.0010000000002</v>
      </c>
      <c r="CJ42" s="1">
        <v>0</v>
      </c>
      <c r="CK42" s="1">
        <v>24.812000000000001</v>
      </c>
      <c r="CL42" s="1">
        <v>0</v>
      </c>
      <c r="CM42" s="1">
        <v>54.825000000000003</v>
      </c>
      <c r="CN42" s="1">
        <v>283139</v>
      </c>
      <c r="CO42" s="1">
        <v>283139</v>
      </c>
      <c r="CP42" s="1">
        <v>1769335</v>
      </c>
      <c r="CQ42" s="1">
        <v>1769335</v>
      </c>
      <c r="CR42" s="1">
        <v>158107.49</v>
      </c>
      <c r="CS42">
        <v>2018</v>
      </c>
      <c r="CT42">
        <v>11190.709560944899</v>
      </c>
      <c r="CV42">
        <v>1115.164113563842</v>
      </c>
      <c r="CW42">
        <v>124.79477707681529</v>
      </c>
    </row>
    <row r="43" spans="1:101">
      <c r="A43" s="100">
        <v>1513</v>
      </c>
      <c r="B43" t="s">
        <v>108</v>
      </c>
      <c r="C43" t="s">
        <v>109</v>
      </c>
      <c r="D43" t="s">
        <v>315</v>
      </c>
      <c r="E43" t="s">
        <v>316</v>
      </c>
      <c r="F43">
        <v>60160</v>
      </c>
      <c r="G43" s="103" t="s">
        <v>174</v>
      </c>
      <c r="H43" t="s">
        <v>113</v>
      </c>
      <c r="I43" t="s">
        <v>114</v>
      </c>
      <c r="J43" t="s">
        <v>8</v>
      </c>
      <c r="K43">
        <v>22</v>
      </c>
      <c r="L43">
        <v>2</v>
      </c>
      <c r="M43" t="s">
        <v>115</v>
      </c>
      <c r="N43" t="s">
        <v>242</v>
      </c>
      <c r="O43" t="s">
        <v>126</v>
      </c>
      <c r="P43" t="s">
        <v>126</v>
      </c>
      <c r="Q43" t="s">
        <v>317</v>
      </c>
      <c r="R43" t="s">
        <v>142</v>
      </c>
      <c r="S43" t="s">
        <v>127</v>
      </c>
      <c r="T43" s="1">
        <v>0</v>
      </c>
      <c r="U43" s="1">
        <v>0</v>
      </c>
      <c r="V43" s="1">
        <v>0</v>
      </c>
      <c r="W43" s="1">
        <v>0</v>
      </c>
      <c r="X43" s="1">
        <v>0</v>
      </c>
      <c r="Y43" s="1">
        <v>0</v>
      </c>
      <c r="Z43" s="1">
        <v>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2">
        <v>0</v>
      </c>
      <c r="AS43" s="2">
        <v>0</v>
      </c>
      <c r="AT43" s="2">
        <v>0</v>
      </c>
      <c r="AU43" s="2">
        <v>0</v>
      </c>
      <c r="AV43" s="2">
        <v>0</v>
      </c>
      <c r="AW43" s="2">
        <v>0</v>
      </c>
      <c r="AX43" s="2">
        <v>0</v>
      </c>
      <c r="AY43" s="2">
        <v>0</v>
      </c>
      <c r="AZ43" s="2">
        <v>0</v>
      </c>
      <c r="BA43" s="2">
        <v>0</v>
      </c>
      <c r="BB43" s="2">
        <v>0</v>
      </c>
      <c r="BC43" s="2">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T43" s="1">
        <v>0</v>
      </c>
      <c r="BU43" s="1">
        <v>0</v>
      </c>
      <c r="BV43" s="1">
        <v>0</v>
      </c>
      <c r="BW43" s="1">
        <v>0</v>
      </c>
      <c r="BX43" s="1">
        <v>0</v>
      </c>
      <c r="BY43" s="1">
        <v>0</v>
      </c>
      <c r="BZ43" s="1">
        <v>0</v>
      </c>
      <c r="CA43" s="1">
        <v>0</v>
      </c>
      <c r="CB43" s="1">
        <v>0</v>
      </c>
      <c r="CC43" s="1">
        <v>0</v>
      </c>
      <c r="CD43" s="1">
        <v>0</v>
      </c>
      <c r="CE43" s="1">
        <v>0</v>
      </c>
      <c r="CF43" s="1">
        <v>0</v>
      </c>
      <c r="CG43" s="1">
        <v>0</v>
      </c>
      <c r="CH43" s="1">
        <v>0</v>
      </c>
      <c r="CI43" s="1">
        <v>0</v>
      </c>
      <c r="CJ43" s="1">
        <v>0</v>
      </c>
      <c r="CK43" s="1">
        <v>0</v>
      </c>
      <c r="CL43" s="1">
        <v>0</v>
      </c>
      <c r="CM43" s="1">
        <v>0</v>
      </c>
      <c r="CN43" s="1">
        <v>0</v>
      </c>
      <c r="CO43" s="1">
        <v>0</v>
      </c>
      <c r="CP43" s="1">
        <v>0</v>
      </c>
      <c r="CQ43" s="1">
        <v>0</v>
      </c>
      <c r="CR43" s="1">
        <v>0</v>
      </c>
      <c r="CS43">
        <v>2018</v>
      </c>
      <c r="CT43" t="s">
        <v>8</v>
      </c>
      <c r="CV43">
        <v>1587.3673828663013</v>
      </c>
      <c r="CW43" t="s">
        <v>8</v>
      </c>
    </row>
    <row r="44" spans="1:101">
      <c r="A44" s="100">
        <v>1513</v>
      </c>
      <c r="B44" t="s">
        <v>108</v>
      </c>
      <c r="C44" t="s">
        <v>109</v>
      </c>
      <c r="D44" t="s">
        <v>315</v>
      </c>
      <c r="E44" t="s">
        <v>316</v>
      </c>
      <c r="F44">
        <v>60160</v>
      </c>
      <c r="G44" s="103" t="s">
        <v>174</v>
      </c>
      <c r="H44" t="s">
        <v>113</v>
      </c>
      <c r="I44" t="s">
        <v>114</v>
      </c>
      <c r="J44" t="s">
        <v>8</v>
      </c>
      <c r="K44">
        <v>22</v>
      </c>
      <c r="L44">
        <v>2</v>
      </c>
      <c r="M44" t="s">
        <v>115</v>
      </c>
      <c r="N44" t="s">
        <v>242</v>
      </c>
      <c r="O44" t="s">
        <v>128</v>
      </c>
      <c r="P44" t="s">
        <v>128</v>
      </c>
      <c r="Q44" t="s">
        <v>317</v>
      </c>
      <c r="R44" t="s">
        <v>142</v>
      </c>
      <c r="S44" t="s">
        <v>127</v>
      </c>
      <c r="T44" s="1">
        <v>0</v>
      </c>
      <c r="U44" s="1">
        <v>0</v>
      </c>
      <c r="V44" s="1">
        <v>0</v>
      </c>
      <c r="W44" s="1">
        <v>0</v>
      </c>
      <c r="X44" s="1">
        <v>0</v>
      </c>
      <c r="Y44" s="1">
        <v>0</v>
      </c>
      <c r="Z44" s="1">
        <v>0</v>
      </c>
      <c r="AA44" s="1">
        <v>0</v>
      </c>
      <c r="AB44" s="1">
        <v>0</v>
      </c>
      <c r="AC44" s="1">
        <v>0</v>
      </c>
      <c r="AD44" s="1">
        <v>0</v>
      </c>
      <c r="AE44" s="1">
        <v>0</v>
      </c>
      <c r="AF44" s="1">
        <v>0</v>
      </c>
      <c r="AG44" s="1">
        <v>0</v>
      </c>
      <c r="AH44" s="1">
        <v>0</v>
      </c>
      <c r="AI44" s="1">
        <v>0</v>
      </c>
      <c r="AJ44" s="1">
        <v>0</v>
      </c>
      <c r="AK44" s="1">
        <v>0</v>
      </c>
      <c r="AL44" s="1">
        <v>0</v>
      </c>
      <c r="AM44" s="1">
        <v>0</v>
      </c>
      <c r="AN44" s="1">
        <v>0</v>
      </c>
      <c r="AO44" s="1">
        <v>0</v>
      </c>
      <c r="AP44" s="1">
        <v>0</v>
      </c>
      <c r="AQ44" s="1">
        <v>0</v>
      </c>
      <c r="AR44" s="2">
        <v>0</v>
      </c>
      <c r="AS44" s="2">
        <v>0</v>
      </c>
      <c r="AT44" s="2">
        <v>0</v>
      </c>
      <c r="AU44" s="2">
        <v>0</v>
      </c>
      <c r="AV44" s="2">
        <v>0</v>
      </c>
      <c r="AW44" s="2">
        <v>0</v>
      </c>
      <c r="AX44" s="2">
        <v>0</v>
      </c>
      <c r="AY44" s="2">
        <v>0</v>
      </c>
      <c r="AZ44" s="2">
        <v>0</v>
      </c>
      <c r="BA44" s="2">
        <v>0</v>
      </c>
      <c r="BB44" s="2">
        <v>0</v>
      </c>
      <c r="BC44" s="2">
        <v>0</v>
      </c>
      <c r="BD44" s="1">
        <v>0</v>
      </c>
      <c r="BE44" s="1">
        <v>0</v>
      </c>
      <c r="BF44" s="1">
        <v>0</v>
      </c>
      <c r="BG44" s="1">
        <v>0</v>
      </c>
      <c r="BH44" s="1">
        <v>0</v>
      </c>
      <c r="BI44" s="1">
        <v>0</v>
      </c>
      <c r="BJ44" s="1">
        <v>0</v>
      </c>
      <c r="BK44" s="1">
        <v>0</v>
      </c>
      <c r="BL44" s="1">
        <v>0</v>
      </c>
      <c r="BM44" s="1">
        <v>0</v>
      </c>
      <c r="BN44" s="1">
        <v>0</v>
      </c>
      <c r="BO44" s="1">
        <v>0</v>
      </c>
      <c r="BP44" s="1">
        <v>0</v>
      </c>
      <c r="BQ44" s="1">
        <v>0</v>
      </c>
      <c r="BR44" s="1">
        <v>0</v>
      </c>
      <c r="BS44" s="1">
        <v>0</v>
      </c>
      <c r="BT44" s="1">
        <v>0</v>
      </c>
      <c r="BU44" s="1">
        <v>0</v>
      </c>
      <c r="BV44" s="1">
        <v>0</v>
      </c>
      <c r="BW44" s="1">
        <v>0</v>
      </c>
      <c r="BX44" s="1">
        <v>0</v>
      </c>
      <c r="BY44" s="1">
        <v>0</v>
      </c>
      <c r="BZ44" s="1">
        <v>0</v>
      </c>
      <c r="CA44" s="1">
        <v>0</v>
      </c>
      <c r="CB44" s="1">
        <v>0</v>
      </c>
      <c r="CC44" s="1">
        <v>0</v>
      </c>
      <c r="CD44" s="1">
        <v>0</v>
      </c>
      <c r="CE44" s="1">
        <v>0</v>
      </c>
      <c r="CF44" s="1">
        <v>0</v>
      </c>
      <c r="CG44" s="1">
        <v>0</v>
      </c>
      <c r="CH44" s="1">
        <v>0</v>
      </c>
      <c r="CI44" s="1">
        <v>0</v>
      </c>
      <c r="CJ44" s="1">
        <v>0</v>
      </c>
      <c r="CK44" s="1">
        <v>0</v>
      </c>
      <c r="CL44" s="1">
        <v>0</v>
      </c>
      <c r="CM44" s="1">
        <v>0</v>
      </c>
      <c r="CN44" s="1">
        <v>0</v>
      </c>
      <c r="CO44" s="1">
        <v>0</v>
      </c>
      <c r="CP44" s="1">
        <v>0</v>
      </c>
      <c r="CQ44" s="1">
        <v>0</v>
      </c>
      <c r="CR44" s="1">
        <v>0</v>
      </c>
      <c r="CS44">
        <v>2018</v>
      </c>
      <c r="CT44" t="s">
        <v>8</v>
      </c>
      <c r="CV44">
        <v>1115.164113563842</v>
      </c>
      <c r="CW44" t="s">
        <v>8</v>
      </c>
    </row>
    <row r="45" spans="1:101">
      <c r="A45" s="100">
        <v>1586</v>
      </c>
      <c r="B45" t="s">
        <v>108</v>
      </c>
      <c r="C45" t="s">
        <v>109</v>
      </c>
      <c r="D45" t="s">
        <v>320</v>
      </c>
      <c r="E45" t="s">
        <v>321</v>
      </c>
      <c r="F45">
        <v>6035</v>
      </c>
      <c r="G45" s="103" t="s">
        <v>112</v>
      </c>
      <c r="H45" t="s">
        <v>113</v>
      </c>
      <c r="I45" t="s">
        <v>114</v>
      </c>
      <c r="J45" t="s">
        <v>8</v>
      </c>
      <c r="K45">
        <v>22</v>
      </c>
      <c r="L45">
        <v>2</v>
      </c>
      <c r="M45" t="s">
        <v>115</v>
      </c>
      <c r="N45" t="s">
        <v>231</v>
      </c>
      <c r="O45" t="s">
        <v>126</v>
      </c>
      <c r="P45" t="s">
        <v>126</v>
      </c>
      <c r="Q45" t="s">
        <v>118</v>
      </c>
      <c r="R45" t="s">
        <v>142</v>
      </c>
      <c r="S45" t="s">
        <v>127</v>
      </c>
      <c r="T45" s="1">
        <v>1221</v>
      </c>
      <c r="U45" s="1">
        <v>47</v>
      </c>
      <c r="V45" s="1">
        <v>52</v>
      </c>
      <c r="W45" s="1">
        <v>40</v>
      </c>
      <c r="X45" s="1">
        <v>44</v>
      </c>
      <c r="Y45" s="1">
        <v>38</v>
      </c>
      <c r="Z45" s="1">
        <v>53</v>
      </c>
      <c r="AA45" s="1">
        <v>95</v>
      </c>
      <c r="AB45" s="1">
        <v>47</v>
      </c>
      <c r="AC45" s="1">
        <v>42</v>
      </c>
      <c r="AD45" s="1">
        <v>91</v>
      </c>
      <c r="AE45" s="1">
        <v>50</v>
      </c>
      <c r="AF45" s="1">
        <v>1221</v>
      </c>
      <c r="AG45" s="1">
        <v>47</v>
      </c>
      <c r="AH45" s="1">
        <v>52</v>
      </c>
      <c r="AI45" s="1">
        <v>40</v>
      </c>
      <c r="AJ45" s="1">
        <v>44</v>
      </c>
      <c r="AK45" s="1">
        <v>38</v>
      </c>
      <c r="AL45" s="1">
        <v>53</v>
      </c>
      <c r="AM45" s="1">
        <v>95</v>
      </c>
      <c r="AN45" s="1">
        <v>47</v>
      </c>
      <c r="AO45" s="1">
        <v>42</v>
      </c>
      <c r="AP45" s="1">
        <v>91</v>
      </c>
      <c r="AQ45" s="1">
        <v>50</v>
      </c>
      <c r="AR45" s="2">
        <v>5.81</v>
      </c>
      <c r="AS45" s="2">
        <v>5.81</v>
      </c>
      <c r="AT45" s="2">
        <v>5.81</v>
      </c>
      <c r="AU45" s="2">
        <v>5.81</v>
      </c>
      <c r="AV45" s="2">
        <v>5.81</v>
      </c>
      <c r="AW45" s="2">
        <v>5.81</v>
      </c>
      <c r="AX45" s="2">
        <v>5.81</v>
      </c>
      <c r="AY45" s="2">
        <v>5.81</v>
      </c>
      <c r="AZ45" s="2">
        <v>5.81</v>
      </c>
      <c r="BA45" s="2">
        <v>5.81</v>
      </c>
      <c r="BB45" s="2">
        <v>5.81</v>
      </c>
      <c r="BC45" s="2">
        <v>5.81</v>
      </c>
      <c r="BD45" s="1">
        <v>7094</v>
      </c>
      <c r="BE45" s="1">
        <v>273</v>
      </c>
      <c r="BF45" s="1">
        <v>302</v>
      </c>
      <c r="BG45" s="1">
        <v>232</v>
      </c>
      <c r="BH45" s="1">
        <v>256</v>
      </c>
      <c r="BI45" s="1">
        <v>221</v>
      </c>
      <c r="BJ45" s="1">
        <v>308</v>
      </c>
      <c r="BK45" s="1">
        <v>552</v>
      </c>
      <c r="BL45" s="1">
        <v>273</v>
      </c>
      <c r="BM45" s="1">
        <v>244</v>
      </c>
      <c r="BN45" s="1">
        <v>529</v>
      </c>
      <c r="BO45" s="1">
        <v>291</v>
      </c>
      <c r="BP45" s="1">
        <v>7094</v>
      </c>
      <c r="BQ45" s="1">
        <v>273</v>
      </c>
      <c r="BR45" s="1">
        <v>302</v>
      </c>
      <c r="BS45" s="1">
        <v>232</v>
      </c>
      <c r="BT45" s="1">
        <v>256</v>
      </c>
      <c r="BU45" s="1">
        <v>221</v>
      </c>
      <c r="BV45" s="1">
        <v>308</v>
      </c>
      <c r="BW45" s="1">
        <v>552</v>
      </c>
      <c r="BX45" s="1">
        <v>273</v>
      </c>
      <c r="BY45" s="1">
        <v>244</v>
      </c>
      <c r="BZ45" s="1">
        <v>529</v>
      </c>
      <c r="CA45" s="1">
        <v>291</v>
      </c>
      <c r="CB45" s="1">
        <v>346.26600000000002</v>
      </c>
      <c r="CC45" s="1">
        <v>13.327</v>
      </c>
      <c r="CD45" s="1">
        <v>14.795999999999999</v>
      </c>
      <c r="CE45" s="1">
        <v>11.343</v>
      </c>
      <c r="CF45" s="1">
        <v>12.579000000000001</v>
      </c>
      <c r="CG45" s="1">
        <v>10.826000000000001</v>
      </c>
      <c r="CH45" s="1">
        <v>14.919</v>
      </c>
      <c r="CI45" s="1">
        <v>26.875</v>
      </c>
      <c r="CJ45" s="1">
        <v>13.217000000000001</v>
      </c>
      <c r="CK45" s="1">
        <v>11.967000000000001</v>
      </c>
      <c r="CL45" s="1">
        <v>25.733000000000001</v>
      </c>
      <c r="CM45" s="1">
        <v>14.151999999999999</v>
      </c>
      <c r="CN45" s="1">
        <v>1820</v>
      </c>
      <c r="CO45" s="1">
        <v>1820</v>
      </c>
      <c r="CP45" s="1">
        <v>10575</v>
      </c>
      <c r="CQ45" s="1">
        <v>10575</v>
      </c>
      <c r="CR45" s="1">
        <v>516</v>
      </c>
      <c r="CS45">
        <v>2018</v>
      </c>
      <c r="CT45">
        <v>20494.18604651163</v>
      </c>
      <c r="CV45">
        <v>1587.3673828663013</v>
      </c>
      <c r="CW45">
        <v>325.31802468626239</v>
      </c>
    </row>
    <row r="46" spans="1:101">
      <c r="A46" s="100">
        <v>1588</v>
      </c>
      <c r="B46" t="s">
        <v>108</v>
      </c>
      <c r="C46" t="s">
        <v>109</v>
      </c>
      <c r="D46" t="s">
        <v>110</v>
      </c>
      <c r="E46" t="s">
        <v>111</v>
      </c>
      <c r="F46">
        <v>49965</v>
      </c>
      <c r="G46" s="103" t="s">
        <v>112</v>
      </c>
      <c r="H46" t="s">
        <v>113</v>
      </c>
      <c r="I46" t="s">
        <v>114</v>
      </c>
      <c r="J46" t="s">
        <v>8</v>
      </c>
      <c r="K46">
        <v>22</v>
      </c>
      <c r="L46">
        <v>2</v>
      </c>
      <c r="M46" t="s">
        <v>115</v>
      </c>
      <c r="N46" t="s">
        <v>231</v>
      </c>
      <c r="O46" t="s">
        <v>126</v>
      </c>
      <c r="P46" t="s">
        <v>126</v>
      </c>
      <c r="Q46" t="s">
        <v>118</v>
      </c>
      <c r="R46" t="s">
        <v>119</v>
      </c>
      <c r="S46" t="s">
        <v>127</v>
      </c>
      <c r="T46" s="1">
        <v>276</v>
      </c>
      <c r="U46" s="1">
        <v>0</v>
      </c>
      <c r="V46" s="1">
        <v>26</v>
      </c>
      <c r="W46" s="1">
        <v>0</v>
      </c>
      <c r="X46" s="1">
        <v>107</v>
      </c>
      <c r="Y46" s="1">
        <v>84</v>
      </c>
      <c r="Z46" s="1">
        <v>90</v>
      </c>
      <c r="AA46" s="1">
        <v>113</v>
      </c>
      <c r="AB46" s="1">
        <v>241</v>
      </c>
      <c r="AC46" s="1">
        <v>57</v>
      </c>
      <c r="AD46" s="1">
        <v>69</v>
      </c>
      <c r="AE46" s="1">
        <v>0</v>
      </c>
      <c r="AF46" s="1">
        <v>276</v>
      </c>
      <c r="AG46" s="1">
        <v>0</v>
      </c>
      <c r="AH46" s="1">
        <v>26</v>
      </c>
      <c r="AI46" s="1">
        <v>0</v>
      </c>
      <c r="AJ46" s="1">
        <v>107</v>
      </c>
      <c r="AK46" s="1">
        <v>84</v>
      </c>
      <c r="AL46" s="1">
        <v>90</v>
      </c>
      <c r="AM46" s="1">
        <v>113</v>
      </c>
      <c r="AN46" s="1">
        <v>241</v>
      </c>
      <c r="AO46" s="1">
        <v>57</v>
      </c>
      <c r="AP46" s="1">
        <v>69</v>
      </c>
      <c r="AQ46" s="1">
        <v>0</v>
      </c>
      <c r="AR46" s="2">
        <v>5.8129999999999997</v>
      </c>
      <c r="AS46" s="2">
        <v>0</v>
      </c>
      <c r="AT46" s="2">
        <v>5.8140000000000001</v>
      </c>
      <c r="AU46" s="2">
        <v>0</v>
      </c>
      <c r="AV46" s="2">
        <v>5.8140000000000001</v>
      </c>
      <c r="AW46" s="2">
        <v>5.8140000000000001</v>
      </c>
      <c r="AX46" s="2">
        <v>5.8140000000000001</v>
      </c>
      <c r="AY46" s="2">
        <v>5.8140000000000001</v>
      </c>
      <c r="AZ46" s="2">
        <v>5.8140000000000001</v>
      </c>
      <c r="BA46" s="2">
        <v>5.8140000000000001</v>
      </c>
      <c r="BB46" s="2">
        <v>5.8140000000000001</v>
      </c>
      <c r="BC46" s="2">
        <v>0</v>
      </c>
      <c r="BD46" s="1">
        <v>1604</v>
      </c>
      <c r="BE46" s="1">
        <v>0</v>
      </c>
      <c r="BF46" s="1">
        <v>151</v>
      </c>
      <c r="BG46" s="1">
        <v>0</v>
      </c>
      <c r="BH46" s="1">
        <v>622</v>
      </c>
      <c r="BI46" s="1">
        <v>488</v>
      </c>
      <c r="BJ46" s="1">
        <v>523</v>
      </c>
      <c r="BK46" s="1">
        <v>657</v>
      </c>
      <c r="BL46" s="1">
        <v>1401</v>
      </c>
      <c r="BM46" s="1">
        <v>331</v>
      </c>
      <c r="BN46" s="1">
        <v>401</v>
      </c>
      <c r="BO46" s="1">
        <v>0</v>
      </c>
      <c r="BP46" s="1">
        <v>1604</v>
      </c>
      <c r="BQ46" s="1">
        <v>0</v>
      </c>
      <c r="BR46" s="1">
        <v>151</v>
      </c>
      <c r="BS46" s="1">
        <v>0</v>
      </c>
      <c r="BT46" s="1">
        <v>622</v>
      </c>
      <c r="BU46" s="1">
        <v>488</v>
      </c>
      <c r="BV46" s="1">
        <v>523</v>
      </c>
      <c r="BW46" s="1">
        <v>657</v>
      </c>
      <c r="BX46" s="1">
        <v>1401</v>
      </c>
      <c r="BY46" s="1">
        <v>331</v>
      </c>
      <c r="BZ46" s="1">
        <v>401</v>
      </c>
      <c r="CA46" s="1">
        <v>0</v>
      </c>
      <c r="CB46" s="1">
        <v>86</v>
      </c>
      <c r="CC46" s="1">
        <v>0</v>
      </c>
      <c r="CD46" s="1">
        <v>7</v>
      </c>
      <c r="CE46" s="1">
        <v>0</v>
      </c>
      <c r="CF46" s="1">
        <v>30</v>
      </c>
      <c r="CG46" s="1">
        <v>25</v>
      </c>
      <c r="CH46" s="1">
        <v>32</v>
      </c>
      <c r="CI46" s="1">
        <v>38</v>
      </c>
      <c r="CJ46" s="1">
        <v>70</v>
      </c>
      <c r="CK46" s="1">
        <v>14</v>
      </c>
      <c r="CL46" s="1">
        <v>25</v>
      </c>
      <c r="CM46" s="1">
        <v>0</v>
      </c>
      <c r="CN46" s="1">
        <v>1063</v>
      </c>
      <c r="CO46" s="1">
        <v>1063</v>
      </c>
      <c r="CP46" s="1">
        <v>6178</v>
      </c>
      <c r="CQ46" s="1">
        <v>6178</v>
      </c>
      <c r="CR46" s="1">
        <v>327</v>
      </c>
      <c r="CS46">
        <v>2018</v>
      </c>
      <c r="CT46">
        <v>18892.96636085627</v>
      </c>
      <c r="CV46">
        <v>1587.3673828663013</v>
      </c>
      <c r="CW46">
        <v>299.90078566813486</v>
      </c>
    </row>
    <row r="47" spans="1:101">
      <c r="A47" s="100">
        <v>1588</v>
      </c>
      <c r="B47" t="s">
        <v>108</v>
      </c>
      <c r="C47" t="s">
        <v>109</v>
      </c>
      <c r="D47" t="s">
        <v>110</v>
      </c>
      <c r="E47" t="s">
        <v>111</v>
      </c>
      <c r="F47">
        <v>49965</v>
      </c>
      <c r="G47" s="103" t="s">
        <v>112</v>
      </c>
      <c r="H47" t="s">
        <v>113</v>
      </c>
      <c r="I47" t="s">
        <v>114</v>
      </c>
      <c r="J47" t="s">
        <v>8</v>
      </c>
      <c r="K47">
        <v>22</v>
      </c>
      <c r="L47">
        <v>2</v>
      </c>
      <c r="M47" t="s">
        <v>115</v>
      </c>
      <c r="N47" t="s">
        <v>243</v>
      </c>
      <c r="O47" t="s">
        <v>117</v>
      </c>
      <c r="P47" t="s">
        <v>117</v>
      </c>
      <c r="Q47" t="s">
        <v>118</v>
      </c>
      <c r="R47" t="s">
        <v>119</v>
      </c>
      <c r="S47" t="s">
        <v>120</v>
      </c>
      <c r="T47" s="1">
        <v>22539</v>
      </c>
      <c r="U47" s="1">
        <v>1176</v>
      </c>
      <c r="V47" s="1">
        <v>4717</v>
      </c>
      <c r="W47" s="1">
        <v>11466</v>
      </c>
      <c r="X47" s="1">
        <v>0</v>
      </c>
      <c r="Y47" s="1">
        <v>0</v>
      </c>
      <c r="Z47" s="1">
        <v>2592</v>
      </c>
      <c r="AA47" s="1">
        <v>6626</v>
      </c>
      <c r="AB47" s="1">
        <v>0</v>
      </c>
      <c r="AC47" s="1">
        <v>8303</v>
      </c>
      <c r="AD47" s="1">
        <v>0</v>
      </c>
      <c r="AE47" s="1">
        <v>0</v>
      </c>
      <c r="AF47" s="1">
        <v>22539</v>
      </c>
      <c r="AG47" s="1">
        <v>1176</v>
      </c>
      <c r="AH47" s="1">
        <v>4717</v>
      </c>
      <c r="AI47" s="1">
        <v>11466</v>
      </c>
      <c r="AJ47" s="1">
        <v>0</v>
      </c>
      <c r="AK47" s="1">
        <v>0</v>
      </c>
      <c r="AL47" s="1">
        <v>2592</v>
      </c>
      <c r="AM47" s="1">
        <v>6626</v>
      </c>
      <c r="AN47" s="1">
        <v>0</v>
      </c>
      <c r="AO47" s="1">
        <v>8303</v>
      </c>
      <c r="AP47" s="1">
        <v>0</v>
      </c>
      <c r="AQ47" s="1">
        <v>0</v>
      </c>
      <c r="AR47" s="2">
        <v>1.0369999999999999</v>
      </c>
      <c r="AS47" s="2">
        <v>1.038</v>
      </c>
      <c r="AT47" s="2">
        <v>1.0389999999999999</v>
      </c>
      <c r="AU47" s="2">
        <v>1.026</v>
      </c>
      <c r="AV47" s="2">
        <v>0</v>
      </c>
      <c r="AW47" s="2">
        <v>0</v>
      </c>
      <c r="AX47" s="2">
        <v>1.0569999999999999</v>
      </c>
      <c r="AY47" s="2">
        <v>1.042</v>
      </c>
      <c r="AZ47" s="2">
        <v>0</v>
      </c>
      <c r="BA47" s="2">
        <v>1.0269999999999999</v>
      </c>
      <c r="BB47" s="2">
        <v>0</v>
      </c>
      <c r="BC47" s="2">
        <v>0</v>
      </c>
      <c r="BD47" s="1">
        <v>23373</v>
      </c>
      <c r="BE47" s="1">
        <v>1221</v>
      </c>
      <c r="BF47" s="1">
        <v>4901</v>
      </c>
      <c r="BG47" s="1">
        <v>11764</v>
      </c>
      <c r="BH47" s="1">
        <v>0</v>
      </c>
      <c r="BI47" s="1">
        <v>0</v>
      </c>
      <c r="BJ47" s="1">
        <v>2740</v>
      </c>
      <c r="BK47" s="1">
        <v>6904</v>
      </c>
      <c r="BL47" s="1">
        <v>0</v>
      </c>
      <c r="BM47" s="1">
        <v>8527</v>
      </c>
      <c r="BN47" s="1">
        <v>0</v>
      </c>
      <c r="BO47" s="1">
        <v>0</v>
      </c>
      <c r="BP47" s="1">
        <v>23373</v>
      </c>
      <c r="BQ47" s="1">
        <v>1221</v>
      </c>
      <c r="BR47" s="1">
        <v>4901</v>
      </c>
      <c r="BS47" s="1">
        <v>11764</v>
      </c>
      <c r="BT47" s="1">
        <v>0</v>
      </c>
      <c r="BU47" s="1">
        <v>0</v>
      </c>
      <c r="BV47" s="1">
        <v>2740</v>
      </c>
      <c r="BW47" s="1">
        <v>6904</v>
      </c>
      <c r="BX47" s="1">
        <v>0</v>
      </c>
      <c r="BY47" s="1">
        <v>8527</v>
      </c>
      <c r="BZ47" s="1">
        <v>0</v>
      </c>
      <c r="CA47" s="1">
        <v>0</v>
      </c>
      <c r="CB47" s="1">
        <v>2112.654</v>
      </c>
      <c r="CC47" s="1">
        <v>66.195999999999998</v>
      </c>
      <c r="CD47" s="1">
        <v>290</v>
      </c>
      <c r="CE47" s="1">
        <v>732.48099999999999</v>
      </c>
      <c r="CF47" s="1">
        <v>0</v>
      </c>
      <c r="CG47" s="1">
        <v>0</v>
      </c>
      <c r="CH47" s="1">
        <v>219.20699999999999</v>
      </c>
      <c r="CI47" s="1">
        <v>507.24799999999999</v>
      </c>
      <c r="CJ47" s="1">
        <v>0</v>
      </c>
      <c r="CK47" s="1">
        <v>706.65700000000004</v>
      </c>
      <c r="CL47" s="1">
        <v>0</v>
      </c>
      <c r="CM47" s="1">
        <v>0</v>
      </c>
      <c r="CN47" s="1">
        <v>57419</v>
      </c>
      <c r="CO47" s="1">
        <v>57419</v>
      </c>
      <c r="CP47" s="1">
        <v>59430</v>
      </c>
      <c r="CQ47" s="1">
        <v>59430</v>
      </c>
      <c r="CR47" s="1">
        <v>4634.4430000000002</v>
      </c>
      <c r="CS47">
        <v>2018</v>
      </c>
      <c r="CT47">
        <v>12823.547511534827</v>
      </c>
      <c r="CV47">
        <v>475.6390309534886</v>
      </c>
      <c r="CW47">
        <v>60.993797117724455</v>
      </c>
    </row>
    <row r="48" spans="1:101">
      <c r="A48" s="100">
        <v>1588</v>
      </c>
      <c r="B48" t="s">
        <v>108</v>
      </c>
      <c r="C48" t="s">
        <v>109</v>
      </c>
      <c r="D48" t="s">
        <v>110</v>
      </c>
      <c r="E48" t="s">
        <v>111</v>
      </c>
      <c r="F48">
        <v>49965</v>
      </c>
      <c r="G48" s="103" t="s">
        <v>112</v>
      </c>
      <c r="H48" t="s">
        <v>113</v>
      </c>
      <c r="I48" t="s">
        <v>114</v>
      </c>
      <c r="J48" t="s">
        <v>8</v>
      </c>
      <c r="K48">
        <v>22</v>
      </c>
      <c r="L48">
        <v>2</v>
      </c>
      <c r="M48" t="s">
        <v>115</v>
      </c>
      <c r="N48" t="s">
        <v>243</v>
      </c>
      <c r="O48" t="s">
        <v>128</v>
      </c>
      <c r="P48" t="s">
        <v>128</v>
      </c>
      <c r="Q48" t="s">
        <v>118</v>
      </c>
      <c r="R48" t="s">
        <v>119</v>
      </c>
      <c r="S48" t="s">
        <v>127</v>
      </c>
      <c r="T48" s="1">
        <v>180106</v>
      </c>
      <c r="U48" s="1">
        <v>1782</v>
      </c>
      <c r="V48" s="1">
        <v>22568</v>
      </c>
      <c r="W48" s="1">
        <v>34315</v>
      </c>
      <c r="X48" s="1">
        <v>0</v>
      </c>
      <c r="Y48" s="1">
        <v>0</v>
      </c>
      <c r="Z48" s="1">
        <v>1795</v>
      </c>
      <c r="AA48" s="1">
        <v>14166</v>
      </c>
      <c r="AB48" s="1">
        <v>0</v>
      </c>
      <c r="AC48" s="1">
        <v>6965</v>
      </c>
      <c r="AD48" s="1">
        <v>0</v>
      </c>
      <c r="AE48" s="1">
        <v>0</v>
      </c>
      <c r="AF48" s="1">
        <v>180106</v>
      </c>
      <c r="AG48" s="1">
        <v>1782</v>
      </c>
      <c r="AH48" s="1">
        <v>22568</v>
      </c>
      <c r="AI48" s="1">
        <v>34315</v>
      </c>
      <c r="AJ48" s="1">
        <v>0</v>
      </c>
      <c r="AK48" s="1">
        <v>0</v>
      </c>
      <c r="AL48" s="1">
        <v>1795</v>
      </c>
      <c r="AM48" s="1">
        <v>14166</v>
      </c>
      <c r="AN48" s="1">
        <v>0</v>
      </c>
      <c r="AO48" s="1">
        <v>6965</v>
      </c>
      <c r="AP48" s="1">
        <v>0</v>
      </c>
      <c r="AQ48" s="1">
        <v>0</v>
      </c>
      <c r="AR48" s="2">
        <v>6.3</v>
      </c>
      <c r="AS48" s="2">
        <v>6.3</v>
      </c>
      <c r="AT48" s="2">
        <v>6.3</v>
      </c>
      <c r="AU48" s="2">
        <v>6.3</v>
      </c>
      <c r="AV48" s="2">
        <v>0</v>
      </c>
      <c r="AW48" s="2">
        <v>0</v>
      </c>
      <c r="AX48" s="2">
        <v>6.3</v>
      </c>
      <c r="AY48" s="2">
        <v>6.3</v>
      </c>
      <c r="AZ48" s="2">
        <v>0</v>
      </c>
      <c r="BA48" s="2">
        <v>6.3</v>
      </c>
      <c r="BB48" s="2">
        <v>0</v>
      </c>
      <c r="BC48" s="2">
        <v>0</v>
      </c>
      <c r="BD48" s="1">
        <v>1134668</v>
      </c>
      <c r="BE48" s="1">
        <v>11227</v>
      </c>
      <c r="BF48" s="1">
        <v>142178</v>
      </c>
      <c r="BG48" s="1">
        <v>216185</v>
      </c>
      <c r="BH48" s="1">
        <v>0</v>
      </c>
      <c r="BI48" s="1">
        <v>0</v>
      </c>
      <c r="BJ48" s="1">
        <v>11309</v>
      </c>
      <c r="BK48" s="1">
        <v>89246</v>
      </c>
      <c r="BL48" s="1">
        <v>0</v>
      </c>
      <c r="BM48" s="1">
        <v>43880</v>
      </c>
      <c r="BN48" s="1">
        <v>0</v>
      </c>
      <c r="BO48" s="1">
        <v>0</v>
      </c>
      <c r="BP48" s="1">
        <v>1134668</v>
      </c>
      <c r="BQ48" s="1">
        <v>11227</v>
      </c>
      <c r="BR48" s="1">
        <v>142178</v>
      </c>
      <c r="BS48" s="1">
        <v>216185</v>
      </c>
      <c r="BT48" s="1">
        <v>0</v>
      </c>
      <c r="BU48" s="1">
        <v>0</v>
      </c>
      <c r="BV48" s="1">
        <v>11309</v>
      </c>
      <c r="BW48" s="1">
        <v>89246</v>
      </c>
      <c r="BX48" s="1">
        <v>0</v>
      </c>
      <c r="BY48" s="1">
        <v>43880</v>
      </c>
      <c r="BZ48" s="1">
        <v>0</v>
      </c>
      <c r="CA48" s="1">
        <v>0</v>
      </c>
      <c r="CB48" s="1">
        <v>102561.35</v>
      </c>
      <c r="CC48" s="1">
        <v>608.80399999999997</v>
      </c>
      <c r="CD48" s="1">
        <v>8413</v>
      </c>
      <c r="CE48" s="1">
        <v>13460.519</v>
      </c>
      <c r="CF48" s="1">
        <v>0</v>
      </c>
      <c r="CG48" s="1">
        <v>0</v>
      </c>
      <c r="CH48" s="1">
        <v>904.79300000000001</v>
      </c>
      <c r="CI48" s="1">
        <v>6556.7520000000004</v>
      </c>
      <c r="CJ48" s="1">
        <v>0</v>
      </c>
      <c r="CK48" s="1">
        <v>3636.3429999999998</v>
      </c>
      <c r="CL48" s="1">
        <v>0</v>
      </c>
      <c r="CM48" s="1">
        <v>0</v>
      </c>
      <c r="CN48" s="1">
        <v>261697</v>
      </c>
      <c r="CO48" s="1">
        <v>261697</v>
      </c>
      <c r="CP48" s="1">
        <v>1648693</v>
      </c>
      <c r="CQ48" s="1">
        <v>1648693</v>
      </c>
      <c r="CR48" s="1">
        <v>136141.56</v>
      </c>
      <c r="CS48">
        <v>2018</v>
      </c>
      <c r="CT48">
        <v>12110.137418727978</v>
      </c>
      <c r="CU48" s="1">
        <v>617</v>
      </c>
      <c r="CV48">
        <v>1115.164113563842</v>
      </c>
      <c r="CW48">
        <v>135.047906596921</v>
      </c>
    </row>
    <row r="49" spans="1:103">
      <c r="A49" s="100">
        <v>1590</v>
      </c>
      <c r="B49" t="s">
        <v>108</v>
      </c>
      <c r="C49">
        <v>1</v>
      </c>
      <c r="D49" t="s">
        <v>322</v>
      </c>
      <c r="E49" t="s">
        <v>323</v>
      </c>
      <c r="F49">
        <v>29926</v>
      </c>
      <c r="G49" s="103" t="s">
        <v>112</v>
      </c>
      <c r="H49" t="s">
        <v>113</v>
      </c>
      <c r="I49" t="s">
        <v>114</v>
      </c>
      <c r="J49" t="s">
        <v>8</v>
      </c>
      <c r="K49">
        <v>22</v>
      </c>
      <c r="L49">
        <v>2</v>
      </c>
      <c r="M49" t="s">
        <v>115</v>
      </c>
      <c r="N49" t="s">
        <v>243</v>
      </c>
      <c r="O49" t="s">
        <v>262</v>
      </c>
      <c r="P49" t="s">
        <v>262</v>
      </c>
      <c r="Q49" t="s">
        <v>118</v>
      </c>
      <c r="R49" t="s">
        <v>119</v>
      </c>
      <c r="S49" t="s">
        <v>8</v>
      </c>
      <c r="T49" s="1">
        <v>0</v>
      </c>
      <c r="U49" s="1">
        <v>0</v>
      </c>
      <c r="V49" s="1">
        <v>0</v>
      </c>
      <c r="W49" s="1">
        <v>0</v>
      </c>
      <c r="X49" s="1">
        <v>0</v>
      </c>
      <c r="Y49" s="1">
        <v>0</v>
      </c>
      <c r="Z49" s="1">
        <v>0</v>
      </c>
      <c r="AA49" s="1">
        <v>0</v>
      </c>
      <c r="AB49" s="1">
        <v>0</v>
      </c>
      <c r="AC49" s="1">
        <v>0</v>
      </c>
      <c r="AD49" s="1">
        <v>0</v>
      </c>
      <c r="AE49" s="1">
        <v>0</v>
      </c>
      <c r="AF49" s="1">
        <v>0</v>
      </c>
      <c r="AG49" s="1">
        <v>0</v>
      </c>
      <c r="AH49" s="1">
        <v>0</v>
      </c>
      <c r="AI49" s="1">
        <v>0</v>
      </c>
      <c r="AJ49" s="1">
        <v>0</v>
      </c>
      <c r="AK49" s="1">
        <v>0</v>
      </c>
      <c r="AL49" s="1">
        <v>0</v>
      </c>
      <c r="AM49" s="1">
        <v>0</v>
      </c>
      <c r="AN49" s="1">
        <v>0</v>
      </c>
      <c r="AO49" s="1">
        <v>0</v>
      </c>
      <c r="AP49" s="1">
        <v>0</v>
      </c>
      <c r="AQ49" s="1">
        <v>0</v>
      </c>
      <c r="AR49" s="2">
        <v>0</v>
      </c>
      <c r="AS49" s="2">
        <v>0</v>
      </c>
      <c r="AT49" s="2">
        <v>0</v>
      </c>
      <c r="AU49" s="2">
        <v>0</v>
      </c>
      <c r="AV49" s="2">
        <v>0</v>
      </c>
      <c r="AW49" s="2">
        <v>0</v>
      </c>
      <c r="AX49" s="2">
        <v>0</v>
      </c>
      <c r="AY49" s="2">
        <v>0</v>
      </c>
      <c r="AZ49" s="2">
        <v>0</v>
      </c>
      <c r="BA49" s="2">
        <v>0</v>
      </c>
      <c r="BB49" s="2">
        <v>0</v>
      </c>
      <c r="BC49" s="2">
        <v>0</v>
      </c>
      <c r="BD49" s="1">
        <v>4110161</v>
      </c>
      <c r="BE49" s="1">
        <v>4762458</v>
      </c>
      <c r="BF49" s="1">
        <v>867401</v>
      </c>
      <c r="BG49" s="1">
        <v>1196880</v>
      </c>
      <c r="BH49" s="1">
        <v>4633720</v>
      </c>
      <c r="BI49" s="1">
        <v>4567793</v>
      </c>
      <c r="BJ49" s="1">
        <v>5133975</v>
      </c>
      <c r="BK49" s="1">
        <v>4087747</v>
      </c>
      <c r="BL49" s="1">
        <v>3220199</v>
      </c>
      <c r="BM49" s="1">
        <v>3890436</v>
      </c>
      <c r="BN49" s="1">
        <v>4692506</v>
      </c>
      <c r="BO49" s="1">
        <v>5271704</v>
      </c>
      <c r="BP49" s="1">
        <v>4110161</v>
      </c>
      <c r="BQ49" s="1">
        <v>4762458</v>
      </c>
      <c r="BR49" s="1">
        <v>867401</v>
      </c>
      <c r="BS49" s="1">
        <v>1196880</v>
      </c>
      <c r="BT49" s="1">
        <v>4633720</v>
      </c>
      <c r="BU49" s="1">
        <v>4567793</v>
      </c>
      <c r="BV49" s="1">
        <v>5133975</v>
      </c>
      <c r="BW49" s="1">
        <v>4087747</v>
      </c>
      <c r="BX49" s="1">
        <v>3220199</v>
      </c>
      <c r="BY49" s="1">
        <v>3890436</v>
      </c>
      <c r="BZ49" s="1">
        <v>4692506</v>
      </c>
      <c r="CA49" s="1">
        <v>5271704</v>
      </c>
      <c r="CB49" s="1">
        <v>393142</v>
      </c>
      <c r="CC49" s="1">
        <v>455535</v>
      </c>
      <c r="CD49" s="1">
        <v>82968</v>
      </c>
      <c r="CE49" s="1">
        <v>114483</v>
      </c>
      <c r="CF49" s="1">
        <v>443221</v>
      </c>
      <c r="CG49" s="1">
        <v>436915</v>
      </c>
      <c r="CH49" s="1">
        <v>491071</v>
      </c>
      <c r="CI49" s="1">
        <v>390998</v>
      </c>
      <c r="CJ49" s="1">
        <v>308016</v>
      </c>
      <c r="CK49" s="1">
        <v>372125</v>
      </c>
      <c r="CL49" s="1">
        <v>448844</v>
      </c>
      <c r="CM49" s="1">
        <v>504245</v>
      </c>
      <c r="CN49" s="1">
        <v>0</v>
      </c>
      <c r="CO49" s="1">
        <v>0</v>
      </c>
      <c r="CP49" s="1">
        <v>46434980</v>
      </c>
      <c r="CQ49" s="1">
        <v>46434980</v>
      </c>
      <c r="CR49" s="1">
        <v>4441563</v>
      </c>
      <c r="CS49">
        <v>2018</v>
      </c>
      <c r="CT49">
        <v>10454.648509995242</v>
      </c>
      <c r="CV49">
        <v>50</v>
      </c>
      <c r="CW49">
        <v>5.2273242549976215</v>
      </c>
    </row>
    <row r="50" spans="1:103">
      <c r="A50" s="100">
        <v>1592</v>
      </c>
      <c r="B50" t="s">
        <v>108</v>
      </c>
      <c r="C50" t="s">
        <v>109</v>
      </c>
      <c r="D50" t="s">
        <v>324</v>
      </c>
      <c r="E50" t="s">
        <v>321</v>
      </c>
      <c r="F50">
        <v>6035</v>
      </c>
      <c r="G50" s="103" t="s">
        <v>112</v>
      </c>
      <c r="H50" t="s">
        <v>113</v>
      </c>
      <c r="I50" t="s">
        <v>114</v>
      </c>
      <c r="J50" t="s">
        <v>8</v>
      </c>
      <c r="K50">
        <v>22</v>
      </c>
      <c r="L50">
        <v>2</v>
      </c>
      <c r="M50" t="s">
        <v>115</v>
      </c>
      <c r="N50" t="s">
        <v>231</v>
      </c>
      <c r="O50" t="s">
        <v>126</v>
      </c>
      <c r="P50" t="s">
        <v>126</v>
      </c>
      <c r="Q50" t="s">
        <v>118</v>
      </c>
      <c r="R50" t="s">
        <v>142</v>
      </c>
      <c r="S50" t="s">
        <v>127</v>
      </c>
      <c r="T50" s="1">
        <v>8425</v>
      </c>
      <c r="U50" s="1">
        <v>324</v>
      </c>
      <c r="V50" s="1">
        <v>360</v>
      </c>
      <c r="W50" s="1">
        <v>276</v>
      </c>
      <c r="X50" s="1">
        <v>306</v>
      </c>
      <c r="Y50" s="1">
        <v>263</v>
      </c>
      <c r="Z50" s="1">
        <v>363</v>
      </c>
      <c r="AA50" s="1">
        <v>654</v>
      </c>
      <c r="AB50" s="1">
        <v>322</v>
      </c>
      <c r="AC50" s="1">
        <v>291</v>
      </c>
      <c r="AD50" s="1">
        <v>626</v>
      </c>
      <c r="AE50" s="1">
        <v>344</v>
      </c>
      <c r="AF50" s="1">
        <v>8425</v>
      </c>
      <c r="AG50" s="1">
        <v>324</v>
      </c>
      <c r="AH50" s="1">
        <v>360</v>
      </c>
      <c r="AI50" s="1">
        <v>276</v>
      </c>
      <c r="AJ50" s="1">
        <v>306</v>
      </c>
      <c r="AK50" s="1">
        <v>263</v>
      </c>
      <c r="AL50" s="1">
        <v>363</v>
      </c>
      <c r="AM50" s="1">
        <v>654</v>
      </c>
      <c r="AN50" s="1">
        <v>322</v>
      </c>
      <c r="AO50" s="1">
        <v>291</v>
      </c>
      <c r="AP50" s="1">
        <v>626</v>
      </c>
      <c r="AQ50" s="1">
        <v>344</v>
      </c>
      <c r="AR50" s="2">
        <v>5.79</v>
      </c>
      <c r="AS50" s="2">
        <v>5.79</v>
      </c>
      <c r="AT50" s="2">
        <v>5.79</v>
      </c>
      <c r="AU50" s="2">
        <v>5.79</v>
      </c>
      <c r="AV50" s="2">
        <v>5.79</v>
      </c>
      <c r="AW50" s="2">
        <v>5.79</v>
      </c>
      <c r="AX50" s="2">
        <v>5.79</v>
      </c>
      <c r="AY50" s="2">
        <v>5.79</v>
      </c>
      <c r="AZ50" s="2">
        <v>5.79</v>
      </c>
      <c r="BA50" s="2">
        <v>5.79</v>
      </c>
      <c r="BB50" s="2">
        <v>5.79</v>
      </c>
      <c r="BC50" s="2">
        <v>5.79</v>
      </c>
      <c r="BD50" s="1">
        <v>48781</v>
      </c>
      <c r="BE50" s="1">
        <v>1876</v>
      </c>
      <c r="BF50" s="1">
        <v>2084</v>
      </c>
      <c r="BG50" s="1">
        <v>1598</v>
      </c>
      <c r="BH50" s="1">
        <v>1772</v>
      </c>
      <c r="BI50" s="1">
        <v>1523</v>
      </c>
      <c r="BJ50" s="1">
        <v>2102</v>
      </c>
      <c r="BK50" s="1">
        <v>3787</v>
      </c>
      <c r="BL50" s="1">
        <v>1864</v>
      </c>
      <c r="BM50" s="1">
        <v>1685</v>
      </c>
      <c r="BN50" s="1">
        <v>3625</v>
      </c>
      <c r="BO50" s="1">
        <v>1992</v>
      </c>
      <c r="BP50" s="1">
        <v>48781</v>
      </c>
      <c r="BQ50" s="1">
        <v>1876</v>
      </c>
      <c r="BR50" s="1">
        <v>2084</v>
      </c>
      <c r="BS50" s="1">
        <v>1598</v>
      </c>
      <c r="BT50" s="1">
        <v>1772</v>
      </c>
      <c r="BU50" s="1">
        <v>1523</v>
      </c>
      <c r="BV50" s="1">
        <v>2102</v>
      </c>
      <c r="BW50" s="1">
        <v>3787</v>
      </c>
      <c r="BX50" s="1">
        <v>1864</v>
      </c>
      <c r="BY50" s="1">
        <v>1685</v>
      </c>
      <c r="BZ50" s="1">
        <v>3625</v>
      </c>
      <c r="CA50" s="1">
        <v>1992</v>
      </c>
      <c r="CB50" s="1">
        <v>2905.0079999999998</v>
      </c>
      <c r="CC50" s="1">
        <v>111.80800000000001</v>
      </c>
      <c r="CD50" s="1">
        <v>124.133</v>
      </c>
      <c r="CE50" s="1">
        <v>95.16</v>
      </c>
      <c r="CF50" s="1">
        <v>105.53</v>
      </c>
      <c r="CG50" s="1">
        <v>90.828999999999994</v>
      </c>
      <c r="CH50" s="1">
        <v>125.164</v>
      </c>
      <c r="CI50" s="1">
        <v>225.471</v>
      </c>
      <c r="CJ50" s="1">
        <v>110.884</v>
      </c>
      <c r="CK50" s="1">
        <v>100.396</v>
      </c>
      <c r="CL50" s="1">
        <v>215.88800000000001</v>
      </c>
      <c r="CM50" s="1">
        <v>118.729</v>
      </c>
      <c r="CN50" s="1">
        <v>12554</v>
      </c>
      <c r="CO50" s="1">
        <v>12554</v>
      </c>
      <c r="CP50" s="1">
        <v>72689</v>
      </c>
      <c r="CQ50" s="1">
        <v>72689</v>
      </c>
      <c r="CR50" s="1">
        <v>4329</v>
      </c>
      <c r="CS50">
        <v>2018</v>
      </c>
      <c r="CT50">
        <v>16791.175791175792</v>
      </c>
      <c r="CV50">
        <v>1587.3673828663013</v>
      </c>
      <c r="CW50">
        <v>266.53764770886715</v>
      </c>
    </row>
    <row r="51" spans="1:103">
      <c r="A51" s="100">
        <v>1595</v>
      </c>
      <c r="B51" t="s">
        <v>122</v>
      </c>
      <c r="C51" t="s">
        <v>109</v>
      </c>
      <c r="D51" t="s">
        <v>123</v>
      </c>
      <c r="E51" t="s">
        <v>124</v>
      </c>
      <c r="F51">
        <v>59528</v>
      </c>
      <c r="G51" s="103" t="s">
        <v>112</v>
      </c>
      <c r="H51" t="s">
        <v>113</v>
      </c>
      <c r="I51" t="s">
        <v>114</v>
      </c>
      <c r="J51" t="s">
        <v>8</v>
      </c>
      <c r="K51">
        <v>22</v>
      </c>
      <c r="L51">
        <v>3</v>
      </c>
      <c r="M51" t="s">
        <v>125</v>
      </c>
      <c r="N51" t="s">
        <v>231</v>
      </c>
      <c r="O51" t="s">
        <v>126</v>
      </c>
      <c r="P51" t="s">
        <v>126</v>
      </c>
      <c r="Q51" t="s">
        <v>118</v>
      </c>
      <c r="R51" t="s">
        <v>119</v>
      </c>
      <c r="S51" t="s">
        <v>127</v>
      </c>
      <c r="T51" s="1">
        <v>200</v>
      </c>
      <c r="U51" s="1">
        <v>10</v>
      </c>
      <c r="V51" s="1">
        <v>2</v>
      </c>
      <c r="W51" s="1">
        <v>56</v>
      </c>
      <c r="X51" s="1">
        <v>137</v>
      </c>
      <c r="Y51" s="1">
        <v>199</v>
      </c>
      <c r="Z51" s="1">
        <v>188</v>
      </c>
      <c r="AA51" s="1">
        <v>87</v>
      </c>
      <c r="AB51" s="1">
        <v>322</v>
      </c>
      <c r="AC51" s="1">
        <v>2</v>
      </c>
      <c r="AD51" s="1">
        <v>7</v>
      </c>
      <c r="AE51" s="1">
        <v>71</v>
      </c>
      <c r="AF51" s="1">
        <v>77</v>
      </c>
      <c r="AG51" s="1">
        <v>0</v>
      </c>
      <c r="AH51" s="1">
        <v>0</v>
      </c>
      <c r="AI51" s="1">
        <v>23</v>
      </c>
      <c r="AJ51" s="1">
        <v>56</v>
      </c>
      <c r="AK51" s="1">
        <v>24</v>
      </c>
      <c r="AL51" s="1">
        <v>45</v>
      </c>
      <c r="AM51" s="1">
        <v>31</v>
      </c>
      <c r="AN51" s="1">
        <v>127</v>
      </c>
      <c r="AO51" s="1">
        <v>0</v>
      </c>
      <c r="AP51" s="1">
        <v>0</v>
      </c>
      <c r="AQ51" s="1">
        <v>30</v>
      </c>
      <c r="AR51" s="2">
        <v>5.8</v>
      </c>
      <c r="AS51" s="2">
        <v>5.8</v>
      </c>
      <c r="AT51" s="2">
        <v>5.8</v>
      </c>
      <c r="AU51" s="2">
        <v>5.8</v>
      </c>
      <c r="AV51" s="2">
        <v>5.8</v>
      </c>
      <c r="AW51" s="2">
        <v>5.8</v>
      </c>
      <c r="AX51" s="2">
        <v>5.8</v>
      </c>
      <c r="AY51" s="2">
        <v>5.8</v>
      </c>
      <c r="AZ51" s="2">
        <v>5.8</v>
      </c>
      <c r="BA51" s="2">
        <v>5.8</v>
      </c>
      <c r="BB51" s="2">
        <v>5.8</v>
      </c>
      <c r="BC51" s="2">
        <v>5.8</v>
      </c>
      <c r="BD51" s="1">
        <v>1160</v>
      </c>
      <c r="BE51" s="1">
        <v>58</v>
      </c>
      <c r="BF51" s="1">
        <v>12</v>
      </c>
      <c r="BG51" s="1">
        <v>325</v>
      </c>
      <c r="BH51" s="1">
        <v>795</v>
      </c>
      <c r="BI51" s="1">
        <v>1154</v>
      </c>
      <c r="BJ51" s="1">
        <v>1090</v>
      </c>
      <c r="BK51" s="1">
        <v>505</v>
      </c>
      <c r="BL51" s="1">
        <v>1868</v>
      </c>
      <c r="BM51" s="1">
        <v>12</v>
      </c>
      <c r="BN51" s="1">
        <v>41</v>
      </c>
      <c r="BO51" s="1">
        <v>412</v>
      </c>
      <c r="BP51" s="1">
        <v>449</v>
      </c>
      <c r="BQ51" s="1">
        <v>0</v>
      </c>
      <c r="BR51" s="1">
        <v>0</v>
      </c>
      <c r="BS51" s="1">
        <v>131</v>
      </c>
      <c r="BT51" s="1">
        <v>324</v>
      </c>
      <c r="BU51" s="1">
        <v>142</v>
      </c>
      <c r="BV51" s="1">
        <v>262</v>
      </c>
      <c r="BW51" s="1">
        <v>182</v>
      </c>
      <c r="BX51" s="1">
        <v>739</v>
      </c>
      <c r="BY51" s="1">
        <v>0</v>
      </c>
      <c r="BZ51" s="1">
        <v>0</v>
      </c>
      <c r="CA51" s="1">
        <v>176</v>
      </c>
      <c r="CB51" s="1">
        <v>79</v>
      </c>
      <c r="CC51" s="1">
        <v>0</v>
      </c>
      <c r="CD51" s="1">
        <v>0</v>
      </c>
      <c r="CE51" s="1">
        <v>23</v>
      </c>
      <c r="CF51" s="1">
        <v>57</v>
      </c>
      <c r="CG51" s="1">
        <v>25</v>
      </c>
      <c r="CH51" s="1">
        <v>46</v>
      </c>
      <c r="CI51" s="1">
        <v>32</v>
      </c>
      <c r="CJ51" s="1">
        <v>130</v>
      </c>
      <c r="CK51" s="1">
        <v>0</v>
      </c>
      <c r="CL51" s="1">
        <v>0</v>
      </c>
      <c r="CM51" s="1">
        <v>31</v>
      </c>
      <c r="CN51" s="1">
        <v>1281</v>
      </c>
      <c r="CO51" s="1">
        <v>413</v>
      </c>
      <c r="CP51" s="1">
        <v>7432</v>
      </c>
      <c r="CQ51" s="1">
        <v>2405</v>
      </c>
      <c r="CR51" s="1">
        <v>423</v>
      </c>
      <c r="CS51">
        <v>2018</v>
      </c>
      <c r="CT51">
        <v>17569.739952718675</v>
      </c>
      <c r="CV51">
        <v>1587.3673828663013</v>
      </c>
      <c r="CW51">
        <v>278.89632126388534</v>
      </c>
    </row>
    <row r="52" spans="1:103">
      <c r="A52" s="100">
        <v>1597</v>
      </c>
      <c r="B52" t="s">
        <v>108</v>
      </c>
      <c r="C52" t="s">
        <v>109</v>
      </c>
      <c r="D52" t="s">
        <v>325</v>
      </c>
      <c r="E52" t="s">
        <v>326</v>
      </c>
      <c r="F52">
        <v>21461</v>
      </c>
      <c r="G52" s="103" t="s">
        <v>112</v>
      </c>
      <c r="H52" t="s">
        <v>113</v>
      </c>
      <c r="I52" t="s">
        <v>114</v>
      </c>
      <c r="J52" t="s">
        <v>8</v>
      </c>
      <c r="K52">
        <v>22</v>
      </c>
      <c r="L52">
        <v>2</v>
      </c>
      <c r="M52" t="s">
        <v>115</v>
      </c>
      <c r="N52" t="s">
        <v>242</v>
      </c>
      <c r="O52" t="s">
        <v>126</v>
      </c>
      <c r="P52" t="s">
        <v>126</v>
      </c>
      <c r="Q52" t="s">
        <v>118</v>
      </c>
      <c r="R52" t="s">
        <v>142</v>
      </c>
      <c r="S52" t="s">
        <v>127</v>
      </c>
      <c r="T52" s="1">
        <v>1740</v>
      </c>
      <c r="U52" s="1">
        <v>67</v>
      </c>
      <c r="V52" s="1">
        <v>74</v>
      </c>
      <c r="W52" s="1">
        <v>57</v>
      </c>
      <c r="X52" s="1">
        <v>63</v>
      </c>
      <c r="Y52" s="1">
        <v>54</v>
      </c>
      <c r="Z52" s="1">
        <v>75</v>
      </c>
      <c r="AA52" s="1">
        <v>135</v>
      </c>
      <c r="AB52" s="1">
        <v>66</v>
      </c>
      <c r="AC52" s="1">
        <v>60</v>
      </c>
      <c r="AD52" s="1">
        <v>129</v>
      </c>
      <c r="AE52" s="1">
        <v>71</v>
      </c>
      <c r="AF52" s="1">
        <v>1740</v>
      </c>
      <c r="AG52" s="1">
        <v>67</v>
      </c>
      <c r="AH52" s="1">
        <v>74</v>
      </c>
      <c r="AI52" s="1">
        <v>57</v>
      </c>
      <c r="AJ52" s="1">
        <v>63</v>
      </c>
      <c r="AK52" s="1">
        <v>54</v>
      </c>
      <c r="AL52" s="1">
        <v>75</v>
      </c>
      <c r="AM52" s="1">
        <v>135</v>
      </c>
      <c r="AN52" s="1">
        <v>66</v>
      </c>
      <c r="AO52" s="1">
        <v>60</v>
      </c>
      <c r="AP52" s="1">
        <v>129</v>
      </c>
      <c r="AQ52" s="1">
        <v>71</v>
      </c>
      <c r="AR52" s="2">
        <v>5.7750000000000004</v>
      </c>
      <c r="AS52" s="2">
        <v>5.7750000000000004</v>
      </c>
      <c r="AT52" s="2">
        <v>5.7750000000000004</v>
      </c>
      <c r="AU52" s="2">
        <v>5.7750000000000004</v>
      </c>
      <c r="AV52" s="2">
        <v>5.7750000000000004</v>
      </c>
      <c r="AW52" s="2">
        <v>5.7750000000000004</v>
      </c>
      <c r="AX52" s="2">
        <v>5.7750000000000004</v>
      </c>
      <c r="AY52" s="2">
        <v>5.7750000000000004</v>
      </c>
      <c r="AZ52" s="2">
        <v>5.7750000000000004</v>
      </c>
      <c r="BA52" s="2">
        <v>5.7750000000000004</v>
      </c>
      <c r="BB52" s="2">
        <v>5.7750000000000004</v>
      </c>
      <c r="BC52" s="2">
        <v>5.7750000000000004</v>
      </c>
      <c r="BD52" s="1">
        <v>10049</v>
      </c>
      <c r="BE52" s="1">
        <v>387</v>
      </c>
      <c r="BF52" s="1">
        <v>427</v>
      </c>
      <c r="BG52" s="1">
        <v>329</v>
      </c>
      <c r="BH52" s="1">
        <v>364</v>
      </c>
      <c r="BI52" s="1">
        <v>312</v>
      </c>
      <c r="BJ52" s="1">
        <v>433</v>
      </c>
      <c r="BK52" s="1">
        <v>780</v>
      </c>
      <c r="BL52" s="1">
        <v>381</v>
      </c>
      <c r="BM52" s="1">
        <v>347</v>
      </c>
      <c r="BN52" s="1">
        <v>745</v>
      </c>
      <c r="BO52" s="1">
        <v>410</v>
      </c>
      <c r="BP52" s="1">
        <v>10049</v>
      </c>
      <c r="BQ52" s="1">
        <v>387</v>
      </c>
      <c r="BR52" s="1">
        <v>427</v>
      </c>
      <c r="BS52" s="1">
        <v>329</v>
      </c>
      <c r="BT52" s="1">
        <v>364</v>
      </c>
      <c r="BU52" s="1">
        <v>312</v>
      </c>
      <c r="BV52" s="1">
        <v>433</v>
      </c>
      <c r="BW52" s="1">
        <v>780</v>
      </c>
      <c r="BX52" s="1">
        <v>381</v>
      </c>
      <c r="BY52" s="1">
        <v>347</v>
      </c>
      <c r="BZ52" s="1">
        <v>745</v>
      </c>
      <c r="CA52" s="1">
        <v>410</v>
      </c>
      <c r="CB52" s="1">
        <v>1008.6</v>
      </c>
      <c r="CC52" s="1">
        <v>38.819000000000003</v>
      </c>
      <c r="CD52" s="1">
        <v>43.097999999999999</v>
      </c>
      <c r="CE52" s="1">
        <v>33.039000000000001</v>
      </c>
      <c r="CF52" s="1">
        <v>36.639000000000003</v>
      </c>
      <c r="CG52" s="1">
        <v>31.535</v>
      </c>
      <c r="CH52" s="1">
        <v>43.456000000000003</v>
      </c>
      <c r="CI52" s="1">
        <v>78.281999999999996</v>
      </c>
      <c r="CJ52" s="1">
        <v>38.497999999999998</v>
      </c>
      <c r="CK52" s="1">
        <v>34.856999999999999</v>
      </c>
      <c r="CL52" s="1">
        <v>74.954999999999998</v>
      </c>
      <c r="CM52" s="1">
        <v>41.222000000000001</v>
      </c>
      <c r="CN52" s="1">
        <v>2591</v>
      </c>
      <c r="CO52" s="1">
        <v>2591</v>
      </c>
      <c r="CP52" s="1">
        <v>14964</v>
      </c>
      <c r="CQ52" s="1">
        <v>14964</v>
      </c>
      <c r="CR52" s="1">
        <v>1503</v>
      </c>
      <c r="CS52">
        <v>2018</v>
      </c>
      <c r="CT52">
        <v>9956.087824351298</v>
      </c>
      <c r="CV52">
        <v>1587.3673828663013</v>
      </c>
      <c r="CW52">
        <v>158.03969073327568</v>
      </c>
    </row>
    <row r="53" spans="1:103">
      <c r="A53" s="100">
        <v>1599</v>
      </c>
      <c r="B53" t="s">
        <v>108</v>
      </c>
      <c r="C53" t="s">
        <v>109</v>
      </c>
      <c r="D53" t="s">
        <v>327</v>
      </c>
      <c r="E53" t="s">
        <v>328</v>
      </c>
      <c r="F53">
        <v>61708</v>
      </c>
      <c r="G53" s="103" t="s">
        <v>112</v>
      </c>
      <c r="H53" t="s">
        <v>113</v>
      </c>
      <c r="I53" t="s">
        <v>114</v>
      </c>
      <c r="J53" t="s">
        <v>8</v>
      </c>
      <c r="K53">
        <v>22</v>
      </c>
      <c r="L53">
        <v>2</v>
      </c>
      <c r="M53" t="s">
        <v>115</v>
      </c>
      <c r="N53" t="s">
        <v>243</v>
      </c>
      <c r="O53" t="s">
        <v>126</v>
      </c>
      <c r="P53" t="s">
        <v>126</v>
      </c>
      <c r="Q53" t="s">
        <v>118</v>
      </c>
      <c r="R53" t="s">
        <v>119</v>
      </c>
      <c r="S53" t="s">
        <v>127</v>
      </c>
      <c r="T53" s="1">
        <v>55</v>
      </c>
      <c r="U53" s="1">
        <v>0</v>
      </c>
      <c r="V53" s="1">
        <v>0</v>
      </c>
      <c r="W53" s="1">
        <v>0</v>
      </c>
      <c r="X53" s="1">
        <v>0</v>
      </c>
      <c r="Y53" s="1">
        <v>0</v>
      </c>
      <c r="Z53" s="1">
        <v>112</v>
      </c>
      <c r="AA53" s="1">
        <v>0</v>
      </c>
      <c r="AB53" s="1">
        <v>0</v>
      </c>
      <c r="AC53" s="1">
        <v>0</v>
      </c>
      <c r="AD53" s="1">
        <v>0</v>
      </c>
      <c r="AE53" s="1">
        <v>0</v>
      </c>
      <c r="AF53" s="1">
        <v>55</v>
      </c>
      <c r="AG53" s="1">
        <v>0</v>
      </c>
      <c r="AH53" s="1">
        <v>0</v>
      </c>
      <c r="AI53" s="1">
        <v>0</v>
      </c>
      <c r="AJ53" s="1">
        <v>0</v>
      </c>
      <c r="AK53" s="1">
        <v>0</v>
      </c>
      <c r="AL53" s="1">
        <v>112</v>
      </c>
      <c r="AM53" s="1">
        <v>0</v>
      </c>
      <c r="AN53" s="1">
        <v>0</v>
      </c>
      <c r="AO53" s="1">
        <v>0</v>
      </c>
      <c r="AP53" s="1">
        <v>0</v>
      </c>
      <c r="AQ53" s="1">
        <v>0</v>
      </c>
      <c r="AR53" s="2">
        <v>5.8</v>
      </c>
      <c r="AS53" s="2">
        <v>0</v>
      </c>
      <c r="AT53" s="2">
        <v>0</v>
      </c>
      <c r="AU53" s="2">
        <v>0</v>
      </c>
      <c r="AV53" s="2">
        <v>0</v>
      </c>
      <c r="AW53" s="2">
        <v>0</v>
      </c>
      <c r="AX53" s="2">
        <v>5.8</v>
      </c>
      <c r="AY53" s="2">
        <v>0</v>
      </c>
      <c r="AZ53" s="2">
        <v>0</v>
      </c>
      <c r="BA53" s="2">
        <v>0</v>
      </c>
      <c r="BB53" s="2">
        <v>0</v>
      </c>
      <c r="BC53" s="2">
        <v>0</v>
      </c>
      <c r="BD53" s="1">
        <v>319</v>
      </c>
      <c r="BE53" s="1">
        <v>0</v>
      </c>
      <c r="BF53" s="1">
        <v>0</v>
      </c>
      <c r="BG53" s="1">
        <v>0</v>
      </c>
      <c r="BH53" s="1">
        <v>0</v>
      </c>
      <c r="BI53" s="1">
        <v>0</v>
      </c>
      <c r="BJ53" s="1">
        <v>650</v>
      </c>
      <c r="BK53" s="1">
        <v>0</v>
      </c>
      <c r="BL53" s="1">
        <v>0</v>
      </c>
      <c r="BM53" s="1">
        <v>0</v>
      </c>
      <c r="BN53" s="1">
        <v>0</v>
      </c>
      <c r="BO53" s="1">
        <v>0</v>
      </c>
      <c r="BP53" s="1">
        <v>319</v>
      </c>
      <c r="BQ53" s="1">
        <v>0</v>
      </c>
      <c r="BR53" s="1">
        <v>0</v>
      </c>
      <c r="BS53" s="1">
        <v>0</v>
      </c>
      <c r="BT53" s="1">
        <v>0</v>
      </c>
      <c r="BU53" s="1">
        <v>0</v>
      </c>
      <c r="BV53" s="1">
        <v>650</v>
      </c>
      <c r="BW53" s="1">
        <v>0</v>
      </c>
      <c r="BX53" s="1">
        <v>0</v>
      </c>
      <c r="BY53" s="1">
        <v>0</v>
      </c>
      <c r="BZ53" s="1">
        <v>0</v>
      </c>
      <c r="CA53" s="1">
        <v>0</v>
      </c>
      <c r="CB53" s="1">
        <v>32.89</v>
      </c>
      <c r="CC53" s="1">
        <v>-0.442</v>
      </c>
      <c r="CD53" s="1">
        <v>-0.34499999999999997</v>
      </c>
      <c r="CE53" s="1">
        <v>-0.30499999999999999</v>
      </c>
      <c r="CF53" s="1">
        <v>-0.25700000000000001</v>
      </c>
      <c r="CG53" s="1">
        <v>-0.30299999999999999</v>
      </c>
      <c r="CH53" s="1">
        <v>47.924999999999997</v>
      </c>
      <c r="CI53" s="1">
        <v>0</v>
      </c>
      <c r="CJ53" s="1">
        <v>0</v>
      </c>
      <c r="CK53" s="1">
        <v>0</v>
      </c>
      <c r="CL53" s="1">
        <v>-0.50600000000000001</v>
      </c>
      <c r="CM53" s="1">
        <v>-0.58899999999999997</v>
      </c>
      <c r="CN53" s="1">
        <v>167</v>
      </c>
      <c r="CO53" s="1">
        <v>167</v>
      </c>
      <c r="CP53" s="1">
        <v>969</v>
      </c>
      <c r="CQ53" s="1">
        <v>969</v>
      </c>
      <c r="CR53" s="1">
        <v>78.067999999999998</v>
      </c>
      <c r="CS53">
        <v>2018</v>
      </c>
      <c r="CT53">
        <v>12412.255981964441</v>
      </c>
      <c r="CV53">
        <v>1587.3673828663013</v>
      </c>
      <c r="CW53">
        <v>197.02810293557488</v>
      </c>
    </row>
    <row r="54" spans="1:103">
      <c r="A54" s="100">
        <v>1599</v>
      </c>
      <c r="B54" t="s">
        <v>108</v>
      </c>
      <c r="C54" t="s">
        <v>109</v>
      </c>
      <c r="D54" t="s">
        <v>327</v>
      </c>
      <c r="E54" t="s">
        <v>328</v>
      </c>
      <c r="F54">
        <v>61708</v>
      </c>
      <c r="G54" s="103" t="s">
        <v>112</v>
      </c>
      <c r="H54" t="s">
        <v>113</v>
      </c>
      <c r="I54" t="s">
        <v>114</v>
      </c>
      <c r="J54" t="s">
        <v>8</v>
      </c>
      <c r="K54">
        <v>22</v>
      </c>
      <c r="L54">
        <v>2</v>
      </c>
      <c r="M54" t="s">
        <v>115</v>
      </c>
      <c r="N54" t="s">
        <v>243</v>
      </c>
      <c r="O54" t="s">
        <v>117</v>
      </c>
      <c r="P54" t="s">
        <v>117</v>
      </c>
      <c r="Q54" t="s">
        <v>118</v>
      </c>
      <c r="R54" t="s">
        <v>119</v>
      </c>
      <c r="S54" t="s">
        <v>120</v>
      </c>
      <c r="T54" s="1">
        <v>3806</v>
      </c>
      <c r="U54" s="1">
        <v>0</v>
      </c>
      <c r="V54" s="1">
        <v>0</v>
      </c>
      <c r="W54" s="1">
        <v>0</v>
      </c>
      <c r="X54" s="1">
        <v>0</v>
      </c>
      <c r="Y54" s="1">
        <v>0</v>
      </c>
      <c r="Z54" s="1">
        <v>0</v>
      </c>
      <c r="AA54" s="1">
        <v>34324</v>
      </c>
      <c r="AB54" s="1">
        <v>2193</v>
      </c>
      <c r="AC54" s="1">
        <v>215594</v>
      </c>
      <c r="AD54" s="1">
        <v>0</v>
      </c>
      <c r="AE54" s="1">
        <v>0</v>
      </c>
      <c r="AF54" s="1">
        <v>3806</v>
      </c>
      <c r="AG54" s="1">
        <v>0</v>
      </c>
      <c r="AH54" s="1">
        <v>0</v>
      </c>
      <c r="AI54" s="1">
        <v>0</v>
      </c>
      <c r="AJ54" s="1">
        <v>0</v>
      </c>
      <c r="AK54" s="1">
        <v>0</v>
      </c>
      <c r="AL54" s="1">
        <v>0</v>
      </c>
      <c r="AM54" s="1">
        <v>34324</v>
      </c>
      <c r="AN54" s="1">
        <v>2193</v>
      </c>
      <c r="AO54" s="1">
        <v>215594</v>
      </c>
      <c r="AP54" s="1">
        <v>0</v>
      </c>
      <c r="AQ54" s="1">
        <v>0</v>
      </c>
      <c r="AR54" s="2">
        <v>1.03</v>
      </c>
      <c r="AS54" s="2">
        <v>0</v>
      </c>
      <c r="AT54" s="2">
        <v>0</v>
      </c>
      <c r="AU54" s="2">
        <v>0</v>
      </c>
      <c r="AV54" s="2">
        <v>0</v>
      </c>
      <c r="AW54" s="2">
        <v>0</v>
      </c>
      <c r="AX54" s="2">
        <v>0</v>
      </c>
      <c r="AY54" s="2">
        <v>1.03</v>
      </c>
      <c r="AZ54" s="2">
        <v>1.03</v>
      </c>
      <c r="BA54" s="2">
        <v>1.028</v>
      </c>
      <c r="BB54" s="2">
        <v>0</v>
      </c>
      <c r="BC54" s="2">
        <v>0</v>
      </c>
      <c r="BD54" s="1">
        <v>3920</v>
      </c>
      <c r="BE54" s="1">
        <v>0</v>
      </c>
      <c r="BF54" s="1">
        <v>0</v>
      </c>
      <c r="BG54" s="1">
        <v>0</v>
      </c>
      <c r="BH54" s="1">
        <v>0</v>
      </c>
      <c r="BI54" s="1">
        <v>0</v>
      </c>
      <c r="BJ54" s="1">
        <v>0</v>
      </c>
      <c r="BK54" s="1">
        <v>35354</v>
      </c>
      <c r="BL54" s="1">
        <v>2259</v>
      </c>
      <c r="BM54" s="1">
        <v>221631</v>
      </c>
      <c r="BN54" s="1">
        <v>0</v>
      </c>
      <c r="BO54" s="1">
        <v>0</v>
      </c>
      <c r="BP54" s="1">
        <v>3920</v>
      </c>
      <c r="BQ54" s="1">
        <v>0</v>
      </c>
      <c r="BR54" s="1">
        <v>0</v>
      </c>
      <c r="BS54" s="1">
        <v>0</v>
      </c>
      <c r="BT54" s="1">
        <v>0</v>
      </c>
      <c r="BU54" s="1">
        <v>0</v>
      </c>
      <c r="BV54" s="1">
        <v>0</v>
      </c>
      <c r="BW54" s="1">
        <v>35354</v>
      </c>
      <c r="BX54" s="1">
        <v>2259</v>
      </c>
      <c r="BY54" s="1">
        <v>221631</v>
      </c>
      <c r="BZ54" s="1">
        <v>0</v>
      </c>
      <c r="CA54" s="1">
        <v>0</v>
      </c>
      <c r="CB54" s="1">
        <v>404.19</v>
      </c>
      <c r="CC54" s="1">
        <v>-663.93899999999996</v>
      </c>
      <c r="CD54" s="1">
        <v>-519.47299999999996</v>
      </c>
      <c r="CE54" s="1">
        <v>-458.48599999999999</v>
      </c>
      <c r="CF54" s="1">
        <v>-387.11799999999999</v>
      </c>
      <c r="CG54" s="1">
        <v>-455.89</v>
      </c>
      <c r="CH54" s="1">
        <v>0</v>
      </c>
      <c r="CI54" s="1">
        <v>2229.9380000000001</v>
      </c>
      <c r="CJ54" s="1">
        <v>-1148</v>
      </c>
      <c r="CK54" s="1">
        <v>16868</v>
      </c>
      <c r="CL54" s="1">
        <v>-761.25900000000001</v>
      </c>
      <c r="CM54" s="1">
        <v>-885.39599999999996</v>
      </c>
      <c r="CN54" s="1">
        <v>255917</v>
      </c>
      <c r="CO54" s="1">
        <v>255917</v>
      </c>
      <c r="CP54" s="1">
        <v>263164</v>
      </c>
      <c r="CQ54" s="1">
        <v>263164</v>
      </c>
      <c r="CR54" s="1">
        <v>14222.566999999999</v>
      </c>
      <c r="CS54">
        <v>2018</v>
      </c>
      <c r="CT54">
        <v>18503.270190254687</v>
      </c>
      <c r="CV54">
        <v>475.6390309534886</v>
      </c>
      <c r="CW54">
        <v>88.008775027633121</v>
      </c>
    </row>
    <row r="55" spans="1:103">
      <c r="A55" s="100">
        <v>1599</v>
      </c>
      <c r="B55" t="s">
        <v>108</v>
      </c>
      <c r="C55" t="s">
        <v>109</v>
      </c>
      <c r="D55" t="s">
        <v>327</v>
      </c>
      <c r="E55" t="s">
        <v>328</v>
      </c>
      <c r="F55">
        <v>61708</v>
      </c>
      <c r="G55" s="103" t="s">
        <v>112</v>
      </c>
      <c r="H55" t="s">
        <v>113</v>
      </c>
      <c r="I55" t="s">
        <v>114</v>
      </c>
      <c r="J55" t="s">
        <v>8</v>
      </c>
      <c r="K55">
        <v>22</v>
      </c>
      <c r="L55">
        <v>2</v>
      </c>
      <c r="M55" t="s">
        <v>115</v>
      </c>
      <c r="N55" t="s">
        <v>243</v>
      </c>
      <c r="O55" t="s">
        <v>128</v>
      </c>
      <c r="P55" t="s">
        <v>128</v>
      </c>
      <c r="Q55" t="s">
        <v>118</v>
      </c>
      <c r="R55" t="s">
        <v>119</v>
      </c>
      <c r="S55" t="s">
        <v>127</v>
      </c>
      <c r="T55" s="1">
        <v>193694</v>
      </c>
      <c r="U55" s="1">
        <v>0</v>
      </c>
      <c r="V55" s="1">
        <v>0</v>
      </c>
      <c r="W55" s="1">
        <v>0</v>
      </c>
      <c r="X55" s="1">
        <v>0</v>
      </c>
      <c r="Y55" s="1">
        <v>0</v>
      </c>
      <c r="Z55" s="1">
        <v>10663</v>
      </c>
      <c r="AA55" s="1">
        <v>3707</v>
      </c>
      <c r="AB55" s="1">
        <v>0</v>
      </c>
      <c r="AC55" s="1">
        <v>0</v>
      </c>
      <c r="AD55" s="1">
        <v>0</v>
      </c>
      <c r="AE55" s="1">
        <v>0</v>
      </c>
      <c r="AF55" s="1">
        <v>193694</v>
      </c>
      <c r="AG55" s="1">
        <v>0</v>
      </c>
      <c r="AH55" s="1">
        <v>0</v>
      </c>
      <c r="AI55" s="1">
        <v>0</v>
      </c>
      <c r="AJ55" s="1">
        <v>0</v>
      </c>
      <c r="AK55" s="1">
        <v>0</v>
      </c>
      <c r="AL55" s="1">
        <v>10663</v>
      </c>
      <c r="AM55" s="1">
        <v>3707</v>
      </c>
      <c r="AN55" s="1">
        <v>0</v>
      </c>
      <c r="AO55" s="1">
        <v>0</v>
      </c>
      <c r="AP55" s="1">
        <v>0</v>
      </c>
      <c r="AQ55" s="1">
        <v>0</v>
      </c>
      <c r="AR55" s="2">
        <v>6.2</v>
      </c>
      <c r="AS55" s="2">
        <v>0</v>
      </c>
      <c r="AT55" s="2">
        <v>0</v>
      </c>
      <c r="AU55" s="2">
        <v>0</v>
      </c>
      <c r="AV55" s="2">
        <v>0</v>
      </c>
      <c r="AW55" s="2">
        <v>0</v>
      </c>
      <c r="AX55" s="2">
        <v>6.3</v>
      </c>
      <c r="AY55" s="2">
        <v>6.3</v>
      </c>
      <c r="AZ55" s="2">
        <v>0</v>
      </c>
      <c r="BA55" s="2">
        <v>0</v>
      </c>
      <c r="BB55" s="2">
        <v>0</v>
      </c>
      <c r="BC55" s="2">
        <v>0</v>
      </c>
      <c r="BD55" s="1">
        <v>1200903</v>
      </c>
      <c r="BE55" s="1">
        <v>0</v>
      </c>
      <c r="BF55" s="1">
        <v>0</v>
      </c>
      <c r="BG55" s="1">
        <v>0</v>
      </c>
      <c r="BH55" s="1">
        <v>0</v>
      </c>
      <c r="BI55" s="1">
        <v>0</v>
      </c>
      <c r="BJ55" s="1">
        <v>67177</v>
      </c>
      <c r="BK55" s="1">
        <v>23354</v>
      </c>
      <c r="BL55" s="1">
        <v>0</v>
      </c>
      <c r="BM55" s="1">
        <v>0</v>
      </c>
      <c r="BN55" s="1">
        <v>0</v>
      </c>
      <c r="BO55" s="1">
        <v>0</v>
      </c>
      <c r="BP55" s="1">
        <v>1200903</v>
      </c>
      <c r="BQ55" s="1">
        <v>0</v>
      </c>
      <c r="BR55" s="1">
        <v>0</v>
      </c>
      <c r="BS55" s="1">
        <v>0</v>
      </c>
      <c r="BT55" s="1">
        <v>0</v>
      </c>
      <c r="BU55" s="1">
        <v>0</v>
      </c>
      <c r="BV55" s="1">
        <v>67177</v>
      </c>
      <c r="BW55" s="1">
        <v>23354</v>
      </c>
      <c r="BX55" s="1">
        <v>0</v>
      </c>
      <c r="BY55" s="1">
        <v>0</v>
      </c>
      <c r="BZ55" s="1">
        <v>0</v>
      </c>
      <c r="CA55" s="1">
        <v>0</v>
      </c>
      <c r="CB55" s="1">
        <v>123818.92</v>
      </c>
      <c r="CC55" s="1">
        <v>-870.61900000000003</v>
      </c>
      <c r="CD55" s="1">
        <v>-681.18200000000002</v>
      </c>
      <c r="CE55" s="1">
        <v>-601.20899999999995</v>
      </c>
      <c r="CF55" s="1">
        <v>-507.625</v>
      </c>
      <c r="CG55" s="1">
        <v>-597.80700000000002</v>
      </c>
      <c r="CH55" s="1">
        <v>4956.0749999999998</v>
      </c>
      <c r="CI55" s="1">
        <v>1473.0619999999999</v>
      </c>
      <c r="CJ55" s="1">
        <v>0</v>
      </c>
      <c r="CK55" s="1">
        <v>0</v>
      </c>
      <c r="CL55" s="1">
        <v>-998.23500000000001</v>
      </c>
      <c r="CM55" s="1">
        <v>-1161.0150000000001</v>
      </c>
      <c r="CN55" s="1">
        <v>208064</v>
      </c>
      <c r="CO55" s="1">
        <v>208064</v>
      </c>
      <c r="CP55" s="1">
        <v>1291434</v>
      </c>
      <c r="CQ55" s="1">
        <v>1291434</v>
      </c>
      <c r="CR55" s="1">
        <v>124830.37</v>
      </c>
      <c r="CS55">
        <v>2018</v>
      </c>
      <c r="CT55">
        <v>10345.511272617394</v>
      </c>
      <c r="CV55">
        <v>1115.164113563842</v>
      </c>
      <c r="CW55">
        <v>115.3694290769311</v>
      </c>
      <c r="CX55">
        <f>1165*8760</f>
        <v>10205400</v>
      </c>
      <c r="CY55">
        <f>SUM(CR54:CR55)/CX55</f>
        <v>1.3625427420777237E-2</v>
      </c>
    </row>
    <row r="56" spans="1:103">
      <c r="A56" s="100">
        <v>1615</v>
      </c>
      <c r="B56" t="s">
        <v>108</v>
      </c>
      <c r="C56" t="s">
        <v>109</v>
      </c>
      <c r="D56" t="s">
        <v>334</v>
      </c>
      <c r="E56" t="s">
        <v>335</v>
      </c>
      <c r="F56">
        <v>13206</v>
      </c>
      <c r="G56" s="103" t="s">
        <v>112</v>
      </c>
      <c r="H56" t="s">
        <v>113</v>
      </c>
      <c r="I56" t="s">
        <v>114</v>
      </c>
      <c r="J56" t="s">
        <v>8</v>
      </c>
      <c r="K56">
        <v>22</v>
      </c>
      <c r="L56">
        <v>1</v>
      </c>
      <c r="M56" t="s">
        <v>131</v>
      </c>
      <c r="N56" t="s">
        <v>231</v>
      </c>
      <c r="O56" t="s">
        <v>126</v>
      </c>
      <c r="P56" t="s">
        <v>126</v>
      </c>
      <c r="Q56" t="s">
        <v>118</v>
      </c>
      <c r="R56" t="s">
        <v>142</v>
      </c>
      <c r="S56" t="s">
        <v>127</v>
      </c>
      <c r="T56" s="1">
        <v>275</v>
      </c>
      <c r="U56" s="1">
        <v>11</v>
      </c>
      <c r="V56" s="1">
        <v>12</v>
      </c>
      <c r="W56" s="1">
        <v>9</v>
      </c>
      <c r="X56" s="1">
        <v>10</v>
      </c>
      <c r="Y56" s="1">
        <v>9</v>
      </c>
      <c r="Z56" s="1">
        <v>12</v>
      </c>
      <c r="AA56" s="1">
        <v>21</v>
      </c>
      <c r="AB56" s="1">
        <v>10</v>
      </c>
      <c r="AC56" s="1">
        <v>9</v>
      </c>
      <c r="AD56" s="1">
        <v>20</v>
      </c>
      <c r="AE56" s="1">
        <v>11</v>
      </c>
      <c r="AF56" s="1">
        <v>275</v>
      </c>
      <c r="AG56" s="1">
        <v>11</v>
      </c>
      <c r="AH56" s="1">
        <v>12</v>
      </c>
      <c r="AI56" s="1">
        <v>9</v>
      </c>
      <c r="AJ56" s="1">
        <v>10</v>
      </c>
      <c r="AK56" s="1">
        <v>9</v>
      </c>
      <c r="AL56" s="1">
        <v>12</v>
      </c>
      <c r="AM56" s="1">
        <v>21</v>
      </c>
      <c r="AN56" s="1">
        <v>10</v>
      </c>
      <c r="AO56" s="1">
        <v>9</v>
      </c>
      <c r="AP56" s="1">
        <v>20</v>
      </c>
      <c r="AQ56" s="1">
        <v>11</v>
      </c>
      <c r="AR56" s="2">
        <v>5.74</v>
      </c>
      <c r="AS56" s="2">
        <v>5.74</v>
      </c>
      <c r="AT56" s="2">
        <v>5.74</v>
      </c>
      <c r="AU56" s="2">
        <v>5.74</v>
      </c>
      <c r="AV56" s="2">
        <v>5.74</v>
      </c>
      <c r="AW56" s="2">
        <v>5.74</v>
      </c>
      <c r="AX56" s="2">
        <v>5.74</v>
      </c>
      <c r="AY56" s="2">
        <v>5.74</v>
      </c>
      <c r="AZ56" s="2">
        <v>5.74</v>
      </c>
      <c r="BA56" s="2">
        <v>5.74</v>
      </c>
      <c r="BB56" s="2">
        <v>5.74</v>
      </c>
      <c r="BC56" s="2">
        <v>5.74</v>
      </c>
      <c r="BD56" s="1">
        <v>1579</v>
      </c>
      <c r="BE56" s="1">
        <v>63</v>
      </c>
      <c r="BF56" s="1">
        <v>69</v>
      </c>
      <c r="BG56" s="1">
        <v>52</v>
      </c>
      <c r="BH56" s="1">
        <v>57</v>
      </c>
      <c r="BI56" s="1">
        <v>52</v>
      </c>
      <c r="BJ56" s="1">
        <v>69</v>
      </c>
      <c r="BK56" s="1">
        <v>121</v>
      </c>
      <c r="BL56" s="1">
        <v>57</v>
      </c>
      <c r="BM56" s="1">
        <v>52</v>
      </c>
      <c r="BN56" s="1">
        <v>115</v>
      </c>
      <c r="BO56" s="1">
        <v>63</v>
      </c>
      <c r="BP56" s="1">
        <v>1579</v>
      </c>
      <c r="BQ56" s="1">
        <v>63</v>
      </c>
      <c r="BR56" s="1">
        <v>69</v>
      </c>
      <c r="BS56" s="1">
        <v>52</v>
      </c>
      <c r="BT56" s="1">
        <v>57</v>
      </c>
      <c r="BU56" s="1">
        <v>52</v>
      </c>
      <c r="BV56" s="1">
        <v>69</v>
      </c>
      <c r="BW56" s="1">
        <v>121</v>
      </c>
      <c r="BX56" s="1">
        <v>57</v>
      </c>
      <c r="BY56" s="1">
        <v>52</v>
      </c>
      <c r="BZ56" s="1">
        <v>115</v>
      </c>
      <c r="CA56" s="1">
        <v>63</v>
      </c>
      <c r="CB56" s="1">
        <v>97.974999999999994</v>
      </c>
      <c r="CC56" s="1">
        <v>3.7709999999999999</v>
      </c>
      <c r="CD56" s="1">
        <v>4.1870000000000003</v>
      </c>
      <c r="CE56" s="1">
        <v>3.2090000000000001</v>
      </c>
      <c r="CF56" s="1">
        <v>3.5590000000000002</v>
      </c>
      <c r="CG56" s="1">
        <v>3.0630000000000002</v>
      </c>
      <c r="CH56" s="1">
        <v>4.2210000000000001</v>
      </c>
      <c r="CI56" s="1">
        <v>7.6040000000000001</v>
      </c>
      <c r="CJ56" s="1">
        <v>3.74</v>
      </c>
      <c r="CK56" s="1">
        <v>3.3860000000000001</v>
      </c>
      <c r="CL56" s="1">
        <v>7.2809999999999997</v>
      </c>
      <c r="CM56" s="1">
        <v>4.0039999999999996</v>
      </c>
      <c r="CN56" s="1">
        <v>409</v>
      </c>
      <c r="CO56" s="1">
        <v>409</v>
      </c>
      <c r="CP56" s="1">
        <v>2349</v>
      </c>
      <c r="CQ56" s="1">
        <v>2349</v>
      </c>
      <c r="CR56" s="1">
        <v>146</v>
      </c>
      <c r="CS56">
        <v>2018</v>
      </c>
      <c r="CT56">
        <v>16089.04109589041</v>
      </c>
      <c r="CV56">
        <v>1587.3673828663013</v>
      </c>
      <c r="CW56">
        <v>255.39219057211929</v>
      </c>
    </row>
    <row r="57" spans="1:103">
      <c r="A57" s="100">
        <v>1631</v>
      </c>
      <c r="B57" t="s">
        <v>108</v>
      </c>
      <c r="C57" t="s">
        <v>109</v>
      </c>
      <c r="D57" t="s">
        <v>340</v>
      </c>
      <c r="E57" t="s">
        <v>341</v>
      </c>
      <c r="F57">
        <v>56401</v>
      </c>
      <c r="G57" s="103" t="s">
        <v>112</v>
      </c>
      <c r="H57" t="s">
        <v>113</v>
      </c>
      <c r="I57" t="s">
        <v>114</v>
      </c>
      <c r="J57" t="s">
        <v>8</v>
      </c>
      <c r="K57">
        <v>22</v>
      </c>
      <c r="L57">
        <v>2</v>
      </c>
      <c r="M57" t="s">
        <v>115</v>
      </c>
      <c r="N57" t="s">
        <v>231</v>
      </c>
      <c r="O57" t="s">
        <v>232</v>
      </c>
      <c r="P57" t="s">
        <v>184</v>
      </c>
      <c r="Q57" t="s">
        <v>118</v>
      </c>
      <c r="R57" t="s">
        <v>142</v>
      </c>
      <c r="S57" t="s">
        <v>127</v>
      </c>
      <c r="T57" s="1">
        <v>0</v>
      </c>
      <c r="U57" s="1">
        <v>0</v>
      </c>
      <c r="V57" s="1">
        <v>0</v>
      </c>
      <c r="W57" s="1">
        <v>0</v>
      </c>
      <c r="X57" s="1">
        <v>0</v>
      </c>
      <c r="Y57" s="1">
        <v>0</v>
      </c>
      <c r="Z57" s="1">
        <v>0</v>
      </c>
      <c r="AA57" s="1">
        <v>0</v>
      </c>
      <c r="AB57" s="1">
        <v>0</v>
      </c>
      <c r="AC57" s="1">
        <v>0</v>
      </c>
      <c r="AD57" s="1">
        <v>0</v>
      </c>
      <c r="AE57" s="1">
        <v>0</v>
      </c>
      <c r="AF57" s="1">
        <v>0</v>
      </c>
      <c r="AG57" s="1">
        <v>0</v>
      </c>
      <c r="AH57" s="1">
        <v>0</v>
      </c>
      <c r="AI57" s="1">
        <v>0</v>
      </c>
      <c r="AJ57" s="1">
        <v>0</v>
      </c>
      <c r="AK57" s="1">
        <v>0</v>
      </c>
      <c r="AL57" s="1">
        <v>0</v>
      </c>
      <c r="AM57" s="1">
        <v>0</v>
      </c>
      <c r="AN57" s="1">
        <v>0</v>
      </c>
      <c r="AO57" s="1">
        <v>0</v>
      </c>
      <c r="AP57" s="1">
        <v>0</v>
      </c>
      <c r="AQ57" s="1">
        <v>0</v>
      </c>
      <c r="AR57" s="2">
        <v>0</v>
      </c>
      <c r="AS57" s="2">
        <v>0</v>
      </c>
      <c r="AT57" s="2">
        <v>0</v>
      </c>
      <c r="AU57" s="2">
        <v>0</v>
      </c>
      <c r="AV57" s="2">
        <v>0</v>
      </c>
      <c r="AW57" s="2">
        <v>0</v>
      </c>
      <c r="AX57" s="2">
        <v>0</v>
      </c>
      <c r="AY57" s="2">
        <v>0</v>
      </c>
      <c r="AZ57" s="2">
        <v>0</v>
      </c>
      <c r="BA57" s="2">
        <v>0</v>
      </c>
      <c r="BB57" s="2">
        <v>0</v>
      </c>
      <c r="BC57" s="2">
        <v>0</v>
      </c>
      <c r="BD57" s="1">
        <v>0</v>
      </c>
      <c r="BE57" s="1">
        <v>0</v>
      </c>
      <c r="BF57" s="1">
        <v>0</v>
      </c>
      <c r="BG57" s="1">
        <v>0</v>
      </c>
      <c r="BH57" s="1">
        <v>0</v>
      </c>
      <c r="BI57" s="1">
        <v>0</v>
      </c>
      <c r="BJ57" s="1">
        <v>0</v>
      </c>
      <c r="BK57" s="1">
        <v>0</v>
      </c>
      <c r="BL57" s="1">
        <v>0</v>
      </c>
      <c r="BM57" s="1">
        <v>0</v>
      </c>
      <c r="BN57" s="1">
        <v>0</v>
      </c>
      <c r="BO57" s="1">
        <v>0</v>
      </c>
      <c r="BP57" s="1">
        <v>0</v>
      </c>
      <c r="BQ57" s="1">
        <v>0</v>
      </c>
      <c r="BR57" s="1">
        <v>0</v>
      </c>
      <c r="BS57" s="1">
        <v>0</v>
      </c>
      <c r="BT57" s="1">
        <v>0</v>
      </c>
      <c r="BU57" s="1">
        <v>0</v>
      </c>
      <c r="BV57" s="1">
        <v>0</v>
      </c>
      <c r="BW57" s="1">
        <v>0</v>
      </c>
      <c r="BX57" s="1">
        <v>0</v>
      </c>
      <c r="BY57" s="1">
        <v>0</v>
      </c>
      <c r="BZ57" s="1">
        <v>0</v>
      </c>
      <c r="CA57" s="1">
        <v>0</v>
      </c>
      <c r="CB57" s="1">
        <v>0</v>
      </c>
      <c r="CC57" s="1">
        <v>0</v>
      </c>
      <c r="CD57" s="1">
        <v>0</v>
      </c>
      <c r="CE57" s="1">
        <v>0</v>
      </c>
      <c r="CF57" s="1">
        <v>0</v>
      </c>
      <c r="CG57" s="1">
        <v>0</v>
      </c>
      <c r="CH57" s="1">
        <v>0</v>
      </c>
      <c r="CI57" s="1">
        <v>0</v>
      </c>
      <c r="CJ57" s="1">
        <v>0</v>
      </c>
      <c r="CK57" s="1">
        <v>0</v>
      </c>
      <c r="CL57" s="1">
        <v>0</v>
      </c>
      <c r="CM57" s="1">
        <v>0</v>
      </c>
      <c r="CN57" s="1">
        <v>0</v>
      </c>
      <c r="CO57" s="1">
        <v>0</v>
      </c>
      <c r="CP57" s="1">
        <v>0</v>
      </c>
      <c r="CQ57" s="1">
        <v>0</v>
      </c>
      <c r="CR57" s="1">
        <v>0</v>
      </c>
      <c r="CS57">
        <v>2018</v>
      </c>
      <c r="CT57" t="s">
        <v>8</v>
      </c>
      <c r="CV57">
        <v>1587.3673828663013</v>
      </c>
      <c r="CW57" t="s">
        <v>8</v>
      </c>
    </row>
    <row r="58" spans="1:103">
      <c r="A58" s="100">
        <v>1631</v>
      </c>
      <c r="B58" t="s">
        <v>108</v>
      </c>
      <c r="C58" t="s">
        <v>109</v>
      </c>
      <c r="D58" t="s">
        <v>340</v>
      </c>
      <c r="E58" t="s">
        <v>341</v>
      </c>
      <c r="F58">
        <v>56401</v>
      </c>
      <c r="G58" s="103" t="s">
        <v>112</v>
      </c>
      <c r="H58" t="s">
        <v>113</v>
      </c>
      <c r="I58" t="s">
        <v>114</v>
      </c>
      <c r="J58" t="s">
        <v>8</v>
      </c>
      <c r="K58">
        <v>22</v>
      </c>
      <c r="L58">
        <v>2</v>
      </c>
      <c r="M58" t="s">
        <v>115</v>
      </c>
      <c r="N58" t="s">
        <v>231</v>
      </c>
      <c r="O58" t="s">
        <v>233</v>
      </c>
      <c r="P58" t="s">
        <v>184</v>
      </c>
      <c r="Q58" t="s">
        <v>118</v>
      </c>
      <c r="R58" t="s">
        <v>142</v>
      </c>
      <c r="S58" t="s">
        <v>127</v>
      </c>
      <c r="T58" s="1">
        <v>509</v>
      </c>
      <c r="U58" s="1">
        <v>20</v>
      </c>
      <c r="V58" s="1">
        <v>22</v>
      </c>
      <c r="W58" s="1">
        <v>17</v>
      </c>
      <c r="X58" s="1">
        <v>19</v>
      </c>
      <c r="Y58" s="1">
        <v>16</v>
      </c>
      <c r="Z58" s="1">
        <v>22</v>
      </c>
      <c r="AA58" s="1">
        <v>40</v>
      </c>
      <c r="AB58" s="1">
        <v>19</v>
      </c>
      <c r="AC58" s="1">
        <v>18</v>
      </c>
      <c r="AD58" s="1">
        <v>38</v>
      </c>
      <c r="AE58" s="1">
        <v>21</v>
      </c>
      <c r="AF58" s="1">
        <v>509</v>
      </c>
      <c r="AG58" s="1">
        <v>20</v>
      </c>
      <c r="AH58" s="1">
        <v>22</v>
      </c>
      <c r="AI58" s="1">
        <v>17</v>
      </c>
      <c r="AJ58" s="1">
        <v>19</v>
      </c>
      <c r="AK58" s="1">
        <v>16</v>
      </c>
      <c r="AL58" s="1">
        <v>22</v>
      </c>
      <c r="AM58" s="1">
        <v>40</v>
      </c>
      <c r="AN58" s="1">
        <v>19</v>
      </c>
      <c r="AO58" s="1">
        <v>18</v>
      </c>
      <c r="AP58" s="1">
        <v>38</v>
      </c>
      <c r="AQ58" s="1">
        <v>21</v>
      </c>
      <c r="AR58" s="2">
        <v>5.6</v>
      </c>
      <c r="AS58" s="2">
        <v>5.6</v>
      </c>
      <c r="AT58" s="2">
        <v>5.6</v>
      </c>
      <c r="AU58" s="2">
        <v>5.6</v>
      </c>
      <c r="AV58" s="2">
        <v>5.6</v>
      </c>
      <c r="AW58" s="2">
        <v>5.6</v>
      </c>
      <c r="AX58" s="2">
        <v>5.6</v>
      </c>
      <c r="AY58" s="2">
        <v>5.6</v>
      </c>
      <c r="AZ58" s="2">
        <v>5.6</v>
      </c>
      <c r="BA58" s="2">
        <v>5.6</v>
      </c>
      <c r="BB58" s="2">
        <v>5.6</v>
      </c>
      <c r="BC58" s="2">
        <v>5.6</v>
      </c>
      <c r="BD58" s="1">
        <v>2850</v>
      </c>
      <c r="BE58" s="1">
        <v>112</v>
      </c>
      <c r="BF58" s="1">
        <v>123</v>
      </c>
      <c r="BG58" s="1">
        <v>95</v>
      </c>
      <c r="BH58" s="1">
        <v>106</v>
      </c>
      <c r="BI58" s="1">
        <v>90</v>
      </c>
      <c r="BJ58" s="1">
        <v>123</v>
      </c>
      <c r="BK58" s="1">
        <v>224</v>
      </c>
      <c r="BL58" s="1">
        <v>106</v>
      </c>
      <c r="BM58" s="1">
        <v>101</v>
      </c>
      <c r="BN58" s="1">
        <v>213</v>
      </c>
      <c r="BO58" s="1">
        <v>118</v>
      </c>
      <c r="BP58" s="1">
        <v>2850</v>
      </c>
      <c r="BQ58" s="1">
        <v>112</v>
      </c>
      <c r="BR58" s="1">
        <v>123</v>
      </c>
      <c r="BS58" s="1">
        <v>95</v>
      </c>
      <c r="BT58" s="1">
        <v>106</v>
      </c>
      <c r="BU58" s="1">
        <v>90</v>
      </c>
      <c r="BV58" s="1">
        <v>123</v>
      </c>
      <c r="BW58" s="1">
        <v>224</v>
      </c>
      <c r="BX58" s="1">
        <v>106</v>
      </c>
      <c r="BY58" s="1">
        <v>101</v>
      </c>
      <c r="BZ58" s="1">
        <v>213</v>
      </c>
      <c r="CA58" s="1">
        <v>118</v>
      </c>
      <c r="CB58" s="1">
        <v>193.26400000000001</v>
      </c>
      <c r="CC58" s="1">
        <v>7.4379999999999997</v>
      </c>
      <c r="CD58" s="1">
        <v>8.2579999999999991</v>
      </c>
      <c r="CE58" s="1">
        <v>6.3310000000000004</v>
      </c>
      <c r="CF58" s="1">
        <v>7.0209999999999999</v>
      </c>
      <c r="CG58" s="1">
        <v>6.0430000000000001</v>
      </c>
      <c r="CH58" s="1">
        <v>8.327</v>
      </c>
      <c r="CI58" s="1">
        <v>15</v>
      </c>
      <c r="CJ58" s="1">
        <v>7.3769999999999998</v>
      </c>
      <c r="CK58" s="1">
        <v>6.6790000000000003</v>
      </c>
      <c r="CL58" s="1">
        <v>14.363</v>
      </c>
      <c r="CM58" s="1">
        <v>7.899</v>
      </c>
      <c r="CN58" s="1">
        <v>761</v>
      </c>
      <c r="CO58" s="1">
        <v>761</v>
      </c>
      <c r="CP58" s="1">
        <v>4261</v>
      </c>
      <c r="CQ58" s="1">
        <v>4261</v>
      </c>
      <c r="CR58" s="1">
        <v>288</v>
      </c>
      <c r="CS58">
        <v>2018</v>
      </c>
      <c r="CT58">
        <v>14795.138888888889</v>
      </c>
      <c r="CV58">
        <v>1587.3673828663013</v>
      </c>
      <c r="CW58">
        <v>234.85320897198994</v>
      </c>
    </row>
    <row r="59" spans="1:103">
      <c r="A59" s="100">
        <v>1642</v>
      </c>
      <c r="B59" t="s">
        <v>108</v>
      </c>
      <c r="C59" t="s">
        <v>109</v>
      </c>
      <c r="D59" t="s">
        <v>346</v>
      </c>
      <c r="E59" t="s">
        <v>341</v>
      </c>
      <c r="F59">
        <v>56401</v>
      </c>
      <c r="G59" s="103" t="s">
        <v>112</v>
      </c>
      <c r="H59" t="s">
        <v>113</v>
      </c>
      <c r="I59" t="s">
        <v>114</v>
      </c>
      <c r="J59" t="s">
        <v>8</v>
      </c>
      <c r="K59">
        <v>22</v>
      </c>
      <c r="L59">
        <v>2</v>
      </c>
      <c r="M59" t="s">
        <v>115</v>
      </c>
      <c r="N59" t="s">
        <v>231</v>
      </c>
      <c r="O59" t="s">
        <v>220</v>
      </c>
      <c r="P59" t="s">
        <v>266</v>
      </c>
      <c r="Q59" t="s">
        <v>118</v>
      </c>
      <c r="R59" t="s">
        <v>142</v>
      </c>
      <c r="S59" t="s">
        <v>267</v>
      </c>
      <c r="T59" s="1">
        <v>0</v>
      </c>
      <c r="U59" s="1" t="s">
        <v>109</v>
      </c>
      <c r="V59" s="1" t="s">
        <v>109</v>
      </c>
      <c r="W59" s="1" t="s">
        <v>109</v>
      </c>
      <c r="X59" s="1" t="s">
        <v>109</v>
      </c>
      <c r="Y59" s="1" t="s">
        <v>109</v>
      </c>
      <c r="Z59" s="1" t="s">
        <v>109</v>
      </c>
      <c r="AA59" s="1" t="s">
        <v>109</v>
      </c>
      <c r="AB59" s="1" t="s">
        <v>109</v>
      </c>
      <c r="AC59" s="1" t="s">
        <v>109</v>
      </c>
      <c r="AD59" s="1" t="s">
        <v>109</v>
      </c>
      <c r="AE59" s="1" t="s">
        <v>109</v>
      </c>
      <c r="AF59" s="1">
        <v>0</v>
      </c>
      <c r="AG59" s="1" t="s">
        <v>109</v>
      </c>
      <c r="AH59" s="1" t="s">
        <v>109</v>
      </c>
      <c r="AI59" s="1" t="s">
        <v>109</v>
      </c>
      <c r="AJ59" s="1" t="s">
        <v>109</v>
      </c>
      <c r="AK59" s="1" t="s">
        <v>109</v>
      </c>
      <c r="AL59" s="1" t="s">
        <v>109</v>
      </c>
      <c r="AM59" s="1" t="s">
        <v>109</v>
      </c>
      <c r="AN59" s="1" t="s">
        <v>109</v>
      </c>
      <c r="AO59" s="1" t="s">
        <v>109</v>
      </c>
      <c r="AP59" s="1" t="s">
        <v>109</v>
      </c>
      <c r="AQ59" s="1" t="s">
        <v>109</v>
      </c>
      <c r="AR59" s="2">
        <v>0</v>
      </c>
      <c r="AS59" s="2" t="s">
        <v>109</v>
      </c>
      <c r="AT59" s="2" t="s">
        <v>109</v>
      </c>
      <c r="AU59" s="2" t="s">
        <v>109</v>
      </c>
      <c r="AV59" s="2" t="s">
        <v>109</v>
      </c>
      <c r="AW59" s="2" t="s">
        <v>109</v>
      </c>
      <c r="AX59" s="2" t="s">
        <v>109</v>
      </c>
      <c r="AY59" s="2" t="s">
        <v>109</v>
      </c>
      <c r="AZ59" s="2" t="s">
        <v>109</v>
      </c>
      <c r="BA59" s="2" t="s">
        <v>109</v>
      </c>
      <c r="BB59" s="2" t="s">
        <v>109</v>
      </c>
      <c r="BC59" s="2" t="s">
        <v>109</v>
      </c>
      <c r="BD59" s="1">
        <v>0</v>
      </c>
      <c r="BE59" s="1" t="s">
        <v>109</v>
      </c>
      <c r="BF59" s="1" t="s">
        <v>109</v>
      </c>
      <c r="BG59" s="1" t="s">
        <v>109</v>
      </c>
      <c r="BH59" s="1" t="s">
        <v>109</v>
      </c>
      <c r="BI59" s="1" t="s">
        <v>109</v>
      </c>
      <c r="BJ59" s="1" t="s">
        <v>109</v>
      </c>
      <c r="BK59" s="1" t="s">
        <v>109</v>
      </c>
      <c r="BL59" s="1" t="s">
        <v>109</v>
      </c>
      <c r="BM59" s="1" t="s">
        <v>109</v>
      </c>
      <c r="BN59" s="1" t="s">
        <v>109</v>
      </c>
      <c r="BO59" s="1" t="s">
        <v>109</v>
      </c>
      <c r="BP59" s="1">
        <v>0</v>
      </c>
      <c r="BQ59" s="1" t="s">
        <v>109</v>
      </c>
      <c r="BR59" s="1" t="s">
        <v>109</v>
      </c>
      <c r="BS59" s="1" t="s">
        <v>109</v>
      </c>
      <c r="BT59" s="1" t="s">
        <v>109</v>
      </c>
      <c r="BU59" s="1" t="s">
        <v>109</v>
      </c>
      <c r="BV59" s="1" t="s">
        <v>109</v>
      </c>
      <c r="BW59" s="1" t="s">
        <v>109</v>
      </c>
      <c r="BX59" s="1" t="s">
        <v>109</v>
      </c>
      <c r="BY59" s="1" t="s">
        <v>109</v>
      </c>
      <c r="BZ59" s="1" t="s">
        <v>109</v>
      </c>
      <c r="CA59" s="1" t="s">
        <v>109</v>
      </c>
      <c r="CB59" s="1">
        <v>0</v>
      </c>
      <c r="CC59" s="1" t="s">
        <v>109</v>
      </c>
      <c r="CD59" s="1" t="s">
        <v>109</v>
      </c>
      <c r="CE59" s="1" t="s">
        <v>109</v>
      </c>
      <c r="CF59" s="1" t="s">
        <v>109</v>
      </c>
      <c r="CG59" s="1" t="s">
        <v>109</v>
      </c>
      <c r="CH59" s="1" t="s">
        <v>109</v>
      </c>
      <c r="CI59" s="1" t="s">
        <v>109</v>
      </c>
      <c r="CJ59" s="1" t="s">
        <v>109</v>
      </c>
      <c r="CK59" s="1" t="s">
        <v>109</v>
      </c>
      <c r="CL59" s="1" t="s">
        <v>109</v>
      </c>
      <c r="CM59" s="1" t="s">
        <v>109</v>
      </c>
      <c r="CN59" s="1">
        <v>0</v>
      </c>
      <c r="CO59" s="1">
        <v>0</v>
      </c>
      <c r="CP59" s="1">
        <v>0</v>
      </c>
      <c r="CQ59" s="1">
        <v>0</v>
      </c>
      <c r="CR59" s="1">
        <v>0</v>
      </c>
      <c r="CS59">
        <v>2018</v>
      </c>
      <c r="CT59" t="s">
        <v>8</v>
      </c>
      <c r="CV59">
        <v>386</v>
      </c>
      <c r="CW59" t="s">
        <v>8</v>
      </c>
    </row>
    <row r="60" spans="1:103">
      <c r="A60" s="100">
        <v>1642</v>
      </c>
      <c r="B60" t="s">
        <v>108</v>
      </c>
      <c r="C60" t="s">
        <v>109</v>
      </c>
      <c r="D60" t="s">
        <v>346</v>
      </c>
      <c r="E60" t="s">
        <v>341</v>
      </c>
      <c r="F60">
        <v>56401</v>
      </c>
      <c r="G60" s="103" t="s">
        <v>112</v>
      </c>
      <c r="H60" t="s">
        <v>113</v>
      </c>
      <c r="I60" t="s">
        <v>114</v>
      </c>
      <c r="J60" t="s">
        <v>8</v>
      </c>
      <c r="K60">
        <v>22</v>
      </c>
      <c r="L60">
        <v>2</v>
      </c>
      <c r="M60" t="s">
        <v>115</v>
      </c>
      <c r="N60" t="s">
        <v>231</v>
      </c>
      <c r="O60" t="s">
        <v>126</v>
      </c>
      <c r="P60" t="s">
        <v>126</v>
      </c>
      <c r="Q60" t="s">
        <v>118</v>
      </c>
      <c r="R60" t="s">
        <v>142</v>
      </c>
      <c r="S60" t="s">
        <v>127</v>
      </c>
      <c r="T60" s="1">
        <v>3169</v>
      </c>
      <c r="U60" s="1">
        <v>122</v>
      </c>
      <c r="V60" s="1">
        <v>135</v>
      </c>
      <c r="W60" s="1">
        <v>104</v>
      </c>
      <c r="X60" s="1">
        <v>115</v>
      </c>
      <c r="Y60" s="1">
        <v>99</v>
      </c>
      <c r="Z60" s="1">
        <v>136</v>
      </c>
      <c r="AA60" s="1">
        <v>246</v>
      </c>
      <c r="AB60" s="1">
        <v>121</v>
      </c>
      <c r="AC60" s="1">
        <v>109</v>
      </c>
      <c r="AD60" s="1">
        <v>235</v>
      </c>
      <c r="AE60" s="1">
        <v>129</v>
      </c>
      <c r="AF60" s="1">
        <v>3169</v>
      </c>
      <c r="AG60" s="1">
        <v>122</v>
      </c>
      <c r="AH60" s="1">
        <v>135</v>
      </c>
      <c r="AI60" s="1">
        <v>104</v>
      </c>
      <c r="AJ60" s="1">
        <v>115</v>
      </c>
      <c r="AK60" s="1">
        <v>99</v>
      </c>
      <c r="AL60" s="1">
        <v>136</v>
      </c>
      <c r="AM60" s="1">
        <v>246</v>
      </c>
      <c r="AN60" s="1">
        <v>121</v>
      </c>
      <c r="AO60" s="1">
        <v>109</v>
      </c>
      <c r="AP60" s="1">
        <v>235</v>
      </c>
      <c r="AQ60" s="1">
        <v>129</v>
      </c>
      <c r="AR60" s="2">
        <v>5.7</v>
      </c>
      <c r="AS60" s="2">
        <v>5.7</v>
      </c>
      <c r="AT60" s="2">
        <v>5.7</v>
      </c>
      <c r="AU60" s="2">
        <v>5.7</v>
      </c>
      <c r="AV60" s="2">
        <v>5.7</v>
      </c>
      <c r="AW60" s="2">
        <v>5.7</v>
      </c>
      <c r="AX60" s="2">
        <v>5.7</v>
      </c>
      <c r="AY60" s="2">
        <v>5.7</v>
      </c>
      <c r="AZ60" s="2">
        <v>5.7</v>
      </c>
      <c r="BA60" s="2">
        <v>5.7</v>
      </c>
      <c r="BB60" s="2">
        <v>5.7</v>
      </c>
      <c r="BC60" s="2">
        <v>5.7</v>
      </c>
      <c r="BD60" s="1">
        <v>18063</v>
      </c>
      <c r="BE60" s="1">
        <v>695</v>
      </c>
      <c r="BF60" s="1">
        <v>770</v>
      </c>
      <c r="BG60" s="1">
        <v>593</v>
      </c>
      <c r="BH60" s="1">
        <v>656</v>
      </c>
      <c r="BI60" s="1">
        <v>564</v>
      </c>
      <c r="BJ60" s="1">
        <v>775</v>
      </c>
      <c r="BK60" s="1">
        <v>1402</v>
      </c>
      <c r="BL60" s="1">
        <v>690</v>
      </c>
      <c r="BM60" s="1">
        <v>621</v>
      </c>
      <c r="BN60" s="1">
        <v>1340</v>
      </c>
      <c r="BO60" s="1">
        <v>735</v>
      </c>
      <c r="BP60" s="1">
        <v>18063</v>
      </c>
      <c r="BQ60" s="1">
        <v>695</v>
      </c>
      <c r="BR60" s="1">
        <v>770</v>
      </c>
      <c r="BS60" s="1">
        <v>593</v>
      </c>
      <c r="BT60" s="1">
        <v>656</v>
      </c>
      <c r="BU60" s="1">
        <v>564</v>
      </c>
      <c r="BV60" s="1">
        <v>775</v>
      </c>
      <c r="BW60" s="1">
        <v>1402</v>
      </c>
      <c r="BX60" s="1">
        <v>690</v>
      </c>
      <c r="BY60" s="1">
        <v>621</v>
      </c>
      <c r="BZ60" s="1">
        <v>1340</v>
      </c>
      <c r="CA60" s="1">
        <v>735</v>
      </c>
      <c r="CB60" s="1">
        <v>1729.14</v>
      </c>
      <c r="CC60" s="1">
        <v>66.551000000000002</v>
      </c>
      <c r="CD60" s="1">
        <v>73.887</v>
      </c>
      <c r="CE60" s="1">
        <v>56.642000000000003</v>
      </c>
      <c r="CF60" s="1">
        <v>62.814</v>
      </c>
      <c r="CG60" s="1">
        <v>54.064</v>
      </c>
      <c r="CH60" s="1">
        <v>74.501000000000005</v>
      </c>
      <c r="CI60" s="1">
        <v>134.20599999999999</v>
      </c>
      <c r="CJ60" s="1">
        <v>66.001000000000005</v>
      </c>
      <c r="CK60" s="1">
        <v>59.758000000000003</v>
      </c>
      <c r="CL60" s="1">
        <v>128.50299999999999</v>
      </c>
      <c r="CM60" s="1">
        <v>70.671000000000006</v>
      </c>
      <c r="CN60" s="1">
        <v>4720</v>
      </c>
      <c r="CO60" s="1">
        <v>4720</v>
      </c>
      <c r="CP60" s="1">
        <v>26904</v>
      </c>
      <c r="CQ60" s="1">
        <v>26904</v>
      </c>
      <c r="CR60" s="1">
        <v>2576.7379999999998</v>
      </c>
      <c r="CS60">
        <v>2018</v>
      </c>
      <c r="CT60">
        <v>10441.108098689119</v>
      </c>
      <c r="CV60">
        <v>1587.3673828663013</v>
      </c>
      <c r="CW60">
        <v>165.73874436840291</v>
      </c>
    </row>
    <row r="61" spans="1:103">
      <c r="A61" s="100">
        <v>1642</v>
      </c>
      <c r="B61" t="s">
        <v>108</v>
      </c>
      <c r="C61" t="s">
        <v>109</v>
      </c>
      <c r="D61" t="s">
        <v>346</v>
      </c>
      <c r="E61" t="s">
        <v>341</v>
      </c>
      <c r="F61">
        <v>56401</v>
      </c>
      <c r="G61" s="103" t="s">
        <v>112</v>
      </c>
      <c r="H61" t="s">
        <v>113</v>
      </c>
      <c r="I61" t="s">
        <v>114</v>
      </c>
      <c r="J61" t="s">
        <v>8</v>
      </c>
      <c r="K61">
        <v>22</v>
      </c>
      <c r="L61">
        <v>2</v>
      </c>
      <c r="M61" t="s">
        <v>115</v>
      </c>
      <c r="N61" t="s">
        <v>231</v>
      </c>
      <c r="O61" t="s">
        <v>233</v>
      </c>
      <c r="P61" t="s">
        <v>184</v>
      </c>
      <c r="Q61" t="s">
        <v>118</v>
      </c>
      <c r="R61" t="s">
        <v>142</v>
      </c>
      <c r="S61" t="s">
        <v>127</v>
      </c>
      <c r="T61" s="1">
        <v>430</v>
      </c>
      <c r="U61" s="1">
        <v>17</v>
      </c>
      <c r="V61" s="1">
        <v>18</v>
      </c>
      <c r="W61" s="1">
        <v>14</v>
      </c>
      <c r="X61" s="1">
        <v>16</v>
      </c>
      <c r="Y61" s="1">
        <v>13</v>
      </c>
      <c r="Z61" s="1">
        <v>19</v>
      </c>
      <c r="AA61" s="1">
        <v>33</v>
      </c>
      <c r="AB61" s="1">
        <v>16</v>
      </c>
      <c r="AC61" s="1">
        <v>15</v>
      </c>
      <c r="AD61" s="1">
        <v>32</v>
      </c>
      <c r="AE61" s="1">
        <v>18</v>
      </c>
      <c r="AF61" s="1">
        <v>430</v>
      </c>
      <c r="AG61" s="1">
        <v>17</v>
      </c>
      <c r="AH61" s="1">
        <v>18</v>
      </c>
      <c r="AI61" s="1">
        <v>14</v>
      </c>
      <c r="AJ61" s="1">
        <v>16</v>
      </c>
      <c r="AK61" s="1">
        <v>13</v>
      </c>
      <c r="AL61" s="1">
        <v>19</v>
      </c>
      <c r="AM61" s="1">
        <v>33</v>
      </c>
      <c r="AN61" s="1">
        <v>16</v>
      </c>
      <c r="AO61" s="1">
        <v>15</v>
      </c>
      <c r="AP61" s="1">
        <v>32</v>
      </c>
      <c r="AQ61" s="1">
        <v>18</v>
      </c>
      <c r="AR61" s="2">
        <v>5.6</v>
      </c>
      <c r="AS61" s="2">
        <v>5.6</v>
      </c>
      <c r="AT61" s="2">
        <v>5.6</v>
      </c>
      <c r="AU61" s="2">
        <v>5.6</v>
      </c>
      <c r="AV61" s="2">
        <v>5.6</v>
      </c>
      <c r="AW61" s="2">
        <v>5.6</v>
      </c>
      <c r="AX61" s="2">
        <v>5.6</v>
      </c>
      <c r="AY61" s="2">
        <v>5.6</v>
      </c>
      <c r="AZ61" s="2">
        <v>5.6</v>
      </c>
      <c r="BA61" s="2">
        <v>5.6</v>
      </c>
      <c r="BB61" s="2">
        <v>5.6</v>
      </c>
      <c r="BC61" s="2">
        <v>5.6</v>
      </c>
      <c r="BD61" s="1">
        <v>2408</v>
      </c>
      <c r="BE61" s="1">
        <v>95</v>
      </c>
      <c r="BF61" s="1">
        <v>101</v>
      </c>
      <c r="BG61" s="1">
        <v>78</v>
      </c>
      <c r="BH61" s="1">
        <v>90</v>
      </c>
      <c r="BI61" s="1">
        <v>73</v>
      </c>
      <c r="BJ61" s="1">
        <v>106</v>
      </c>
      <c r="BK61" s="1">
        <v>185</v>
      </c>
      <c r="BL61" s="1">
        <v>90</v>
      </c>
      <c r="BM61" s="1">
        <v>84</v>
      </c>
      <c r="BN61" s="1">
        <v>179</v>
      </c>
      <c r="BO61" s="1">
        <v>101</v>
      </c>
      <c r="BP61" s="1">
        <v>2408</v>
      </c>
      <c r="BQ61" s="1">
        <v>95</v>
      </c>
      <c r="BR61" s="1">
        <v>101</v>
      </c>
      <c r="BS61" s="1">
        <v>78</v>
      </c>
      <c r="BT61" s="1">
        <v>90</v>
      </c>
      <c r="BU61" s="1">
        <v>73</v>
      </c>
      <c r="BV61" s="1">
        <v>106</v>
      </c>
      <c r="BW61" s="1">
        <v>185</v>
      </c>
      <c r="BX61" s="1">
        <v>90</v>
      </c>
      <c r="BY61" s="1">
        <v>84</v>
      </c>
      <c r="BZ61" s="1">
        <v>179</v>
      </c>
      <c r="CA61" s="1">
        <v>101</v>
      </c>
      <c r="CB61" s="1">
        <v>230.708</v>
      </c>
      <c r="CC61" s="1">
        <v>8.8789999999999996</v>
      </c>
      <c r="CD61" s="1">
        <v>9.8580000000000005</v>
      </c>
      <c r="CE61" s="1">
        <v>7.5570000000000004</v>
      </c>
      <c r="CF61" s="1">
        <v>8.3810000000000002</v>
      </c>
      <c r="CG61" s="1">
        <v>7.2130000000000001</v>
      </c>
      <c r="CH61" s="1">
        <v>9.94</v>
      </c>
      <c r="CI61" s="1">
        <v>17.905999999999999</v>
      </c>
      <c r="CJ61" s="1">
        <v>8.8059999999999992</v>
      </c>
      <c r="CK61" s="1">
        <v>7.9729999999999999</v>
      </c>
      <c r="CL61" s="1">
        <v>17.145</v>
      </c>
      <c r="CM61" s="1">
        <v>9.4290000000000003</v>
      </c>
      <c r="CN61" s="1">
        <v>641</v>
      </c>
      <c r="CO61" s="1">
        <v>641</v>
      </c>
      <c r="CP61" s="1">
        <v>3590</v>
      </c>
      <c r="CQ61" s="1">
        <v>3590</v>
      </c>
      <c r="CR61" s="1">
        <v>343.79500000000002</v>
      </c>
      <c r="CS61">
        <v>2018</v>
      </c>
      <c r="CT61">
        <v>10442.26937564537</v>
      </c>
      <c r="CV61">
        <v>1587.3673828663013</v>
      </c>
      <c r="CW61">
        <v>165.75717810003115</v>
      </c>
    </row>
    <row r="62" spans="1:103">
      <c r="A62" s="100">
        <v>1642</v>
      </c>
      <c r="B62" t="s">
        <v>108</v>
      </c>
      <c r="C62" t="s">
        <v>109</v>
      </c>
      <c r="D62" t="s">
        <v>346</v>
      </c>
      <c r="E62" t="s">
        <v>341</v>
      </c>
      <c r="F62">
        <v>56401</v>
      </c>
      <c r="G62" s="103" t="s">
        <v>112</v>
      </c>
      <c r="H62" t="s">
        <v>113</v>
      </c>
      <c r="I62" t="s">
        <v>114</v>
      </c>
      <c r="J62" t="s">
        <v>8</v>
      </c>
      <c r="K62">
        <v>22</v>
      </c>
      <c r="L62">
        <v>2</v>
      </c>
      <c r="M62" t="s">
        <v>115</v>
      </c>
      <c r="N62" t="s">
        <v>231</v>
      </c>
      <c r="O62" t="s">
        <v>117</v>
      </c>
      <c r="P62" t="s">
        <v>117</v>
      </c>
      <c r="Q62" t="s">
        <v>118</v>
      </c>
      <c r="R62" t="s">
        <v>142</v>
      </c>
      <c r="S62" t="s">
        <v>120</v>
      </c>
      <c r="T62" s="1">
        <v>11216</v>
      </c>
      <c r="U62" s="1">
        <v>10997</v>
      </c>
      <c r="V62" s="1">
        <v>12040</v>
      </c>
      <c r="W62" s="1">
        <v>7476</v>
      </c>
      <c r="X62" s="1">
        <v>7437</v>
      </c>
      <c r="Y62" s="1">
        <v>9351</v>
      </c>
      <c r="Z62" s="1">
        <v>17698</v>
      </c>
      <c r="AA62" s="1">
        <v>19750</v>
      </c>
      <c r="AB62" s="1">
        <v>12618</v>
      </c>
      <c r="AC62" s="1">
        <v>10008</v>
      </c>
      <c r="AD62" s="1">
        <v>7565</v>
      </c>
      <c r="AE62" s="1">
        <v>8538</v>
      </c>
      <c r="AF62" s="1">
        <v>11216</v>
      </c>
      <c r="AG62" s="1">
        <v>10997</v>
      </c>
      <c r="AH62" s="1">
        <v>12040</v>
      </c>
      <c r="AI62" s="1">
        <v>7476</v>
      </c>
      <c r="AJ62" s="1">
        <v>7437</v>
      </c>
      <c r="AK62" s="1">
        <v>9351</v>
      </c>
      <c r="AL62" s="1">
        <v>17698</v>
      </c>
      <c r="AM62" s="1">
        <v>19750</v>
      </c>
      <c r="AN62" s="1">
        <v>12618</v>
      </c>
      <c r="AO62" s="1">
        <v>10008</v>
      </c>
      <c r="AP62" s="1">
        <v>7565</v>
      </c>
      <c r="AQ62" s="1">
        <v>8538</v>
      </c>
      <c r="AR62" s="2">
        <v>1.0289999999999999</v>
      </c>
      <c r="AS62" s="2">
        <v>1.0289999999999999</v>
      </c>
      <c r="AT62" s="2">
        <v>1.0289999999999999</v>
      </c>
      <c r="AU62" s="2">
        <v>1.0289999999999999</v>
      </c>
      <c r="AV62" s="2">
        <v>1.0289999999999999</v>
      </c>
      <c r="AW62" s="2">
        <v>1.0289999999999999</v>
      </c>
      <c r="AX62" s="2">
        <v>1.0289999999999999</v>
      </c>
      <c r="AY62" s="2">
        <v>1.0289999999999999</v>
      </c>
      <c r="AZ62" s="2">
        <v>1.0289999999999999</v>
      </c>
      <c r="BA62" s="2">
        <v>1.0289999999999999</v>
      </c>
      <c r="BB62" s="2">
        <v>1.0289999999999999</v>
      </c>
      <c r="BC62" s="2">
        <v>1.0289999999999999</v>
      </c>
      <c r="BD62" s="1">
        <v>11541</v>
      </c>
      <c r="BE62" s="1">
        <v>11316</v>
      </c>
      <c r="BF62" s="1">
        <v>12389</v>
      </c>
      <c r="BG62" s="1">
        <v>7693</v>
      </c>
      <c r="BH62" s="1">
        <v>7653</v>
      </c>
      <c r="BI62" s="1">
        <v>9622</v>
      </c>
      <c r="BJ62" s="1">
        <v>18211</v>
      </c>
      <c r="BK62" s="1">
        <v>20323</v>
      </c>
      <c r="BL62" s="1">
        <v>12984</v>
      </c>
      <c r="BM62" s="1">
        <v>10298</v>
      </c>
      <c r="BN62" s="1">
        <v>7784</v>
      </c>
      <c r="BO62" s="1">
        <v>8786</v>
      </c>
      <c r="BP62" s="1">
        <v>11541</v>
      </c>
      <c r="BQ62" s="1">
        <v>11316</v>
      </c>
      <c r="BR62" s="1">
        <v>12389</v>
      </c>
      <c r="BS62" s="1">
        <v>7693</v>
      </c>
      <c r="BT62" s="1">
        <v>7653</v>
      </c>
      <c r="BU62" s="1">
        <v>9622</v>
      </c>
      <c r="BV62" s="1">
        <v>18211</v>
      </c>
      <c r="BW62" s="1">
        <v>20323</v>
      </c>
      <c r="BX62" s="1">
        <v>12984</v>
      </c>
      <c r="BY62" s="1">
        <v>10298</v>
      </c>
      <c r="BZ62" s="1">
        <v>7784</v>
      </c>
      <c r="CA62" s="1">
        <v>8786</v>
      </c>
      <c r="CB62" s="1">
        <v>1105.1389999999999</v>
      </c>
      <c r="CC62" s="1">
        <v>1083.7850000000001</v>
      </c>
      <c r="CD62" s="1">
        <v>1186.6199999999999</v>
      </c>
      <c r="CE62" s="1">
        <v>736.77700000000004</v>
      </c>
      <c r="CF62" s="1">
        <v>732.94200000000001</v>
      </c>
      <c r="CG62" s="1">
        <v>921.60400000000004</v>
      </c>
      <c r="CH62" s="1">
        <v>1744.231</v>
      </c>
      <c r="CI62" s="1">
        <v>1946.38</v>
      </c>
      <c r="CJ62" s="1">
        <v>1243.576</v>
      </c>
      <c r="CK62" s="1">
        <v>986.346</v>
      </c>
      <c r="CL62" s="1">
        <v>745.58799999999997</v>
      </c>
      <c r="CM62" s="1">
        <v>841.47900000000004</v>
      </c>
      <c r="CN62" s="1">
        <v>134694</v>
      </c>
      <c r="CO62" s="1">
        <v>134694</v>
      </c>
      <c r="CP62" s="1">
        <v>138600</v>
      </c>
      <c r="CQ62" s="1">
        <v>138600</v>
      </c>
      <c r="CR62" s="1">
        <v>13274.467000000001</v>
      </c>
      <c r="CS62">
        <v>2018</v>
      </c>
      <c r="CT62">
        <v>10441.097183035672</v>
      </c>
      <c r="CV62">
        <v>475.6390309534886</v>
      </c>
      <c r="CW62">
        <v>49.661933462302869</v>
      </c>
    </row>
    <row r="63" spans="1:103">
      <c r="A63" s="100">
        <v>1642</v>
      </c>
      <c r="B63" t="s">
        <v>108</v>
      </c>
      <c r="C63" t="s">
        <v>109</v>
      </c>
      <c r="D63" t="s">
        <v>346</v>
      </c>
      <c r="E63" t="s">
        <v>341</v>
      </c>
      <c r="F63">
        <v>56401</v>
      </c>
      <c r="G63" s="103" t="s">
        <v>112</v>
      </c>
      <c r="H63" t="s">
        <v>113</v>
      </c>
      <c r="I63" t="s">
        <v>114</v>
      </c>
      <c r="J63" t="s">
        <v>8</v>
      </c>
      <c r="K63">
        <v>22</v>
      </c>
      <c r="L63">
        <v>2</v>
      </c>
      <c r="M63" t="s">
        <v>115</v>
      </c>
      <c r="N63" t="s">
        <v>243</v>
      </c>
      <c r="O63" t="s">
        <v>117</v>
      </c>
      <c r="P63" t="s">
        <v>117</v>
      </c>
      <c r="Q63" t="s">
        <v>118</v>
      </c>
      <c r="R63" t="s">
        <v>132</v>
      </c>
      <c r="S63" t="s">
        <v>120</v>
      </c>
      <c r="T63" s="1">
        <v>0</v>
      </c>
      <c r="U63" s="1">
        <v>0</v>
      </c>
      <c r="V63" s="1">
        <v>0</v>
      </c>
      <c r="W63" s="1">
        <v>0</v>
      </c>
      <c r="X63" s="1">
        <v>0</v>
      </c>
      <c r="Y63" s="1">
        <v>2202</v>
      </c>
      <c r="Z63" s="1">
        <v>7214</v>
      </c>
      <c r="AA63" s="1">
        <v>28495</v>
      </c>
      <c r="AB63" s="1">
        <v>0</v>
      </c>
      <c r="AC63" s="1">
        <v>0</v>
      </c>
      <c r="AD63" s="1">
        <v>0</v>
      </c>
      <c r="AE63" s="1">
        <v>0</v>
      </c>
      <c r="AF63" s="1">
        <v>0</v>
      </c>
      <c r="AG63" s="1">
        <v>0</v>
      </c>
      <c r="AH63" s="1">
        <v>0</v>
      </c>
      <c r="AI63" s="1">
        <v>0</v>
      </c>
      <c r="AJ63" s="1">
        <v>0</v>
      </c>
      <c r="AK63" s="1">
        <v>2202</v>
      </c>
      <c r="AL63" s="1">
        <v>7214</v>
      </c>
      <c r="AM63" s="1">
        <v>28495</v>
      </c>
      <c r="AN63" s="1">
        <v>0</v>
      </c>
      <c r="AO63" s="1">
        <v>0</v>
      </c>
      <c r="AP63" s="1">
        <v>0</v>
      </c>
      <c r="AQ63" s="1">
        <v>0</v>
      </c>
      <c r="AR63" s="2">
        <v>0</v>
      </c>
      <c r="AS63" s="2">
        <v>0</v>
      </c>
      <c r="AT63" s="2">
        <v>0</v>
      </c>
      <c r="AU63" s="2">
        <v>0</v>
      </c>
      <c r="AV63" s="2">
        <v>0</v>
      </c>
      <c r="AW63" s="2">
        <v>1.028</v>
      </c>
      <c r="AX63" s="2">
        <v>1.028</v>
      </c>
      <c r="AY63" s="2">
        <v>1.028</v>
      </c>
      <c r="AZ63" s="2">
        <v>0</v>
      </c>
      <c r="BA63" s="2">
        <v>0</v>
      </c>
      <c r="BB63" s="2">
        <v>0</v>
      </c>
      <c r="BC63" s="2">
        <v>0</v>
      </c>
      <c r="BD63" s="1">
        <v>0</v>
      </c>
      <c r="BE63" s="1">
        <v>0</v>
      </c>
      <c r="BF63" s="1">
        <v>0</v>
      </c>
      <c r="BG63" s="1">
        <v>0</v>
      </c>
      <c r="BH63" s="1">
        <v>0</v>
      </c>
      <c r="BI63" s="1">
        <v>2264</v>
      </c>
      <c r="BJ63" s="1">
        <v>7416</v>
      </c>
      <c r="BK63" s="1">
        <v>29293</v>
      </c>
      <c r="BL63" s="1">
        <v>0</v>
      </c>
      <c r="BM63" s="1">
        <v>0</v>
      </c>
      <c r="BN63" s="1">
        <v>0</v>
      </c>
      <c r="BO63" s="1">
        <v>0</v>
      </c>
      <c r="BP63" s="1">
        <v>0</v>
      </c>
      <c r="BQ63" s="1">
        <v>0</v>
      </c>
      <c r="BR63" s="1">
        <v>0</v>
      </c>
      <c r="BS63" s="1">
        <v>0</v>
      </c>
      <c r="BT63" s="1">
        <v>0</v>
      </c>
      <c r="BU63" s="1">
        <v>2264</v>
      </c>
      <c r="BV63" s="1">
        <v>7416</v>
      </c>
      <c r="BW63" s="1">
        <v>29293</v>
      </c>
      <c r="BX63" s="1">
        <v>0</v>
      </c>
      <c r="BY63" s="1">
        <v>0</v>
      </c>
      <c r="BZ63" s="1">
        <v>0</v>
      </c>
      <c r="CA63" s="1">
        <v>0</v>
      </c>
      <c r="CB63" s="1">
        <v>0</v>
      </c>
      <c r="CC63" s="1">
        <v>0</v>
      </c>
      <c r="CD63" s="1">
        <v>0</v>
      </c>
      <c r="CE63" s="1">
        <v>0</v>
      </c>
      <c r="CF63" s="1">
        <v>0</v>
      </c>
      <c r="CG63" s="1">
        <v>116</v>
      </c>
      <c r="CH63" s="1">
        <v>582</v>
      </c>
      <c r="CI63" s="1">
        <v>2252</v>
      </c>
      <c r="CJ63" s="1">
        <v>0</v>
      </c>
      <c r="CK63" s="1">
        <v>0</v>
      </c>
      <c r="CL63" s="1">
        <v>0</v>
      </c>
      <c r="CM63" s="1">
        <v>0</v>
      </c>
      <c r="CN63" s="1">
        <v>37911</v>
      </c>
      <c r="CO63" s="1">
        <v>37911</v>
      </c>
      <c r="CP63" s="1">
        <v>38973</v>
      </c>
      <c r="CQ63" s="1">
        <v>38973</v>
      </c>
      <c r="CR63" s="1">
        <v>2950</v>
      </c>
      <c r="CS63">
        <v>2018</v>
      </c>
      <c r="CT63">
        <v>13211.186440677966</v>
      </c>
      <c r="CV63">
        <v>475.6390309534886</v>
      </c>
      <c r="CW63">
        <v>62.837559163899357</v>
      </c>
    </row>
    <row r="64" spans="1:103">
      <c r="A64" s="100">
        <v>1642</v>
      </c>
      <c r="B64" t="s">
        <v>108</v>
      </c>
      <c r="C64" t="s">
        <v>109</v>
      </c>
      <c r="D64" t="s">
        <v>346</v>
      </c>
      <c r="E64" t="s">
        <v>341</v>
      </c>
      <c r="F64">
        <v>56401</v>
      </c>
      <c r="G64" s="103" t="s">
        <v>112</v>
      </c>
      <c r="H64" t="s">
        <v>113</v>
      </c>
      <c r="I64" t="s">
        <v>114</v>
      </c>
      <c r="J64" t="s">
        <v>8</v>
      </c>
      <c r="K64">
        <v>22</v>
      </c>
      <c r="L64">
        <v>2</v>
      </c>
      <c r="M64" t="s">
        <v>115</v>
      </c>
      <c r="N64" t="s">
        <v>243</v>
      </c>
      <c r="O64" t="s">
        <v>128</v>
      </c>
      <c r="P64" t="s">
        <v>128</v>
      </c>
      <c r="Q64" t="s">
        <v>118</v>
      </c>
      <c r="R64" t="s">
        <v>132</v>
      </c>
      <c r="S64" t="s">
        <v>127</v>
      </c>
      <c r="T64" s="1">
        <v>0</v>
      </c>
      <c r="U64" s="1">
        <v>0</v>
      </c>
      <c r="V64" s="1">
        <v>0</v>
      </c>
      <c r="W64" s="1">
        <v>0</v>
      </c>
      <c r="X64" s="1">
        <v>0</v>
      </c>
      <c r="Y64" s="1">
        <v>0</v>
      </c>
      <c r="Z64" s="1">
        <v>0</v>
      </c>
      <c r="AA64" s="1">
        <v>0</v>
      </c>
      <c r="AB64" s="1">
        <v>0</v>
      </c>
      <c r="AC64" s="1">
        <v>0</v>
      </c>
      <c r="AD64" s="1">
        <v>0</v>
      </c>
      <c r="AE64" s="1">
        <v>0</v>
      </c>
      <c r="AF64" s="1">
        <v>0</v>
      </c>
      <c r="AG64" s="1">
        <v>0</v>
      </c>
      <c r="AH64" s="1">
        <v>0</v>
      </c>
      <c r="AI64" s="1">
        <v>0</v>
      </c>
      <c r="AJ64" s="1">
        <v>0</v>
      </c>
      <c r="AK64" s="1">
        <v>0</v>
      </c>
      <c r="AL64" s="1">
        <v>0</v>
      </c>
      <c r="AM64" s="1">
        <v>0</v>
      </c>
      <c r="AN64" s="1">
        <v>0</v>
      </c>
      <c r="AO64" s="1">
        <v>0</v>
      </c>
      <c r="AP64" s="1">
        <v>0</v>
      </c>
      <c r="AQ64" s="1">
        <v>0</v>
      </c>
      <c r="AR64" s="2">
        <v>0</v>
      </c>
      <c r="AS64" s="2">
        <v>0</v>
      </c>
      <c r="AT64" s="2">
        <v>0</v>
      </c>
      <c r="AU64" s="2">
        <v>0</v>
      </c>
      <c r="AV64" s="2">
        <v>0</v>
      </c>
      <c r="AW64" s="2">
        <v>0</v>
      </c>
      <c r="AX64" s="2">
        <v>0</v>
      </c>
      <c r="AY64" s="2">
        <v>0</v>
      </c>
      <c r="AZ64" s="2">
        <v>0</v>
      </c>
      <c r="BA64" s="2">
        <v>0</v>
      </c>
      <c r="BB64" s="2">
        <v>0</v>
      </c>
      <c r="BC64" s="2">
        <v>0</v>
      </c>
      <c r="BD64" s="1">
        <v>0</v>
      </c>
      <c r="BE64" s="1">
        <v>0</v>
      </c>
      <c r="BF64" s="1">
        <v>0</v>
      </c>
      <c r="BG64" s="1">
        <v>0</v>
      </c>
      <c r="BH64" s="1">
        <v>0</v>
      </c>
      <c r="BI64" s="1">
        <v>0</v>
      </c>
      <c r="BJ64" s="1">
        <v>0</v>
      </c>
      <c r="BK64" s="1">
        <v>0</v>
      </c>
      <c r="BL64" s="1">
        <v>0</v>
      </c>
      <c r="BM64" s="1">
        <v>0</v>
      </c>
      <c r="BN64" s="1">
        <v>0</v>
      </c>
      <c r="BO64" s="1">
        <v>0</v>
      </c>
      <c r="BP64" s="1">
        <v>0</v>
      </c>
      <c r="BQ64" s="1">
        <v>0</v>
      </c>
      <c r="BR64" s="1">
        <v>0</v>
      </c>
      <c r="BS64" s="1">
        <v>0</v>
      </c>
      <c r="BT64" s="1">
        <v>0</v>
      </c>
      <c r="BU64" s="1">
        <v>0</v>
      </c>
      <c r="BV64" s="1">
        <v>0</v>
      </c>
      <c r="BW64" s="1">
        <v>0</v>
      </c>
      <c r="BX64" s="1">
        <v>0</v>
      </c>
      <c r="BY64" s="1">
        <v>0</v>
      </c>
      <c r="BZ64" s="1">
        <v>0</v>
      </c>
      <c r="CA64" s="1">
        <v>0</v>
      </c>
      <c r="CB64" s="1">
        <v>0</v>
      </c>
      <c r="CC64" s="1">
        <v>0</v>
      </c>
      <c r="CD64" s="1">
        <v>0</v>
      </c>
      <c r="CE64" s="1">
        <v>0</v>
      </c>
      <c r="CF64" s="1">
        <v>0</v>
      </c>
      <c r="CG64" s="1">
        <v>0</v>
      </c>
      <c r="CH64" s="1">
        <v>0</v>
      </c>
      <c r="CI64" s="1">
        <v>0</v>
      </c>
      <c r="CJ64" s="1">
        <v>0</v>
      </c>
      <c r="CK64" s="1">
        <v>0</v>
      </c>
      <c r="CL64" s="1">
        <v>0</v>
      </c>
      <c r="CM64" s="1">
        <v>0</v>
      </c>
      <c r="CN64" s="1">
        <v>0</v>
      </c>
      <c r="CO64" s="1">
        <v>0</v>
      </c>
      <c r="CP64" s="1">
        <v>0</v>
      </c>
      <c r="CQ64" s="1">
        <v>0</v>
      </c>
      <c r="CR64" s="1">
        <v>0</v>
      </c>
      <c r="CS64">
        <v>2018</v>
      </c>
      <c r="CT64" t="s">
        <v>8</v>
      </c>
      <c r="CV64">
        <v>1115.164113563842</v>
      </c>
      <c r="CW64" t="s">
        <v>8</v>
      </c>
    </row>
    <row r="65" spans="1:103">
      <c r="A65" s="100">
        <v>1643</v>
      </c>
      <c r="B65" t="s">
        <v>108</v>
      </c>
      <c r="C65" t="s">
        <v>109</v>
      </c>
      <c r="D65" t="s">
        <v>347</v>
      </c>
      <c r="E65" t="s">
        <v>341</v>
      </c>
      <c r="F65">
        <v>56401</v>
      </c>
      <c r="G65" s="103" t="s">
        <v>112</v>
      </c>
      <c r="H65" t="s">
        <v>113</v>
      </c>
      <c r="I65" t="s">
        <v>114</v>
      </c>
      <c r="J65" t="s">
        <v>8</v>
      </c>
      <c r="K65">
        <v>22</v>
      </c>
      <c r="L65">
        <v>2</v>
      </c>
      <c r="M65" t="s">
        <v>115</v>
      </c>
      <c r="N65" t="s">
        <v>231</v>
      </c>
      <c r="O65" t="s">
        <v>126</v>
      </c>
      <c r="P65" t="s">
        <v>126</v>
      </c>
      <c r="Q65" t="s">
        <v>118</v>
      </c>
      <c r="R65" t="s">
        <v>142</v>
      </c>
      <c r="S65" t="s">
        <v>127</v>
      </c>
      <c r="T65" s="1">
        <v>0</v>
      </c>
      <c r="U65" s="1">
        <v>0</v>
      </c>
      <c r="V65" s="1">
        <v>0</v>
      </c>
      <c r="W65" s="1">
        <v>0</v>
      </c>
      <c r="X65" s="1">
        <v>0</v>
      </c>
      <c r="Y65" s="1">
        <v>0</v>
      </c>
      <c r="Z65" s="1">
        <v>0</v>
      </c>
      <c r="AA65" s="1">
        <v>0</v>
      </c>
      <c r="AB65" s="1">
        <v>0</v>
      </c>
      <c r="AC65" s="1">
        <v>0</v>
      </c>
      <c r="AD65" s="1">
        <v>0</v>
      </c>
      <c r="AE65" s="1">
        <v>0</v>
      </c>
      <c r="AF65" s="1">
        <v>0</v>
      </c>
      <c r="AG65" s="1">
        <v>0</v>
      </c>
      <c r="AH65" s="1">
        <v>0</v>
      </c>
      <c r="AI65" s="1">
        <v>0</v>
      </c>
      <c r="AJ65" s="1">
        <v>0</v>
      </c>
      <c r="AK65" s="1">
        <v>0</v>
      </c>
      <c r="AL65" s="1">
        <v>0</v>
      </c>
      <c r="AM65" s="1">
        <v>0</v>
      </c>
      <c r="AN65" s="1">
        <v>0</v>
      </c>
      <c r="AO65" s="1">
        <v>0</v>
      </c>
      <c r="AP65" s="1">
        <v>0</v>
      </c>
      <c r="AQ65" s="1">
        <v>0</v>
      </c>
      <c r="AR65" s="2">
        <v>0</v>
      </c>
      <c r="AS65" s="2">
        <v>0</v>
      </c>
      <c r="AT65" s="2">
        <v>0</v>
      </c>
      <c r="AU65" s="2">
        <v>0</v>
      </c>
      <c r="AV65" s="2">
        <v>0</v>
      </c>
      <c r="AW65" s="2">
        <v>0</v>
      </c>
      <c r="AX65" s="2">
        <v>0</v>
      </c>
      <c r="AY65" s="2">
        <v>0</v>
      </c>
      <c r="AZ65" s="2">
        <v>0</v>
      </c>
      <c r="BA65" s="2">
        <v>0</v>
      </c>
      <c r="BB65" s="2">
        <v>0</v>
      </c>
      <c r="BC65" s="2">
        <v>0</v>
      </c>
      <c r="BD65" s="1">
        <v>0</v>
      </c>
      <c r="BE65" s="1">
        <v>0</v>
      </c>
      <c r="BF65" s="1">
        <v>0</v>
      </c>
      <c r="BG65" s="1">
        <v>0</v>
      </c>
      <c r="BH65" s="1">
        <v>0</v>
      </c>
      <c r="BI65" s="1">
        <v>0</v>
      </c>
      <c r="BJ65" s="1">
        <v>0</v>
      </c>
      <c r="BK65" s="1">
        <v>0</v>
      </c>
      <c r="BL65" s="1">
        <v>0</v>
      </c>
      <c r="BM65" s="1">
        <v>0</v>
      </c>
      <c r="BN65" s="1">
        <v>0</v>
      </c>
      <c r="BO65" s="1">
        <v>0</v>
      </c>
      <c r="BP65" s="1">
        <v>0</v>
      </c>
      <c r="BQ65" s="1">
        <v>0</v>
      </c>
      <c r="BR65" s="1">
        <v>0</v>
      </c>
      <c r="BS65" s="1">
        <v>0</v>
      </c>
      <c r="BT65" s="1">
        <v>0</v>
      </c>
      <c r="BU65" s="1">
        <v>0</v>
      </c>
      <c r="BV65" s="1">
        <v>0</v>
      </c>
      <c r="BW65" s="1">
        <v>0</v>
      </c>
      <c r="BX65" s="1">
        <v>0</v>
      </c>
      <c r="BY65" s="1">
        <v>0</v>
      </c>
      <c r="BZ65" s="1">
        <v>0</v>
      </c>
      <c r="CA65" s="1">
        <v>0</v>
      </c>
      <c r="CB65" s="1">
        <v>0</v>
      </c>
      <c r="CC65" s="1">
        <v>0</v>
      </c>
      <c r="CD65" s="1">
        <v>0</v>
      </c>
      <c r="CE65" s="1">
        <v>0</v>
      </c>
      <c r="CF65" s="1">
        <v>0</v>
      </c>
      <c r="CG65" s="1">
        <v>0</v>
      </c>
      <c r="CH65" s="1">
        <v>0</v>
      </c>
      <c r="CI65" s="1">
        <v>0</v>
      </c>
      <c r="CJ65" s="1">
        <v>0</v>
      </c>
      <c r="CK65" s="1">
        <v>0</v>
      </c>
      <c r="CL65" s="1">
        <v>0</v>
      </c>
      <c r="CM65" s="1">
        <v>0</v>
      </c>
      <c r="CN65" s="1">
        <v>0</v>
      </c>
      <c r="CO65" s="1">
        <v>0</v>
      </c>
      <c r="CP65" s="1">
        <v>0</v>
      </c>
      <c r="CQ65" s="1">
        <v>0</v>
      </c>
      <c r="CR65" s="1">
        <v>0</v>
      </c>
      <c r="CS65">
        <v>2018</v>
      </c>
      <c r="CT65" t="s">
        <v>8</v>
      </c>
      <c r="CV65">
        <v>1587.3673828663013</v>
      </c>
      <c r="CW65" t="s">
        <v>8</v>
      </c>
    </row>
    <row r="66" spans="1:103">
      <c r="A66" s="100">
        <v>1643</v>
      </c>
      <c r="B66" t="s">
        <v>108</v>
      </c>
      <c r="C66" t="s">
        <v>109</v>
      </c>
      <c r="D66" t="s">
        <v>347</v>
      </c>
      <c r="E66" t="s">
        <v>341</v>
      </c>
      <c r="F66">
        <v>56401</v>
      </c>
      <c r="G66" s="103" t="s">
        <v>112</v>
      </c>
      <c r="H66" t="s">
        <v>113</v>
      </c>
      <c r="I66" t="s">
        <v>114</v>
      </c>
      <c r="J66" t="s">
        <v>8</v>
      </c>
      <c r="K66">
        <v>22</v>
      </c>
      <c r="L66">
        <v>2</v>
      </c>
      <c r="M66" t="s">
        <v>115</v>
      </c>
      <c r="N66" t="s">
        <v>231</v>
      </c>
      <c r="O66" t="s">
        <v>232</v>
      </c>
      <c r="P66" t="s">
        <v>184</v>
      </c>
      <c r="Q66" t="s">
        <v>118</v>
      </c>
      <c r="R66" t="s">
        <v>142</v>
      </c>
      <c r="S66" t="s">
        <v>127</v>
      </c>
      <c r="T66" s="1">
        <v>0</v>
      </c>
      <c r="U66" s="1">
        <v>0</v>
      </c>
      <c r="V66" s="1">
        <v>0</v>
      </c>
      <c r="W66" s="1">
        <v>0</v>
      </c>
      <c r="X66" s="1">
        <v>0</v>
      </c>
      <c r="Y66" s="1">
        <v>0</v>
      </c>
      <c r="Z66" s="1">
        <v>0</v>
      </c>
      <c r="AA66" s="1">
        <v>0</v>
      </c>
      <c r="AB66" s="1">
        <v>0</v>
      </c>
      <c r="AC66" s="1">
        <v>0</v>
      </c>
      <c r="AD66" s="1">
        <v>0</v>
      </c>
      <c r="AE66" s="1">
        <v>0</v>
      </c>
      <c r="AF66" s="1">
        <v>0</v>
      </c>
      <c r="AG66" s="1">
        <v>0</v>
      </c>
      <c r="AH66" s="1">
        <v>0</v>
      </c>
      <c r="AI66" s="1">
        <v>0</v>
      </c>
      <c r="AJ66" s="1">
        <v>0</v>
      </c>
      <c r="AK66" s="1">
        <v>0</v>
      </c>
      <c r="AL66" s="1">
        <v>0</v>
      </c>
      <c r="AM66" s="1">
        <v>0</v>
      </c>
      <c r="AN66" s="1">
        <v>0</v>
      </c>
      <c r="AO66" s="1">
        <v>0</v>
      </c>
      <c r="AP66" s="1">
        <v>0</v>
      </c>
      <c r="AQ66" s="1">
        <v>0</v>
      </c>
      <c r="AR66" s="2">
        <v>0</v>
      </c>
      <c r="AS66" s="2">
        <v>0</v>
      </c>
      <c r="AT66" s="2">
        <v>0</v>
      </c>
      <c r="AU66" s="2">
        <v>0</v>
      </c>
      <c r="AV66" s="2">
        <v>0</v>
      </c>
      <c r="AW66" s="2">
        <v>0</v>
      </c>
      <c r="AX66" s="2">
        <v>0</v>
      </c>
      <c r="AY66" s="2">
        <v>0</v>
      </c>
      <c r="AZ66" s="2">
        <v>0</v>
      </c>
      <c r="BA66" s="2">
        <v>0</v>
      </c>
      <c r="BB66" s="2">
        <v>0</v>
      </c>
      <c r="BC66" s="2">
        <v>0</v>
      </c>
      <c r="BD66" s="1">
        <v>0</v>
      </c>
      <c r="BE66" s="1">
        <v>0</v>
      </c>
      <c r="BF66" s="1">
        <v>0</v>
      </c>
      <c r="BG66" s="1">
        <v>0</v>
      </c>
      <c r="BH66" s="1">
        <v>0</v>
      </c>
      <c r="BI66" s="1">
        <v>0</v>
      </c>
      <c r="BJ66" s="1">
        <v>0</v>
      </c>
      <c r="BK66" s="1">
        <v>0</v>
      </c>
      <c r="BL66" s="1">
        <v>0</v>
      </c>
      <c r="BM66" s="1">
        <v>0</v>
      </c>
      <c r="BN66" s="1">
        <v>0</v>
      </c>
      <c r="BO66" s="1">
        <v>0</v>
      </c>
      <c r="BP66" s="1">
        <v>0</v>
      </c>
      <c r="BQ66" s="1">
        <v>0</v>
      </c>
      <c r="BR66" s="1">
        <v>0</v>
      </c>
      <c r="BS66" s="1">
        <v>0</v>
      </c>
      <c r="BT66" s="1">
        <v>0</v>
      </c>
      <c r="BU66" s="1">
        <v>0</v>
      </c>
      <c r="BV66" s="1">
        <v>0</v>
      </c>
      <c r="BW66" s="1">
        <v>0</v>
      </c>
      <c r="BX66" s="1">
        <v>0</v>
      </c>
      <c r="BY66" s="1">
        <v>0</v>
      </c>
      <c r="BZ66" s="1">
        <v>0</v>
      </c>
      <c r="CA66" s="1">
        <v>0</v>
      </c>
      <c r="CB66" s="1">
        <v>0</v>
      </c>
      <c r="CC66" s="1">
        <v>0</v>
      </c>
      <c r="CD66" s="1">
        <v>0</v>
      </c>
      <c r="CE66" s="1">
        <v>0</v>
      </c>
      <c r="CF66" s="1">
        <v>0</v>
      </c>
      <c r="CG66" s="1">
        <v>0</v>
      </c>
      <c r="CH66" s="1">
        <v>0</v>
      </c>
      <c r="CI66" s="1">
        <v>0</v>
      </c>
      <c r="CJ66" s="1">
        <v>0</v>
      </c>
      <c r="CK66" s="1">
        <v>0</v>
      </c>
      <c r="CL66" s="1">
        <v>0</v>
      </c>
      <c r="CM66" s="1">
        <v>0</v>
      </c>
      <c r="CN66" s="1">
        <v>0</v>
      </c>
      <c r="CO66" s="1">
        <v>0</v>
      </c>
      <c r="CP66" s="1">
        <v>0</v>
      </c>
      <c r="CQ66" s="1">
        <v>0</v>
      </c>
      <c r="CR66" s="1">
        <v>0</v>
      </c>
      <c r="CS66">
        <v>2018</v>
      </c>
      <c r="CT66" t="s">
        <v>8</v>
      </c>
      <c r="CV66">
        <v>1587.3673828663013</v>
      </c>
      <c r="CW66" t="s">
        <v>8</v>
      </c>
    </row>
    <row r="67" spans="1:103">
      <c r="A67" s="100">
        <v>1643</v>
      </c>
      <c r="B67" t="s">
        <v>108</v>
      </c>
      <c r="C67" t="s">
        <v>109</v>
      </c>
      <c r="D67" t="s">
        <v>347</v>
      </c>
      <c r="E67" t="s">
        <v>341</v>
      </c>
      <c r="F67">
        <v>56401</v>
      </c>
      <c r="G67" s="103" t="s">
        <v>112</v>
      </c>
      <c r="H67" t="s">
        <v>113</v>
      </c>
      <c r="I67" t="s">
        <v>114</v>
      </c>
      <c r="J67" t="s">
        <v>8</v>
      </c>
      <c r="K67">
        <v>22</v>
      </c>
      <c r="L67">
        <v>2</v>
      </c>
      <c r="M67" t="s">
        <v>115</v>
      </c>
      <c r="N67" t="s">
        <v>231</v>
      </c>
      <c r="O67" t="s">
        <v>233</v>
      </c>
      <c r="P67" t="s">
        <v>184</v>
      </c>
      <c r="Q67" t="s">
        <v>118</v>
      </c>
      <c r="R67" t="s">
        <v>142</v>
      </c>
      <c r="S67" t="s">
        <v>127</v>
      </c>
      <c r="T67" s="1">
        <v>506</v>
      </c>
      <c r="U67" s="1">
        <v>19</v>
      </c>
      <c r="V67" s="1">
        <v>22</v>
      </c>
      <c r="W67" s="1">
        <v>17</v>
      </c>
      <c r="X67" s="1">
        <v>18</v>
      </c>
      <c r="Y67" s="1">
        <v>16</v>
      </c>
      <c r="Z67" s="1">
        <v>22</v>
      </c>
      <c r="AA67" s="1">
        <v>39</v>
      </c>
      <c r="AB67" s="1">
        <v>19</v>
      </c>
      <c r="AC67" s="1">
        <v>18</v>
      </c>
      <c r="AD67" s="1">
        <v>38</v>
      </c>
      <c r="AE67" s="1">
        <v>21</v>
      </c>
      <c r="AF67" s="1">
        <v>506</v>
      </c>
      <c r="AG67" s="1">
        <v>19</v>
      </c>
      <c r="AH67" s="1">
        <v>22</v>
      </c>
      <c r="AI67" s="1">
        <v>17</v>
      </c>
      <c r="AJ67" s="1">
        <v>18</v>
      </c>
      <c r="AK67" s="1">
        <v>16</v>
      </c>
      <c r="AL67" s="1">
        <v>22</v>
      </c>
      <c r="AM67" s="1">
        <v>39</v>
      </c>
      <c r="AN67" s="1">
        <v>19</v>
      </c>
      <c r="AO67" s="1">
        <v>18</v>
      </c>
      <c r="AP67" s="1">
        <v>38</v>
      </c>
      <c r="AQ67" s="1">
        <v>21</v>
      </c>
      <c r="AR67" s="2">
        <v>5.6</v>
      </c>
      <c r="AS67" s="2">
        <v>5.6</v>
      </c>
      <c r="AT67" s="2">
        <v>5.6</v>
      </c>
      <c r="AU67" s="2">
        <v>5.6</v>
      </c>
      <c r="AV67" s="2">
        <v>5.6</v>
      </c>
      <c r="AW67" s="2">
        <v>5.6</v>
      </c>
      <c r="AX67" s="2">
        <v>5.6</v>
      </c>
      <c r="AY67" s="2">
        <v>5.6</v>
      </c>
      <c r="AZ67" s="2">
        <v>5.6</v>
      </c>
      <c r="BA67" s="2">
        <v>5.6</v>
      </c>
      <c r="BB67" s="2">
        <v>5.6</v>
      </c>
      <c r="BC67" s="2">
        <v>5.6</v>
      </c>
      <c r="BD67" s="1">
        <v>2834</v>
      </c>
      <c r="BE67" s="1">
        <v>106</v>
      </c>
      <c r="BF67" s="1">
        <v>123</v>
      </c>
      <c r="BG67" s="1">
        <v>95</v>
      </c>
      <c r="BH67" s="1">
        <v>101</v>
      </c>
      <c r="BI67" s="1">
        <v>90</v>
      </c>
      <c r="BJ67" s="1">
        <v>123</v>
      </c>
      <c r="BK67" s="1">
        <v>218</v>
      </c>
      <c r="BL67" s="1">
        <v>106</v>
      </c>
      <c r="BM67" s="1">
        <v>101</v>
      </c>
      <c r="BN67" s="1">
        <v>213</v>
      </c>
      <c r="BO67" s="1">
        <v>118</v>
      </c>
      <c r="BP67" s="1">
        <v>2834</v>
      </c>
      <c r="BQ67" s="1">
        <v>106</v>
      </c>
      <c r="BR67" s="1">
        <v>123</v>
      </c>
      <c r="BS67" s="1">
        <v>95</v>
      </c>
      <c r="BT67" s="1">
        <v>101</v>
      </c>
      <c r="BU67" s="1">
        <v>90</v>
      </c>
      <c r="BV67" s="1">
        <v>123</v>
      </c>
      <c r="BW67" s="1">
        <v>218</v>
      </c>
      <c r="BX67" s="1">
        <v>106</v>
      </c>
      <c r="BY67" s="1">
        <v>101</v>
      </c>
      <c r="BZ67" s="1">
        <v>213</v>
      </c>
      <c r="CA67" s="1">
        <v>118</v>
      </c>
      <c r="CB67" s="1">
        <v>204.67500000000001</v>
      </c>
      <c r="CC67" s="1">
        <v>7.8769999999999998</v>
      </c>
      <c r="CD67" s="1">
        <v>8.7460000000000004</v>
      </c>
      <c r="CE67" s="1">
        <v>6.7039999999999997</v>
      </c>
      <c r="CF67" s="1">
        <v>7.4349999999999996</v>
      </c>
      <c r="CG67" s="1">
        <v>6.399</v>
      </c>
      <c r="CH67" s="1">
        <v>8.8179999999999996</v>
      </c>
      <c r="CI67" s="1">
        <v>15.885999999999999</v>
      </c>
      <c r="CJ67" s="1">
        <v>7.8120000000000003</v>
      </c>
      <c r="CK67" s="1">
        <v>7.0730000000000004</v>
      </c>
      <c r="CL67" s="1">
        <v>15.21</v>
      </c>
      <c r="CM67" s="1">
        <v>8.3650000000000002</v>
      </c>
      <c r="CN67" s="1">
        <v>755</v>
      </c>
      <c r="CO67" s="1">
        <v>755</v>
      </c>
      <c r="CP67" s="1">
        <v>4228</v>
      </c>
      <c r="CQ67" s="1">
        <v>4228</v>
      </c>
      <c r="CR67" s="1">
        <v>305</v>
      </c>
      <c r="CS67">
        <v>2018</v>
      </c>
      <c r="CT67">
        <v>13862.295081967213</v>
      </c>
      <c r="CV67">
        <v>1587.3673828663013</v>
      </c>
      <c r="CW67">
        <v>220.04555064782693</v>
      </c>
    </row>
    <row r="68" spans="1:103">
      <c r="A68" s="100">
        <v>1660</v>
      </c>
      <c r="B68" t="s">
        <v>108</v>
      </c>
      <c r="C68" t="s">
        <v>109</v>
      </c>
      <c r="D68" t="s">
        <v>129</v>
      </c>
      <c r="E68" t="s">
        <v>130</v>
      </c>
      <c r="F68">
        <v>2144</v>
      </c>
      <c r="G68" s="103" t="s">
        <v>112</v>
      </c>
      <c r="H68" t="s">
        <v>113</v>
      </c>
      <c r="I68" t="s">
        <v>114</v>
      </c>
      <c r="J68" t="s">
        <v>8</v>
      </c>
      <c r="K68">
        <v>22</v>
      </c>
      <c r="L68">
        <v>1</v>
      </c>
      <c r="M68" t="s">
        <v>131</v>
      </c>
      <c r="N68" t="s">
        <v>231</v>
      </c>
      <c r="O68" t="s">
        <v>126</v>
      </c>
      <c r="P68" t="s">
        <v>126</v>
      </c>
      <c r="Q68" t="s">
        <v>118</v>
      </c>
      <c r="R68" t="s">
        <v>142</v>
      </c>
      <c r="S68" t="s">
        <v>127</v>
      </c>
      <c r="T68" s="1">
        <v>10035</v>
      </c>
      <c r="U68" s="1">
        <v>386</v>
      </c>
      <c r="V68" s="1">
        <v>429</v>
      </c>
      <c r="W68" s="1">
        <v>329</v>
      </c>
      <c r="X68" s="1">
        <v>365</v>
      </c>
      <c r="Y68" s="1">
        <v>314</v>
      </c>
      <c r="Z68" s="1">
        <v>432</v>
      </c>
      <c r="AA68" s="1">
        <v>779</v>
      </c>
      <c r="AB68" s="1">
        <v>383</v>
      </c>
      <c r="AC68" s="1">
        <v>347</v>
      </c>
      <c r="AD68" s="1">
        <v>746</v>
      </c>
      <c r="AE68" s="1">
        <v>410</v>
      </c>
      <c r="AF68" s="1">
        <v>10035</v>
      </c>
      <c r="AG68" s="1">
        <v>386</v>
      </c>
      <c r="AH68" s="1">
        <v>429</v>
      </c>
      <c r="AI68" s="1">
        <v>329</v>
      </c>
      <c r="AJ68" s="1">
        <v>365</v>
      </c>
      <c r="AK68" s="1">
        <v>314</v>
      </c>
      <c r="AL68" s="1">
        <v>432</v>
      </c>
      <c r="AM68" s="1">
        <v>779</v>
      </c>
      <c r="AN68" s="1">
        <v>383</v>
      </c>
      <c r="AO68" s="1">
        <v>347</v>
      </c>
      <c r="AP68" s="1">
        <v>746</v>
      </c>
      <c r="AQ68" s="1">
        <v>410</v>
      </c>
      <c r="AR68" s="2">
        <v>5.7949999999999999</v>
      </c>
      <c r="AS68" s="2">
        <v>5.7949999999999999</v>
      </c>
      <c r="AT68" s="2">
        <v>5.7949999999999999</v>
      </c>
      <c r="AU68" s="2">
        <v>5.7949999999999999</v>
      </c>
      <c r="AV68" s="2">
        <v>5.7949999999999999</v>
      </c>
      <c r="AW68" s="2">
        <v>5.7949999999999999</v>
      </c>
      <c r="AX68" s="2">
        <v>5.7949999999999999</v>
      </c>
      <c r="AY68" s="2">
        <v>5.7949999999999999</v>
      </c>
      <c r="AZ68" s="2">
        <v>5.7949999999999999</v>
      </c>
      <c r="BA68" s="2">
        <v>5.7949999999999999</v>
      </c>
      <c r="BB68" s="2">
        <v>5.7949999999999999</v>
      </c>
      <c r="BC68" s="2">
        <v>5.7949999999999999</v>
      </c>
      <c r="BD68" s="1">
        <v>58153</v>
      </c>
      <c r="BE68" s="1">
        <v>2237</v>
      </c>
      <c r="BF68" s="1">
        <v>2486</v>
      </c>
      <c r="BG68" s="1">
        <v>1907</v>
      </c>
      <c r="BH68" s="1">
        <v>2115</v>
      </c>
      <c r="BI68" s="1">
        <v>1820</v>
      </c>
      <c r="BJ68" s="1">
        <v>2503</v>
      </c>
      <c r="BK68" s="1">
        <v>4514</v>
      </c>
      <c r="BL68" s="1">
        <v>2219</v>
      </c>
      <c r="BM68" s="1">
        <v>2011</v>
      </c>
      <c r="BN68" s="1">
        <v>4323</v>
      </c>
      <c r="BO68" s="1">
        <v>2376</v>
      </c>
      <c r="BP68" s="1">
        <v>58153</v>
      </c>
      <c r="BQ68" s="1">
        <v>2237</v>
      </c>
      <c r="BR68" s="1">
        <v>2486</v>
      </c>
      <c r="BS68" s="1">
        <v>1907</v>
      </c>
      <c r="BT68" s="1">
        <v>2115</v>
      </c>
      <c r="BU68" s="1">
        <v>1820</v>
      </c>
      <c r="BV68" s="1">
        <v>2503</v>
      </c>
      <c r="BW68" s="1">
        <v>4514</v>
      </c>
      <c r="BX68" s="1">
        <v>2219</v>
      </c>
      <c r="BY68" s="1">
        <v>2011</v>
      </c>
      <c r="BZ68" s="1">
        <v>4323</v>
      </c>
      <c r="CA68" s="1">
        <v>2376</v>
      </c>
      <c r="CB68" s="1">
        <v>5980.4369999999999</v>
      </c>
      <c r="CC68" s="1">
        <v>230.17500000000001</v>
      </c>
      <c r="CD68" s="1">
        <v>255.548</v>
      </c>
      <c r="CE68" s="1">
        <v>195.90199999999999</v>
      </c>
      <c r="CF68" s="1">
        <v>217.251</v>
      </c>
      <c r="CG68" s="1">
        <v>186.98699999999999</v>
      </c>
      <c r="CH68" s="1">
        <v>257.67099999999999</v>
      </c>
      <c r="CI68" s="1">
        <v>464.16899999999998</v>
      </c>
      <c r="CJ68" s="1">
        <v>228.273</v>
      </c>
      <c r="CK68" s="1">
        <v>206.68100000000001</v>
      </c>
      <c r="CL68" s="1">
        <v>444.44200000000001</v>
      </c>
      <c r="CM68" s="1">
        <v>244.423</v>
      </c>
      <c r="CN68" s="1">
        <v>14955</v>
      </c>
      <c r="CO68" s="1">
        <v>14955</v>
      </c>
      <c r="CP68" s="1">
        <v>86664</v>
      </c>
      <c r="CQ68" s="1">
        <v>86664</v>
      </c>
      <c r="CR68" s="1">
        <v>8911.9590000000007</v>
      </c>
      <c r="CS68">
        <v>2018</v>
      </c>
      <c r="CT68">
        <v>9724.461254815018</v>
      </c>
      <c r="CV68">
        <v>1587.3673828663013</v>
      </c>
      <c r="CW68">
        <v>154.36292611840463</v>
      </c>
    </row>
    <row r="69" spans="1:103">
      <c r="A69" s="100">
        <v>1660</v>
      </c>
      <c r="B69" t="s">
        <v>108</v>
      </c>
      <c r="C69" t="s">
        <v>109</v>
      </c>
      <c r="D69" t="s">
        <v>129</v>
      </c>
      <c r="E69" t="s">
        <v>130</v>
      </c>
      <c r="F69">
        <v>2144</v>
      </c>
      <c r="G69" s="103" t="s">
        <v>112</v>
      </c>
      <c r="H69" t="s">
        <v>113</v>
      </c>
      <c r="I69" t="s">
        <v>114</v>
      </c>
      <c r="J69" t="s">
        <v>8</v>
      </c>
      <c r="K69">
        <v>22</v>
      </c>
      <c r="L69">
        <v>1</v>
      </c>
      <c r="M69" t="s">
        <v>131</v>
      </c>
      <c r="N69" t="s">
        <v>231</v>
      </c>
      <c r="O69" t="s">
        <v>117</v>
      </c>
      <c r="P69" t="s">
        <v>117</v>
      </c>
      <c r="Q69" t="s">
        <v>118</v>
      </c>
      <c r="R69" t="s">
        <v>142</v>
      </c>
      <c r="S69" t="s">
        <v>120</v>
      </c>
      <c r="T69" s="1">
        <v>23780</v>
      </c>
      <c r="U69" s="1">
        <v>23321</v>
      </c>
      <c r="V69" s="1">
        <v>25534</v>
      </c>
      <c r="W69" s="1">
        <v>15854</v>
      </c>
      <c r="X69" s="1">
        <v>15772</v>
      </c>
      <c r="Y69" s="1">
        <v>19831</v>
      </c>
      <c r="Z69" s="1">
        <v>37533</v>
      </c>
      <c r="AA69" s="1">
        <v>41883</v>
      </c>
      <c r="AB69" s="1">
        <v>26760</v>
      </c>
      <c r="AC69" s="1">
        <v>21224</v>
      </c>
      <c r="AD69" s="1">
        <v>16044</v>
      </c>
      <c r="AE69" s="1">
        <v>18107</v>
      </c>
      <c r="AF69" s="1">
        <v>23780</v>
      </c>
      <c r="AG69" s="1">
        <v>23321</v>
      </c>
      <c r="AH69" s="1">
        <v>25534</v>
      </c>
      <c r="AI69" s="1">
        <v>15854</v>
      </c>
      <c r="AJ69" s="1">
        <v>15772</v>
      </c>
      <c r="AK69" s="1">
        <v>19831</v>
      </c>
      <c r="AL69" s="1">
        <v>37533</v>
      </c>
      <c r="AM69" s="1">
        <v>41883</v>
      </c>
      <c r="AN69" s="1">
        <v>26760</v>
      </c>
      <c r="AO69" s="1">
        <v>21224</v>
      </c>
      <c r="AP69" s="1">
        <v>16044</v>
      </c>
      <c r="AQ69" s="1">
        <v>18107</v>
      </c>
      <c r="AR69" s="2">
        <v>1.028</v>
      </c>
      <c r="AS69" s="2">
        <v>1.028</v>
      </c>
      <c r="AT69" s="2">
        <v>1.028</v>
      </c>
      <c r="AU69" s="2">
        <v>1.028</v>
      </c>
      <c r="AV69" s="2">
        <v>1.028</v>
      </c>
      <c r="AW69" s="2">
        <v>1.028</v>
      </c>
      <c r="AX69" s="2">
        <v>1.028</v>
      </c>
      <c r="AY69" s="2">
        <v>1.028</v>
      </c>
      <c r="AZ69" s="2">
        <v>1.028</v>
      </c>
      <c r="BA69" s="2">
        <v>1.028</v>
      </c>
      <c r="BB69" s="2">
        <v>1.028</v>
      </c>
      <c r="BC69" s="2">
        <v>1.028</v>
      </c>
      <c r="BD69" s="1">
        <v>24446</v>
      </c>
      <c r="BE69" s="1">
        <v>23974</v>
      </c>
      <c r="BF69" s="1">
        <v>26249</v>
      </c>
      <c r="BG69" s="1">
        <v>16298</v>
      </c>
      <c r="BH69" s="1">
        <v>16214</v>
      </c>
      <c r="BI69" s="1">
        <v>20386</v>
      </c>
      <c r="BJ69" s="1">
        <v>38584</v>
      </c>
      <c r="BK69" s="1">
        <v>43056</v>
      </c>
      <c r="BL69" s="1">
        <v>27509</v>
      </c>
      <c r="BM69" s="1">
        <v>21818</v>
      </c>
      <c r="BN69" s="1">
        <v>16493</v>
      </c>
      <c r="BO69" s="1">
        <v>18614</v>
      </c>
      <c r="BP69" s="1">
        <v>24446</v>
      </c>
      <c r="BQ69" s="1">
        <v>23974</v>
      </c>
      <c r="BR69" s="1">
        <v>26249</v>
      </c>
      <c r="BS69" s="1">
        <v>16298</v>
      </c>
      <c r="BT69" s="1">
        <v>16214</v>
      </c>
      <c r="BU69" s="1">
        <v>20386</v>
      </c>
      <c r="BV69" s="1">
        <v>38584</v>
      </c>
      <c r="BW69" s="1">
        <v>43056</v>
      </c>
      <c r="BX69" s="1">
        <v>27509</v>
      </c>
      <c r="BY69" s="1">
        <v>21818</v>
      </c>
      <c r="BZ69" s="1">
        <v>16493</v>
      </c>
      <c r="CA69" s="1">
        <v>18614</v>
      </c>
      <c r="CB69" s="1">
        <v>2513.915</v>
      </c>
      <c r="CC69" s="1">
        <v>2465.3359999999998</v>
      </c>
      <c r="CD69" s="1">
        <v>2699.2579999999998</v>
      </c>
      <c r="CE69" s="1">
        <v>1675.98</v>
      </c>
      <c r="CF69" s="1">
        <v>1667.2570000000001</v>
      </c>
      <c r="CG69" s="1">
        <v>2096.415</v>
      </c>
      <c r="CH69" s="1">
        <v>3967.6819999999998</v>
      </c>
      <c r="CI69" s="1">
        <v>4427.5190000000002</v>
      </c>
      <c r="CJ69" s="1">
        <v>2828.819</v>
      </c>
      <c r="CK69" s="1">
        <v>2243.6860000000001</v>
      </c>
      <c r="CL69" s="1">
        <v>1696.0229999999999</v>
      </c>
      <c r="CM69" s="1">
        <v>1914.1510000000001</v>
      </c>
      <c r="CN69" s="1">
        <v>285643</v>
      </c>
      <c r="CO69" s="1">
        <v>285643</v>
      </c>
      <c r="CP69" s="1">
        <v>293641</v>
      </c>
      <c r="CQ69" s="1">
        <v>293641</v>
      </c>
      <c r="CR69" s="1">
        <v>30196.041000000001</v>
      </c>
      <c r="CS69">
        <v>2018</v>
      </c>
      <c r="CT69">
        <v>9724.4867298994595</v>
      </c>
      <c r="CV69">
        <v>475.6390309534886</v>
      </c>
      <c r="CW69">
        <v>46.253454447294381</v>
      </c>
      <c r="CX69">
        <f>116*8760</f>
        <v>1016160</v>
      </c>
      <c r="CY69">
        <f>SUM(CR68:CR69)/CX69</f>
        <v>3.8486065186584789E-2</v>
      </c>
    </row>
    <row r="70" spans="1:103">
      <c r="A70" s="100">
        <v>1660</v>
      </c>
      <c r="B70" t="s">
        <v>108</v>
      </c>
      <c r="C70" t="s">
        <v>109</v>
      </c>
      <c r="D70" t="s">
        <v>129</v>
      </c>
      <c r="E70" t="s">
        <v>130</v>
      </c>
      <c r="F70">
        <v>2144</v>
      </c>
      <c r="G70" s="103" t="s">
        <v>112</v>
      </c>
      <c r="H70" t="s">
        <v>113</v>
      </c>
      <c r="I70" t="s">
        <v>114</v>
      </c>
      <c r="J70" t="s">
        <v>8</v>
      </c>
      <c r="K70">
        <v>22</v>
      </c>
      <c r="L70">
        <v>1</v>
      </c>
      <c r="M70" t="s">
        <v>131</v>
      </c>
      <c r="N70" t="s">
        <v>242</v>
      </c>
      <c r="O70" t="s">
        <v>126</v>
      </c>
      <c r="P70" t="s">
        <v>126</v>
      </c>
      <c r="Q70" t="s">
        <v>118</v>
      </c>
      <c r="R70" t="s">
        <v>142</v>
      </c>
      <c r="S70" t="s">
        <v>127</v>
      </c>
      <c r="T70" s="1">
        <v>0</v>
      </c>
      <c r="U70" s="1">
        <v>0</v>
      </c>
      <c r="V70" s="1">
        <v>0</v>
      </c>
      <c r="W70" s="1">
        <v>0</v>
      </c>
      <c r="X70" s="1">
        <v>0</v>
      </c>
      <c r="Y70" s="1">
        <v>0</v>
      </c>
      <c r="Z70" s="1">
        <v>0</v>
      </c>
      <c r="AA70" s="1">
        <v>0</v>
      </c>
      <c r="AB70" s="1">
        <v>0</v>
      </c>
      <c r="AC70" s="1">
        <v>0</v>
      </c>
      <c r="AD70" s="1">
        <v>0</v>
      </c>
      <c r="AE70" s="1">
        <v>0</v>
      </c>
      <c r="AF70" s="1">
        <v>0</v>
      </c>
      <c r="AG70" s="1">
        <v>0</v>
      </c>
      <c r="AH70" s="1">
        <v>0</v>
      </c>
      <c r="AI70" s="1">
        <v>0</v>
      </c>
      <c r="AJ70" s="1">
        <v>0</v>
      </c>
      <c r="AK70" s="1">
        <v>0</v>
      </c>
      <c r="AL70" s="1">
        <v>0</v>
      </c>
      <c r="AM70" s="1">
        <v>0</v>
      </c>
      <c r="AN70" s="1">
        <v>0</v>
      </c>
      <c r="AO70" s="1">
        <v>0</v>
      </c>
      <c r="AP70" s="1">
        <v>0</v>
      </c>
      <c r="AQ70" s="1">
        <v>0</v>
      </c>
      <c r="AR70" s="2">
        <v>0</v>
      </c>
      <c r="AS70" s="2">
        <v>0</v>
      </c>
      <c r="AT70" s="2">
        <v>0</v>
      </c>
      <c r="AU70" s="2">
        <v>0</v>
      </c>
      <c r="AV70" s="2">
        <v>0</v>
      </c>
      <c r="AW70" s="2">
        <v>0</v>
      </c>
      <c r="AX70" s="2">
        <v>0</v>
      </c>
      <c r="AY70" s="2">
        <v>0</v>
      </c>
      <c r="AZ70" s="2">
        <v>0</v>
      </c>
      <c r="BA70" s="2">
        <v>0</v>
      </c>
      <c r="BB70" s="2">
        <v>0</v>
      </c>
      <c r="BC70" s="2">
        <v>0</v>
      </c>
      <c r="BD70" s="1">
        <v>0</v>
      </c>
      <c r="BE70" s="1">
        <v>0</v>
      </c>
      <c r="BF70" s="1">
        <v>0</v>
      </c>
      <c r="BG70" s="1">
        <v>0</v>
      </c>
      <c r="BH70" s="1">
        <v>0</v>
      </c>
      <c r="BI70" s="1">
        <v>0</v>
      </c>
      <c r="BJ70" s="1">
        <v>0</v>
      </c>
      <c r="BK70" s="1">
        <v>0</v>
      </c>
      <c r="BL70" s="1">
        <v>0</v>
      </c>
      <c r="BM70" s="1">
        <v>0</v>
      </c>
      <c r="BN70" s="1">
        <v>0</v>
      </c>
      <c r="BO70" s="1">
        <v>0</v>
      </c>
      <c r="BP70" s="1">
        <v>0</v>
      </c>
      <c r="BQ70" s="1">
        <v>0</v>
      </c>
      <c r="BR70" s="1">
        <v>0</v>
      </c>
      <c r="BS70" s="1">
        <v>0</v>
      </c>
      <c r="BT70" s="1">
        <v>0</v>
      </c>
      <c r="BU70" s="1">
        <v>0</v>
      </c>
      <c r="BV70" s="1">
        <v>0</v>
      </c>
      <c r="BW70" s="1">
        <v>0</v>
      </c>
      <c r="BX70" s="1">
        <v>0</v>
      </c>
      <c r="BY70" s="1">
        <v>0</v>
      </c>
      <c r="BZ70" s="1">
        <v>0</v>
      </c>
      <c r="CA70" s="1">
        <v>0</v>
      </c>
      <c r="CB70" s="1">
        <v>0</v>
      </c>
      <c r="CC70" s="1">
        <v>0</v>
      </c>
      <c r="CD70" s="1">
        <v>0</v>
      </c>
      <c r="CE70" s="1">
        <v>0</v>
      </c>
      <c r="CF70" s="1">
        <v>0</v>
      </c>
      <c r="CG70" s="1">
        <v>0</v>
      </c>
      <c r="CH70" s="1">
        <v>0</v>
      </c>
      <c r="CI70" s="1">
        <v>0</v>
      </c>
      <c r="CJ70" s="1">
        <v>0</v>
      </c>
      <c r="CK70" s="1">
        <v>0</v>
      </c>
      <c r="CL70" s="1">
        <v>0</v>
      </c>
      <c r="CM70" s="1">
        <v>0</v>
      </c>
      <c r="CN70" s="1">
        <v>0</v>
      </c>
      <c r="CO70" s="1">
        <v>0</v>
      </c>
      <c r="CP70" s="1">
        <v>0</v>
      </c>
      <c r="CQ70" s="1">
        <v>0</v>
      </c>
      <c r="CR70" s="1">
        <v>0</v>
      </c>
      <c r="CS70">
        <v>2018</v>
      </c>
      <c r="CT70" t="s">
        <v>8</v>
      </c>
      <c r="CV70">
        <v>1587.3673828663013</v>
      </c>
      <c r="CW70" t="s">
        <v>8</v>
      </c>
    </row>
    <row r="71" spans="1:103">
      <c r="A71" s="100">
        <v>1670</v>
      </c>
      <c r="B71" t="s">
        <v>108</v>
      </c>
      <c r="C71" t="s">
        <v>109</v>
      </c>
      <c r="D71" t="s">
        <v>348</v>
      </c>
      <c r="E71" t="s">
        <v>349</v>
      </c>
      <c r="F71">
        <v>9442</v>
      </c>
      <c r="G71" s="103" t="s">
        <v>112</v>
      </c>
      <c r="H71" t="s">
        <v>113</v>
      </c>
      <c r="I71" t="s">
        <v>114</v>
      </c>
      <c r="J71" t="s">
        <v>8</v>
      </c>
      <c r="K71">
        <v>22</v>
      </c>
      <c r="L71">
        <v>1</v>
      </c>
      <c r="M71" t="s">
        <v>131</v>
      </c>
      <c r="N71" t="s">
        <v>242</v>
      </c>
      <c r="O71" t="s">
        <v>126</v>
      </c>
      <c r="P71" t="s">
        <v>126</v>
      </c>
      <c r="Q71" t="s">
        <v>118</v>
      </c>
      <c r="R71" t="s">
        <v>142</v>
      </c>
      <c r="S71" t="s">
        <v>127</v>
      </c>
      <c r="T71" s="1">
        <v>220</v>
      </c>
      <c r="U71" s="1">
        <v>8</v>
      </c>
      <c r="V71" s="1">
        <v>9</v>
      </c>
      <c r="W71" s="1">
        <v>7</v>
      </c>
      <c r="X71" s="1">
        <v>8</v>
      </c>
      <c r="Y71" s="1">
        <v>7</v>
      </c>
      <c r="Z71" s="1">
        <v>9</v>
      </c>
      <c r="AA71" s="1">
        <v>17</v>
      </c>
      <c r="AB71" s="1">
        <v>8</v>
      </c>
      <c r="AC71" s="1">
        <v>8</v>
      </c>
      <c r="AD71" s="1">
        <v>16</v>
      </c>
      <c r="AE71" s="1">
        <v>9</v>
      </c>
      <c r="AF71" s="1">
        <v>220</v>
      </c>
      <c r="AG71" s="1">
        <v>8</v>
      </c>
      <c r="AH71" s="1">
        <v>9</v>
      </c>
      <c r="AI71" s="1">
        <v>7</v>
      </c>
      <c r="AJ71" s="1">
        <v>8</v>
      </c>
      <c r="AK71" s="1">
        <v>7</v>
      </c>
      <c r="AL71" s="1">
        <v>9</v>
      </c>
      <c r="AM71" s="1">
        <v>17</v>
      </c>
      <c r="AN71" s="1">
        <v>8</v>
      </c>
      <c r="AO71" s="1">
        <v>8</v>
      </c>
      <c r="AP71" s="1">
        <v>16</v>
      </c>
      <c r="AQ71" s="1">
        <v>9</v>
      </c>
      <c r="AR71" s="2">
        <v>5.9</v>
      </c>
      <c r="AS71" s="2">
        <v>5.9</v>
      </c>
      <c r="AT71" s="2">
        <v>5.9</v>
      </c>
      <c r="AU71" s="2">
        <v>5.9</v>
      </c>
      <c r="AV71" s="2">
        <v>5.9</v>
      </c>
      <c r="AW71" s="2">
        <v>5.9</v>
      </c>
      <c r="AX71" s="2">
        <v>5.9</v>
      </c>
      <c r="AY71" s="2">
        <v>5.9</v>
      </c>
      <c r="AZ71" s="2">
        <v>5.9</v>
      </c>
      <c r="BA71" s="2">
        <v>5.9</v>
      </c>
      <c r="BB71" s="2">
        <v>5.9</v>
      </c>
      <c r="BC71" s="2">
        <v>5.9</v>
      </c>
      <c r="BD71" s="1">
        <v>1298</v>
      </c>
      <c r="BE71" s="1">
        <v>47</v>
      </c>
      <c r="BF71" s="1">
        <v>53</v>
      </c>
      <c r="BG71" s="1">
        <v>41</v>
      </c>
      <c r="BH71" s="1">
        <v>47</v>
      </c>
      <c r="BI71" s="1">
        <v>41</v>
      </c>
      <c r="BJ71" s="1">
        <v>53</v>
      </c>
      <c r="BK71" s="1">
        <v>100</v>
      </c>
      <c r="BL71" s="1">
        <v>47</v>
      </c>
      <c r="BM71" s="1">
        <v>47</v>
      </c>
      <c r="BN71" s="1">
        <v>94</v>
      </c>
      <c r="BO71" s="1">
        <v>53</v>
      </c>
      <c r="BP71" s="1">
        <v>1298</v>
      </c>
      <c r="BQ71" s="1">
        <v>47</v>
      </c>
      <c r="BR71" s="1">
        <v>53</v>
      </c>
      <c r="BS71" s="1">
        <v>41</v>
      </c>
      <c r="BT71" s="1">
        <v>47</v>
      </c>
      <c r="BU71" s="1">
        <v>41</v>
      </c>
      <c r="BV71" s="1">
        <v>53</v>
      </c>
      <c r="BW71" s="1">
        <v>100</v>
      </c>
      <c r="BX71" s="1">
        <v>47</v>
      </c>
      <c r="BY71" s="1">
        <v>47</v>
      </c>
      <c r="BZ71" s="1">
        <v>94</v>
      </c>
      <c r="CA71" s="1">
        <v>53</v>
      </c>
      <c r="CB71" s="1">
        <v>111.861</v>
      </c>
      <c r="CC71" s="1">
        <v>4.3049999999999997</v>
      </c>
      <c r="CD71" s="1">
        <v>4.78</v>
      </c>
      <c r="CE71" s="1">
        <v>3.6640000000000001</v>
      </c>
      <c r="CF71" s="1">
        <v>4.0640000000000001</v>
      </c>
      <c r="CG71" s="1">
        <v>3.4969999999999999</v>
      </c>
      <c r="CH71" s="1">
        <v>4.82</v>
      </c>
      <c r="CI71" s="1">
        <v>8.6820000000000004</v>
      </c>
      <c r="CJ71" s="1">
        <v>4.2699999999999996</v>
      </c>
      <c r="CK71" s="1">
        <v>3.8660000000000001</v>
      </c>
      <c r="CL71" s="1">
        <v>8.3130000000000006</v>
      </c>
      <c r="CM71" s="1">
        <v>4.5720000000000001</v>
      </c>
      <c r="CN71" s="1">
        <v>326</v>
      </c>
      <c r="CO71" s="1">
        <v>326</v>
      </c>
      <c r="CP71" s="1">
        <v>1921</v>
      </c>
      <c r="CQ71" s="1">
        <v>1921</v>
      </c>
      <c r="CR71" s="1">
        <v>166.69399999999999</v>
      </c>
      <c r="CS71">
        <v>2018</v>
      </c>
      <c r="CT71">
        <v>11524.110045952464</v>
      </c>
      <c r="CV71">
        <v>1587.3673828663013</v>
      </c>
      <c r="CW71">
        <v>182.92996403506817</v>
      </c>
    </row>
    <row r="72" spans="1:103">
      <c r="A72" s="100">
        <v>1670</v>
      </c>
      <c r="B72" t="s">
        <v>108</v>
      </c>
      <c r="C72" t="s">
        <v>109</v>
      </c>
      <c r="D72" t="s">
        <v>348</v>
      </c>
      <c r="E72" t="s">
        <v>349</v>
      </c>
      <c r="F72">
        <v>9442</v>
      </c>
      <c r="G72" s="103" t="s">
        <v>112</v>
      </c>
      <c r="H72" t="s">
        <v>113</v>
      </c>
      <c r="I72" t="s">
        <v>114</v>
      </c>
      <c r="J72" t="s">
        <v>8</v>
      </c>
      <c r="K72">
        <v>22</v>
      </c>
      <c r="L72">
        <v>1</v>
      </c>
      <c r="M72" t="s">
        <v>131</v>
      </c>
      <c r="N72" t="s">
        <v>242</v>
      </c>
      <c r="O72" t="s">
        <v>117</v>
      </c>
      <c r="P72" t="s">
        <v>117</v>
      </c>
      <c r="Q72" t="s">
        <v>118</v>
      </c>
      <c r="R72" t="s">
        <v>142</v>
      </c>
      <c r="S72" t="s">
        <v>120</v>
      </c>
      <c r="T72" s="1">
        <v>66</v>
      </c>
      <c r="U72" s="1">
        <v>64</v>
      </c>
      <c r="V72" s="1">
        <v>70</v>
      </c>
      <c r="W72" s="1">
        <v>44</v>
      </c>
      <c r="X72" s="1">
        <v>43</v>
      </c>
      <c r="Y72" s="1">
        <v>54</v>
      </c>
      <c r="Z72" s="1">
        <v>103</v>
      </c>
      <c r="AA72" s="1">
        <v>115</v>
      </c>
      <c r="AB72" s="1">
        <v>73</v>
      </c>
      <c r="AC72" s="1">
        <v>58</v>
      </c>
      <c r="AD72" s="1">
        <v>44</v>
      </c>
      <c r="AE72" s="1">
        <v>50</v>
      </c>
      <c r="AF72" s="1">
        <v>66</v>
      </c>
      <c r="AG72" s="1">
        <v>64</v>
      </c>
      <c r="AH72" s="1">
        <v>70</v>
      </c>
      <c r="AI72" s="1">
        <v>44</v>
      </c>
      <c r="AJ72" s="1">
        <v>43</v>
      </c>
      <c r="AK72" s="1">
        <v>54</v>
      </c>
      <c r="AL72" s="1">
        <v>103</v>
      </c>
      <c r="AM72" s="1">
        <v>115</v>
      </c>
      <c r="AN72" s="1">
        <v>73</v>
      </c>
      <c r="AO72" s="1">
        <v>58</v>
      </c>
      <c r="AP72" s="1">
        <v>44</v>
      </c>
      <c r="AQ72" s="1">
        <v>50</v>
      </c>
      <c r="AR72" s="2">
        <v>1.02</v>
      </c>
      <c r="AS72" s="2">
        <v>1.02</v>
      </c>
      <c r="AT72" s="2">
        <v>1.02</v>
      </c>
      <c r="AU72" s="2">
        <v>1.02</v>
      </c>
      <c r="AV72" s="2">
        <v>1.02</v>
      </c>
      <c r="AW72" s="2">
        <v>1.02</v>
      </c>
      <c r="AX72" s="2">
        <v>1.02</v>
      </c>
      <c r="AY72" s="2">
        <v>1.02</v>
      </c>
      <c r="AZ72" s="2">
        <v>1.02</v>
      </c>
      <c r="BA72" s="2">
        <v>1.02</v>
      </c>
      <c r="BB72" s="2">
        <v>1.02</v>
      </c>
      <c r="BC72" s="2">
        <v>1.02</v>
      </c>
      <c r="BD72" s="1">
        <v>67</v>
      </c>
      <c r="BE72" s="1">
        <v>65</v>
      </c>
      <c r="BF72" s="1">
        <v>71</v>
      </c>
      <c r="BG72" s="1">
        <v>45</v>
      </c>
      <c r="BH72" s="1">
        <v>44</v>
      </c>
      <c r="BI72" s="1">
        <v>55</v>
      </c>
      <c r="BJ72" s="1">
        <v>105</v>
      </c>
      <c r="BK72" s="1">
        <v>117</v>
      </c>
      <c r="BL72" s="1">
        <v>74</v>
      </c>
      <c r="BM72" s="1">
        <v>59</v>
      </c>
      <c r="BN72" s="1">
        <v>45</v>
      </c>
      <c r="BO72" s="1">
        <v>51</v>
      </c>
      <c r="BP72" s="1">
        <v>67</v>
      </c>
      <c r="BQ72" s="1">
        <v>65</v>
      </c>
      <c r="BR72" s="1">
        <v>71</v>
      </c>
      <c r="BS72" s="1">
        <v>45</v>
      </c>
      <c r="BT72" s="1">
        <v>44</v>
      </c>
      <c r="BU72" s="1">
        <v>55</v>
      </c>
      <c r="BV72" s="1">
        <v>105</v>
      </c>
      <c r="BW72" s="1">
        <v>117</v>
      </c>
      <c r="BX72" s="1">
        <v>74</v>
      </c>
      <c r="BY72" s="1">
        <v>59</v>
      </c>
      <c r="BZ72" s="1">
        <v>45</v>
      </c>
      <c r="CA72" s="1">
        <v>51</v>
      </c>
      <c r="CB72" s="1">
        <v>5.7690000000000001</v>
      </c>
      <c r="CC72" s="1">
        <v>5.6580000000000004</v>
      </c>
      <c r="CD72" s="1">
        <v>6.1950000000000003</v>
      </c>
      <c r="CE72" s="1">
        <v>3.847</v>
      </c>
      <c r="CF72" s="1">
        <v>3.827</v>
      </c>
      <c r="CG72" s="1">
        <v>4.8120000000000003</v>
      </c>
      <c r="CH72" s="1">
        <v>9.1069999999999993</v>
      </c>
      <c r="CI72" s="1">
        <v>10.162000000000001</v>
      </c>
      <c r="CJ72" s="1">
        <v>6.4930000000000003</v>
      </c>
      <c r="CK72" s="1">
        <v>5.15</v>
      </c>
      <c r="CL72" s="1">
        <v>3.8929999999999998</v>
      </c>
      <c r="CM72" s="1">
        <v>4.3929999999999998</v>
      </c>
      <c r="CN72" s="1">
        <v>784</v>
      </c>
      <c r="CO72" s="1">
        <v>784</v>
      </c>
      <c r="CP72" s="1">
        <v>798</v>
      </c>
      <c r="CQ72" s="1">
        <v>798</v>
      </c>
      <c r="CR72" s="1">
        <v>69.305999999999997</v>
      </c>
      <c r="CS72">
        <v>2018</v>
      </c>
      <c r="CT72">
        <v>11514.154618647737</v>
      </c>
      <c r="CV72">
        <v>475.6390309534886</v>
      </c>
      <c r="CW72">
        <v>54.765813450622446</v>
      </c>
    </row>
    <row r="73" spans="1:103">
      <c r="A73" s="100">
        <v>1678</v>
      </c>
      <c r="B73" t="s">
        <v>108</v>
      </c>
      <c r="C73" t="s">
        <v>109</v>
      </c>
      <c r="D73" t="s">
        <v>350</v>
      </c>
      <c r="E73" t="s">
        <v>351</v>
      </c>
      <c r="F73">
        <v>14605</v>
      </c>
      <c r="G73" s="103" t="s">
        <v>112</v>
      </c>
      <c r="H73" t="s">
        <v>113</v>
      </c>
      <c r="I73" t="s">
        <v>114</v>
      </c>
      <c r="J73" t="s">
        <v>8</v>
      </c>
      <c r="K73">
        <v>22</v>
      </c>
      <c r="L73">
        <v>1</v>
      </c>
      <c r="M73" t="s">
        <v>131</v>
      </c>
      <c r="N73" t="s">
        <v>231</v>
      </c>
      <c r="O73" t="s">
        <v>126</v>
      </c>
      <c r="P73" t="s">
        <v>126</v>
      </c>
      <c r="Q73" t="s">
        <v>118</v>
      </c>
      <c r="R73" t="s">
        <v>142</v>
      </c>
      <c r="S73" t="s">
        <v>127</v>
      </c>
      <c r="T73" s="1">
        <v>1208</v>
      </c>
      <c r="U73" s="1">
        <v>47</v>
      </c>
      <c r="V73" s="1">
        <v>52</v>
      </c>
      <c r="W73" s="1">
        <v>40</v>
      </c>
      <c r="X73" s="1">
        <v>44</v>
      </c>
      <c r="Y73" s="1">
        <v>38</v>
      </c>
      <c r="Z73" s="1">
        <v>52</v>
      </c>
      <c r="AA73" s="1">
        <v>94</v>
      </c>
      <c r="AB73" s="1">
        <v>46</v>
      </c>
      <c r="AC73" s="1">
        <v>42</v>
      </c>
      <c r="AD73" s="1">
        <v>90</v>
      </c>
      <c r="AE73" s="1">
        <v>49</v>
      </c>
      <c r="AF73" s="1">
        <v>1208</v>
      </c>
      <c r="AG73" s="1">
        <v>47</v>
      </c>
      <c r="AH73" s="1">
        <v>52</v>
      </c>
      <c r="AI73" s="1">
        <v>40</v>
      </c>
      <c r="AJ73" s="1">
        <v>44</v>
      </c>
      <c r="AK73" s="1">
        <v>38</v>
      </c>
      <c r="AL73" s="1">
        <v>52</v>
      </c>
      <c r="AM73" s="1">
        <v>94</v>
      </c>
      <c r="AN73" s="1">
        <v>46</v>
      </c>
      <c r="AO73" s="1">
        <v>42</v>
      </c>
      <c r="AP73" s="1">
        <v>90</v>
      </c>
      <c r="AQ73" s="1">
        <v>49</v>
      </c>
      <c r="AR73" s="2">
        <v>5.8250000000000002</v>
      </c>
      <c r="AS73" s="2">
        <v>5.8250000000000002</v>
      </c>
      <c r="AT73" s="2">
        <v>5.8250000000000002</v>
      </c>
      <c r="AU73" s="2">
        <v>5.8250000000000002</v>
      </c>
      <c r="AV73" s="2">
        <v>5.8250000000000002</v>
      </c>
      <c r="AW73" s="2">
        <v>5.8250000000000002</v>
      </c>
      <c r="AX73" s="2">
        <v>5.8250000000000002</v>
      </c>
      <c r="AY73" s="2">
        <v>5.8250000000000002</v>
      </c>
      <c r="AZ73" s="2">
        <v>5.8250000000000002</v>
      </c>
      <c r="BA73" s="2">
        <v>5.8250000000000002</v>
      </c>
      <c r="BB73" s="2">
        <v>5.8250000000000002</v>
      </c>
      <c r="BC73" s="2">
        <v>5.8250000000000002</v>
      </c>
      <c r="BD73" s="1">
        <v>7037</v>
      </c>
      <c r="BE73" s="1">
        <v>274</v>
      </c>
      <c r="BF73" s="1">
        <v>303</v>
      </c>
      <c r="BG73" s="1">
        <v>233</v>
      </c>
      <c r="BH73" s="1">
        <v>256</v>
      </c>
      <c r="BI73" s="1">
        <v>221</v>
      </c>
      <c r="BJ73" s="1">
        <v>303</v>
      </c>
      <c r="BK73" s="1">
        <v>548</v>
      </c>
      <c r="BL73" s="1">
        <v>268</v>
      </c>
      <c r="BM73" s="1">
        <v>245</v>
      </c>
      <c r="BN73" s="1">
        <v>524</v>
      </c>
      <c r="BO73" s="1">
        <v>285</v>
      </c>
      <c r="BP73" s="1">
        <v>7037</v>
      </c>
      <c r="BQ73" s="1">
        <v>274</v>
      </c>
      <c r="BR73" s="1">
        <v>303</v>
      </c>
      <c r="BS73" s="1">
        <v>233</v>
      </c>
      <c r="BT73" s="1">
        <v>256</v>
      </c>
      <c r="BU73" s="1">
        <v>221</v>
      </c>
      <c r="BV73" s="1">
        <v>303</v>
      </c>
      <c r="BW73" s="1">
        <v>548</v>
      </c>
      <c r="BX73" s="1">
        <v>268</v>
      </c>
      <c r="BY73" s="1">
        <v>245</v>
      </c>
      <c r="BZ73" s="1">
        <v>524</v>
      </c>
      <c r="CA73" s="1">
        <v>285</v>
      </c>
      <c r="CB73" s="1">
        <v>632.58900000000006</v>
      </c>
      <c r="CC73" s="1">
        <v>24.347000000000001</v>
      </c>
      <c r="CD73" s="1">
        <v>27.030999999999999</v>
      </c>
      <c r="CE73" s="1">
        <v>20.722000000000001</v>
      </c>
      <c r="CF73" s="1">
        <v>22.98</v>
      </c>
      <c r="CG73" s="1">
        <v>19.779</v>
      </c>
      <c r="CH73" s="1">
        <v>27.256</v>
      </c>
      <c r="CI73" s="1">
        <v>49.097999999999999</v>
      </c>
      <c r="CJ73" s="1">
        <v>24.146000000000001</v>
      </c>
      <c r="CK73" s="1">
        <v>21.861999999999998</v>
      </c>
      <c r="CL73" s="1">
        <v>47.011000000000003</v>
      </c>
      <c r="CM73" s="1">
        <v>25.853999999999999</v>
      </c>
      <c r="CN73" s="1">
        <v>1802</v>
      </c>
      <c r="CO73" s="1">
        <v>1802</v>
      </c>
      <c r="CP73" s="1">
        <v>10497</v>
      </c>
      <c r="CQ73" s="1">
        <v>10497</v>
      </c>
      <c r="CR73" s="1">
        <v>942.67499999999995</v>
      </c>
      <c r="CS73">
        <v>2018</v>
      </c>
      <c r="CT73">
        <v>11135.332962049488</v>
      </c>
      <c r="CV73">
        <v>1587.3673828663013</v>
      </c>
      <c r="CW73">
        <v>176.75864341313354</v>
      </c>
    </row>
    <row r="74" spans="1:103">
      <c r="A74" s="100">
        <v>1678</v>
      </c>
      <c r="B74" t="s">
        <v>108</v>
      </c>
      <c r="C74" t="s">
        <v>109</v>
      </c>
      <c r="D74" t="s">
        <v>350</v>
      </c>
      <c r="E74" t="s">
        <v>351</v>
      </c>
      <c r="F74">
        <v>14605</v>
      </c>
      <c r="G74" s="103" t="s">
        <v>112</v>
      </c>
      <c r="H74" t="s">
        <v>113</v>
      </c>
      <c r="I74" t="s">
        <v>114</v>
      </c>
      <c r="J74" t="s">
        <v>8</v>
      </c>
      <c r="K74">
        <v>22</v>
      </c>
      <c r="L74">
        <v>1</v>
      </c>
      <c r="M74" t="s">
        <v>131</v>
      </c>
      <c r="N74" t="s">
        <v>231</v>
      </c>
      <c r="O74" t="s">
        <v>117</v>
      </c>
      <c r="P74" t="s">
        <v>117</v>
      </c>
      <c r="Q74" t="s">
        <v>118</v>
      </c>
      <c r="R74" t="s">
        <v>142</v>
      </c>
      <c r="S74" t="s">
        <v>120</v>
      </c>
      <c r="T74" s="1">
        <v>3442</v>
      </c>
      <c r="U74" s="1">
        <v>3376</v>
      </c>
      <c r="V74" s="1">
        <v>3696</v>
      </c>
      <c r="W74" s="1">
        <v>2295</v>
      </c>
      <c r="X74" s="1">
        <v>2283</v>
      </c>
      <c r="Y74" s="1">
        <v>2871</v>
      </c>
      <c r="Z74" s="1">
        <v>5433</v>
      </c>
      <c r="AA74" s="1">
        <v>6063</v>
      </c>
      <c r="AB74" s="1">
        <v>3874</v>
      </c>
      <c r="AC74" s="1">
        <v>3072</v>
      </c>
      <c r="AD74" s="1">
        <v>2322</v>
      </c>
      <c r="AE74" s="1">
        <v>2621</v>
      </c>
      <c r="AF74" s="1">
        <v>3442</v>
      </c>
      <c r="AG74" s="1">
        <v>3376</v>
      </c>
      <c r="AH74" s="1">
        <v>3696</v>
      </c>
      <c r="AI74" s="1">
        <v>2295</v>
      </c>
      <c r="AJ74" s="1">
        <v>2283</v>
      </c>
      <c r="AK74" s="1">
        <v>2871</v>
      </c>
      <c r="AL74" s="1">
        <v>5433</v>
      </c>
      <c r="AM74" s="1">
        <v>6063</v>
      </c>
      <c r="AN74" s="1">
        <v>3874</v>
      </c>
      <c r="AO74" s="1">
        <v>3072</v>
      </c>
      <c r="AP74" s="1">
        <v>2322</v>
      </c>
      <c r="AQ74" s="1">
        <v>2621</v>
      </c>
      <c r="AR74" s="2">
        <v>1.028</v>
      </c>
      <c r="AS74" s="2">
        <v>1.028</v>
      </c>
      <c r="AT74" s="2">
        <v>1.028</v>
      </c>
      <c r="AU74" s="2">
        <v>1.028</v>
      </c>
      <c r="AV74" s="2">
        <v>1.028</v>
      </c>
      <c r="AW74" s="2">
        <v>1.028</v>
      </c>
      <c r="AX74" s="2">
        <v>1.028</v>
      </c>
      <c r="AY74" s="2">
        <v>1.028</v>
      </c>
      <c r="AZ74" s="2">
        <v>1.028</v>
      </c>
      <c r="BA74" s="2">
        <v>1.028</v>
      </c>
      <c r="BB74" s="2">
        <v>1.028</v>
      </c>
      <c r="BC74" s="2">
        <v>1.028</v>
      </c>
      <c r="BD74" s="1">
        <v>3538</v>
      </c>
      <c r="BE74" s="1">
        <v>3471</v>
      </c>
      <c r="BF74" s="1">
        <v>3799</v>
      </c>
      <c r="BG74" s="1">
        <v>2359</v>
      </c>
      <c r="BH74" s="1">
        <v>2347</v>
      </c>
      <c r="BI74" s="1">
        <v>2951</v>
      </c>
      <c r="BJ74" s="1">
        <v>5585</v>
      </c>
      <c r="BK74" s="1">
        <v>6233</v>
      </c>
      <c r="BL74" s="1">
        <v>3982</v>
      </c>
      <c r="BM74" s="1">
        <v>3158</v>
      </c>
      <c r="BN74" s="1">
        <v>2387</v>
      </c>
      <c r="BO74" s="1">
        <v>2694</v>
      </c>
      <c r="BP74" s="1">
        <v>3538</v>
      </c>
      <c r="BQ74" s="1">
        <v>3471</v>
      </c>
      <c r="BR74" s="1">
        <v>3799</v>
      </c>
      <c r="BS74" s="1">
        <v>2359</v>
      </c>
      <c r="BT74" s="1">
        <v>2347</v>
      </c>
      <c r="BU74" s="1">
        <v>2951</v>
      </c>
      <c r="BV74" s="1">
        <v>5585</v>
      </c>
      <c r="BW74" s="1">
        <v>6233</v>
      </c>
      <c r="BX74" s="1">
        <v>3982</v>
      </c>
      <c r="BY74" s="1">
        <v>3158</v>
      </c>
      <c r="BZ74" s="1">
        <v>2387</v>
      </c>
      <c r="CA74" s="1">
        <v>2694</v>
      </c>
      <c r="CB74" s="1">
        <v>317.80500000000001</v>
      </c>
      <c r="CC74" s="1">
        <v>311.66300000000001</v>
      </c>
      <c r="CD74" s="1">
        <v>341.23500000000001</v>
      </c>
      <c r="CE74" s="1">
        <v>211.874</v>
      </c>
      <c r="CF74" s="1">
        <v>210.77099999999999</v>
      </c>
      <c r="CG74" s="1">
        <v>265.02499999999998</v>
      </c>
      <c r="CH74" s="1">
        <v>501.58699999999999</v>
      </c>
      <c r="CI74" s="1">
        <v>559.71799999999996</v>
      </c>
      <c r="CJ74" s="1">
        <v>357.61399999999998</v>
      </c>
      <c r="CK74" s="1">
        <v>283.642</v>
      </c>
      <c r="CL74" s="1">
        <v>214.40799999999999</v>
      </c>
      <c r="CM74" s="1">
        <v>241.983</v>
      </c>
      <c r="CN74" s="1">
        <v>41348</v>
      </c>
      <c r="CO74" s="1">
        <v>41348</v>
      </c>
      <c r="CP74" s="1">
        <v>42504</v>
      </c>
      <c r="CQ74" s="1">
        <v>42504</v>
      </c>
      <c r="CR74" s="1">
        <v>3817.3249999999998</v>
      </c>
      <c r="CS74">
        <v>2018</v>
      </c>
      <c r="CT74">
        <v>11134.498634515008</v>
      </c>
      <c r="CV74">
        <v>475.6390309534886</v>
      </c>
      <c r="CW74">
        <v>52.960021406736608</v>
      </c>
    </row>
    <row r="75" spans="1:103">
      <c r="A75" s="100">
        <v>1682</v>
      </c>
      <c r="B75" t="s">
        <v>108</v>
      </c>
      <c r="C75" t="s">
        <v>109</v>
      </c>
      <c r="D75" t="s">
        <v>133</v>
      </c>
      <c r="E75" t="s">
        <v>134</v>
      </c>
      <c r="F75">
        <v>18488</v>
      </c>
      <c r="G75" s="103" t="s">
        <v>112</v>
      </c>
      <c r="H75" t="s">
        <v>113</v>
      </c>
      <c r="I75" t="s">
        <v>114</v>
      </c>
      <c r="J75" t="s">
        <v>8</v>
      </c>
      <c r="K75">
        <v>22</v>
      </c>
      <c r="L75">
        <v>1</v>
      </c>
      <c r="M75" t="s">
        <v>131</v>
      </c>
      <c r="N75" t="s">
        <v>243</v>
      </c>
      <c r="O75" t="s">
        <v>126</v>
      </c>
      <c r="P75" t="s">
        <v>126</v>
      </c>
      <c r="Q75" t="s">
        <v>118</v>
      </c>
      <c r="R75" t="s">
        <v>132</v>
      </c>
      <c r="S75" t="s">
        <v>127</v>
      </c>
      <c r="T75" s="1">
        <v>0</v>
      </c>
      <c r="U75" s="1">
        <v>0</v>
      </c>
      <c r="V75" s="1">
        <v>0</v>
      </c>
      <c r="W75" s="1">
        <v>0</v>
      </c>
      <c r="X75" s="1">
        <v>0</v>
      </c>
      <c r="Y75" s="1">
        <v>0</v>
      </c>
      <c r="Z75" s="1">
        <v>0</v>
      </c>
      <c r="AA75" s="1">
        <v>0</v>
      </c>
      <c r="AB75" s="1">
        <v>0</v>
      </c>
      <c r="AC75" s="1">
        <v>0</v>
      </c>
      <c r="AD75" s="1">
        <v>0</v>
      </c>
      <c r="AE75" s="1">
        <v>0</v>
      </c>
      <c r="AF75" s="1">
        <v>0</v>
      </c>
      <c r="AG75" s="1">
        <v>0</v>
      </c>
      <c r="AH75" s="1">
        <v>0</v>
      </c>
      <c r="AI75" s="1">
        <v>0</v>
      </c>
      <c r="AJ75" s="1">
        <v>0</v>
      </c>
      <c r="AK75" s="1">
        <v>0</v>
      </c>
      <c r="AL75" s="1">
        <v>0</v>
      </c>
      <c r="AM75" s="1">
        <v>0</v>
      </c>
      <c r="AN75" s="1">
        <v>0</v>
      </c>
      <c r="AO75" s="1">
        <v>0</v>
      </c>
      <c r="AP75" s="1">
        <v>0</v>
      </c>
      <c r="AQ75" s="1">
        <v>0</v>
      </c>
      <c r="AR75" s="2">
        <v>0</v>
      </c>
      <c r="AS75" s="2">
        <v>0</v>
      </c>
      <c r="AT75" s="2">
        <v>0</v>
      </c>
      <c r="AU75" s="2">
        <v>0</v>
      </c>
      <c r="AV75" s="2">
        <v>0</v>
      </c>
      <c r="AW75" s="2">
        <v>0</v>
      </c>
      <c r="AX75" s="2">
        <v>0</v>
      </c>
      <c r="AY75" s="2">
        <v>0</v>
      </c>
      <c r="AZ75" s="2">
        <v>0</v>
      </c>
      <c r="BA75" s="2">
        <v>0</v>
      </c>
      <c r="BB75" s="2">
        <v>0</v>
      </c>
      <c r="BC75" s="2">
        <v>0</v>
      </c>
      <c r="BD75" s="1">
        <v>0</v>
      </c>
      <c r="BE75" s="1">
        <v>0</v>
      </c>
      <c r="BF75" s="1">
        <v>0</v>
      </c>
      <c r="BG75" s="1">
        <v>0</v>
      </c>
      <c r="BH75" s="1">
        <v>0</v>
      </c>
      <c r="BI75" s="1">
        <v>0</v>
      </c>
      <c r="BJ75" s="1">
        <v>0</v>
      </c>
      <c r="BK75" s="1">
        <v>0</v>
      </c>
      <c r="BL75" s="1">
        <v>0</v>
      </c>
      <c r="BM75" s="1">
        <v>0</v>
      </c>
      <c r="BN75" s="1">
        <v>0</v>
      </c>
      <c r="BO75" s="1">
        <v>0</v>
      </c>
      <c r="BP75" s="1">
        <v>0</v>
      </c>
      <c r="BQ75" s="1">
        <v>0</v>
      </c>
      <c r="BR75" s="1">
        <v>0</v>
      </c>
      <c r="BS75" s="1">
        <v>0</v>
      </c>
      <c r="BT75" s="1">
        <v>0</v>
      </c>
      <c r="BU75" s="1">
        <v>0</v>
      </c>
      <c r="BV75" s="1">
        <v>0</v>
      </c>
      <c r="BW75" s="1">
        <v>0</v>
      </c>
      <c r="BX75" s="1">
        <v>0</v>
      </c>
      <c r="BY75" s="1">
        <v>0</v>
      </c>
      <c r="BZ75" s="1">
        <v>0</v>
      </c>
      <c r="CA75" s="1">
        <v>0</v>
      </c>
      <c r="CB75" s="1">
        <v>0</v>
      </c>
      <c r="CC75" s="1">
        <v>0</v>
      </c>
      <c r="CD75" s="1">
        <v>0</v>
      </c>
      <c r="CE75" s="1">
        <v>0</v>
      </c>
      <c r="CF75" s="1">
        <v>0</v>
      </c>
      <c r="CG75" s="1">
        <v>0</v>
      </c>
      <c r="CH75" s="1">
        <v>0</v>
      </c>
      <c r="CI75" s="1">
        <v>0</v>
      </c>
      <c r="CJ75" s="1">
        <v>0</v>
      </c>
      <c r="CK75" s="1">
        <v>0</v>
      </c>
      <c r="CL75" s="1">
        <v>0</v>
      </c>
      <c r="CM75" s="1">
        <v>0</v>
      </c>
      <c r="CN75" s="1">
        <v>0</v>
      </c>
      <c r="CO75" s="1">
        <v>0</v>
      </c>
      <c r="CP75" s="1">
        <v>0</v>
      </c>
      <c r="CQ75" s="1">
        <v>0</v>
      </c>
      <c r="CR75" s="1">
        <v>0</v>
      </c>
      <c r="CS75">
        <v>2018</v>
      </c>
      <c r="CT75" t="s">
        <v>8</v>
      </c>
      <c r="CV75">
        <v>1587.3673828663013</v>
      </c>
      <c r="CW75" t="s">
        <v>8</v>
      </c>
    </row>
    <row r="76" spans="1:103">
      <c r="A76" s="100">
        <v>1682</v>
      </c>
      <c r="B76" t="s">
        <v>108</v>
      </c>
      <c r="C76" t="s">
        <v>109</v>
      </c>
      <c r="D76" t="s">
        <v>133</v>
      </c>
      <c r="E76" t="s">
        <v>134</v>
      </c>
      <c r="F76">
        <v>18488</v>
      </c>
      <c r="G76" s="103" t="s">
        <v>112</v>
      </c>
      <c r="H76" t="s">
        <v>113</v>
      </c>
      <c r="I76" t="s">
        <v>114</v>
      </c>
      <c r="J76" t="s">
        <v>8</v>
      </c>
      <c r="K76">
        <v>22</v>
      </c>
      <c r="L76">
        <v>1</v>
      </c>
      <c r="M76" t="s">
        <v>131</v>
      </c>
      <c r="N76" t="s">
        <v>243</v>
      </c>
      <c r="O76" t="s">
        <v>128</v>
      </c>
      <c r="P76" t="s">
        <v>128</v>
      </c>
      <c r="Q76" t="s">
        <v>118</v>
      </c>
      <c r="R76" t="s">
        <v>132</v>
      </c>
      <c r="S76" t="s">
        <v>127</v>
      </c>
      <c r="T76" s="1">
        <v>2274</v>
      </c>
      <c r="U76" s="1">
        <v>152</v>
      </c>
      <c r="V76" s="1">
        <v>0</v>
      </c>
      <c r="W76" s="1">
        <v>0</v>
      </c>
      <c r="X76" s="1">
        <v>430</v>
      </c>
      <c r="Y76" s="1">
        <v>0</v>
      </c>
      <c r="Z76" s="1">
        <v>374</v>
      </c>
      <c r="AA76" s="1">
        <v>0</v>
      </c>
      <c r="AB76" s="1">
        <v>179</v>
      </c>
      <c r="AC76" s="1">
        <v>809</v>
      </c>
      <c r="AD76" s="1">
        <v>0</v>
      </c>
      <c r="AE76" s="1">
        <v>999</v>
      </c>
      <c r="AF76" s="1">
        <v>2274</v>
      </c>
      <c r="AG76" s="1">
        <v>152</v>
      </c>
      <c r="AH76" s="1">
        <v>0</v>
      </c>
      <c r="AI76" s="1">
        <v>0</v>
      </c>
      <c r="AJ76" s="1">
        <v>430</v>
      </c>
      <c r="AK76" s="1">
        <v>0</v>
      </c>
      <c r="AL76" s="1">
        <v>374</v>
      </c>
      <c r="AM76" s="1">
        <v>0</v>
      </c>
      <c r="AN76" s="1">
        <v>179</v>
      </c>
      <c r="AO76" s="1">
        <v>809</v>
      </c>
      <c r="AP76" s="1">
        <v>0</v>
      </c>
      <c r="AQ76" s="1">
        <v>999</v>
      </c>
      <c r="AR76" s="2">
        <v>6.3</v>
      </c>
      <c r="AS76" s="2">
        <v>6.3</v>
      </c>
      <c r="AT76" s="2">
        <v>0</v>
      </c>
      <c r="AU76" s="2">
        <v>0</v>
      </c>
      <c r="AV76" s="2">
        <v>6.3</v>
      </c>
      <c r="AW76" s="2">
        <v>0</v>
      </c>
      <c r="AX76" s="2">
        <v>6.3</v>
      </c>
      <c r="AY76" s="2">
        <v>0</v>
      </c>
      <c r="AZ76" s="2">
        <v>6.3</v>
      </c>
      <c r="BA76" s="2">
        <v>6.3</v>
      </c>
      <c r="BB76" s="2">
        <v>0</v>
      </c>
      <c r="BC76" s="2">
        <v>6.3</v>
      </c>
      <c r="BD76" s="1">
        <v>14326</v>
      </c>
      <c r="BE76" s="1">
        <v>958</v>
      </c>
      <c r="BF76" s="1">
        <v>0</v>
      </c>
      <c r="BG76" s="1">
        <v>0</v>
      </c>
      <c r="BH76" s="1">
        <v>2709</v>
      </c>
      <c r="BI76" s="1">
        <v>0</v>
      </c>
      <c r="BJ76" s="1">
        <v>2356</v>
      </c>
      <c r="BK76" s="1">
        <v>0</v>
      </c>
      <c r="BL76" s="1">
        <v>1128</v>
      </c>
      <c r="BM76" s="1">
        <v>5097</v>
      </c>
      <c r="BN76" s="1">
        <v>0</v>
      </c>
      <c r="BO76" s="1">
        <v>6294</v>
      </c>
      <c r="BP76" s="1">
        <v>14326</v>
      </c>
      <c r="BQ76" s="1">
        <v>958</v>
      </c>
      <c r="BR76" s="1">
        <v>0</v>
      </c>
      <c r="BS76" s="1">
        <v>0</v>
      </c>
      <c r="BT76" s="1">
        <v>2709</v>
      </c>
      <c r="BU76" s="1">
        <v>0</v>
      </c>
      <c r="BV76" s="1">
        <v>2356</v>
      </c>
      <c r="BW76" s="1">
        <v>0</v>
      </c>
      <c r="BX76" s="1">
        <v>1128</v>
      </c>
      <c r="BY76" s="1">
        <v>5097</v>
      </c>
      <c r="BZ76" s="1">
        <v>0</v>
      </c>
      <c r="CA76" s="1">
        <v>6294</v>
      </c>
      <c r="CB76" s="1">
        <v>1036</v>
      </c>
      <c r="CC76" s="1">
        <v>56</v>
      </c>
      <c r="CD76" s="1">
        <v>0</v>
      </c>
      <c r="CE76" s="1">
        <v>0</v>
      </c>
      <c r="CF76" s="1">
        <v>190</v>
      </c>
      <c r="CG76" s="1">
        <v>0</v>
      </c>
      <c r="CH76" s="1">
        <v>165</v>
      </c>
      <c r="CI76" s="1">
        <v>0</v>
      </c>
      <c r="CJ76" s="1">
        <v>63</v>
      </c>
      <c r="CK76" s="1">
        <v>341</v>
      </c>
      <c r="CL76" s="1">
        <v>0</v>
      </c>
      <c r="CM76" s="1">
        <v>396</v>
      </c>
      <c r="CN76" s="1">
        <v>5217</v>
      </c>
      <c r="CO76" s="1">
        <v>5217</v>
      </c>
      <c r="CP76" s="1">
        <v>32868</v>
      </c>
      <c r="CQ76" s="1">
        <v>32868</v>
      </c>
      <c r="CR76" s="1">
        <v>2247</v>
      </c>
      <c r="CS76">
        <v>2018</v>
      </c>
      <c r="CT76">
        <v>14627.503337783712</v>
      </c>
      <c r="CV76">
        <v>1115.164113563842</v>
      </c>
      <c r="CW76">
        <v>163.12066793331712</v>
      </c>
    </row>
    <row r="77" spans="1:103">
      <c r="A77" s="100">
        <v>2362</v>
      </c>
      <c r="B77" t="s">
        <v>108</v>
      </c>
      <c r="C77" t="s">
        <v>109</v>
      </c>
      <c r="D77" t="s">
        <v>364</v>
      </c>
      <c r="E77" t="s">
        <v>365</v>
      </c>
      <c r="F77">
        <v>62032</v>
      </c>
      <c r="G77" s="103" t="s">
        <v>189</v>
      </c>
      <c r="H77" t="s">
        <v>113</v>
      </c>
      <c r="I77" t="s">
        <v>114</v>
      </c>
      <c r="J77" t="s">
        <v>8</v>
      </c>
      <c r="K77">
        <v>22</v>
      </c>
      <c r="L77">
        <v>1</v>
      </c>
      <c r="M77" t="s">
        <v>131</v>
      </c>
      <c r="N77" t="s">
        <v>231</v>
      </c>
      <c r="O77" t="s">
        <v>126</v>
      </c>
      <c r="P77" t="s">
        <v>126</v>
      </c>
      <c r="Q77" t="s">
        <v>118</v>
      </c>
      <c r="R77" t="s">
        <v>142</v>
      </c>
      <c r="S77" t="s">
        <v>127</v>
      </c>
      <c r="T77" s="1">
        <v>596</v>
      </c>
      <c r="U77" s="1">
        <v>23</v>
      </c>
      <c r="V77" s="1">
        <v>26</v>
      </c>
      <c r="W77" s="1">
        <v>20</v>
      </c>
      <c r="X77" s="1">
        <v>22</v>
      </c>
      <c r="Y77" s="1">
        <v>19</v>
      </c>
      <c r="Z77" s="1">
        <v>26</v>
      </c>
      <c r="AA77" s="1">
        <v>46</v>
      </c>
      <c r="AB77" s="1">
        <v>23</v>
      </c>
      <c r="AC77" s="1">
        <v>21</v>
      </c>
      <c r="AD77" s="1">
        <v>44</v>
      </c>
      <c r="AE77" s="1">
        <v>24</v>
      </c>
      <c r="AF77" s="1">
        <v>596</v>
      </c>
      <c r="AG77" s="1">
        <v>23</v>
      </c>
      <c r="AH77" s="1">
        <v>26</v>
      </c>
      <c r="AI77" s="1">
        <v>20</v>
      </c>
      <c r="AJ77" s="1">
        <v>22</v>
      </c>
      <c r="AK77" s="1">
        <v>19</v>
      </c>
      <c r="AL77" s="1">
        <v>26</v>
      </c>
      <c r="AM77" s="1">
        <v>46</v>
      </c>
      <c r="AN77" s="1">
        <v>23</v>
      </c>
      <c r="AO77" s="1">
        <v>21</v>
      </c>
      <c r="AP77" s="1">
        <v>44</v>
      </c>
      <c r="AQ77" s="1">
        <v>24</v>
      </c>
      <c r="AR77" s="2">
        <v>5.85</v>
      </c>
      <c r="AS77" s="2">
        <v>5.85</v>
      </c>
      <c r="AT77" s="2">
        <v>5.85</v>
      </c>
      <c r="AU77" s="2">
        <v>5.85</v>
      </c>
      <c r="AV77" s="2">
        <v>5.85</v>
      </c>
      <c r="AW77" s="2">
        <v>5.85</v>
      </c>
      <c r="AX77" s="2">
        <v>5.85</v>
      </c>
      <c r="AY77" s="2">
        <v>5.85</v>
      </c>
      <c r="AZ77" s="2">
        <v>5.85</v>
      </c>
      <c r="BA77" s="2">
        <v>5.85</v>
      </c>
      <c r="BB77" s="2">
        <v>5.85</v>
      </c>
      <c r="BC77" s="2">
        <v>5.85</v>
      </c>
      <c r="BD77" s="1">
        <v>3487</v>
      </c>
      <c r="BE77" s="1">
        <v>135</v>
      </c>
      <c r="BF77" s="1">
        <v>152</v>
      </c>
      <c r="BG77" s="1">
        <v>117</v>
      </c>
      <c r="BH77" s="1">
        <v>129</v>
      </c>
      <c r="BI77" s="1">
        <v>111</v>
      </c>
      <c r="BJ77" s="1">
        <v>152</v>
      </c>
      <c r="BK77" s="1">
        <v>269</v>
      </c>
      <c r="BL77" s="1">
        <v>135</v>
      </c>
      <c r="BM77" s="1">
        <v>123</v>
      </c>
      <c r="BN77" s="1">
        <v>257</v>
      </c>
      <c r="BO77" s="1">
        <v>140</v>
      </c>
      <c r="BP77" s="1">
        <v>3487</v>
      </c>
      <c r="BQ77" s="1">
        <v>135</v>
      </c>
      <c r="BR77" s="1">
        <v>152</v>
      </c>
      <c r="BS77" s="1">
        <v>117</v>
      </c>
      <c r="BT77" s="1">
        <v>129</v>
      </c>
      <c r="BU77" s="1">
        <v>111</v>
      </c>
      <c r="BV77" s="1">
        <v>152</v>
      </c>
      <c r="BW77" s="1">
        <v>269</v>
      </c>
      <c r="BX77" s="1">
        <v>135</v>
      </c>
      <c r="BY77" s="1">
        <v>123</v>
      </c>
      <c r="BZ77" s="1">
        <v>257</v>
      </c>
      <c r="CA77" s="1">
        <v>140</v>
      </c>
      <c r="CB77" s="1">
        <v>218.09299999999999</v>
      </c>
      <c r="CC77" s="1">
        <v>8.3940000000000001</v>
      </c>
      <c r="CD77" s="1">
        <v>9.3190000000000008</v>
      </c>
      <c r="CE77" s="1">
        <v>7.1440000000000001</v>
      </c>
      <c r="CF77" s="1">
        <v>7.923</v>
      </c>
      <c r="CG77" s="1">
        <v>6.819</v>
      </c>
      <c r="CH77" s="1">
        <v>9.3970000000000002</v>
      </c>
      <c r="CI77" s="1">
        <v>16.927</v>
      </c>
      <c r="CJ77" s="1">
        <v>8.3249999999999993</v>
      </c>
      <c r="CK77" s="1">
        <v>7.5369999999999999</v>
      </c>
      <c r="CL77" s="1">
        <v>16.207999999999998</v>
      </c>
      <c r="CM77" s="1">
        <v>8.9139999999999997</v>
      </c>
      <c r="CN77" s="1">
        <v>890</v>
      </c>
      <c r="CO77" s="1">
        <v>890</v>
      </c>
      <c r="CP77" s="1">
        <v>5207</v>
      </c>
      <c r="CQ77" s="1">
        <v>5207</v>
      </c>
      <c r="CR77" s="1">
        <v>325</v>
      </c>
      <c r="CS77">
        <v>2018</v>
      </c>
      <c r="CT77">
        <v>16021.538461538461</v>
      </c>
      <c r="CV77">
        <v>1587.3673828663013</v>
      </c>
      <c r="CW77">
        <v>254.32067577184097</v>
      </c>
    </row>
    <row r="78" spans="1:103">
      <c r="A78" s="100">
        <v>2364</v>
      </c>
      <c r="B78" t="s">
        <v>108</v>
      </c>
      <c r="C78" t="s">
        <v>109</v>
      </c>
      <c r="D78" t="s">
        <v>366</v>
      </c>
      <c r="E78" t="s">
        <v>365</v>
      </c>
      <c r="F78">
        <v>62032</v>
      </c>
      <c r="G78" s="103" t="s">
        <v>189</v>
      </c>
      <c r="H78" t="s">
        <v>113</v>
      </c>
      <c r="I78" t="s">
        <v>114</v>
      </c>
      <c r="J78" t="s">
        <v>8</v>
      </c>
      <c r="K78">
        <v>22</v>
      </c>
      <c r="L78">
        <v>1</v>
      </c>
      <c r="M78" t="s">
        <v>131</v>
      </c>
      <c r="N78" t="s">
        <v>231</v>
      </c>
      <c r="O78" t="s">
        <v>232</v>
      </c>
      <c r="P78" t="s">
        <v>184</v>
      </c>
      <c r="Q78" t="s">
        <v>118</v>
      </c>
      <c r="R78" t="s">
        <v>119</v>
      </c>
      <c r="S78" t="s">
        <v>127</v>
      </c>
      <c r="T78" s="1">
        <v>66</v>
      </c>
      <c r="U78" s="1">
        <v>0</v>
      </c>
      <c r="V78" s="1">
        <v>41</v>
      </c>
      <c r="W78" s="1">
        <v>139</v>
      </c>
      <c r="X78" s="1">
        <v>219</v>
      </c>
      <c r="Y78" s="1">
        <v>432</v>
      </c>
      <c r="Z78" s="1">
        <v>0</v>
      </c>
      <c r="AA78" s="1">
        <v>0</v>
      </c>
      <c r="AB78" s="1">
        <v>576</v>
      </c>
      <c r="AC78" s="1">
        <v>104</v>
      </c>
      <c r="AD78" s="1" t="s">
        <v>109</v>
      </c>
      <c r="AE78" s="1">
        <v>94</v>
      </c>
      <c r="AF78" s="1">
        <v>66</v>
      </c>
      <c r="AG78" s="1">
        <v>0</v>
      </c>
      <c r="AH78" s="1">
        <v>41</v>
      </c>
      <c r="AI78" s="1">
        <v>139</v>
      </c>
      <c r="AJ78" s="1">
        <v>219</v>
      </c>
      <c r="AK78" s="1">
        <v>432</v>
      </c>
      <c r="AL78" s="1">
        <v>0</v>
      </c>
      <c r="AM78" s="1">
        <v>0</v>
      </c>
      <c r="AN78" s="1">
        <v>576</v>
      </c>
      <c r="AO78" s="1">
        <v>104</v>
      </c>
      <c r="AP78" s="1" t="s">
        <v>109</v>
      </c>
      <c r="AQ78" s="1">
        <v>94</v>
      </c>
      <c r="AR78" s="2">
        <v>5.6</v>
      </c>
      <c r="AS78" s="2">
        <v>0</v>
      </c>
      <c r="AT78" s="2">
        <v>5.5</v>
      </c>
      <c r="AU78" s="2">
        <v>5.5</v>
      </c>
      <c r="AV78" s="2">
        <v>5.5</v>
      </c>
      <c r="AW78" s="2">
        <v>5.5</v>
      </c>
      <c r="AX78" s="2">
        <v>0</v>
      </c>
      <c r="AY78" s="2">
        <v>0</v>
      </c>
      <c r="AZ78" s="2">
        <v>5.6</v>
      </c>
      <c r="BA78" s="2">
        <v>5.6</v>
      </c>
      <c r="BB78" s="2" t="s">
        <v>109</v>
      </c>
      <c r="BC78" s="2">
        <v>5.7</v>
      </c>
      <c r="BD78" s="1">
        <v>370</v>
      </c>
      <c r="BE78" s="1">
        <v>0</v>
      </c>
      <c r="BF78" s="1">
        <v>226</v>
      </c>
      <c r="BG78" s="1">
        <v>765</v>
      </c>
      <c r="BH78" s="1">
        <v>1205</v>
      </c>
      <c r="BI78" s="1">
        <v>2376</v>
      </c>
      <c r="BJ78" s="1">
        <v>0</v>
      </c>
      <c r="BK78" s="1">
        <v>0</v>
      </c>
      <c r="BL78" s="1">
        <v>3226</v>
      </c>
      <c r="BM78" s="1">
        <v>582</v>
      </c>
      <c r="BN78" s="1" t="s">
        <v>109</v>
      </c>
      <c r="BO78" s="1">
        <v>536</v>
      </c>
      <c r="BP78" s="1">
        <v>370</v>
      </c>
      <c r="BQ78" s="1">
        <v>0</v>
      </c>
      <c r="BR78" s="1">
        <v>226</v>
      </c>
      <c r="BS78" s="1">
        <v>765</v>
      </c>
      <c r="BT78" s="1">
        <v>1205</v>
      </c>
      <c r="BU78" s="1">
        <v>2376</v>
      </c>
      <c r="BV78" s="1">
        <v>0</v>
      </c>
      <c r="BW78" s="1">
        <v>0</v>
      </c>
      <c r="BX78" s="1">
        <v>3226</v>
      </c>
      <c r="BY78" s="1">
        <v>582</v>
      </c>
      <c r="BZ78" s="1" t="s">
        <v>109</v>
      </c>
      <c r="CA78" s="1">
        <v>536</v>
      </c>
      <c r="CB78" s="1">
        <v>23</v>
      </c>
      <c r="CC78" s="1">
        <v>0</v>
      </c>
      <c r="CD78" s="1">
        <v>15</v>
      </c>
      <c r="CE78" s="1">
        <v>53</v>
      </c>
      <c r="CF78" s="1">
        <v>80</v>
      </c>
      <c r="CG78" s="1">
        <v>144</v>
      </c>
      <c r="CH78" s="1">
        <v>0</v>
      </c>
      <c r="CI78" s="1">
        <v>0</v>
      </c>
      <c r="CJ78" s="1">
        <v>195</v>
      </c>
      <c r="CK78" s="1">
        <v>29</v>
      </c>
      <c r="CL78" s="1" t="s">
        <v>109</v>
      </c>
      <c r="CM78" s="1">
        <v>30</v>
      </c>
      <c r="CN78" s="1">
        <v>1671</v>
      </c>
      <c r="CO78" s="1">
        <v>1671</v>
      </c>
      <c r="CP78" s="1">
        <v>9286</v>
      </c>
      <c r="CQ78" s="1">
        <v>9286</v>
      </c>
      <c r="CR78" s="1">
        <v>569</v>
      </c>
      <c r="CS78">
        <v>2018</v>
      </c>
      <c r="CT78">
        <v>16319.859402460457</v>
      </c>
      <c r="CV78">
        <v>1587.3673828663013</v>
      </c>
      <c r="CW78">
        <v>259.05612508429658</v>
      </c>
    </row>
    <row r="79" spans="1:103">
      <c r="A79" s="100">
        <v>2364</v>
      </c>
      <c r="B79" t="s">
        <v>108</v>
      </c>
      <c r="C79" t="s">
        <v>109</v>
      </c>
      <c r="D79" t="s">
        <v>366</v>
      </c>
      <c r="E79" t="s">
        <v>365</v>
      </c>
      <c r="F79">
        <v>62032</v>
      </c>
      <c r="G79" s="103" t="s">
        <v>189</v>
      </c>
      <c r="H79" t="s">
        <v>113</v>
      </c>
      <c r="I79" t="s">
        <v>114</v>
      </c>
      <c r="J79" t="s">
        <v>8</v>
      </c>
      <c r="K79">
        <v>22</v>
      </c>
      <c r="L79">
        <v>1</v>
      </c>
      <c r="M79" t="s">
        <v>131</v>
      </c>
      <c r="N79" t="s">
        <v>243</v>
      </c>
      <c r="O79" t="s">
        <v>220</v>
      </c>
      <c r="P79" t="s">
        <v>266</v>
      </c>
      <c r="Q79" t="s">
        <v>118</v>
      </c>
      <c r="R79" t="s">
        <v>119</v>
      </c>
      <c r="S79" t="s">
        <v>267</v>
      </c>
      <c r="T79" s="1">
        <v>84095</v>
      </c>
      <c r="U79" s="1">
        <v>31342</v>
      </c>
      <c r="V79" s="1">
        <v>15687</v>
      </c>
      <c r="W79" s="1">
        <v>30132</v>
      </c>
      <c r="X79" s="1">
        <v>0</v>
      </c>
      <c r="Y79" s="1">
        <v>4487</v>
      </c>
      <c r="Z79" s="1">
        <v>15377</v>
      </c>
      <c r="AA79" s="1">
        <v>11442</v>
      </c>
      <c r="AB79" s="1">
        <v>6227</v>
      </c>
      <c r="AC79" s="1">
        <v>0</v>
      </c>
      <c r="AD79" s="1" t="s">
        <v>109</v>
      </c>
      <c r="AE79" s="1">
        <v>33819</v>
      </c>
      <c r="AF79" s="1">
        <v>84095</v>
      </c>
      <c r="AG79" s="1">
        <v>31342</v>
      </c>
      <c r="AH79" s="1">
        <v>15687</v>
      </c>
      <c r="AI79" s="1">
        <v>30132</v>
      </c>
      <c r="AJ79" s="1">
        <v>0</v>
      </c>
      <c r="AK79" s="1">
        <v>4487</v>
      </c>
      <c r="AL79" s="1">
        <v>15377</v>
      </c>
      <c r="AM79" s="1">
        <v>11442</v>
      </c>
      <c r="AN79" s="1">
        <v>6227</v>
      </c>
      <c r="AO79" s="1">
        <v>0</v>
      </c>
      <c r="AP79" s="1" t="s">
        <v>109</v>
      </c>
      <c r="AQ79" s="1">
        <v>33819</v>
      </c>
      <c r="AR79" s="2">
        <v>27.166</v>
      </c>
      <c r="AS79" s="2">
        <v>27.126999999999999</v>
      </c>
      <c r="AT79" s="2">
        <v>27.3</v>
      </c>
      <c r="AU79" s="2">
        <v>27.265000000000001</v>
      </c>
      <c r="AV79" s="2">
        <v>0</v>
      </c>
      <c r="AW79" s="2">
        <v>25.158999999999999</v>
      </c>
      <c r="AX79" s="2">
        <v>24.524000000000001</v>
      </c>
      <c r="AY79" s="2">
        <v>24.488</v>
      </c>
      <c r="AZ79" s="2">
        <v>23.815999999999999</v>
      </c>
      <c r="BA79" s="2">
        <v>0</v>
      </c>
      <c r="BB79" s="2" t="s">
        <v>109</v>
      </c>
      <c r="BC79" s="2">
        <v>26.373000000000001</v>
      </c>
      <c r="BD79" s="1">
        <v>2284525</v>
      </c>
      <c r="BE79" s="1">
        <v>850214</v>
      </c>
      <c r="BF79" s="1">
        <v>428255</v>
      </c>
      <c r="BG79" s="1">
        <v>821549</v>
      </c>
      <c r="BH79" s="1">
        <v>0</v>
      </c>
      <c r="BI79" s="1">
        <v>112888</v>
      </c>
      <c r="BJ79" s="1">
        <v>377106</v>
      </c>
      <c r="BK79" s="1">
        <v>280192</v>
      </c>
      <c r="BL79" s="1">
        <v>148302</v>
      </c>
      <c r="BM79" s="1">
        <v>0</v>
      </c>
      <c r="BN79" s="1" t="s">
        <v>109</v>
      </c>
      <c r="BO79" s="1">
        <v>891908</v>
      </c>
      <c r="BP79" s="1">
        <v>2284525</v>
      </c>
      <c r="BQ79" s="1">
        <v>850214</v>
      </c>
      <c r="BR79" s="1">
        <v>428255</v>
      </c>
      <c r="BS79" s="1">
        <v>821549</v>
      </c>
      <c r="BT79" s="1">
        <v>0</v>
      </c>
      <c r="BU79" s="1">
        <v>112888</v>
      </c>
      <c r="BV79" s="1">
        <v>377106</v>
      </c>
      <c r="BW79" s="1">
        <v>280192</v>
      </c>
      <c r="BX79" s="1">
        <v>148302</v>
      </c>
      <c r="BY79" s="1">
        <v>0</v>
      </c>
      <c r="BZ79" s="1" t="s">
        <v>109</v>
      </c>
      <c r="CA79" s="1">
        <v>891908</v>
      </c>
      <c r="CB79" s="1">
        <v>201105.53</v>
      </c>
      <c r="CC79" s="1">
        <v>74756.534</v>
      </c>
      <c r="CD79" s="1">
        <v>36909.370000000003</v>
      </c>
      <c r="CE79" s="1">
        <v>68928.626999999993</v>
      </c>
      <c r="CF79" s="1">
        <v>0</v>
      </c>
      <c r="CG79" s="1">
        <v>12289.267</v>
      </c>
      <c r="CH79" s="1">
        <v>33682.29</v>
      </c>
      <c r="CI79" s="1">
        <v>25553.163</v>
      </c>
      <c r="CJ79" s="1">
        <v>12790.987999999999</v>
      </c>
      <c r="CK79" s="1">
        <v>0</v>
      </c>
      <c r="CL79" s="1" t="s">
        <v>109</v>
      </c>
      <c r="CM79" s="1">
        <v>82156.027000000002</v>
      </c>
      <c r="CN79" s="1">
        <v>232608</v>
      </c>
      <c r="CO79" s="1">
        <v>232608</v>
      </c>
      <c r="CP79" s="1">
        <v>6194939</v>
      </c>
      <c r="CQ79" s="1">
        <v>6194939</v>
      </c>
      <c r="CR79" s="1">
        <v>548171.80000000005</v>
      </c>
      <c r="CS79">
        <v>2018</v>
      </c>
      <c r="CT79">
        <v>11301.090278631626</v>
      </c>
      <c r="CV79">
        <v>386</v>
      </c>
      <c r="CW79">
        <v>43.622208475518079</v>
      </c>
    </row>
    <row r="80" spans="1:103">
      <c r="A80" s="100">
        <v>2364</v>
      </c>
      <c r="B80" t="s">
        <v>108</v>
      </c>
      <c r="C80" t="s">
        <v>109</v>
      </c>
      <c r="D80" t="s">
        <v>366</v>
      </c>
      <c r="E80" t="s">
        <v>365</v>
      </c>
      <c r="F80">
        <v>62032</v>
      </c>
      <c r="G80" s="103" t="s">
        <v>189</v>
      </c>
      <c r="H80" t="s">
        <v>113</v>
      </c>
      <c r="I80" t="s">
        <v>114</v>
      </c>
      <c r="J80" t="s">
        <v>8</v>
      </c>
      <c r="K80">
        <v>22</v>
      </c>
      <c r="L80">
        <v>1</v>
      </c>
      <c r="M80" t="s">
        <v>131</v>
      </c>
      <c r="N80" t="s">
        <v>243</v>
      </c>
      <c r="O80" t="s">
        <v>126</v>
      </c>
      <c r="P80" t="s">
        <v>126</v>
      </c>
      <c r="Q80" t="s">
        <v>118</v>
      </c>
      <c r="R80" t="s">
        <v>119</v>
      </c>
      <c r="S80" t="s">
        <v>127</v>
      </c>
      <c r="T80" s="1">
        <v>266</v>
      </c>
      <c r="U80" s="1">
        <v>394</v>
      </c>
      <c r="V80" s="1">
        <v>557</v>
      </c>
      <c r="W80" s="1">
        <v>159</v>
      </c>
      <c r="X80" s="1">
        <v>0</v>
      </c>
      <c r="Y80" s="1">
        <v>143</v>
      </c>
      <c r="Z80" s="1">
        <v>23</v>
      </c>
      <c r="AA80" s="1">
        <v>98</v>
      </c>
      <c r="AB80" s="1">
        <v>50</v>
      </c>
      <c r="AC80" s="1">
        <v>0</v>
      </c>
      <c r="AD80" s="1" t="s">
        <v>109</v>
      </c>
      <c r="AE80" s="1">
        <v>43</v>
      </c>
      <c r="AF80" s="1">
        <v>266</v>
      </c>
      <c r="AG80" s="1">
        <v>394</v>
      </c>
      <c r="AH80" s="1">
        <v>557</v>
      </c>
      <c r="AI80" s="1">
        <v>159</v>
      </c>
      <c r="AJ80" s="1">
        <v>0</v>
      </c>
      <c r="AK80" s="1">
        <v>143</v>
      </c>
      <c r="AL80" s="1">
        <v>23</v>
      </c>
      <c r="AM80" s="1">
        <v>98</v>
      </c>
      <c r="AN80" s="1">
        <v>50</v>
      </c>
      <c r="AO80" s="1">
        <v>0</v>
      </c>
      <c r="AP80" s="1" t="s">
        <v>109</v>
      </c>
      <c r="AQ80" s="1">
        <v>43</v>
      </c>
      <c r="AR80" s="2">
        <v>5.7</v>
      </c>
      <c r="AS80" s="2">
        <v>5.7</v>
      </c>
      <c r="AT80" s="2">
        <v>5.7</v>
      </c>
      <c r="AU80" s="2">
        <v>5.8</v>
      </c>
      <c r="AV80" s="2">
        <v>0</v>
      </c>
      <c r="AW80" s="2">
        <v>5.7</v>
      </c>
      <c r="AX80" s="2">
        <v>5.7</v>
      </c>
      <c r="AY80" s="2">
        <v>5.8</v>
      </c>
      <c r="AZ80" s="2">
        <v>5.8</v>
      </c>
      <c r="BA80" s="2">
        <v>0</v>
      </c>
      <c r="BB80" s="2" t="s">
        <v>109</v>
      </c>
      <c r="BC80" s="2">
        <v>5.8</v>
      </c>
      <c r="BD80" s="1">
        <v>1516</v>
      </c>
      <c r="BE80" s="1">
        <v>2246</v>
      </c>
      <c r="BF80" s="1">
        <v>3175</v>
      </c>
      <c r="BG80" s="1">
        <v>922</v>
      </c>
      <c r="BH80" s="1">
        <v>0</v>
      </c>
      <c r="BI80" s="1">
        <v>815</v>
      </c>
      <c r="BJ80" s="1">
        <v>131</v>
      </c>
      <c r="BK80" s="1">
        <v>568</v>
      </c>
      <c r="BL80" s="1">
        <v>290</v>
      </c>
      <c r="BM80" s="1">
        <v>0</v>
      </c>
      <c r="BN80" s="1" t="s">
        <v>109</v>
      </c>
      <c r="BO80" s="1">
        <v>249</v>
      </c>
      <c r="BP80" s="1">
        <v>1516</v>
      </c>
      <c r="BQ80" s="1">
        <v>2246</v>
      </c>
      <c r="BR80" s="1">
        <v>3175</v>
      </c>
      <c r="BS80" s="1">
        <v>922</v>
      </c>
      <c r="BT80" s="1">
        <v>0</v>
      </c>
      <c r="BU80" s="1">
        <v>815</v>
      </c>
      <c r="BV80" s="1">
        <v>131</v>
      </c>
      <c r="BW80" s="1">
        <v>568</v>
      </c>
      <c r="BX80" s="1">
        <v>290</v>
      </c>
      <c r="BY80" s="1">
        <v>0</v>
      </c>
      <c r="BZ80" s="1" t="s">
        <v>109</v>
      </c>
      <c r="CA80" s="1">
        <v>249</v>
      </c>
      <c r="CB80" s="1">
        <v>133.47</v>
      </c>
      <c r="CC80" s="1">
        <v>197.46600000000001</v>
      </c>
      <c r="CD80" s="1">
        <v>273.63</v>
      </c>
      <c r="CE80" s="1">
        <v>77.373000000000005</v>
      </c>
      <c r="CF80" s="1">
        <v>0</v>
      </c>
      <c r="CG80" s="1">
        <v>88.733000000000004</v>
      </c>
      <c r="CH80" s="1">
        <v>11.71</v>
      </c>
      <c r="CI80" s="1">
        <v>51.837000000000003</v>
      </c>
      <c r="CJ80" s="1">
        <v>25.012</v>
      </c>
      <c r="CK80" s="1">
        <v>0</v>
      </c>
      <c r="CL80" s="1" t="s">
        <v>109</v>
      </c>
      <c r="CM80" s="1">
        <v>22.972999999999999</v>
      </c>
      <c r="CN80" s="1">
        <v>1733</v>
      </c>
      <c r="CO80" s="1">
        <v>1733</v>
      </c>
      <c r="CP80" s="1">
        <v>9912</v>
      </c>
      <c r="CQ80" s="1">
        <v>9912</v>
      </c>
      <c r="CR80" s="1">
        <v>882.20399999999995</v>
      </c>
      <c r="CS80">
        <v>2018</v>
      </c>
      <c r="CT80">
        <v>11235.496551817947</v>
      </c>
      <c r="CV80">
        <v>1587.3673828663013</v>
      </c>
      <c r="CW80">
        <v>178.34860756662607</v>
      </c>
    </row>
    <row r="81" spans="1:101">
      <c r="A81" s="100">
        <v>2367</v>
      </c>
      <c r="B81" t="s">
        <v>108</v>
      </c>
      <c r="C81" t="s">
        <v>109</v>
      </c>
      <c r="D81" t="s">
        <v>367</v>
      </c>
      <c r="E81" t="s">
        <v>365</v>
      </c>
      <c r="F81">
        <v>62032</v>
      </c>
      <c r="G81" s="103" t="s">
        <v>189</v>
      </c>
      <c r="H81" t="s">
        <v>113</v>
      </c>
      <c r="I81" t="s">
        <v>114</v>
      </c>
      <c r="J81" t="s">
        <v>8</v>
      </c>
      <c r="K81">
        <v>22</v>
      </c>
      <c r="L81">
        <v>1</v>
      </c>
      <c r="M81" t="s">
        <v>131</v>
      </c>
      <c r="N81" t="s">
        <v>231</v>
      </c>
      <c r="O81" t="s">
        <v>232</v>
      </c>
      <c r="P81" t="s">
        <v>184</v>
      </c>
      <c r="Q81" t="s">
        <v>118</v>
      </c>
      <c r="R81" t="s">
        <v>119</v>
      </c>
      <c r="S81" t="s">
        <v>127</v>
      </c>
      <c r="T81" s="1">
        <v>0</v>
      </c>
      <c r="U81" s="1">
        <v>4</v>
      </c>
      <c r="V81" s="1">
        <v>0</v>
      </c>
      <c r="W81" s="1">
        <v>98</v>
      </c>
      <c r="X81" s="1">
        <v>39</v>
      </c>
      <c r="Y81" s="1">
        <v>99</v>
      </c>
      <c r="Z81" s="1">
        <v>0</v>
      </c>
      <c r="AA81" s="1">
        <v>0</v>
      </c>
      <c r="AB81" s="1">
        <v>133</v>
      </c>
      <c r="AC81" s="1">
        <v>17</v>
      </c>
      <c r="AD81" s="1">
        <v>0</v>
      </c>
      <c r="AE81" s="1">
        <v>42</v>
      </c>
      <c r="AF81" s="1">
        <v>0</v>
      </c>
      <c r="AG81" s="1">
        <v>4</v>
      </c>
      <c r="AH81" s="1">
        <v>0</v>
      </c>
      <c r="AI81" s="1">
        <v>98</v>
      </c>
      <c r="AJ81" s="1">
        <v>39</v>
      </c>
      <c r="AK81" s="1">
        <v>99</v>
      </c>
      <c r="AL81" s="1">
        <v>0</v>
      </c>
      <c r="AM81" s="1">
        <v>0</v>
      </c>
      <c r="AN81" s="1">
        <v>133</v>
      </c>
      <c r="AO81" s="1">
        <v>17</v>
      </c>
      <c r="AP81" s="1">
        <v>0</v>
      </c>
      <c r="AQ81" s="1">
        <v>42</v>
      </c>
      <c r="AR81" s="2">
        <v>0</v>
      </c>
      <c r="AS81" s="2">
        <v>5.7</v>
      </c>
      <c r="AT81" s="2">
        <v>0</v>
      </c>
      <c r="AU81" s="2">
        <v>5.7</v>
      </c>
      <c r="AV81" s="2">
        <v>5.7</v>
      </c>
      <c r="AW81" s="2">
        <v>5.7</v>
      </c>
      <c r="AX81" s="2">
        <v>0</v>
      </c>
      <c r="AY81" s="2">
        <v>0</v>
      </c>
      <c r="AZ81" s="2">
        <v>5.7</v>
      </c>
      <c r="BA81" s="2">
        <v>5.7</v>
      </c>
      <c r="BB81" s="2">
        <v>0</v>
      </c>
      <c r="BC81" s="2">
        <v>5.7</v>
      </c>
      <c r="BD81" s="1">
        <v>0</v>
      </c>
      <c r="BE81" s="1">
        <v>23</v>
      </c>
      <c r="BF81" s="1">
        <v>0</v>
      </c>
      <c r="BG81" s="1">
        <v>559</v>
      </c>
      <c r="BH81" s="1">
        <v>222</v>
      </c>
      <c r="BI81" s="1">
        <v>564</v>
      </c>
      <c r="BJ81" s="1">
        <v>0</v>
      </c>
      <c r="BK81" s="1">
        <v>0</v>
      </c>
      <c r="BL81" s="1">
        <v>758</v>
      </c>
      <c r="BM81" s="1">
        <v>97</v>
      </c>
      <c r="BN81" s="1">
        <v>0</v>
      </c>
      <c r="BO81" s="1">
        <v>239</v>
      </c>
      <c r="BP81" s="1">
        <v>0</v>
      </c>
      <c r="BQ81" s="1">
        <v>23</v>
      </c>
      <c r="BR81" s="1">
        <v>0</v>
      </c>
      <c r="BS81" s="1">
        <v>559</v>
      </c>
      <c r="BT81" s="1">
        <v>222</v>
      </c>
      <c r="BU81" s="1">
        <v>564</v>
      </c>
      <c r="BV81" s="1">
        <v>0</v>
      </c>
      <c r="BW81" s="1">
        <v>0</v>
      </c>
      <c r="BX81" s="1">
        <v>758</v>
      </c>
      <c r="BY81" s="1">
        <v>97</v>
      </c>
      <c r="BZ81" s="1">
        <v>0</v>
      </c>
      <c r="CA81" s="1">
        <v>239</v>
      </c>
      <c r="CB81" s="1">
        <v>0</v>
      </c>
      <c r="CC81" s="1">
        <v>1</v>
      </c>
      <c r="CD81" s="1">
        <v>0</v>
      </c>
      <c r="CE81" s="1">
        <v>37</v>
      </c>
      <c r="CF81" s="1">
        <v>13</v>
      </c>
      <c r="CG81" s="1">
        <v>35</v>
      </c>
      <c r="CH81" s="1">
        <v>0</v>
      </c>
      <c r="CI81" s="1">
        <v>0</v>
      </c>
      <c r="CJ81" s="1">
        <v>47</v>
      </c>
      <c r="CK81" s="1">
        <v>6</v>
      </c>
      <c r="CL81" s="1">
        <v>0</v>
      </c>
      <c r="CM81" s="1">
        <v>17</v>
      </c>
      <c r="CN81" s="1">
        <v>432</v>
      </c>
      <c r="CO81" s="1">
        <v>432</v>
      </c>
      <c r="CP81" s="1">
        <v>2462</v>
      </c>
      <c r="CQ81" s="1">
        <v>2462</v>
      </c>
      <c r="CR81" s="1">
        <v>156</v>
      </c>
      <c r="CS81">
        <v>2018</v>
      </c>
      <c r="CT81">
        <v>15782.051282051281</v>
      </c>
      <c r="CV81">
        <v>1587.3673828663013</v>
      </c>
      <c r="CW81">
        <v>250.51913439851495</v>
      </c>
    </row>
    <row r="82" spans="1:101">
      <c r="A82" s="100">
        <v>2367</v>
      </c>
      <c r="B82" t="s">
        <v>108</v>
      </c>
      <c r="C82" t="s">
        <v>109</v>
      </c>
      <c r="D82" t="s">
        <v>367</v>
      </c>
      <c r="E82" t="s">
        <v>365</v>
      </c>
      <c r="F82">
        <v>62032</v>
      </c>
      <c r="G82" s="103" t="s">
        <v>189</v>
      </c>
      <c r="H82" t="s">
        <v>113</v>
      </c>
      <c r="I82" t="s">
        <v>114</v>
      </c>
      <c r="J82" t="s">
        <v>8</v>
      </c>
      <c r="K82">
        <v>22</v>
      </c>
      <c r="L82">
        <v>1</v>
      </c>
      <c r="M82" t="s">
        <v>131</v>
      </c>
      <c r="N82" t="s">
        <v>231</v>
      </c>
      <c r="O82" t="s">
        <v>117</v>
      </c>
      <c r="P82" t="s">
        <v>117</v>
      </c>
      <c r="Q82" t="s">
        <v>118</v>
      </c>
      <c r="R82" t="s">
        <v>119</v>
      </c>
      <c r="S82" t="s">
        <v>120</v>
      </c>
      <c r="T82" s="1">
        <v>0</v>
      </c>
      <c r="U82" s="1">
        <v>0</v>
      </c>
      <c r="V82" s="1">
        <v>0</v>
      </c>
      <c r="W82" s="1">
        <v>0</v>
      </c>
      <c r="X82" s="1">
        <v>0</v>
      </c>
      <c r="Y82" s="1">
        <v>0</v>
      </c>
      <c r="Z82" s="1">
        <v>0</v>
      </c>
      <c r="AA82" s="1">
        <v>0</v>
      </c>
      <c r="AB82" s="1">
        <v>0</v>
      </c>
      <c r="AC82" s="1">
        <v>0</v>
      </c>
      <c r="AD82" s="1">
        <v>0</v>
      </c>
      <c r="AE82" s="1">
        <v>0</v>
      </c>
      <c r="AF82" s="1">
        <v>0</v>
      </c>
      <c r="AG82" s="1">
        <v>0</v>
      </c>
      <c r="AH82" s="1">
        <v>0</v>
      </c>
      <c r="AI82" s="1">
        <v>0</v>
      </c>
      <c r="AJ82" s="1">
        <v>0</v>
      </c>
      <c r="AK82" s="1">
        <v>0</v>
      </c>
      <c r="AL82" s="1">
        <v>0</v>
      </c>
      <c r="AM82" s="1">
        <v>0</v>
      </c>
      <c r="AN82" s="1">
        <v>0</v>
      </c>
      <c r="AO82" s="1">
        <v>0</v>
      </c>
      <c r="AP82" s="1">
        <v>0</v>
      </c>
      <c r="AQ82" s="1">
        <v>0</v>
      </c>
      <c r="AR82" s="2">
        <v>0</v>
      </c>
      <c r="AS82" s="2">
        <v>0</v>
      </c>
      <c r="AT82" s="2">
        <v>0</v>
      </c>
      <c r="AU82" s="2">
        <v>0</v>
      </c>
      <c r="AV82" s="2">
        <v>0</v>
      </c>
      <c r="AW82" s="2">
        <v>0</v>
      </c>
      <c r="AX82" s="2">
        <v>0</v>
      </c>
      <c r="AY82" s="2">
        <v>0</v>
      </c>
      <c r="AZ82" s="2">
        <v>0</v>
      </c>
      <c r="BA82" s="2">
        <v>0</v>
      </c>
      <c r="BB82" s="2">
        <v>0</v>
      </c>
      <c r="BC82" s="2">
        <v>0</v>
      </c>
      <c r="BD82" s="1">
        <v>0</v>
      </c>
      <c r="BE82" s="1">
        <v>0</v>
      </c>
      <c r="BF82" s="1">
        <v>0</v>
      </c>
      <c r="BG82" s="1">
        <v>0</v>
      </c>
      <c r="BH82" s="1">
        <v>0</v>
      </c>
      <c r="BI82" s="1">
        <v>0</v>
      </c>
      <c r="BJ82" s="1">
        <v>0</v>
      </c>
      <c r="BK82" s="1">
        <v>0</v>
      </c>
      <c r="BL82" s="1">
        <v>0</v>
      </c>
      <c r="BM82" s="1">
        <v>0</v>
      </c>
      <c r="BN82" s="1">
        <v>0</v>
      </c>
      <c r="BO82" s="1">
        <v>0</v>
      </c>
      <c r="BP82" s="1">
        <v>0</v>
      </c>
      <c r="BQ82" s="1">
        <v>0</v>
      </c>
      <c r="BR82" s="1">
        <v>0</v>
      </c>
      <c r="BS82" s="1">
        <v>0</v>
      </c>
      <c r="BT82" s="1">
        <v>0</v>
      </c>
      <c r="BU82" s="1">
        <v>0</v>
      </c>
      <c r="BV82" s="1">
        <v>0</v>
      </c>
      <c r="BW82" s="1">
        <v>0</v>
      </c>
      <c r="BX82" s="1">
        <v>0</v>
      </c>
      <c r="BY82" s="1">
        <v>0</v>
      </c>
      <c r="BZ82" s="1">
        <v>0</v>
      </c>
      <c r="CA82" s="1">
        <v>0</v>
      </c>
      <c r="CB82" s="1">
        <v>0</v>
      </c>
      <c r="CC82" s="1">
        <v>0</v>
      </c>
      <c r="CD82" s="1">
        <v>0</v>
      </c>
      <c r="CE82" s="1">
        <v>0</v>
      </c>
      <c r="CF82" s="1">
        <v>0</v>
      </c>
      <c r="CG82" s="1">
        <v>0</v>
      </c>
      <c r="CH82" s="1">
        <v>0</v>
      </c>
      <c r="CI82" s="1">
        <v>0</v>
      </c>
      <c r="CJ82" s="1">
        <v>0</v>
      </c>
      <c r="CK82" s="1">
        <v>0</v>
      </c>
      <c r="CL82" s="1">
        <v>0</v>
      </c>
      <c r="CM82" s="1">
        <v>0</v>
      </c>
      <c r="CN82" s="1">
        <v>0</v>
      </c>
      <c r="CO82" s="1">
        <v>0</v>
      </c>
      <c r="CP82" s="1">
        <v>0</v>
      </c>
      <c r="CQ82" s="1">
        <v>0</v>
      </c>
      <c r="CR82" s="1">
        <v>0</v>
      </c>
      <c r="CS82">
        <v>2018</v>
      </c>
      <c r="CT82" t="s">
        <v>8</v>
      </c>
      <c r="CV82">
        <v>475.6390309534886</v>
      </c>
      <c r="CW82" t="s">
        <v>8</v>
      </c>
    </row>
    <row r="83" spans="1:101">
      <c r="A83" s="100">
        <v>2367</v>
      </c>
      <c r="B83" t="s">
        <v>108</v>
      </c>
      <c r="C83" t="s">
        <v>109</v>
      </c>
      <c r="D83" t="s">
        <v>367</v>
      </c>
      <c r="E83" t="s">
        <v>365</v>
      </c>
      <c r="F83">
        <v>62032</v>
      </c>
      <c r="G83" s="103" t="s">
        <v>189</v>
      </c>
      <c r="H83" t="s">
        <v>113</v>
      </c>
      <c r="I83" t="s">
        <v>114</v>
      </c>
      <c r="J83" t="s">
        <v>8</v>
      </c>
      <c r="K83">
        <v>22</v>
      </c>
      <c r="L83">
        <v>1</v>
      </c>
      <c r="M83" t="s">
        <v>131</v>
      </c>
      <c r="N83" t="s">
        <v>243</v>
      </c>
      <c r="O83" t="s">
        <v>220</v>
      </c>
      <c r="P83" t="s">
        <v>266</v>
      </c>
      <c r="Q83" t="s">
        <v>118</v>
      </c>
      <c r="R83" t="s">
        <v>119</v>
      </c>
      <c r="S83" t="s">
        <v>267</v>
      </c>
      <c r="T83" s="1">
        <v>20967</v>
      </c>
      <c r="U83" s="1">
        <v>6883</v>
      </c>
      <c r="V83" s="1">
        <v>643</v>
      </c>
      <c r="W83" s="1">
        <v>8914</v>
      </c>
      <c r="X83" s="1">
        <v>1044</v>
      </c>
      <c r="Y83" s="1">
        <v>867</v>
      </c>
      <c r="Z83" s="1">
        <v>1497</v>
      </c>
      <c r="AA83" s="1">
        <v>3820</v>
      </c>
      <c r="AB83" s="1">
        <v>1071</v>
      </c>
      <c r="AC83" s="1">
        <v>161</v>
      </c>
      <c r="AD83" s="1">
        <v>4566</v>
      </c>
      <c r="AE83" s="1">
        <v>2637</v>
      </c>
      <c r="AF83" s="1">
        <v>20967</v>
      </c>
      <c r="AG83" s="1">
        <v>6883</v>
      </c>
      <c r="AH83" s="1">
        <v>643</v>
      </c>
      <c r="AI83" s="1">
        <v>8914</v>
      </c>
      <c r="AJ83" s="1">
        <v>1044</v>
      </c>
      <c r="AK83" s="1">
        <v>867</v>
      </c>
      <c r="AL83" s="1">
        <v>1497</v>
      </c>
      <c r="AM83" s="1">
        <v>3820</v>
      </c>
      <c r="AN83" s="1">
        <v>1071</v>
      </c>
      <c r="AO83" s="1">
        <v>161</v>
      </c>
      <c r="AP83" s="1">
        <v>4566</v>
      </c>
      <c r="AQ83" s="1">
        <v>2637</v>
      </c>
      <c r="AR83" s="2">
        <v>26.25</v>
      </c>
      <c r="AS83" s="2">
        <v>26.2</v>
      </c>
      <c r="AT83" s="2">
        <v>26.2</v>
      </c>
      <c r="AU83" s="2">
        <v>26.2</v>
      </c>
      <c r="AV83" s="2">
        <v>26.2</v>
      </c>
      <c r="AW83" s="2">
        <v>26.2</v>
      </c>
      <c r="AX83" s="2">
        <v>26.2</v>
      </c>
      <c r="AY83" s="2">
        <v>26.2</v>
      </c>
      <c r="AZ83" s="2">
        <v>26.2</v>
      </c>
      <c r="BA83" s="2">
        <v>26.2</v>
      </c>
      <c r="BB83" s="2">
        <v>26.2</v>
      </c>
      <c r="BC83" s="2">
        <v>26.2</v>
      </c>
      <c r="BD83" s="1">
        <v>550384</v>
      </c>
      <c r="BE83" s="1">
        <v>180335</v>
      </c>
      <c r="BF83" s="1">
        <v>16847</v>
      </c>
      <c r="BG83" s="1">
        <v>233547</v>
      </c>
      <c r="BH83" s="1">
        <v>27353</v>
      </c>
      <c r="BI83" s="1">
        <v>22715</v>
      </c>
      <c r="BJ83" s="1">
        <v>39221</v>
      </c>
      <c r="BK83" s="1">
        <v>100084</v>
      </c>
      <c r="BL83" s="1">
        <v>28060</v>
      </c>
      <c r="BM83" s="1">
        <v>4218</v>
      </c>
      <c r="BN83" s="1">
        <v>119629</v>
      </c>
      <c r="BO83" s="1">
        <v>69089</v>
      </c>
      <c r="BP83" s="1">
        <v>550384</v>
      </c>
      <c r="BQ83" s="1">
        <v>180335</v>
      </c>
      <c r="BR83" s="1">
        <v>16847</v>
      </c>
      <c r="BS83" s="1">
        <v>233547</v>
      </c>
      <c r="BT83" s="1">
        <v>27353</v>
      </c>
      <c r="BU83" s="1">
        <v>22715</v>
      </c>
      <c r="BV83" s="1">
        <v>39221</v>
      </c>
      <c r="BW83" s="1">
        <v>100084</v>
      </c>
      <c r="BX83" s="1">
        <v>28060</v>
      </c>
      <c r="BY83" s="1">
        <v>4218</v>
      </c>
      <c r="BZ83" s="1">
        <v>119629</v>
      </c>
      <c r="CA83" s="1">
        <v>69089</v>
      </c>
      <c r="CB83" s="1">
        <v>36500.404000000002</v>
      </c>
      <c r="CC83" s="1">
        <v>11111.585999999999</v>
      </c>
      <c r="CD83" s="1">
        <v>956.90499999999997</v>
      </c>
      <c r="CE83" s="1">
        <v>15304.174999999999</v>
      </c>
      <c r="CF83" s="1">
        <v>1546.558</v>
      </c>
      <c r="CG83" s="1">
        <v>1454.91</v>
      </c>
      <c r="CH83" s="1">
        <v>2474.4459999999999</v>
      </c>
      <c r="CI83" s="1">
        <v>5982.357</v>
      </c>
      <c r="CJ83" s="1">
        <v>1728.8019999999999</v>
      </c>
      <c r="CK83" s="1">
        <v>246.26300000000001</v>
      </c>
      <c r="CL83" s="1">
        <v>6941.8270000000002</v>
      </c>
      <c r="CM83" s="1">
        <v>3946.9490000000001</v>
      </c>
      <c r="CN83" s="1">
        <v>53070</v>
      </c>
      <c r="CO83" s="1">
        <v>53070</v>
      </c>
      <c r="CP83" s="1">
        <v>1391482</v>
      </c>
      <c r="CQ83" s="1">
        <v>1391482</v>
      </c>
      <c r="CR83" s="1">
        <v>88195.182000000001</v>
      </c>
      <c r="CS83">
        <v>2018</v>
      </c>
      <c r="CT83">
        <v>15777.301757821646</v>
      </c>
      <c r="CV83">
        <v>386</v>
      </c>
      <c r="CW83">
        <v>60.900384785191555</v>
      </c>
    </row>
    <row r="84" spans="1:101">
      <c r="A84" s="100">
        <v>2367</v>
      </c>
      <c r="B84" t="s">
        <v>108</v>
      </c>
      <c r="C84" t="s">
        <v>109</v>
      </c>
      <c r="D84" t="s">
        <v>367</v>
      </c>
      <c r="E84" t="s">
        <v>365</v>
      </c>
      <c r="F84">
        <v>62032</v>
      </c>
      <c r="G84" s="103" t="s">
        <v>189</v>
      </c>
      <c r="H84" t="s">
        <v>113</v>
      </c>
      <c r="I84" t="s">
        <v>114</v>
      </c>
      <c r="J84" t="s">
        <v>8</v>
      </c>
      <c r="K84">
        <v>22</v>
      </c>
      <c r="L84">
        <v>1</v>
      </c>
      <c r="M84" t="s">
        <v>131</v>
      </c>
      <c r="N84" t="s">
        <v>243</v>
      </c>
      <c r="O84" t="s">
        <v>126</v>
      </c>
      <c r="P84" t="s">
        <v>126</v>
      </c>
      <c r="Q84" t="s">
        <v>118</v>
      </c>
      <c r="R84" t="s">
        <v>119</v>
      </c>
      <c r="S84" t="s">
        <v>127</v>
      </c>
      <c r="T84" s="1">
        <v>0</v>
      </c>
      <c r="U84" s="1">
        <v>0</v>
      </c>
      <c r="V84" s="1">
        <v>0</v>
      </c>
      <c r="W84" s="1">
        <v>0</v>
      </c>
      <c r="X84" s="1">
        <v>0</v>
      </c>
      <c r="Y84" s="1">
        <v>0</v>
      </c>
      <c r="Z84" s="1">
        <v>0</v>
      </c>
      <c r="AA84" s="1">
        <v>0</v>
      </c>
      <c r="AB84" s="1">
        <v>0</v>
      </c>
      <c r="AC84" s="1">
        <v>0</v>
      </c>
      <c r="AD84" s="1">
        <v>0</v>
      </c>
      <c r="AE84" s="1">
        <v>0</v>
      </c>
      <c r="AF84" s="1">
        <v>0</v>
      </c>
      <c r="AG84" s="1">
        <v>0</v>
      </c>
      <c r="AH84" s="1">
        <v>0</v>
      </c>
      <c r="AI84" s="1">
        <v>0</v>
      </c>
      <c r="AJ84" s="1">
        <v>0</v>
      </c>
      <c r="AK84" s="1">
        <v>0</v>
      </c>
      <c r="AL84" s="1">
        <v>0</v>
      </c>
      <c r="AM84" s="1">
        <v>0</v>
      </c>
      <c r="AN84" s="1">
        <v>0</v>
      </c>
      <c r="AO84" s="1">
        <v>0</v>
      </c>
      <c r="AP84" s="1">
        <v>0</v>
      </c>
      <c r="AQ84" s="1">
        <v>0</v>
      </c>
      <c r="AR84" s="2">
        <v>0</v>
      </c>
      <c r="AS84" s="2">
        <v>0</v>
      </c>
      <c r="AT84" s="2">
        <v>0</v>
      </c>
      <c r="AU84" s="2">
        <v>0</v>
      </c>
      <c r="AV84" s="2">
        <v>0</v>
      </c>
      <c r="AW84" s="2">
        <v>0</v>
      </c>
      <c r="AX84" s="2">
        <v>0</v>
      </c>
      <c r="AY84" s="2">
        <v>0</v>
      </c>
      <c r="AZ84" s="2">
        <v>0</v>
      </c>
      <c r="BA84" s="2">
        <v>0</v>
      </c>
      <c r="BB84" s="2">
        <v>0</v>
      </c>
      <c r="BC84" s="2">
        <v>0</v>
      </c>
      <c r="BD84" s="1">
        <v>0</v>
      </c>
      <c r="BE84" s="1">
        <v>0</v>
      </c>
      <c r="BF84" s="1">
        <v>0</v>
      </c>
      <c r="BG84" s="1">
        <v>0</v>
      </c>
      <c r="BH84" s="1">
        <v>0</v>
      </c>
      <c r="BI84" s="1">
        <v>0</v>
      </c>
      <c r="BJ84" s="1">
        <v>0</v>
      </c>
      <c r="BK84" s="1">
        <v>0</v>
      </c>
      <c r="BL84" s="1">
        <v>0</v>
      </c>
      <c r="BM84" s="1">
        <v>0</v>
      </c>
      <c r="BN84" s="1">
        <v>0</v>
      </c>
      <c r="BO84" s="1">
        <v>0</v>
      </c>
      <c r="BP84" s="1">
        <v>0</v>
      </c>
      <c r="BQ84" s="1">
        <v>0</v>
      </c>
      <c r="BR84" s="1">
        <v>0</v>
      </c>
      <c r="BS84" s="1">
        <v>0</v>
      </c>
      <c r="BT84" s="1">
        <v>0</v>
      </c>
      <c r="BU84" s="1">
        <v>0</v>
      </c>
      <c r="BV84" s="1">
        <v>0</v>
      </c>
      <c r="BW84" s="1">
        <v>0</v>
      </c>
      <c r="BX84" s="1">
        <v>0</v>
      </c>
      <c r="BY84" s="1">
        <v>0</v>
      </c>
      <c r="BZ84" s="1">
        <v>0</v>
      </c>
      <c r="CA84" s="1">
        <v>0</v>
      </c>
      <c r="CB84" s="1">
        <v>0</v>
      </c>
      <c r="CC84" s="1">
        <v>0</v>
      </c>
      <c r="CD84" s="1">
        <v>0</v>
      </c>
      <c r="CE84" s="1">
        <v>0</v>
      </c>
      <c r="CF84" s="1">
        <v>0</v>
      </c>
      <c r="CG84" s="1">
        <v>0</v>
      </c>
      <c r="CH84" s="1">
        <v>0</v>
      </c>
      <c r="CI84" s="1">
        <v>0</v>
      </c>
      <c r="CJ84" s="1">
        <v>0</v>
      </c>
      <c r="CK84" s="1">
        <v>0</v>
      </c>
      <c r="CL84" s="1">
        <v>0</v>
      </c>
      <c r="CM84" s="1">
        <v>0</v>
      </c>
      <c r="CN84" s="1">
        <v>0</v>
      </c>
      <c r="CO84" s="1">
        <v>0</v>
      </c>
      <c r="CP84" s="1">
        <v>0</v>
      </c>
      <c r="CQ84" s="1">
        <v>0</v>
      </c>
      <c r="CR84" s="1">
        <v>0</v>
      </c>
      <c r="CS84">
        <v>2018</v>
      </c>
      <c r="CT84" t="s">
        <v>8</v>
      </c>
      <c r="CV84">
        <v>1587.3673828663013</v>
      </c>
      <c r="CW84" t="s">
        <v>8</v>
      </c>
    </row>
    <row r="85" spans="1:101">
      <c r="A85" s="100">
        <v>2367</v>
      </c>
      <c r="B85" t="s">
        <v>108</v>
      </c>
      <c r="C85" t="s">
        <v>109</v>
      </c>
      <c r="D85" t="s">
        <v>367</v>
      </c>
      <c r="E85" t="s">
        <v>365</v>
      </c>
      <c r="F85">
        <v>62032</v>
      </c>
      <c r="G85" s="103" t="s">
        <v>189</v>
      </c>
      <c r="H85" t="s">
        <v>113</v>
      </c>
      <c r="I85" t="s">
        <v>114</v>
      </c>
      <c r="J85" t="s">
        <v>8</v>
      </c>
      <c r="K85">
        <v>22</v>
      </c>
      <c r="L85">
        <v>1</v>
      </c>
      <c r="M85" t="s">
        <v>131</v>
      </c>
      <c r="N85" t="s">
        <v>243</v>
      </c>
      <c r="O85" t="s">
        <v>117</v>
      </c>
      <c r="P85" t="s">
        <v>117</v>
      </c>
      <c r="Q85" t="s">
        <v>118</v>
      </c>
      <c r="R85" t="s">
        <v>119</v>
      </c>
      <c r="S85" t="s">
        <v>120</v>
      </c>
      <c r="T85" s="1">
        <v>983</v>
      </c>
      <c r="U85" s="1">
        <v>3438</v>
      </c>
      <c r="V85" s="1">
        <v>747</v>
      </c>
      <c r="W85" s="1">
        <v>960</v>
      </c>
      <c r="X85" s="1">
        <v>630</v>
      </c>
      <c r="Y85" s="1">
        <v>400</v>
      </c>
      <c r="Z85" s="1">
        <v>750</v>
      </c>
      <c r="AA85" s="1">
        <v>3787</v>
      </c>
      <c r="AB85" s="1">
        <v>841</v>
      </c>
      <c r="AC85" s="1">
        <v>1711</v>
      </c>
      <c r="AD85" s="1">
        <v>2698</v>
      </c>
      <c r="AE85" s="1">
        <v>1940</v>
      </c>
      <c r="AF85" s="1">
        <v>983</v>
      </c>
      <c r="AG85" s="1">
        <v>3438</v>
      </c>
      <c r="AH85" s="1">
        <v>747</v>
      </c>
      <c r="AI85" s="1">
        <v>960</v>
      </c>
      <c r="AJ85" s="1">
        <v>630</v>
      </c>
      <c r="AK85" s="1">
        <v>400</v>
      </c>
      <c r="AL85" s="1">
        <v>750</v>
      </c>
      <c r="AM85" s="1">
        <v>3787</v>
      </c>
      <c r="AN85" s="1">
        <v>841</v>
      </c>
      <c r="AO85" s="1">
        <v>1711</v>
      </c>
      <c r="AP85" s="1">
        <v>2698</v>
      </c>
      <c r="AQ85" s="1">
        <v>1940</v>
      </c>
      <c r="AR85" s="2">
        <v>1.05</v>
      </c>
      <c r="AS85" s="2">
        <v>1.05</v>
      </c>
      <c r="AT85" s="2">
        <v>1.05</v>
      </c>
      <c r="AU85" s="2">
        <v>1.05</v>
      </c>
      <c r="AV85" s="2">
        <v>1.05</v>
      </c>
      <c r="AW85" s="2">
        <v>1.05</v>
      </c>
      <c r="AX85" s="2">
        <v>1.05</v>
      </c>
      <c r="AY85" s="2">
        <v>1.05</v>
      </c>
      <c r="AZ85" s="2">
        <v>1.05</v>
      </c>
      <c r="BA85" s="2">
        <v>1.05</v>
      </c>
      <c r="BB85" s="2">
        <v>1.05</v>
      </c>
      <c r="BC85" s="2">
        <v>1.05</v>
      </c>
      <c r="BD85" s="1">
        <v>1032</v>
      </c>
      <c r="BE85" s="1">
        <v>3610</v>
      </c>
      <c r="BF85" s="1">
        <v>784</v>
      </c>
      <c r="BG85" s="1">
        <v>1008</v>
      </c>
      <c r="BH85" s="1">
        <v>662</v>
      </c>
      <c r="BI85" s="1">
        <v>420</v>
      </c>
      <c r="BJ85" s="1">
        <v>788</v>
      </c>
      <c r="BK85" s="1">
        <v>3976</v>
      </c>
      <c r="BL85" s="1">
        <v>883</v>
      </c>
      <c r="BM85" s="1">
        <v>1797</v>
      </c>
      <c r="BN85" s="1">
        <v>2833</v>
      </c>
      <c r="BO85" s="1">
        <v>2037</v>
      </c>
      <c r="BP85" s="1">
        <v>1032</v>
      </c>
      <c r="BQ85" s="1">
        <v>3610</v>
      </c>
      <c r="BR85" s="1">
        <v>784</v>
      </c>
      <c r="BS85" s="1">
        <v>1008</v>
      </c>
      <c r="BT85" s="1">
        <v>662</v>
      </c>
      <c r="BU85" s="1">
        <v>420</v>
      </c>
      <c r="BV85" s="1">
        <v>788</v>
      </c>
      <c r="BW85" s="1">
        <v>3976</v>
      </c>
      <c r="BX85" s="1">
        <v>883</v>
      </c>
      <c r="BY85" s="1">
        <v>1797</v>
      </c>
      <c r="BZ85" s="1">
        <v>2833</v>
      </c>
      <c r="CA85" s="1">
        <v>2037</v>
      </c>
      <c r="CB85" s="1">
        <v>68.45</v>
      </c>
      <c r="CC85" s="1">
        <v>222.429</v>
      </c>
      <c r="CD85" s="1">
        <v>44.552</v>
      </c>
      <c r="CE85" s="1">
        <v>66.054000000000002</v>
      </c>
      <c r="CF85" s="1">
        <v>37.402000000000001</v>
      </c>
      <c r="CG85" s="1">
        <v>26.901</v>
      </c>
      <c r="CH85" s="1">
        <v>49.683</v>
      </c>
      <c r="CI85" s="1">
        <v>237.68</v>
      </c>
      <c r="CJ85" s="1">
        <v>54.405000000000001</v>
      </c>
      <c r="CK85" s="1">
        <v>104.88500000000001</v>
      </c>
      <c r="CL85" s="1">
        <v>164.387</v>
      </c>
      <c r="CM85" s="1">
        <v>116.37</v>
      </c>
      <c r="CN85" s="1">
        <v>18885</v>
      </c>
      <c r="CO85" s="1">
        <v>18885</v>
      </c>
      <c r="CP85" s="1">
        <v>19830</v>
      </c>
      <c r="CQ85" s="1">
        <v>19830</v>
      </c>
      <c r="CR85" s="1">
        <v>1193.1980000000001</v>
      </c>
      <c r="CS85">
        <v>2018</v>
      </c>
      <c r="CT85">
        <v>16619.20318337778</v>
      </c>
      <c r="CV85">
        <v>475.6390309534886</v>
      </c>
      <c r="CW85">
        <v>79.047416973609401</v>
      </c>
    </row>
    <row r="86" spans="1:101">
      <c r="A86" s="100">
        <v>2367</v>
      </c>
      <c r="B86" t="s">
        <v>108</v>
      </c>
      <c r="C86" t="s">
        <v>109</v>
      </c>
      <c r="D86" t="s">
        <v>367</v>
      </c>
      <c r="E86" t="s">
        <v>365</v>
      </c>
      <c r="F86">
        <v>62032</v>
      </c>
      <c r="G86" s="103" t="s">
        <v>189</v>
      </c>
      <c r="H86" t="s">
        <v>113</v>
      </c>
      <c r="I86" t="s">
        <v>114</v>
      </c>
      <c r="J86" t="s">
        <v>8</v>
      </c>
      <c r="K86">
        <v>22</v>
      </c>
      <c r="L86">
        <v>1</v>
      </c>
      <c r="M86" t="s">
        <v>131</v>
      </c>
      <c r="N86" t="s">
        <v>243</v>
      </c>
      <c r="O86" t="s">
        <v>368</v>
      </c>
      <c r="P86" t="s">
        <v>369</v>
      </c>
      <c r="Q86" t="s">
        <v>118</v>
      </c>
      <c r="R86" t="s">
        <v>119</v>
      </c>
      <c r="S86" t="s">
        <v>267</v>
      </c>
      <c r="T86" s="1">
        <v>131</v>
      </c>
      <c r="U86" s="1">
        <v>13</v>
      </c>
      <c r="V86" s="1">
        <v>28</v>
      </c>
      <c r="W86" s="1">
        <v>56</v>
      </c>
      <c r="X86" s="1">
        <v>0</v>
      </c>
      <c r="Y86" s="1">
        <v>0</v>
      </c>
      <c r="Z86" s="1">
        <v>0</v>
      </c>
      <c r="AA86" s="1">
        <v>0</v>
      </c>
      <c r="AB86" s="1">
        <v>0</v>
      </c>
      <c r="AC86" s="1">
        <v>0</v>
      </c>
      <c r="AD86" s="1">
        <v>0</v>
      </c>
      <c r="AE86" s="1">
        <v>0</v>
      </c>
      <c r="AF86" s="1">
        <v>131</v>
      </c>
      <c r="AG86" s="1">
        <v>13</v>
      </c>
      <c r="AH86" s="1">
        <v>28</v>
      </c>
      <c r="AI86" s="1">
        <v>56</v>
      </c>
      <c r="AJ86" s="1">
        <v>0</v>
      </c>
      <c r="AK86" s="1">
        <v>0</v>
      </c>
      <c r="AL86" s="1">
        <v>0</v>
      </c>
      <c r="AM86" s="1">
        <v>0</v>
      </c>
      <c r="AN86" s="1">
        <v>0</v>
      </c>
      <c r="AO86" s="1">
        <v>0</v>
      </c>
      <c r="AP86" s="1">
        <v>0</v>
      </c>
      <c r="AQ86" s="1">
        <v>0</v>
      </c>
      <c r="AR86" s="2">
        <v>15.2</v>
      </c>
      <c r="AS86" s="2">
        <v>15.2</v>
      </c>
      <c r="AT86" s="2">
        <v>15.2</v>
      </c>
      <c r="AU86" s="2">
        <v>15.2</v>
      </c>
      <c r="AV86" s="2">
        <v>0</v>
      </c>
      <c r="AW86" s="2">
        <v>0</v>
      </c>
      <c r="AX86" s="2">
        <v>0</v>
      </c>
      <c r="AY86" s="2">
        <v>0</v>
      </c>
      <c r="AZ86" s="2">
        <v>0</v>
      </c>
      <c r="BA86" s="2">
        <v>0</v>
      </c>
      <c r="BB86" s="2">
        <v>0</v>
      </c>
      <c r="BC86" s="2">
        <v>0</v>
      </c>
      <c r="BD86" s="1">
        <v>1991</v>
      </c>
      <c r="BE86" s="1">
        <v>198</v>
      </c>
      <c r="BF86" s="1">
        <v>426</v>
      </c>
      <c r="BG86" s="1">
        <v>851</v>
      </c>
      <c r="BH86" s="1">
        <v>0</v>
      </c>
      <c r="BI86" s="1">
        <v>0</v>
      </c>
      <c r="BJ86" s="1">
        <v>0</v>
      </c>
      <c r="BK86" s="1">
        <v>0</v>
      </c>
      <c r="BL86" s="1">
        <v>0</v>
      </c>
      <c r="BM86" s="1">
        <v>0</v>
      </c>
      <c r="BN86" s="1">
        <v>0</v>
      </c>
      <c r="BO86" s="1">
        <v>0</v>
      </c>
      <c r="BP86" s="1">
        <v>1991</v>
      </c>
      <c r="BQ86" s="1">
        <v>198</v>
      </c>
      <c r="BR86" s="1">
        <v>426</v>
      </c>
      <c r="BS86" s="1">
        <v>851</v>
      </c>
      <c r="BT86" s="1">
        <v>0</v>
      </c>
      <c r="BU86" s="1">
        <v>0</v>
      </c>
      <c r="BV86" s="1">
        <v>0</v>
      </c>
      <c r="BW86" s="1">
        <v>0</v>
      </c>
      <c r="BX86" s="1">
        <v>0</v>
      </c>
      <c r="BY86" s="1">
        <v>0</v>
      </c>
      <c r="BZ86" s="1">
        <v>0</v>
      </c>
      <c r="CA86" s="1">
        <v>0</v>
      </c>
      <c r="CB86" s="1">
        <v>132.053</v>
      </c>
      <c r="CC86" s="1">
        <v>12.175000000000001</v>
      </c>
      <c r="CD86" s="1">
        <v>24.175000000000001</v>
      </c>
      <c r="CE86" s="1">
        <v>55.779000000000003</v>
      </c>
      <c r="CF86" s="1">
        <v>0</v>
      </c>
      <c r="CG86" s="1">
        <v>0</v>
      </c>
      <c r="CH86" s="1">
        <v>0</v>
      </c>
      <c r="CI86" s="1">
        <v>0</v>
      </c>
      <c r="CJ86" s="1">
        <v>0</v>
      </c>
      <c r="CK86" s="1">
        <v>0</v>
      </c>
      <c r="CL86" s="1">
        <v>0</v>
      </c>
      <c r="CM86" s="1">
        <v>0</v>
      </c>
      <c r="CN86" s="1">
        <v>228</v>
      </c>
      <c r="CO86" s="1">
        <v>228</v>
      </c>
      <c r="CP86" s="1">
        <v>3466</v>
      </c>
      <c r="CQ86" s="1">
        <v>3466</v>
      </c>
      <c r="CR86" s="1">
        <v>224.18199999999999</v>
      </c>
      <c r="CS86">
        <v>2018</v>
      </c>
      <c r="CT86">
        <v>15460.652505553524</v>
      </c>
      <c r="CV86">
        <v>50</v>
      </c>
      <c r="CW86">
        <v>7.7303262527767611</v>
      </c>
    </row>
    <row r="87" spans="1:101">
      <c r="A87" s="100">
        <v>2367</v>
      </c>
      <c r="B87" t="s">
        <v>108</v>
      </c>
      <c r="C87" t="s">
        <v>109</v>
      </c>
      <c r="D87" t="s">
        <v>367</v>
      </c>
      <c r="E87" t="s">
        <v>365</v>
      </c>
      <c r="F87">
        <v>62032</v>
      </c>
      <c r="G87" s="103" t="s">
        <v>189</v>
      </c>
      <c r="H87" t="s">
        <v>113</v>
      </c>
      <c r="I87" t="s">
        <v>114</v>
      </c>
      <c r="J87" t="s">
        <v>8</v>
      </c>
      <c r="K87">
        <v>22</v>
      </c>
      <c r="L87">
        <v>1</v>
      </c>
      <c r="M87" t="s">
        <v>131</v>
      </c>
      <c r="N87" t="s">
        <v>243</v>
      </c>
      <c r="O87" t="s">
        <v>128</v>
      </c>
      <c r="P87" t="s">
        <v>128</v>
      </c>
      <c r="Q87" t="s">
        <v>118</v>
      </c>
      <c r="R87" t="s">
        <v>119</v>
      </c>
      <c r="S87" t="s">
        <v>127</v>
      </c>
      <c r="T87" s="1">
        <v>13492</v>
      </c>
      <c r="U87" s="1">
        <v>2576</v>
      </c>
      <c r="V87" s="1">
        <v>1808</v>
      </c>
      <c r="W87" s="1">
        <v>1720</v>
      </c>
      <c r="X87" s="1">
        <v>1981</v>
      </c>
      <c r="Y87" s="1">
        <v>1108</v>
      </c>
      <c r="Z87" s="1">
        <v>3077</v>
      </c>
      <c r="AA87" s="1">
        <v>5607</v>
      </c>
      <c r="AB87" s="1">
        <v>806</v>
      </c>
      <c r="AC87" s="1">
        <v>161</v>
      </c>
      <c r="AD87" s="1">
        <v>3606</v>
      </c>
      <c r="AE87" s="1">
        <v>1116</v>
      </c>
      <c r="AF87" s="1">
        <v>13492</v>
      </c>
      <c r="AG87" s="1">
        <v>2576</v>
      </c>
      <c r="AH87" s="1">
        <v>1808</v>
      </c>
      <c r="AI87" s="1">
        <v>1720</v>
      </c>
      <c r="AJ87" s="1">
        <v>1981</v>
      </c>
      <c r="AK87" s="1">
        <v>1108</v>
      </c>
      <c r="AL87" s="1">
        <v>3077</v>
      </c>
      <c r="AM87" s="1">
        <v>5607</v>
      </c>
      <c r="AN87" s="1">
        <v>806</v>
      </c>
      <c r="AO87" s="1">
        <v>161</v>
      </c>
      <c r="AP87" s="1">
        <v>3606</v>
      </c>
      <c r="AQ87" s="1">
        <v>1116</v>
      </c>
      <c r="AR87" s="2">
        <v>5.9</v>
      </c>
      <c r="AS87" s="2">
        <v>6.0709999999999997</v>
      </c>
      <c r="AT87" s="2">
        <v>5.8</v>
      </c>
      <c r="AU87" s="2">
        <v>5.9</v>
      </c>
      <c r="AV87" s="2">
        <v>5.9</v>
      </c>
      <c r="AW87" s="2">
        <v>5.9</v>
      </c>
      <c r="AX87" s="2">
        <v>5.9</v>
      </c>
      <c r="AY87" s="2">
        <v>5.9</v>
      </c>
      <c r="AZ87" s="2">
        <v>5.9</v>
      </c>
      <c r="BA87" s="2">
        <v>5.8</v>
      </c>
      <c r="BB87" s="2">
        <v>5.9</v>
      </c>
      <c r="BC87" s="2">
        <v>5.9</v>
      </c>
      <c r="BD87" s="1">
        <v>79603</v>
      </c>
      <c r="BE87" s="1">
        <v>15639</v>
      </c>
      <c r="BF87" s="1">
        <v>10486</v>
      </c>
      <c r="BG87" s="1">
        <v>10148</v>
      </c>
      <c r="BH87" s="1">
        <v>11688</v>
      </c>
      <c r="BI87" s="1">
        <v>6537</v>
      </c>
      <c r="BJ87" s="1">
        <v>18154</v>
      </c>
      <c r="BK87" s="1">
        <v>33081</v>
      </c>
      <c r="BL87" s="1">
        <v>4755</v>
      </c>
      <c r="BM87" s="1">
        <v>934</v>
      </c>
      <c r="BN87" s="1">
        <v>21275</v>
      </c>
      <c r="BO87" s="1">
        <v>6584</v>
      </c>
      <c r="BP87" s="1">
        <v>79603</v>
      </c>
      <c r="BQ87" s="1">
        <v>15639</v>
      </c>
      <c r="BR87" s="1">
        <v>10486</v>
      </c>
      <c r="BS87" s="1">
        <v>10148</v>
      </c>
      <c r="BT87" s="1">
        <v>11688</v>
      </c>
      <c r="BU87" s="1">
        <v>6537</v>
      </c>
      <c r="BV87" s="1">
        <v>18154</v>
      </c>
      <c r="BW87" s="1">
        <v>33081</v>
      </c>
      <c r="BX87" s="1">
        <v>4755</v>
      </c>
      <c r="BY87" s="1">
        <v>934</v>
      </c>
      <c r="BZ87" s="1">
        <v>21275</v>
      </c>
      <c r="CA87" s="1">
        <v>6584</v>
      </c>
      <c r="CB87" s="1">
        <v>5279.1059999999998</v>
      </c>
      <c r="CC87" s="1">
        <v>963.61400000000003</v>
      </c>
      <c r="CD87" s="1">
        <v>595.63900000000001</v>
      </c>
      <c r="CE87" s="1">
        <v>664.99199999999996</v>
      </c>
      <c r="CF87" s="1">
        <v>660.84699999999998</v>
      </c>
      <c r="CG87" s="1">
        <v>418.70400000000001</v>
      </c>
      <c r="CH87" s="1">
        <v>1145.3399999999999</v>
      </c>
      <c r="CI87" s="1">
        <v>1977.3810000000001</v>
      </c>
      <c r="CJ87" s="1">
        <v>292.98200000000003</v>
      </c>
      <c r="CK87" s="1">
        <v>54.515999999999998</v>
      </c>
      <c r="CL87" s="1">
        <v>1234.566</v>
      </c>
      <c r="CM87" s="1">
        <v>376.15499999999997</v>
      </c>
      <c r="CN87" s="1">
        <v>37058</v>
      </c>
      <c r="CO87" s="1">
        <v>37058</v>
      </c>
      <c r="CP87" s="1">
        <v>218884</v>
      </c>
      <c r="CQ87" s="1">
        <v>218884</v>
      </c>
      <c r="CR87" s="1">
        <v>13663.842000000001</v>
      </c>
      <c r="CS87">
        <v>2018</v>
      </c>
      <c r="CT87">
        <v>16019.213336922367</v>
      </c>
      <c r="CV87">
        <v>1115.164113563842</v>
      </c>
      <c r="CW87">
        <v>178.64051840859105</v>
      </c>
    </row>
    <row r="88" spans="1:101">
      <c r="A88" s="100">
        <v>2367</v>
      </c>
      <c r="B88" t="s">
        <v>108</v>
      </c>
      <c r="C88" t="s">
        <v>109</v>
      </c>
      <c r="D88" t="s">
        <v>367</v>
      </c>
      <c r="E88" t="s">
        <v>365</v>
      </c>
      <c r="F88">
        <v>62032</v>
      </c>
      <c r="G88" s="103" t="s">
        <v>189</v>
      </c>
      <c r="H88" t="s">
        <v>113</v>
      </c>
      <c r="I88" t="s">
        <v>114</v>
      </c>
      <c r="J88" t="s">
        <v>8</v>
      </c>
      <c r="K88">
        <v>22</v>
      </c>
      <c r="L88">
        <v>1</v>
      </c>
      <c r="M88" t="s">
        <v>131</v>
      </c>
      <c r="N88" t="s">
        <v>243</v>
      </c>
      <c r="O88" t="s">
        <v>274</v>
      </c>
      <c r="P88" t="s">
        <v>275</v>
      </c>
      <c r="Q88" t="s">
        <v>118</v>
      </c>
      <c r="R88" t="s">
        <v>119</v>
      </c>
      <c r="S88" t="s">
        <v>267</v>
      </c>
      <c r="T88" s="1">
        <v>43532</v>
      </c>
      <c r="U88" s="1">
        <v>38865</v>
      </c>
      <c r="V88" s="1">
        <v>43747</v>
      </c>
      <c r="W88" s="1">
        <v>0</v>
      </c>
      <c r="X88" s="1">
        <v>9433</v>
      </c>
      <c r="Y88" s="1">
        <v>35064</v>
      </c>
      <c r="Z88" s="1">
        <v>43060</v>
      </c>
      <c r="AA88" s="1">
        <v>30984</v>
      </c>
      <c r="AB88" s="1">
        <v>43206</v>
      </c>
      <c r="AC88" s="1">
        <v>36228</v>
      </c>
      <c r="AD88" s="1">
        <v>36445</v>
      </c>
      <c r="AE88" s="1">
        <v>48394</v>
      </c>
      <c r="AF88" s="1">
        <v>43532</v>
      </c>
      <c r="AG88" s="1">
        <v>38865</v>
      </c>
      <c r="AH88" s="1">
        <v>43747</v>
      </c>
      <c r="AI88" s="1">
        <v>0</v>
      </c>
      <c r="AJ88" s="1">
        <v>9433</v>
      </c>
      <c r="AK88" s="1">
        <v>35064</v>
      </c>
      <c r="AL88" s="1">
        <v>43060</v>
      </c>
      <c r="AM88" s="1">
        <v>30984</v>
      </c>
      <c r="AN88" s="1">
        <v>43206</v>
      </c>
      <c r="AO88" s="1">
        <v>36228</v>
      </c>
      <c r="AP88" s="1">
        <v>36445</v>
      </c>
      <c r="AQ88" s="1">
        <v>48394</v>
      </c>
      <c r="AR88" s="2">
        <v>10.199999999999999</v>
      </c>
      <c r="AS88" s="2">
        <v>10.199999999999999</v>
      </c>
      <c r="AT88" s="2">
        <v>10.199999999999999</v>
      </c>
      <c r="AU88" s="2">
        <v>0</v>
      </c>
      <c r="AV88" s="2">
        <v>10.199999999999999</v>
      </c>
      <c r="AW88" s="2">
        <v>10.199999999999999</v>
      </c>
      <c r="AX88" s="2">
        <v>10.199999999999999</v>
      </c>
      <c r="AY88" s="2">
        <v>10.199999999999999</v>
      </c>
      <c r="AZ88" s="2">
        <v>10.199999999999999</v>
      </c>
      <c r="BA88" s="2">
        <v>10.199999999999999</v>
      </c>
      <c r="BB88" s="2">
        <v>10.199999999999999</v>
      </c>
      <c r="BC88" s="2">
        <v>10.199999999999999</v>
      </c>
      <c r="BD88" s="1">
        <v>444026</v>
      </c>
      <c r="BE88" s="1">
        <v>396423</v>
      </c>
      <c r="BF88" s="1">
        <v>446219</v>
      </c>
      <c r="BG88" s="1">
        <v>0</v>
      </c>
      <c r="BH88" s="1">
        <v>96217</v>
      </c>
      <c r="BI88" s="1">
        <v>357653</v>
      </c>
      <c r="BJ88" s="1">
        <v>439212</v>
      </c>
      <c r="BK88" s="1">
        <v>316037</v>
      </c>
      <c r="BL88" s="1">
        <v>440701</v>
      </c>
      <c r="BM88" s="1">
        <v>369526</v>
      </c>
      <c r="BN88" s="1">
        <v>371739</v>
      </c>
      <c r="BO88" s="1">
        <v>493619</v>
      </c>
      <c r="BP88" s="1">
        <v>444026</v>
      </c>
      <c r="BQ88" s="1">
        <v>396423</v>
      </c>
      <c r="BR88" s="1">
        <v>446219</v>
      </c>
      <c r="BS88" s="1">
        <v>0</v>
      </c>
      <c r="BT88" s="1">
        <v>96217</v>
      </c>
      <c r="BU88" s="1">
        <v>357653</v>
      </c>
      <c r="BV88" s="1">
        <v>439212</v>
      </c>
      <c r="BW88" s="1">
        <v>316037</v>
      </c>
      <c r="BX88" s="1">
        <v>440701</v>
      </c>
      <c r="BY88" s="1">
        <v>369526</v>
      </c>
      <c r="BZ88" s="1">
        <v>371739</v>
      </c>
      <c r="CA88" s="1">
        <v>493619</v>
      </c>
      <c r="CB88" s="1">
        <v>29446.987000000001</v>
      </c>
      <c r="CC88" s="1">
        <v>24426.196</v>
      </c>
      <c r="CD88" s="1">
        <v>25345.728999999999</v>
      </c>
      <c r="CE88" s="1">
        <v>0</v>
      </c>
      <c r="CF88" s="1">
        <v>5440.1930000000002</v>
      </c>
      <c r="CG88" s="1">
        <v>22907.485000000001</v>
      </c>
      <c r="CH88" s="1">
        <v>27709.530999999999</v>
      </c>
      <c r="CI88" s="1">
        <v>18890.581999999999</v>
      </c>
      <c r="CJ88" s="1">
        <v>27151.811000000002</v>
      </c>
      <c r="CK88" s="1">
        <v>21573.335999999999</v>
      </c>
      <c r="CL88" s="1">
        <v>21571.22</v>
      </c>
      <c r="CM88" s="1">
        <v>28199.526000000002</v>
      </c>
      <c r="CN88" s="1">
        <v>408958</v>
      </c>
      <c r="CO88" s="1">
        <v>408958</v>
      </c>
      <c r="CP88" s="1">
        <v>4171372</v>
      </c>
      <c r="CQ88" s="1">
        <v>4171372</v>
      </c>
      <c r="CR88" s="1">
        <v>252662.6</v>
      </c>
      <c r="CS88">
        <v>2018</v>
      </c>
      <c r="CT88">
        <v>16509.653585453485</v>
      </c>
      <c r="CV88">
        <v>200</v>
      </c>
      <c r="CW88">
        <v>33.01930717090697</v>
      </c>
    </row>
    <row r="89" spans="1:101">
      <c r="A89" s="100">
        <v>2369</v>
      </c>
      <c r="B89" t="s">
        <v>108</v>
      </c>
      <c r="C89" t="s">
        <v>109</v>
      </c>
      <c r="D89" t="s">
        <v>371</v>
      </c>
      <c r="E89" t="s">
        <v>365</v>
      </c>
      <c r="F89">
        <v>62032</v>
      </c>
      <c r="G89" s="103" t="s">
        <v>189</v>
      </c>
      <c r="H89" t="s">
        <v>113</v>
      </c>
      <c r="I89" t="s">
        <v>114</v>
      </c>
      <c r="J89" t="s">
        <v>8</v>
      </c>
      <c r="K89">
        <v>22</v>
      </c>
      <c r="L89">
        <v>1</v>
      </c>
      <c r="M89" t="s">
        <v>131</v>
      </c>
      <c r="N89" t="s">
        <v>231</v>
      </c>
      <c r="O89" t="s">
        <v>126</v>
      </c>
      <c r="P89" t="s">
        <v>126</v>
      </c>
      <c r="Q89" t="s">
        <v>118</v>
      </c>
      <c r="R89" t="s">
        <v>142</v>
      </c>
      <c r="S89" t="s">
        <v>127</v>
      </c>
      <c r="T89" s="1">
        <v>0</v>
      </c>
      <c r="U89" s="1">
        <v>0</v>
      </c>
      <c r="V89" s="1">
        <v>0</v>
      </c>
      <c r="W89" s="1">
        <v>0</v>
      </c>
      <c r="X89" s="1">
        <v>0</v>
      </c>
      <c r="Y89" s="1">
        <v>0</v>
      </c>
      <c r="Z89" s="1">
        <v>0</v>
      </c>
      <c r="AA89" s="1">
        <v>0</v>
      </c>
      <c r="AB89" s="1">
        <v>0</v>
      </c>
      <c r="AC89" s="1">
        <v>0</v>
      </c>
      <c r="AD89" s="1">
        <v>0</v>
      </c>
      <c r="AE89" s="1">
        <v>0</v>
      </c>
      <c r="AF89" s="1">
        <v>0</v>
      </c>
      <c r="AG89" s="1">
        <v>0</v>
      </c>
      <c r="AH89" s="1">
        <v>0</v>
      </c>
      <c r="AI89" s="1">
        <v>0</v>
      </c>
      <c r="AJ89" s="1">
        <v>0</v>
      </c>
      <c r="AK89" s="1">
        <v>0</v>
      </c>
      <c r="AL89" s="1">
        <v>0</v>
      </c>
      <c r="AM89" s="1">
        <v>0</v>
      </c>
      <c r="AN89" s="1">
        <v>0</v>
      </c>
      <c r="AO89" s="1">
        <v>0</v>
      </c>
      <c r="AP89" s="1">
        <v>0</v>
      </c>
      <c r="AQ89" s="1">
        <v>0</v>
      </c>
      <c r="AR89" s="2">
        <v>0</v>
      </c>
      <c r="AS89" s="2">
        <v>0</v>
      </c>
      <c r="AT89" s="2">
        <v>0</v>
      </c>
      <c r="AU89" s="2">
        <v>0</v>
      </c>
      <c r="AV89" s="2">
        <v>0</v>
      </c>
      <c r="AW89" s="2">
        <v>0</v>
      </c>
      <c r="AX89" s="2">
        <v>0</v>
      </c>
      <c r="AY89" s="2">
        <v>0</v>
      </c>
      <c r="AZ89" s="2">
        <v>0</v>
      </c>
      <c r="BA89" s="2">
        <v>0</v>
      </c>
      <c r="BB89" s="2">
        <v>0</v>
      </c>
      <c r="BC89" s="2">
        <v>0</v>
      </c>
      <c r="BD89" s="1">
        <v>0</v>
      </c>
      <c r="BE89" s="1">
        <v>0</v>
      </c>
      <c r="BF89" s="1">
        <v>0</v>
      </c>
      <c r="BG89" s="1">
        <v>0</v>
      </c>
      <c r="BH89" s="1">
        <v>0</v>
      </c>
      <c r="BI89" s="1">
        <v>0</v>
      </c>
      <c r="BJ89" s="1">
        <v>0</v>
      </c>
      <c r="BK89" s="1">
        <v>0</v>
      </c>
      <c r="BL89" s="1">
        <v>0</v>
      </c>
      <c r="BM89" s="1">
        <v>0</v>
      </c>
      <c r="BN89" s="1">
        <v>0</v>
      </c>
      <c r="BO89" s="1">
        <v>0</v>
      </c>
      <c r="BP89" s="1">
        <v>0</v>
      </c>
      <c r="BQ89" s="1">
        <v>0</v>
      </c>
      <c r="BR89" s="1">
        <v>0</v>
      </c>
      <c r="BS89" s="1">
        <v>0</v>
      </c>
      <c r="BT89" s="1">
        <v>0</v>
      </c>
      <c r="BU89" s="1">
        <v>0</v>
      </c>
      <c r="BV89" s="1">
        <v>0</v>
      </c>
      <c r="BW89" s="1">
        <v>0</v>
      </c>
      <c r="BX89" s="1">
        <v>0</v>
      </c>
      <c r="BY89" s="1">
        <v>0</v>
      </c>
      <c r="BZ89" s="1">
        <v>0</v>
      </c>
      <c r="CA89" s="1">
        <v>0</v>
      </c>
      <c r="CB89" s="1">
        <v>0</v>
      </c>
      <c r="CC89" s="1">
        <v>0</v>
      </c>
      <c r="CD89" s="1">
        <v>0</v>
      </c>
      <c r="CE89" s="1">
        <v>0</v>
      </c>
      <c r="CF89" s="1">
        <v>0</v>
      </c>
      <c r="CG89" s="1">
        <v>0</v>
      </c>
      <c r="CH89" s="1">
        <v>0</v>
      </c>
      <c r="CI89" s="1">
        <v>0</v>
      </c>
      <c r="CJ89" s="1">
        <v>0</v>
      </c>
      <c r="CK89" s="1">
        <v>0</v>
      </c>
      <c r="CL89" s="1">
        <v>0</v>
      </c>
      <c r="CM89" s="1">
        <v>0</v>
      </c>
      <c r="CN89" s="1">
        <v>0</v>
      </c>
      <c r="CO89" s="1">
        <v>0</v>
      </c>
      <c r="CP89" s="1">
        <v>0</v>
      </c>
      <c r="CQ89" s="1">
        <v>0</v>
      </c>
      <c r="CR89" s="1">
        <v>0</v>
      </c>
      <c r="CS89">
        <v>2018</v>
      </c>
      <c r="CT89" t="s">
        <v>8</v>
      </c>
      <c r="CV89">
        <v>1587.3673828663013</v>
      </c>
      <c r="CW89" t="s">
        <v>8</v>
      </c>
    </row>
    <row r="90" spans="1:101">
      <c r="A90" s="100">
        <v>2369</v>
      </c>
      <c r="B90" t="s">
        <v>108</v>
      </c>
      <c r="C90" t="s">
        <v>109</v>
      </c>
      <c r="D90" t="s">
        <v>371</v>
      </c>
      <c r="E90" t="s">
        <v>365</v>
      </c>
      <c r="F90">
        <v>62032</v>
      </c>
      <c r="G90" s="103" t="s">
        <v>189</v>
      </c>
      <c r="H90" t="s">
        <v>113</v>
      </c>
      <c r="I90" t="s">
        <v>114</v>
      </c>
      <c r="J90" t="s">
        <v>8</v>
      </c>
      <c r="K90">
        <v>22</v>
      </c>
      <c r="L90">
        <v>1</v>
      </c>
      <c r="M90" t="s">
        <v>131</v>
      </c>
      <c r="N90" t="s">
        <v>231</v>
      </c>
      <c r="O90" t="s">
        <v>232</v>
      </c>
      <c r="P90" t="s">
        <v>184</v>
      </c>
      <c r="Q90" t="s">
        <v>118</v>
      </c>
      <c r="R90" t="s">
        <v>142</v>
      </c>
      <c r="S90" t="s">
        <v>127</v>
      </c>
      <c r="T90" s="1">
        <v>767</v>
      </c>
      <c r="U90" s="1">
        <v>30</v>
      </c>
      <c r="V90" s="1">
        <v>33</v>
      </c>
      <c r="W90" s="1">
        <v>25</v>
      </c>
      <c r="X90" s="1">
        <v>28</v>
      </c>
      <c r="Y90" s="1">
        <v>24</v>
      </c>
      <c r="Z90" s="1">
        <v>33</v>
      </c>
      <c r="AA90" s="1">
        <v>60</v>
      </c>
      <c r="AB90" s="1">
        <v>29</v>
      </c>
      <c r="AC90" s="1">
        <v>27</v>
      </c>
      <c r="AD90" s="1">
        <v>57</v>
      </c>
      <c r="AE90" s="1">
        <v>31</v>
      </c>
      <c r="AF90" s="1">
        <v>767</v>
      </c>
      <c r="AG90" s="1">
        <v>30</v>
      </c>
      <c r="AH90" s="1">
        <v>33</v>
      </c>
      <c r="AI90" s="1">
        <v>25</v>
      </c>
      <c r="AJ90" s="1">
        <v>28</v>
      </c>
      <c r="AK90" s="1">
        <v>24</v>
      </c>
      <c r="AL90" s="1">
        <v>33</v>
      </c>
      <c r="AM90" s="1">
        <v>60</v>
      </c>
      <c r="AN90" s="1">
        <v>29</v>
      </c>
      <c r="AO90" s="1">
        <v>27</v>
      </c>
      <c r="AP90" s="1">
        <v>57</v>
      </c>
      <c r="AQ90" s="1">
        <v>31</v>
      </c>
      <c r="AR90" s="2">
        <v>5.4</v>
      </c>
      <c r="AS90" s="2">
        <v>5.4</v>
      </c>
      <c r="AT90" s="2">
        <v>5.4</v>
      </c>
      <c r="AU90" s="2">
        <v>5.4</v>
      </c>
      <c r="AV90" s="2">
        <v>5.4</v>
      </c>
      <c r="AW90" s="2">
        <v>5.4</v>
      </c>
      <c r="AX90" s="2">
        <v>5.4</v>
      </c>
      <c r="AY90" s="2">
        <v>5.4</v>
      </c>
      <c r="AZ90" s="2">
        <v>5.4</v>
      </c>
      <c r="BA90" s="2">
        <v>5.4</v>
      </c>
      <c r="BB90" s="2">
        <v>5.4</v>
      </c>
      <c r="BC90" s="2">
        <v>5.4</v>
      </c>
      <c r="BD90" s="1">
        <v>4142</v>
      </c>
      <c r="BE90" s="1">
        <v>162</v>
      </c>
      <c r="BF90" s="1">
        <v>178</v>
      </c>
      <c r="BG90" s="1">
        <v>135</v>
      </c>
      <c r="BH90" s="1">
        <v>151</v>
      </c>
      <c r="BI90" s="1">
        <v>130</v>
      </c>
      <c r="BJ90" s="1">
        <v>178</v>
      </c>
      <c r="BK90" s="1">
        <v>324</v>
      </c>
      <c r="BL90" s="1">
        <v>157</v>
      </c>
      <c r="BM90" s="1">
        <v>146</v>
      </c>
      <c r="BN90" s="1">
        <v>308</v>
      </c>
      <c r="BO90" s="1">
        <v>167</v>
      </c>
      <c r="BP90" s="1">
        <v>4142</v>
      </c>
      <c r="BQ90" s="1">
        <v>162</v>
      </c>
      <c r="BR90" s="1">
        <v>178</v>
      </c>
      <c r="BS90" s="1">
        <v>135</v>
      </c>
      <c r="BT90" s="1">
        <v>151</v>
      </c>
      <c r="BU90" s="1">
        <v>130</v>
      </c>
      <c r="BV90" s="1">
        <v>178</v>
      </c>
      <c r="BW90" s="1">
        <v>324</v>
      </c>
      <c r="BX90" s="1">
        <v>157</v>
      </c>
      <c r="BY90" s="1">
        <v>146</v>
      </c>
      <c r="BZ90" s="1">
        <v>308</v>
      </c>
      <c r="CA90" s="1">
        <v>167</v>
      </c>
      <c r="CB90" s="1">
        <v>279.161</v>
      </c>
      <c r="CC90" s="1">
        <v>10.744</v>
      </c>
      <c r="CD90" s="1">
        <v>11.929</v>
      </c>
      <c r="CE90" s="1">
        <v>9.1440000000000001</v>
      </c>
      <c r="CF90" s="1">
        <v>10.141</v>
      </c>
      <c r="CG90" s="1">
        <v>8.7279999999999998</v>
      </c>
      <c r="CH90" s="1">
        <v>12.028</v>
      </c>
      <c r="CI90" s="1">
        <v>21.667000000000002</v>
      </c>
      <c r="CJ90" s="1">
        <v>10.654999999999999</v>
      </c>
      <c r="CK90" s="1">
        <v>9.6479999999999997</v>
      </c>
      <c r="CL90" s="1">
        <v>20.745999999999999</v>
      </c>
      <c r="CM90" s="1">
        <v>11.409000000000001</v>
      </c>
      <c r="CN90" s="1">
        <v>1144</v>
      </c>
      <c r="CO90" s="1">
        <v>1144</v>
      </c>
      <c r="CP90" s="1">
        <v>6178</v>
      </c>
      <c r="CQ90" s="1">
        <v>6178</v>
      </c>
      <c r="CR90" s="1">
        <v>416</v>
      </c>
      <c r="CS90">
        <v>2018</v>
      </c>
      <c r="CT90">
        <v>14850.961538461539</v>
      </c>
      <c r="CV90">
        <v>1587.3673828663013</v>
      </c>
      <c r="CW90">
        <v>235.73931950355794</v>
      </c>
    </row>
    <row r="91" spans="1:101">
      <c r="A91" s="100">
        <v>3708</v>
      </c>
      <c r="B91" t="s">
        <v>108</v>
      </c>
      <c r="C91" t="s">
        <v>109</v>
      </c>
      <c r="D91" t="s">
        <v>372</v>
      </c>
      <c r="E91" t="s">
        <v>279</v>
      </c>
      <c r="F91">
        <v>7601</v>
      </c>
      <c r="G91" s="103" t="s">
        <v>273</v>
      </c>
      <c r="H91" t="s">
        <v>113</v>
      </c>
      <c r="I91" t="s">
        <v>114</v>
      </c>
      <c r="J91" t="s">
        <v>8</v>
      </c>
      <c r="K91">
        <v>22</v>
      </c>
      <c r="L91">
        <v>1</v>
      </c>
      <c r="M91" t="s">
        <v>131</v>
      </c>
      <c r="N91" t="s">
        <v>231</v>
      </c>
      <c r="O91" t="s">
        <v>126</v>
      </c>
      <c r="P91" t="s">
        <v>126</v>
      </c>
      <c r="Q91" t="s">
        <v>118</v>
      </c>
      <c r="R91" t="s">
        <v>119</v>
      </c>
      <c r="S91" t="s">
        <v>127</v>
      </c>
      <c r="T91" s="1">
        <v>732</v>
      </c>
      <c r="U91" s="1">
        <v>37</v>
      </c>
      <c r="V91" s="1">
        <v>153</v>
      </c>
      <c r="W91" s="1">
        <v>306</v>
      </c>
      <c r="X91" s="1">
        <v>155</v>
      </c>
      <c r="Y91" s="1">
        <v>143</v>
      </c>
      <c r="Z91" s="1">
        <v>165</v>
      </c>
      <c r="AA91" s="1">
        <v>0</v>
      </c>
      <c r="AB91" s="1">
        <v>0</v>
      </c>
      <c r="AC91" s="1">
        <v>0</v>
      </c>
      <c r="AD91" s="1">
        <v>330</v>
      </c>
      <c r="AE91" s="1">
        <v>0</v>
      </c>
      <c r="AF91" s="1">
        <v>732</v>
      </c>
      <c r="AG91" s="1">
        <v>37</v>
      </c>
      <c r="AH91" s="1">
        <v>153</v>
      </c>
      <c r="AI91" s="1">
        <v>306</v>
      </c>
      <c r="AJ91" s="1">
        <v>155</v>
      </c>
      <c r="AK91" s="1">
        <v>143</v>
      </c>
      <c r="AL91" s="1">
        <v>165</v>
      </c>
      <c r="AM91" s="1">
        <v>0</v>
      </c>
      <c r="AN91" s="1">
        <v>0</v>
      </c>
      <c r="AO91" s="1">
        <v>0</v>
      </c>
      <c r="AP91" s="1">
        <v>330</v>
      </c>
      <c r="AQ91" s="1">
        <v>0</v>
      </c>
      <c r="AR91" s="2">
        <v>5.8</v>
      </c>
      <c r="AS91" s="2">
        <v>5.8</v>
      </c>
      <c r="AT91" s="2">
        <v>5.8</v>
      </c>
      <c r="AU91" s="2">
        <v>5.8</v>
      </c>
      <c r="AV91" s="2">
        <v>5.8</v>
      </c>
      <c r="AW91" s="2">
        <v>5.8</v>
      </c>
      <c r="AX91" s="2">
        <v>5.8</v>
      </c>
      <c r="AY91" s="2">
        <v>0</v>
      </c>
      <c r="AZ91" s="2">
        <v>0</v>
      </c>
      <c r="BA91" s="2">
        <v>0</v>
      </c>
      <c r="BB91" s="2">
        <v>5.8</v>
      </c>
      <c r="BC91" s="2">
        <v>0</v>
      </c>
      <c r="BD91" s="1">
        <v>4246</v>
      </c>
      <c r="BE91" s="1">
        <v>215</v>
      </c>
      <c r="BF91" s="1">
        <v>887</v>
      </c>
      <c r="BG91" s="1">
        <v>1775</v>
      </c>
      <c r="BH91" s="1">
        <v>899</v>
      </c>
      <c r="BI91" s="1">
        <v>829</v>
      </c>
      <c r="BJ91" s="1">
        <v>957</v>
      </c>
      <c r="BK91" s="1">
        <v>0</v>
      </c>
      <c r="BL91" s="1">
        <v>0</v>
      </c>
      <c r="BM91" s="1">
        <v>0</v>
      </c>
      <c r="BN91" s="1">
        <v>1914</v>
      </c>
      <c r="BO91" s="1">
        <v>0</v>
      </c>
      <c r="BP91" s="1">
        <v>4246</v>
      </c>
      <c r="BQ91" s="1">
        <v>215</v>
      </c>
      <c r="BR91" s="1">
        <v>887</v>
      </c>
      <c r="BS91" s="1">
        <v>1775</v>
      </c>
      <c r="BT91" s="1">
        <v>899</v>
      </c>
      <c r="BU91" s="1">
        <v>829</v>
      </c>
      <c r="BV91" s="1">
        <v>957</v>
      </c>
      <c r="BW91" s="1">
        <v>0</v>
      </c>
      <c r="BX91" s="1">
        <v>0</v>
      </c>
      <c r="BY91" s="1">
        <v>0</v>
      </c>
      <c r="BZ91" s="1">
        <v>1914</v>
      </c>
      <c r="CA91" s="1">
        <v>0</v>
      </c>
      <c r="CB91" s="1">
        <v>106</v>
      </c>
      <c r="CC91" s="1">
        <v>15</v>
      </c>
      <c r="CD91" s="1">
        <v>12</v>
      </c>
      <c r="CE91" s="1">
        <v>15</v>
      </c>
      <c r="CF91" s="1">
        <v>29</v>
      </c>
      <c r="CG91" s="1">
        <v>17</v>
      </c>
      <c r="CH91" s="1">
        <v>41</v>
      </c>
      <c r="CI91" s="1">
        <v>0</v>
      </c>
      <c r="CJ91" s="1">
        <v>0</v>
      </c>
      <c r="CK91" s="1">
        <v>0</v>
      </c>
      <c r="CL91" s="1">
        <v>17</v>
      </c>
      <c r="CM91" s="1">
        <v>0</v>
      </c>
      <c r="CN91" s="1">
        <v>2021</v>
      </c>
      <c r="CO91" s="1">
        <v>2021</v>
      </c>
      <c r="CP91" s="1">
        <v>11722</v>
      </c>
      <c r="CQ91" s="1">
        <v>11722</v>
      </c>
      <c r="CR91" s="1">
        <v>252</v>
      </c>
      <c r="CS91">
        <v>2018</v>
      </c>
      <c r="CT91">
        <v>46515.873015873018</v>
      </c>
      <c r="CV91">
        <v>1587.3673828663013</v>
      </c>
      <c r="CW91">
        <v>738.37779610947564</v>
      </c>
    </row>
    <row r="92" spans="1:101">
      <c r="A92" s="100">
        <v>3723</v>
      </c>
      <c r="B92" t="s">
        <v>108</v>
      </c>
      <c r="C92" t="s">
        <v>109</v>
      </c>
      <c r="D92" t="s">
        <v>382</v>
      </c>
      <c r="E92" t="s">
        <v>279</v>
      </c>
      <c r="F92">
        <v>7601</v>
      </c>
      <c r="G92" s="103" t="s">
        <v>273</v>
      </c>
      <c r="H92" t="s">
        <v>113</v>
      </c>
      <c r="I92" t="s">
        <v>114</v>
      </c>
      <c r="J92" t="s">
        <v>8</v>
      </c>
      <c r="K92">
        <v>22</v>
      </c>
      <c r="L92">
        <v>1</v>
      </c>
      <c r="M92" t="s">
        <v>131</v>
      </c>
      <c r="N92" t="s">
        <v>231</v>
      </c>
      <c r="O92" t="s">
        <v>126</v>
      </c>
      <c r="P92" t="s">
        <v>126</v>
      </c>
      <c r="Q92" t="s">
        <v>118</v>
      </c>
      <c r="R92" t="s">
        <v>119</v>
      </c>
      <c r="S92" t="s">
        <v>127</v>
      </c>
      <c r="T92" s="1">
        <v>700</v>
      </c>
      <c r="U92" s="1">
        <v>14</v>
      </c>
      <c r="V92" s="1">
        <v>35</v>
      </c>
      <c r="W92" s="1">
        <v>47</v>
      </c>
      <c r="X92" s="1">
        <v>104</v>
      </c>
      <c r="Y92" s="1">
        <v>124</v>
      </c>
      <c r="Z92" s="1">
        <v>81</v>
      </c>
      <c r="AA92" s="1">
        <v>85</v>
      </c>
      <c r="AB92" s="1">
        <v>220</v>
      </c>
      <c r="AC92" s="1">
        <v>42</v>
      </c>
      <c r="AD92" s="1">
        <v>0</v>
      </c>
      <c r="AE92" s="1">
        <v>0</v>
      </c>
      <c r="AF92" s="1">
        <v>700</v>
      </c>
      <c r="AG92" s="1">
        <v>14</v>
      </c>
      <c r="AH92" s="1">
        <v>35</v>
      </c>
      <c r="AI92" s="1">
        <v>47</v>
      </c>
      <c r="AJ92" s="1">
        <v>104</v>
      </c>
      <c r="AK92" s="1">
        <v>124</v>
      </c>
      <c r="AL92" s="1">
        <v>81</v>
      </c>
      <c r="AM92" s="1">
        <v>85</v>
      </c>
      <c r="AN92" s="1">
        <v>220</v>
      </c>
      <c r="AO92" s="1">
        <v>42</v>
      </c>
      <c r="AP92" s="1">
        <v>0</v>
      </c>
      <c r="AQ92" s="1">
        <v>0</v>
      </c>
      <c r="AR92" s="2">
        <v>5.8</v>
      </c>
      <c r="AS92" s="2">
        <v>5.8</v>
      </c>
      <c r="AT92" s="2">
        <v>5.8</v>
      </c>
      <c r="AU92" s="2">
        <v>5.8</v>
      </c>
      <c r="AV92" s="2">
        <v>5.8</v>
      </c>
      <c r="AW92" s="2">
        <v>5.8</v>
      </c>
      <c r="AX92" s="2">
        <v>5.8</v>
      </c>
      <c r="AY92" s="2">
        <v>5.8</v>
      </c>
      <c r="AZ92" s="2">
        <v>5.8</v>
      </c>
      <c r="BA92" s="2">
        <v>5.75</v>
      </c>
      <c r="BB92" s="2">
        <v>0</v>
      </c>
      <c r="BC92" s="2">
        <v>0</v>
      </c>
      <c r="BD92" s="1">
        <v>4060</v>
      </c>
      <c r="BE92" s="1">
        <v>81</v>
      </c>
      <c r="BF92" s="1">
        <v>203</v>
      </c>
      <c r="BG92" s="1">
        <v>273</v>
      </c>
      <c r="BH92" s="1">
        <v>603</v>
      </c>
      <c r="BI92" s="1">
        <v>719</v>
      </c>
      <c r="BJ92" s="1">
        <v>470</v>
      </c>
      <c r="BK92" s="1">
        <v>493</v>
      </c>
      <c r="BL92" s="1">
        <v>1276</v>
      </c>
      <c r="BM92" s="1">
        <v>242</v>
      </c>
      <c r="BN92" s="1">
        <v>0</v>
      </c>
      <c r="BO92" s="1">
        <v>0</v>
      </c>
      <c r="BP92" s="1">
        <v>4060</v>
      </c>
      <c r="BQ92" s="1">
        <v>81</v>
      </c>
      <c r="BR92" s="1">
        <v>203</v>
      </c>
      <c r="BS92" s="1">
        <v>273</v>
      </c>
      <c r="BT92" s="1">
        <v>603</v>
      </c>
      <c r="BU92" s="1">
        <v>719</v>
      </c>
      <c r="BV92" s="1">
        <v>470</v>
      </c>
      <c r="BW92" s="1">
        <v>493</v>
      </c>
      <c r="BX92" s="1">
        <v>1276</v>
      </c>
      <c r="BY92" s="1">
        <v>242</v>
      </c>
      <c r="BZ92" s="1">
        <v>0</v>
      </c>
      <c r="CA92" s="1">
        <v>0</v>
      </c>
      <c r="CB92" s="1">
        <v>186</v>
      </c>
      <c r="CC92" s="1">
        <v>6</v>
      </c>
      <c r="CD92" s="1">
        <v>7</v>
      </c>
      <c r="CE92" s="1">
        <v>13</v>
      </c>
      <c r="CF92" s="1">
        <v>17</v>
      </c>
      <c r="CG92" s="1">
        <v>25</v>
      </c>
      <c r="CH92" s="1">
        <v>10</v>
      </c>
      <c r="CI92" s="1">
        <v>11</v>
      </c>
      <c r="CJ92" s="1">
        <v>48</v>
      </c>
      <c r="CK92" s="1">
        <v>7</v>
      </c>
      <c r="CL92" s="1">
        <v>0</v>
      </c>
      <c r="CM92" s="1">
        <v>0</v>
      </c>
      <c r="CN92" s="1">
        <v>1452</v>
      </c>
      <c r="CO92" s="1">
        <v>1452</v>
      </c>
      <c r="CP92" s="1">
        <v>8420</v>
      </c>
      <c r="CQ92" s="1">
        <v>8420</v>
      </c>
      <c r="CR92" s="1">
        <v>330</v>
      </c>
      <c r="CS92">
        <v>2018</v>
      </c>
      <c r="CT92">
        <v>25515.151515151516</v>
      </c>
      <c r="CV92">
        <v>1587.3673828663013</v>
      </c>
      <c r="CW92">
        <v>405.01919284043208</v>
      </c>
    </row>
    <row r="93" spans="1:101">
      <c r="A93" s="100">
        <v>3734</v>
      </c>
      <c r="B93" t="s">
        <v>108</v>
      </c>
      <c r="C93" t="s">
        <v>109</v>
      </c>
      <c r="D93" t="s">
        <v>388</v>
      </c>
      <c r="E93" t="s">
        <v>279</v>
      </c>
      <c r="F93">
        <v>7601</v>
      </c>
      <c r="G93" s="103" t="s">
        <v>273</v>
      </c>
      <c r="H93" t="s">
        <v>113</v>
      </c>
      <c r="I93" t="s">
        <v>114</v>
      </c>
      <c r="J93" t="s">
        <v>8</v>
      </c>
      <c r="K93">
        <v>22</v>
      </c>
      <c r="L93">
        <v>1</v>
      </c>
      <c r="M93" t="s">
        <v>131</v>
      </c>
      <c r="N93" t="s">
        <v>231</v>
      </c>
      <c r="O93" t="s">
        <v>126</v>
      </c>
      <c r="P93" t="s">
        <v>126</v>
      </c>
      <c r="Q93" t="s">
        <v>118</v>
      </c>
      <c r="R93" t="s">
        <v>119</v>
      </c>
      <c r="S93" t="s">
        <v>127</v>
      </c>
      <c r="T93" s="1">
        <v>0</v>
      </c>
      <c r="U93" s="1">
        <v>0</v>
      </c>
      <c r="V93" s="1">
        <v>0</v>
      </c>
      <c r="W93" s="1">
        <v>0</v>
      </c>
      <c r="X93" s="1">
        <v>0</v>
      </c>
      <c r="Y93" s="1">
        <v>0</v>
      </c>
      <c r="Z93" s="1">
        <v>0</v>
      </c>
      <c r="AA93" s="1">
        <v>0</v>
      </c>
      <c r="AB93" s="1">
        <v>0</v>
      </c>
      <c r="AC93" s="1">
        <v>0</v>
      </c>
      <c r="AD93" s="1">
        <v>0</v>
      </c>
      <c r="AE93" s="1">
        <v>0</v>
      </c>
      <c r="AF93" s="1">
        <v>0</v>
      </c>
      <c r="AG93" s="1">
        <v>0</v>
      </c>
      <c r="AH93" s="1">
        <v>0</v>
      </c>
      <c r="AI93" s="1">
        <v>0</v>
      </c>
      <c r="AJ93" s="1">
        <v>0</v>
      </c>
      <c r="AK93" s="1">
        <v>0</v>
      </c>
      <c r="AL93" s="1">
        <v>0</v>
      </c>
      <c r="AM93" s="1">
        <v>0</v>
      </c>
      <c r="AN93" s="1">
        <v>0</v>
      </c>
      <c r="AO93" s="1">
        <v>0</v>
      </c>
      <c r="AP93" s="1">
        <v>0</v>
      </c>
      <c r="AQ93" s="1">
        <v>0</v>
      </c>
      <c r="AR93" s="2">
        <v>0</v>
      </c>
      <c r="AS93" s="2">
        <v>0</v>
      </c>
      <c r="AT93" s="2">
        <v>0</v>
      </c>
      <c r="AU93" s="2">
        <v>0</v>
      </c>
      <c r="AV93" s="2">
        <v>0</v>
      </c>
      <c r="AW93" s="2">
        <v>0</v>
      </c>
      <c r="AX93" s="2">
        <v>0</v>
      </c>
      <c r="AY93" s="2">
        <v>0</v>
      </c>
      <c r="AZ93" s="2">
        <v>0</v>
      </c>
      <c r="BA93" s="2">
        <v>0</v>
      </c>
      <c r="BB93" s="2">
        <v>0</v>
      </c>
      <c r="BC93" s="2">
        <v>0</v>
      </c>
      <c r="BD93" s="1">
        <v>0</v>
      </c>
      <c r="BE93" s="1">
        <v>0</v>
      </c>
      <c r="BF93" s="1">
        <v>0</v>
      </c>
      <c r="BG93" s="1">
        <v>0</v>
      </c>
      <c r="BH93" s="1">
        <v>0</v>
      </c>
      <c r="BI93" s="1">
        <v>0</v>
      </c>
      <c r="BJ93" s="1">
        <v>0</v>
      </c>
      <c r="BK93" s="1">
        <v>0</v>
      </c>
      <c r="BL93" s="1">
        <v>0</v>
      </c>
      <c r="BM93" s="1">
        <v>0</v>
      </c>
      <c r="BN93" s="1">
        <v>0</v>
      </c>
      <c r="BO93" s="1">
        <v>0</v>
      </c>
      <c r="BP93" s="1">
        <v>0</v>
      </c>
      <c r="BQ93" s="1">
        <v>0</v>
      </c>
      <c r="BR93" s="1">
        <v>0</v>
      </c>
      <c r="BS93" s="1">
        <v>0</v>
      </c>
      <c r="BT93" s="1">
        <v>0</v>
      </c>
      <c r="BU93" s="1">
        <v>0</v>
      </c>
      <c r="BV93" s="1">
        <v>0</v>
      </c>
      <c r="BW93" s="1">
        <v>0</v>
      </c>
      <c r="BX93" s="1">
        <v>0</v>
      </c>
      <c r="BY93" s="1">
        <v>0</v>
      </c>
      <c r="BZ93" s="1">
        <v>0</v>
      </c>
      <c r="CA93" s="1">
        <v>0</v>
      </c>
      <c r="CB93" s="1">
        <v>0</v>
      </c>
      <c r="CC93" s="1">
        <v>0</v>
      </c>
      <c r="CD93" s="1">
        <v>0</v>
      </c>
      <c r="CE93" s="1">
        <v>0</v>
      </c>
      <c r="CF93" s="1">
        <v>0</v>
      </c>
      <c r="CG93" s="1">
        <v>0</v>
      </c>
      <c r="CH93" s="1">
        <v>0</v>
      </c>
      <c r="CI93" s="1">
        <v>0</v>
      </c>
      <c r="CJ93" s="1">
        <v>0</v>
      </c>
      <c r="CK93" s="1">
        <v>0</v>
      </c>
      <c r="CL93" s="1">
        <v>0</v>
      </c>
      <c r="CM93" s="1">
        <v>0</v>
      </c>
      <c r="CN93" s="1">
        <v>0</v>
      </c>
      <c r="CO93" s="1">
        <v>0</v>
      </c>
      <c r="CP93" s="1">
        <v>0</v>
      </c>
      <c r="CQ93" s="1">
        <v>0</v>
      </c>
      <c r="CR93" s="1">
        <v>0</v>
      </c>
      <c r="CS93">
        <v>2018</v>
      </c>
      <c r="CT93" t="s">
        <v>8</v>
      </c>
      <c r="CV93">
        <v>1587.3673828663013</v>
      </c>
      <c r="CW93" t="s">
        <v>8</v>
      </c>
    </row>
    <row r="94" spans="1:101">
      <c r="A94" s="100">
        <v>3734</v>
      </c>
      <c r="B94" t="s">
        <v>108</v>
      </c>
      <c r="C94" t="s">
        <v>109</v>
      </c>
      <c r="D94" t="s">
        <v>388</v>
      </c>
      <c r="E94" t="s">
        <v>279</v>
      </c>
      <c r="F94">
        <v>7601</v>
      </c>
      <c r="G94" s="103" t="s">
        <v>273</v>
      </c>
      <c r="H94" t="s">
        <v>113</v>
      </c>
      <c r="I94" t="s">
        <v>114</v>
      </c>
      <c r="J94" t="s">
        <v>8</v>
      </c>
      <c r="K94">
        <v>22</v>
      </c>
      <c r="L94">
        <v>1</v>
      </c>
      <c r="M94" t="s">
        <v>131</v>
      </c>
      <c r="N94" t="s">
        <v>231</v>
      </c>
      <c r="O94" t="s">
        <v>232</v>
      </c>
      <c r="P94" t="s">
        <v>184</v>
      </c>
      <c r="Q94" t="s">
        <v>118</v>
      </c>
      <c r="R94" t="s">
        <v>119</v>
      </c>
      <c r="S94" t="s">
        <v>127</v>
      </c>
      <c r="T94" s="1">
        <v>0</v>
      </c>
      <c r="U94" s="1">
        <v>0</v>
      </c>
      <c r="V94" s="1">
        <v>0</v>
      </c>
      <c r="W94" s="1">
        <v>0</v>
      </c>
      <c r="X94" s="1">
        <v>0</v>
      </c>
      <c r="Y94" s="1">
        <v>0</v>
      </c>
      <c r="Z94" s="1">
        <v>0</v>
      </c>
      <c r="AA94" s="1">
        <v>0</v>
      </c>
      <c r="AB94" s="1">
        <v>0</v>
      </c>
      <c r="AC94" s="1">
        <v>0</v>
      </c>
      <c r="AD94" s="1">
        <v>0</v>
      </c>
      <c r="AE94" s="1">
        <v>0</v>
      </c>
      <c r="AF94" s="1">
        <v>0</v>
      </c>
      <c r="AG94" s="1">
        <v>0</v>
      </c>
      <c r="AH94" s="1">
        <v>0</v>
      </c>
      <c r="AI94" s="1">
        <v>0</v>
      </c>
      <c r="AJ94" s="1">
        <v>0</v>
      </c>
      <c r="AK94" s="1">
        <v>0</v>
      </c>
      <c r="AL94" s="1">
        <v>0</v>
      </c>
      <c r="AM94" s="1">
        <v>0</v>
      </c>
      <c r="AN94" s="1">
        <v>0</v>
      </c>
      <c r="AO94" s="1">
        <v>0</v>
      </c>
      <c r="AP94" s="1">
        <v>0</v>
      </c>
      <c r="AQ94" s="1">
        <v>0</v>
      </c>
      <c r="AR94" s="2">
        <v>0</v>
      </c>
      <c r="AS94" s="2">
        <v>0</v>
      </c>
      <c r="AT94" s="2">
        <v>0</v>
      </c>
      <c r="AU94" s="2">
        <v>0</v>
      </c>
      <c r="AV94" s="2">
        <v>0</v>
      </c>
      <c r="AW94" s="2">
        <v>0</v>
      </c>
      <c r="AX94" s="2">
        <v>0</v>
      </c>
      <c r="AY94" s="2">
        <v>0</v>
      </c>
      <c r="AZ94" s="2">
        <v>0</v>
      </c>
      <c r="BA94" s="2">
        <v>0</v>
      </c>
      <c r="BB94" s="2">
        <v>0</v>
      </c>
      <c r="BC94" s="2">
        <v>0</v>
      </c>
      <c r="BD94" s="1">
        <v>0</v>
      </c>
      <c r="BE94" s="1">
        <v>0</v>
      </c>
      <c r="BF94" s="1">
        <v>0</v>
      </c>
      <c r="BG94" s="1">
        <v>0</v>
      </c>
      <c r="BH94" s="1">
        <v>0</v>
      </c>
      <c r="BI94" s="1">
        <v>0</v>
      </c>
      <c r="BJ94" s="1">
        <v>0</v>
      </c>
      <c r="BK94" s="1">
        <v>0</v>
      </c>
      <c r="BL94" s="1">
        <v>0</v>
      </c>
      <c r="BM94" s="1">
        <v>0</v>
      </c>
      <c r="BN94" s="1">
        <v>0</v>
      </c>
      <c r="BO94" s="1">
        <v>0</v>
      </c>
      <c r="BP94" s="1">
        <v>0</v>
      </c>
      <c r="BQ94" s="1">
        <v>0</v>
      </c>
      <c r="BR94" s="1">
        <v>0</v>
      </c>
      <c r="BS94" s="1">
        <v>0</v>
      </c>
      <c r="BT94" s="1">
        <v>0</v>
      </c>
      <c r="BU94" s="1">
        <v>0</v>
      </c>
      <c r="BV94" s="1">
        <v>0</v>
      </c>
      <c r="BW94" s="1">
        <v>0</v>
      </c>
      <c r="BX94" s="1">
        <v>0</v>
      </c>
      <c r="BY94" s="1">
        <v>0</v>
      </c>
      <c r="BZ94" s="1">
        <v>0</v>
      </c>
      <c r="CA94" s="1">
        <v>0</v>
      </c>
      <c r="CB94" s="1">
        <v>0</v>
      </c>
      <c r="CC94" s="1">
        <v>0</v>
      </c>
      <c r="CD94" s="1">
        <v>0</v>
      </c>
      <c r="CE94" s="1">
        <v>0</v>
      </c>
      <c r="CF94" s="1">
        <v>0</v>
      </c>
      <c r="CG94" s="1">
        <v>0</v>
      </c>
      <c r="CH94" s="1">
        <v>0</v>
      </c>
      <c r="CI94" s="1">
        <v>0</v>
      </c>
      <c r="CJ94" s="1">
        <v>0</v>
      </c>
      <c r="CK94" s="1">
        <v>0</v>
      </c>
      <c r="CL94" s="1">
        <v>0</v>
      </c>
      <c r="CM94" s="1">
        <v>0</v>
      </c>
      <c r="CN94" s="1">
        <v>0</v>
      </c>
      <c r="CO94" s="1">
        <v>0</v>
      </c>
      <c r="CP94" s="1">
        <v>0</v>
      </c>
      <c r="CQ94" s="1">
        <v>0</v>
      </c>
      <c r="CR94" s="1">
        <v>0</v>
      </c>
      <c r="CS94">
        <v>2018</v>
      </c>
      <c r="CT94" t="s">
        <v>8</v>
      </c>
      <c r="CV94">
        <v>1587.3673828663013</v>
      </c>
      <c r="CW94" t="s">
        <v>8</v>
      </c>
    </row>
    <row r="95" spans="1:101">
      <c r="A95" s="100">
        <v>3734</v>
      </c>
      <c r="B95" t="s">
        <v>108</v>
      </c>
      <c r="C95" t="s">
        <v>109</v>
      </c>
      <c r="D95" t="s">
        <v>388</v>
      </c>
      <c r="E95" t="s">
        <v>279</v>
      </c>
      <c r="F95">
        <v>7601</v>
      </c>
      <c r="G95" s="103" t="s">
        <v>273</v>
      </c>
      <c r="H95" t="s">
        <v>113</v>
      </c>
      <c r="I95" t="s">
        <v>114</v>
      </c>
      <c r="J95" t="s">
        <v>8</v>
      </c>
      <c r="K95">
        <v>22</v>
      </c>
      <c r="L95">
        <v>1</v>
      </c>
      <c r="M95" t="s">
        <v>131</v>
      </c>
      <c r="N95" t="s">
        <v>231</v>
      </c>
      <c r="O95" t="s">
        <v>233</v>
      </c>
      <c r="P95" t="s">
        <v>184</v>
      </c>
      <c r="Q95" t="s">
        <v>118</v>
      </c>
      <c r="R95" t="s">
        <v>119</v>
      </c>
      <c r="S95" t="s">
        <v>127</v>
      </c>
      <c r="T95" s="1">
        <v>183</v>
      </c>
      <c r="U95" s="1">
        <v>115</v>
      </c>
      <c r="V95" s="1">
        <v>0</v>
      </c>
      <c r="W95" s="1">
        <v>100</v>
      </c>
      <c r="X95" s="1">
        <v>380</v>
      </c>
      <c r="Y95" s="1">
        <v>345</v>
      </c>
      <c r="Z95" s="1">
        <v>286</v>
      </c>
      <c r="AA95" s="1">
        <v>566</v>
      </c>
      <c r="AB95" s="1">
        <v>588</v>
      </c>
      <c r="AC95" s="1">
        <v>67</v>
      </c>
      <c r="AD95" s="1">
        <v>0</v>
      </c>
      <c r="AE95" s="1">
        <v>0</v>
      </c>
      <c r="AF95" s="1">
        <v>183</v>
      </c>
      <c r="AG95" s="1">
        <v>115</v>
      </c>
      <c r="AH95" s="1">
        <v>0</v>
      </c>
      <c r="AI95" s="1">
        <v>100</v>
      </c>
      <c r="AJ95" s="1">
        <v>380</v>
      </c>
      <c r="AK95" s="1">
        <v>345</v>
      </c>
      <c r="AL95" s="1">
        <v>286</v>
      </c>
      <c r="AM95" s="1">
        <v>566</v>
      </c>
      <c r="AN95" s="1">
        <v>588</v>
      </c>
      <c r="AO95" s="1">
        <v>67</v>
      </c>
      <c r="AP95" s="1">
        <v>0</v>
      </c>
      <c r="AQ95" s="1">
        <v>0</v>
      </c>
      <c r="AR95" s="2">
        <v>5.8</v>
      </c>
      <c r="AS95" s="2">
        <v>5.8</v>
      </c>
      <c r="AT95" s="2">
        <v>0</v>
      </c>
      <c r="AU95" s="2">
        <v>5.8</v>
      </c>
      <c r="AV95" s="2">
        <v>5.8</v>
      </c>
      <c r="AW95" s="2">
        <v>5.8</v>
      </c>
      <c r="AX95" s="2">
        <v>5.8</v>
      </c>
      <c r="AY95" s="2">
        <v>5.8</v>
      </c>
      <c r="AZ95" s="2">
        <v>5.8</v>
      </c>
      <c r="BA95" s="2">
        <v>6</v>
      </c>
      <c r="BB95" s="2">
        <v>0</v>
      </c>
      <c r="BC95" s="2">
        <v>0</v>
      </c>
      <c r="BD95" s="1">
        <v>1061</v>
      </c>
      <c r="BE95" s="1">
        <v>667</v>
      </c>
      <c r="BF95" s="1">
        <v>0</v>
      </c>
      <c r="BG95" s="1">
        <v>580</v>
      </c>
      <c r="BH95" s="1">
        <v>2204</v>
      </c>
      <c r="BI95" s="1">
        <v>2001</v>
      </c>
      <c r="BJ95" s="1">
        <v>1659</v>
      </c>
      <c r="BK95" s="1">
        <v>3283</v>
      </c>
      <c r="BL95" s="1">
        <v>3410</v>
      </c>
      <c r="BM95" s="1">
        <v>402</v>
      </c>
      <c r="BN95" s="1">
        <v>0</v>
      </c>
      <c r="BO95" s="1">
        <v>0</v>
      </c>
      <c r="BP95" s="1">
        <v>1061</v>
      </c>
      <c r="BQ95" s="1">
        <v>667</v>
      </c>
      <c r="BR95" s="1">
        <v>0</v>
      </c>
      <c r="BS95" s="1">
        <v>580</v>
      </c>
      <c r="BT95" s="1">
        <v>2204</v>
      </c>
      <c r="BU95" s="1">
        <v>2001</v>
      </c>
      <c r="BV95" s="1">
        <v>1659</v>
      </c>
      <c r="BW95" s="1">
        <v>3283</v>
      </c>
      <c r="BX95" s="1">
        <v>3410</v>
      </c>
      <c r="BY95" s="1">
        <v>402</v>
      </c>
      <c r="BZ95" s="1">
        <v>0</v>
      </c>
      <c r="CA95" s="1">
        <v>0</v>
      </c>
      <c r="CB95" s="1">
        <v>74</v>
      </c>
      <c r="CC95" s="1">
        <v>49</v>
      </c>
      <c r="CD95" s="1">
        <v>0</v>
      </c>
      <c r="CE95" s="1">
        <v>37</v>
      </c>
      <c r="CF95" s="1">
        <v>127</v>
      </c>
      <c r="CG95" s="1">
        <v>123</v>
      </c>
      <c r="CH95" s="1">
        <v>104</v>
      </c>
      <c r="CI95" s="1">
        <v>220</v>
      </c>
      <c r="CJ95" s="1">
        <v>203</v>
      </c>
      <c r="CK95" s="1">
        <v>26</v>
      </c>
      <c r="CL95" s="1">
        <v>0</v>
      </c>
      <c r="CM95" s="1">
        <v>0</v>
      </c>
      <c r="CN95" s="1">
        <v>2630</v>
      </c>
      <c r="CO95" s="1">
        <v>2630</v>
      </c>
      <c r="CP95" s="1">
        <v>15267</v>
      </c>
      <c r="CQ95" s="1">
        <v>15267</v>
      </c>
      <c r="CR95" s="1">
        <v>963</v>
      </c>
      <c r="CS95">
        <v>2018</v>
      </c>
      <c r="CT95">
        <v>15853.582554517134</v>
      </c>
      <c r="CV95">
        <v>1587.3673828663013</v>
      </c>
      <c r="CW95">
        <v>251.65459848618715</v>
      </c>
    </row>
    <row r="96" spans="1:101">
      <c r="A96" s="100">
        <v>3735</v>
      </c>
      <c r="B96" t="s">
        <v>108</v>
      </c>
      <c r="C96" t="s">
        <v>109</v>
      </c>
      <c r="D96" t="s">
        <v>389</v>
      </c>
      <c r="E96" t="s">
        <v>279</v>
      </c>
      <c r="F96">
        <v>7601</v>
      </c>
      <c r="G96" s="103" t="s">
        <v>273</v>
      </c>
      <c r="H96" t="s">
        <v>113</v>
      </c>
      <c r="I96" t="s">
        <v>114</v>
      </c>
      <c r="J96" t="s">
        <v>8</v>
      </c>
      <c r="K96">
        <v>22</v>
      </c>
      <c r="L96">
        <v>1</v>
      </c>
      <c r="M96" t="s">
        <v>131</v>
      </c>
      <c r="N96" t="s">
        <v>231</v>
      </c>
      <c r="O96" t="s">
        <v>126</v>
      </c>
      <c r="P96" t="s">
        <v>126</v>
      </c>
      <c r="Q96" t="s">
        <v>118</v>
      </c>
      <c r="R96" t="s">
        <v>142</v>
      </c>
      <c r="S96" t="s">
        <v>127</v>
      </c>
      <c r="T96" s="1">
        <v>667</v>
      </c>
      <c r="U96" s="1">
        <v>26</v>
      </c>
      <c r="V96" s="1">
        <v>29</v>
      </c>
      <c r="W96" s="1">
        <v>22</v>
      </c>
      <c r="X96" s="1">
        <v>24</v>
      </c>
      <c r="Y96" s="1">
        <v>21</v>
      </c>
      <c r="Z96" s="1">
        <v>29</v>
      </c>
      <c r="AA96" s="1">
        <v>52</v>
      </c>
      <c r="AB96" s="1">
        <v>26</v>
      </c>
      <c r="AC96" s="1">
        <v>23</v>
      </c>
      <c r="AD96" s="1">
        <v>50</v>
      </c>
      <c r="AE96" s="1">
        <v>27</v>
      </c>
      <c r="AF96" s="1">
        <v>667</v>
      </c>
      <c r="AG96" s="1">
        <v>26</v>
      </c>
      <c r="AH96" s="1">
        <v>29</v>
      </c>
      <c r="AI96" s="1">
        <v>22</v>
      </c>
      <c r="AJ96" s="1">
        <v>24</v>
      </c>
      <c r="AK96" s="1">
        <v>21</v>
      </c>
      <c r="AL96" s="1">
        <v>29</v>
      </c>
      <c r="AM96" s="1">
        <v>52</v>
      </c>
      <c r="AN96" s="1">
        <v>26</v>
      </c>
      <c r="AO96" s="1">
        <v>23</v>
      </c>
      <c r="AP96" s="1">
        <v>50</v>
      </c>
      <c r="AQ96" s="1">
        <v>27</v>
      </c>
      <c r="AR96" s="2">
        <v>5.85</v>
      </c>
      <c r="AS96" s="2">
        <v>5.85</v>
      </c>
      <c r="AT96" s="2">
        <v>5.85</v>
      </c>
      <c r="AU96" s="2">
        <v>5.85</v>
      </c>
      <c r="AV96" s="2">
        <v>5.85</v>
      </c>
      <c r="AW96" s="2">
        <v>5.85</v>
      </c>
      <c r="AX96" s="2">
        <v>5.85</v>
      </c>
      <c r="AY96" s="2">
        <v>5.85</v>
      </c>
      <c r="AZ96" s="2">
        <v>5.85</v>
      </c>
      <c r="BA96" s="2">
        <v>5.85</v>
      </c>
      <c r="BB96" s="2">
        <v>5.85</v>
      </c>
      <c r="BC96" s="2">
        <v>5.85</v>
      </c>
      <c r="BD96" s="1">
        <v>3902</v>
      </c>
      <c r="BE96" s="1">
        <v>152</v>
      </c>
      <c r="BF96" s="1">
        <v>170</v>
      </c>
      <c r="BG96" s="1">
        <v>129</v>
      </c>
      <c r="BH96" s="1">
        <v>140</v>
      </c>
      <c r="BI96" s="1">
        <v>123</v>
      </c>
      <c r="BJ96" s="1">
        <v>170</v>
      </c>
      <c r="BK96" s="1">
        <v>304</v>
      </c>
      <c r="BL96" s="1">
        <v>152</v>
      </c>
      <c r="BM96" s="1">
        <v>135</v>
      </c>
      <c r="BN96" s="1">
        <v>293</v>
      </c>
      <c r="BO96" s="1">
        <v>158</v>
      </c>
      <c r="BP96" s="1">
        <v>3902</v>
      </c>
      <c r="BQ96" s="1">
        <v>152</v>
      </c>
      <c r="BR96" s="1">
        <v>170</v>
      </c>
      <c r="BS96" s="1">
        <v>129</v>
      </c>
      <c r="BT96" s="1">
        <v>140</v>
      </c>
      <c r="BU96" s="1">
        <v>123</v>
      </c>
      <c r="BV96" s="1">
        <v>170</v>
      </c>
      <c r="BW96" s="1">
        <v>304</v>
      </c>
      <c r="BX96" s="1">
        <v>152</v>
      </c>
      <c r="BY96" s="1">
        <v>135</v>
      </c>
      <c r="BZ96" s="1">
        <v>293</v>
      </c>
      <c r="CA96" s="1">
        <v>158</v>
      </c>
      <c r="CB96" s="1">
        <v>113.40900000000001</v>
      </c>
      <c r="CC96" s="1">
        <v>4.3650000000000002</v>
      </c>
      <c r="CD96" s="1">
        <v>4.8460000000000001</v>
      </c>
      <c r="CE96" s="1">
        <v>3.7149999999999999</v>
      </c>
      <c r="CF96" s="1">
        <v>4.12</v>
      </c>
      <c r="CG96" s="1">
        <v>3.5459999999999998</v>
      </c>
      <c r="CH96" s="1">
        <v>4.8860000000000001</v>
      </c>
      <c r="CI96" s="1">
        <v>8.8019999999999996</v>
      </c>
      <c r="CJ96" s="1">
        <v>4.3289999999999997</v>
      </c>
      <c r="CK96" s="1">
        <v>3.919</v>
      </c>
      <c r="CL96" s="1">
        <v>8.4280000000000008</v>
      </c>
      <c r="CM96" s="1">
        <v>4.6349999999999998</v>
      </c>
      <c r="CN96" s="1">
        <v>996</v>
      </c>
      <c r="CO96" s="1">
        <v>996</v>
      </c>
      <c r="CP96" s="1">
        <v>5828</v>
      </c>
      <c r="CQ96" s="1">
        <v>5828</v>
      </c>
      <c r="CR96" s="1">
        <v>169</v>
      </c>
      <c r="CS96">
        <v>2018</v>
      </c>
      <c r="CT96">
        <v>34485.207100591717</v>
      </c>
      <c r="CV96">
        <v>1587.3673828663013</v>
      </c>
      <c r="CW96">
        <v>547.40692942868668</v>
      </c>
    </row>
    <row r="97" spans="1:101">
      <c r="A97" s="100">
        <v>3737</v>
      </c>
      <c r="B97" t="s">
        <v>108</v>
      </c>
      <c r="C97" t="s">
        <v>109</v>
      </c>
      <c r="D97" t="s">
        <v>390</v>
      </c>
      <c r="E97" t="s">
        <v>279</v>
      </c>
      <c r="F97">
        <v>7601</v>
      </c>
      <c r="G97" s="103" t="s">
        <v>273</v>
      </c>
      <c r="H97" t="s">
        <v>113</v>
      </c>
      <c r="I97" t="s">
        <v>114</v>
      </c>
      <c r="J97" t="s">
        <v>8</v>
      </c>
      <c r="K97">
        <v>22</v>
      </c>
      <c r="L97">
        <v>1</v>
      </c>
      <c r="M97" t="s">
        <v>131</v>
      </c>
      <c r="N97" t="s">
        <v>242</v>
      </c>
      <c r="O97" t="s">
        <v>126</v>
      </c>
      <c r="P97" t="s">
        <v>126</v>
      </c>
      <c r="Q97" t="s">
        <v>118</v>
      </c>
      <c r="R97" t="s">
        <v>119</v>
      </c>
      <c r="S97" t="s">
        <v>127</v>
      </c>
      <c r="T97" s="1">
        <v>540</v>
      </c>
      <c r="U97" s="1">
        <v>9</v>
      </c>
      <c r="V97" s="1">
        <v>8</v>
      </c>
      <c r="W97" s="1">
        <v>54</v>
      </c>
      <c r="X97" s="1">
        <v>35</v>
      </c>
      <c r="Y97" s="1">
        <v>14</v>
      </c>
      <c r="Z97" s="1">
        <v>17</v>
      </c>
      <c r="AA97" s="1">
        <v>46</v>
      </c>
      <c r="AB97" s="1">
        <v>47</v>
      </c>
      <c r="AC97" s="1">
        <v>45</v>
      </c>
      <c r="AD97" s="1">
        <v>15</v>
      </c>
      <c r="AE97" s="1">
        <v>4</v>
      </c>
      <c r="AF97" s="1">
        <v>540</v>
      </c>
      <c r="AG97" s="1">
        <v>9</v>
      </c>
      <c r="AH97" s="1">
        <v>8</v>
      </c>
      <c r="AI97" s="1">
        <v>54</v>
      </c>
      <c r="AJ97" s="1">
        <v>35</v>
      </c>
      <c r="AK97" s="1">
        <v>14</v>
      </c>
      <c r="AL97" s="1">
        <v>17</v>
      </c>
      <c r="AM97" s="1">
        <v>46</v>
      </c>
      <c r="AN97" s="1">
        <v>47</v>
      </c>
      <c r="AO97" s="1">
        <v>45</v>
      </c>
      <c r="AP97" s="1">
        <v>15</v>
      </c>
      <c r="AQ97" s="1">
        <v>4</v>
      </c>
      <c r="AR97" s="2">
        <v>5.8</v>
      </c>
      <c r="AS97" s="2">
        <v>5.8</v>
      </c>
      <c r="AT97" s="2">
        <v>5.8</v>
      </c>
      <c r="AU97" s="2">
        <v>5.8</v>
      </c>
      <c r="AV97" s="2">
        <v>5.8</v>
      </c>
      <c r="AW97" s="2">
        <v>5.8</v>
      </c>
      <c r="AX97" s="2">
        <v>5.8</v>
      </c>
      <c r="AY97" s="2">
        <v>5.8</v>
      </c>
      <c r="AZ97" s="2">
        <v>5.8</v>
      </c>
      <c r="BA97" s="2">
        <v>6</v>
      </c>
      <c r="BB97" s="2">
        <v>5.8</v>
      </c>
      <c r="BC97" s="2">
        <v>5.8</v>
      </c>
      <c r="BD97" s="1">
        <v>3132</v>
      </c>
      <c r="BE97" s="1">
        <v>52</v>
      </c>
      <c r="BF97" s="1">
        <v>46</v>
      </c>
      <c r="BG97" s="1">
        <v>313</v>
      </c>
      <c r="BH97" s="1">
        <v>203</v>
      </c>
      <c r="BI97" s="1">
        <v>81</v>
      </c>
      <c r="BJ97" s="1">
        <v>99</v>
      </c>
      <c r="BK97" s="1">
        <v>267</v>
      </c>
      <c r="BL97" s="1">
        <v>273</v>
      </c>
      <c r="BM97" s="1">
        <v>270</v>
      </c>
      <c r="BN97" s="1">
        <v>87</v>
      </c>
      <c r="BO97" s="1">
        <v>23</v>
      </c>
      <c r="BP97" s="1">
        <v>3132</v>
      </c>
      <c r="BQ97" s="1">
        <v>52</v>
      </c>
      <c r="BR97" s="1">
        <v>46</v>
      </c>
      <c r="BS97" s="1">
        <v>313</v>
      </c>
      <c r="BT97" s="1">
        <v>203</v>
      </c>
      <c r="BU97" s="1">
        <v>81</v>
      </c>
      <c r="BV97" s="1">
        <v>99</v>
      </c>
      <c r="BW97" s="1">
        <v>267</v>
      </c>
      <c r="BX97" s="1">
        <v>273</v>
      </c>
      <c r="BY97" s="1">
        <v>270</v>
      </c>
      <c r="BZ97" s="1">
        <v>87</v>
      </c>
      <c r="CA97" s="1">
        <v>23</v>
      </c>
      <c r="CB97" s="1">
        <v>301</v>
      </c>
      <c r="CC97" s="1">
        <v>5</v>
      </c>
      <c r="CD97" s="1">
        <v>5</v>
      </c>
      <c r="CE97" s="1">
        <v>30</v>
      </c>
      <c r="CF97" s="1">
        <v>19</v>
      </c>
      <c r="CG97" s="1">
        <v>8</v>
      </c>
      <c r="CH97" s="1">
        <v>10</v>
      </c>
      <c r="CI97" s="1">
        <v>26</v>
      </c>
      <c r="CJ97" s="1">
        <v>30</v>
      </c>
      <c r="CK97" s="1">
        <v>21</v>
      </c>
      <c r="CL97" s="1">
        <v>8</v>
      </c>
      <c r="CM97" s="1">
        <v>2</v>
      </c>
      <c r="CN97" s="1">
        <v>834</v>
      </c>
      <c r="CO97" s="1">
        <v>834</v>
      </c>
      <c r="CP97" s="1">
        <v>4846</v>
      </c>
      <c r="CQ97" s="1">
        <v>4846</v>
      </c>
      <c r="CR97" s="1">
        <v>465</v>
      </c>
      <c r="CS97">
        <v>2018</v>
      </c>
      <c r="CT97">
        <v>10421.505376344086</v>
      </c>
      <c r="CV97">
        <v>1587.3673828663013</v>
      </c>
      <c r="CW97">
        <v>165.42757714774402</v>
      </c>
    </row>
    <row r="98" spans="1:101">
      <c r="A98" s="100">
        <v>3753</v>
      </c>
      <c r="B98" t="s">
        <v>108</v>
      </c>
      <c r="C98" t="s">
        <v>109</v>
      </c>
      <c r="D98" t="s">
        <v>397</v>
      </c>
      <c r="E98" t="s">
        <v>398</v>
      </c>
      <c r="F98">
        <v>1299</v>
      </c>
      <c r="G98" s="103" t="s">
        <v>273</v>
      </c>
      <c r="H98" t="s">
        <v>113</v>
      </c>
      <c r="I98" t="s">
        <v>114</v>
      </c>
      <c r="J98" t="s">
        <v>8</v>
      </c>
      <c r="K98">
        <v>22</v>
      </c>
      <c r="L98">
        <v>1</v>
      </c>
      <c r="M98" t="s">
        <v>131</v>
      </c>
      <c r="N98" t="s">
        <v>243</v>
      </c>
      <c r="O98" t="s">
        <v>126</v>
      </c>
      <c r="P98" t="s">
        <v>126</v>
      </c>
      <c r="Q98" t="s">
        <v>118</v>
      </c>
      <c r="R98" t="s">
        <v>142</v>
      </c>
      <c r="S98" t="s">
        <v>127</v>
      </c>
      <c r="T98" s="1">
        <v>0</v>
      </c>
      <c r="U98" s="1">
        <v>0</v>
      </c>
      <c r="V98" s="1">
        <v>0</v>
      </c>
      <c r="W98" s="1">
        <v>0</v>
      </c>
      <c r="X98" s="1">
        <v>0</v>
      </c>
      <c r="Y98" s="1">
        <v>0</v>
      </c>
      <c r="Z98" s="1">
        <v>0</v>
      </c>
      <c r="AA98" s="1">
        <v>0</v>
      </c>
      <c r="AB98" s="1">
        <v>0</v>
      </c>
      <c r="AC98" s="1">
        <v>0</v>
      </c>
      <c r="AD98" s="1">
        <v>0</v>
      </c>
      <c r="AE98" s="1">
        <v>0</v>
      </c>
      <c r="AF98" s="1">
        <v>0</v>
      </c>
      <c r="AG98" s="1">
        <v>0</v>
      </c>
      <c r="AH98" s="1">
        <v>0</v>
      </c>
      <c r="AI98" s="1">
        <v>0</v>
      </c>
      <c r="AJ98" s="1">
        <v>0</v>
      </c>
      <c r="AK98" s="1">
        <v>0</v>
      </c>
      <c r="AL98" s="1">
        <v>0</v>
      </c>
      <c r="AM98" s="1">
        <v>0</v>
      </c>
      <c r="AN98" s="1">
        <v>0</v>
      </c>
      <c r="AO98" s="1">
        <v>0</v>
      </c>
      <c r="AP98" s="1">
        <v>0</v>
      </c>
      <c r="AQ98" s="1">
        <v>0</v>
      </c>
      <c r="AR98" s="2">
        <v>0</v>
      </c>
      <c r="AS98" s="2">
        <v>0</v>
      </c>
      <c r="AT98" s="2">
        <v>0</v>
      </c>
      <c r="AU98" s="2">
        <v>0</v>
      </c>
      <c r="AV98" s="2">
        <v>0</v>
      </c>
      <c r="AW98" s="2">
        <v>0</v>
      </c>
      <c r="AX98" s="2">
        <v>0</v>
      </c>
      <c r="AY98" s="2">
        <v>0</v>
      </c>
      <c r="AZ98" s="2">
        <v>0</v>
      </c>
      <c r="BA98" s="2">
        <v>0</v>
      </c>
      <c r="BB98" s="2">
        <v>0</v>
      </c>
      <c r="BC98" s="2">
        <v>0</v>
      </c>
      <c r="BD98" s="1">
        <v>0</v>
      </c>
      <c r="BE98" s="1">
        <v>0</v>
      </c>
      <c r="BF98" s="1">
        <v>0</v>
      </c>
      <c r="BG98" s="1">
        <v>0</v>
      </c>
      <c r="BH98" s="1">
        <v>0</v>
      </c>
      <c r="BI98" s="1">
        <v>0</v>
      </c>
      <c r="BJ98" s="1">
        <v>0</v>
      </c>
      <c r="BK98" s="1">
        <v>0</v>
      </c>
      <c r="BL98" s="1">
        <v>0</v>
      </c>
      <c r="BM98" s="1">
        <v>0</v>
      </c>
      <c r="BN98" s="1">
        <v>0</v>
      </c>
      <c r="BO98" s="1">
        <v>0</v>
      </c>
      <c r="BP98" s="1">
        <v>0</v>
      </c>
      <c r="BQ98" s="1">
        <v>0</v>
      </c>
      <c r="BR98" s="1">
        <v>0</v>
      </c>
      <c r="BS98" s="1">
        <v>0</v>
      </c>
      <c r="BT98" s="1">
        <v>0</v>
      </c>
      <c r="BU98" s="1">
        <v>0</v>
      </c>
      <c r="BV98" s="1">
        <v>0</v>
      </c>
      <c r="BW98" s="1">
        <v>0</v>
      </c>
      <c r="BX98" s="1">
        <v>0</v>
      </c>
      <c r="BY98" s="1">
        <v>0</v>
      </c>
      <c r="BZ98" s="1">
        <v>0</v>
      </c>
      <c r="CA98" s="1">
        <v>0</v>
      </c>
      <c r="CB98" s="1">
        <v>0</v>
      </c>
      <c r="CC98" s="1">
        <v>0</v>
      </c>
      <c r="CD98" s="1">
        <v>0</v>
      </c>
      <c r="CE98" s="1">
        <v>0</v>
      </c>
      <c r="CF98" s="1">
        <v>0</v>
      </c>
      <c r="CG98" s="1">
        <v>0</v>
      </c>
      <c r="CH98" s="1">
        <v>0</v>
      </c>
      <c r="CI98" s="1">
        <v>0</v>
      </c>
      <c r="CJ98" s="1">
        <v>0</v>
      </c>
      <c r="CK98" s="1">
        <v>0</v>
      </c>
      <c r="CL98" s="1">
        <v>0</v>
      </c>
      <c r="CM98" s="1">
        <v>0</v>
      </c>
      <c r="CN98" s="1">
        <v>0</v>
      </c>
      <c r="CO98" s="1">
        <v>0</v>
      </c>
      <c r="CP98" s="1">
        <v>0</v>
      </c>
      <c r="CQ98" s="1">
        <v>0</v>
      </c>
      <c r="CR98" s="1">
        <v>0</v>
      </c>
      <c r="CS98">
        <v>2018</v>
      </c>
      <c r="CT98" t="s">
        <v>8</v>
      </c>
      <c r="CV98">
        <v>1587.3673828663013</v>
      </c>
      <c r="CW98" t="s">
        <v>8</v>
      </c>
    </row>
    <row r="99" spans="1:101">
      <c r="A99" s="100">
        <v>3754</v>
      </c>
      <c r="B99" t="s">
        <v>108</v>
      </c>
      <c r="C99" t="s">
        <v>109</v>
      </c>
      <c r="D99" t="s">
        <v>399</v>
      </c>
      <c r="E99" t="s">
        <v>272</v>
      </c>
      <c r="F99">
        <v>2548</v>
      </c>
      <c r="G99" s="103" t="s">
        <v>273</v>
      </c>
      <c r="H99" t="s">
        <v>113</v>
      </c>
      <c r="I99" t="s">
        <v>114</v>
      </c>
      <c r="J99" t="s">
        <v>8</v>
      </c>
      <c r="K99">
        <v>22</v>
      </c>
      <c r="L99">
        <v>1</v>
      </c>
      <c r="M99" t="s">
        <v>131</v>
      </c>
      <c r="N99" t="s">
        <v>231</v>
      </c>
      <c r="O99" t="s">
        <v>126</v>
      </c>
      <c r="P99" t="s">
        <v>126</v>
      </c>
      <c r="Q99" t="s">
        <v>118</v>
      </c>
      <c r="R99" t="s">
        <v>142</v>
      </c>
      <c r="S99" t="s">
        <v>127</v>
      </c>
      <c r="T99" s="1">
        <v>1163</v>
      </c>
      <c r="U99" s="1">
        <v>45</v>
      </c>
      <c r="V99" s="1">
        <v>50</v>
      </c>
      <c r="W99" s="1">
        <v>38</v>
      </c>
      <c r="X99" s="1">
        <v>42</v>
      </c>
      <c r="Y99" s="1">
        <v>36</v>
      </c>
      <c r="Z99" s="1">
        <v>50</v>
      </c>
      <c r="AA99" s="1">
        <v>90</v>
      </c>
      <c r="AB99" s="1">
        <v>44</v>
      </c>
      <c r="AC99" s="1">
        <v>40</v>
      </c>
      <c r="AD99" s="1">
        <v>86</v>
      </c>
      <c r="AE99" s="1">
        <v>47</v>
      </c>
      <c r="AF99" s="1">
        <v>1163</v>
      </c>
      <c r="AG99" s="1">
        <v>45</v>
      </c>
      <c r="AH99" s="1">
        <v>50</v>
      </c>
      <c r="AI99" s="1">
        <v>38</v>
      </c>
      <c r="AJ99" s="1">
        <v>42</v>
      </c>
      <c r="AK99" s="1">
        <v>36</v>
      </c>
      <c r="AL99" s="1">
        <v>50</v>
      </c>
      <c r="AM99" s="1">
        <v>90</v>
      </c>
      <c r="AN99" s="1">
        <v>44</v>
      </c>
      <c r="AO99" s="1">
        <v>40</v>
      </c>
      <c r="AP99" s="1">
        <v>86</v>
      </c>
      <c r="AQ99" s="1">
        <v>47</v>
      </c>
      <c r="AR99" s="2">
        <v>5.726</v>
      </c>
      <c r="AS99" s="2">
        <v>5.726</v>
      </c>
      <c r="AT99" s="2">
        <v>5.726</v>
      </c>
      <c r="AU99" s="2">
        <v>5.726</v>
      </c>
      <c r="AV99" s="2">
        <v>5.726</v>
      </c>
      <c r="AW99" s="2">
        <v>5.726</v>
      </c>
      <c r="AX99" s="2">
        <v>5.726</v>
      </c>
      <c r="AY99" s="2">
        <v>5.726</v>
      </c>
      <c r="AZ99" s="2">
        <v>5.726</v>
      </c>
      <c r="BA99" s="2">
        <v>5.726</v>
      </c>
      <c r="BB99" s="2">
        <v>5.726</v>
      </c>
      <c r="BC99" s="2">
        <v>5.726</v>
      </c>
      <c r="BD99" s="1">
        <v>6659</v>
      </c>
      <c r="BE99" s="1">
        <v>258</v>
      </c>
      <c r="BF99" s="1">
        <v>286</v>
      </c>
      <c r="BG99" s="1">
        <v>218</v>
      </c>
      <c r="BH99" s="1">
        <v>240</v>
      </c>
      <c r="BI99" s="1">
        <v>206</v>
      </c>
      <c r="BJ99" s="1">
        <v>286</v>
      </c>
      <c r="BK99" s="1">
        <v>515</v>
      </c>
      <c r="BL99" s="1">
        <v>252</v>
      </c>
      <c r="BM99" s="1">
        <v>229</v>
      </c>
      <c r="BN99" s="1">
        <v>492</v>
      </c>
      <c r="BO99" s="1">
        <v>269</v>
      </c>
      <c r="BP99" s="1">
        <v>6659</v>
      </c>
      <c r="BQ99" s="1">
        <v>258</v>
      </c>
      <c r="BR99" s="1">
        <v>286</v>
      </c>
      <c r="BS99" s="1">
        <v>218</v>
      </c>
      <c r="BT99" s="1">
        <v>240</v>
      </c>
      <c r="BU99" s="1">
        <v>206</v>
      </c>
      <c r="BV99" s="1">
        <v>286</v>
      </c>
      <c r="BW99" s="1">
        <v>515</v>
      </c>
      <c r="BX99" s="1">
        <v>252</v>
      </c>
      <c r="BY99" s="1">
        <v>229</v>
      </c>
      <c r="BZ99" s="1">
        <v>492</v>
      </c>
      <c r="CA99" s="1">
        <v>269</v>
      </c>
      <c r="CB99" s="1">
        <v>325.46300000000002</v>
      </c>
      <c r="CC99" s="1">
        <v>12.526</v>
      </c>
      <c r="CD99" s="1">
        <v>13.907</v>
      </c>
      <c r="CE99" s="1">
        <v>10.661</v>
      </c>
      <c r="CF99" s="1">
        <v>11.823</v>
      </c>
      <c r="CG99" s="1">
        <v>10.176</v>
      </c>
      <c r="CH99" s="1">
        <v>14.023</v>
      </c>
      <c r="CI99" s="1">
        <v>25.260999999999999</v>
      </c>
      <c r="CJ99" s="1">
        <v>12.423</v>
      </c>
      <c r="CK99" s="1">
        <v>11.247999999999999</v>
      </c>
      <c r="CL99" s="1">
        <v>24.187000000000001</v>
      </c>
      <c r="CM99" s="1">
        <v>13.302</v>
      </c>
      <c r="CN99" s="1">
        <v>1731</v>
      </c>
      <c r="CO99" s="1">
        <v>1731</v>
      </c>
      <c r="CP99" s="1">
        <v>9910</v>
      </c>
      <c r="CQ99" s="1">
        <v>9910</v>
      </c>
      <c r="CR99" s="1">
        <v>485</v>
      </c>
      <c r="CS99">
        <v>2018</v>
      </c>
      <c r="CT99">
        <v>20432.98969072165</v>
      </c>
      <c r="CV99">
        <v>1587.3673828663013</v>
      </c>
      <c r="CW99">
        <v>324.34661369494938</v>
      </c>
    </row>
    <row r="100" spans="1:101">
      <c r="A100" s="100">
        <v>3754</v>
      </c>
      <c r="B100" t="s">
        <v>108</v>
      </c>
      <c r="C100" t="s">
        <v>109</v>
      </c>
      <c r="D100" t="s">
        <v>399</v>
      </c>
      <c r="E100" t="s">
        <v>272</v>
      </c>
      <c r="F100">
        <v>2548</v>
      </c>
      <c r="G100" s="103" t="s">
        <v>273</v>
      </c>
      <c r="H100" t="s">
        <v>113</v>
      </c>
      <c r="I100" t="s">
        <v>114</v>
      </c>
      <c r="J100" t="s">
        <v>8</v>
      </c>
      <c r="K100">
        <v>22</v>
      </c>
      <c r="L100">
        <v>1</v>
      </c>
      <c r="M100" t="s">
        <v>131</v>
      </c>
      <c r="N100" t="s">
        <v>231</v>
      </c>
      <c r="O100" t="s">
        <v>128</v>
      </c>
      <c r="P100" t="s">
        <v>128</v>
      </c>
      <c r="Q100" t="s">
        <v>118</v>
      </c>
      <c r="R100" t="s">
        <v>142</v>
      </c>
      <c r="S100" t="s">
        <v>127</v>
      </c>
      <c r="T100" s="1">
        <v>0</v>
      </c>
      <c r="U100" s="1">
        <v>0</v>
      </c>
      <c r="V100" s="1">
        <v>0</v>
      </c>
      <c r="W100" s="1">
        <v>0</v>
      </c>
      <c r="X100" s="1">
        <v>0</v>
      </c>
      <c r="Y100" s="1">
        <v>0</v>
      </c>
      <c r="Z100" s="1">
        <v>0</v>
      </c>
      <c r="AA100" s="1">
        <v>0</v>
      </c>
      <c r="AB100" s="1">
        <v>0</v>
      </c>
      <c r="AC100" s="1">
        <v>0</v>
      </c>
      <c r="AD100" s="1">
        <v>0</v>
      </c>
      <c r="AE100" s="1">
        <v>0</v>
      </c>
      <c r="AF100" s="1">
        <v>0</v>
      </c>
      <c r="AG100" s="1">
        <v>0</v>
      </c>
      <c r="AH100" s="1">
        <v>0</v>
      </c>
      <c r="AI100" s="1">
        <v>0</v>
      </c>
      <c r="AJ100" s="1">
        <v>0</v>
      </c>
      <c r="AK100" s="1">
        <v>0</v>
      </c>
      <c r="AL100" s="1">
        <v>0</v>
      </c>
      <c r="AM100" s="1">
        <v>0</v>
      </c>
      <c r="AN100" s="1">
        <v>0</v>
      </c>
      <c r="AO100" s="1">
        <v>0</v>
      </c>
      <c r="AP100" s="1">
        <v>0</v>
      </c>
      <c r="AQ100" s="1">
        <v>0</v>
      </c>
      <c r="AR100" s="2">
        <v>0</v>
      </c>
      <c r="AS100" s="2">
        <v>0</v>
      </c>
      <c r="AT100" s="2">
        <v>0</v>
      </c>
      <c r="AU100" s="2">
        <v>0</v>
      </c>
      <c r="AV100" s="2">
        <v>0</v>
      </c>
      <c r="AW100" s="2">
        <v>0</v>
      </c>
      <c r="AX100" s="2">
        <v>0</v>
      </c>
      <c r="AY100" s="2">
        <v>0</v>
      </c>
      <c r="AZ100" s="2">
        <v>0</v>
      </c>
      <c r="BA100" s="2">
        <v>0</v>
      </c>
      <c r="BB100" s="2">
        <v>0</v>
      </c>
      <c r="BC100" s="2">
        <v>0</v>
      </c>
      <c r="BD100" s="1">
        <v>0</v>
      </c>
      <c r="BE100" s="1">
        <v>0</v>
      </c>
      <c r="BF100" s="1">
        <v>0</v>
      </c>
      <c r="BG100" s="1">
        <v>0</v>
      </c>
      <c r="BH100" s="1">
        <v>0</v>
      </c>
      <c r="BI100" s="1">
        <v>0</v>
      </c>
      <c r="BJ100" s="1">
        <v>0</v>
      </c>
      <c r="BK100" s="1">
        <v>0</v>
      </c>
      <c r="BL100" s="1">
        <v>0</v>
      </c>
      <c r="BM100" s="1">
        <v>0</v>
      </c>
      <c r="BN100" s="1">
        <v>0</v>
      </c>
      <c r="BO100" s="1">
        <v>0</v>
      </c>
      <c r="BP100" s="1">
        <v>0</v>
      </c>
      <c r="BQ100" s="1">
        <v>0</v>
      </c>
      <c r="BR100" s="1">
        <v>0</v>
      </c>
      <c r="BS100" s="1">
        <v>0</v>
      </c>
      <c r="BT100" s="1">
        <v>0</v>
      </c>
      <c r="BU100" s="1">
        <v>0</v>
      </c>
      <c r="BV100" s="1">
        <v>0</v>
      </c>
      <c r="BW100" s="1">
        <v>0</v>
      </c>
      <c r="BX100" s="1">
        <v>0</v>
      </c>
      <c r="BY100" s="1">
        <v>0</v>
      </c>
      <c r="BZ100" s="1">
        <v>0</v>
      </c>
      <c r="CA100" s="1">
        <v>0</v>
      </c>
      <c r="CB100" s="1">
        <v>0</v>
      </c>
      <c r="CC100" s="1">
        <v>0</v>
      </c>
      <c r="CD100" s="1">
        <v>0</v>
      </c>
      <c r="CE100" s="1">
        <v>0</v>
      </c>
      <c r="CF100" s="1">
        <v>0</v>
      </c>
      <c r="CG100" s="1">
        <v>0</v>
      </c>
      <c r="CH100" s="1">
        <v>0</v>
      </c>
      <c r="CI100" s="1">
        <v>0</v>
      </c>
      <c r="CJ100" s="1">
        <v>0</v>
      </c>
      <c r="CK100" s="1">
        <v>0</v>
      </c>
      <c r="CL100" s="1">
        <v>0</v>
      </c>
      <c r="CM100" s="1">
        <v>0</v>
      </c>
      <c r="CN100" s="1">
        <v>0</v>
      </c>
      <c r="CO100" s="1">
        <v>0</v>
      </c>
      <c r="CP100" s="1">
        <v>0</v>
      </c>
      <c r="CQ100" s="1">
        <v>0</v>
      </c>
      <c r="CR100" s="1">
        <v>0</v>
      </c>
      <c r="CS100">
        <v>2018</v>
      </c>
      <c r="CT100" t="s">
        <v>8</v>
      </c>
      <c r="CV100">
        <v>1115.164113563842</v>
      </c>
      <c r="CW100" t="s">
        <v>8</v>
      </c>
    </row>
    <row r="101" spans="1:101">
      <c r="A101" s="100">
        <v>6049</v>
      </c>
      <c r="B101" t="s">
        <v>108</v>
      </c>
      <c r="C101" t="s">
        <v>109</v>
      </c>
      <c r="D101" t="s">
        <v>406</v>
      </c>
      <c r="E101" t="s">
        <v>326</v>
      </c>
      <c r="F101">
        <v>21461</v>
      </c>
      <c r="G101" s="103" t="s">
        <v>112</v>
      </c>
      <c r="H101" t="s">
        <v>113</v>
      </c>
      <c r="I101" t="s">
        <v>114</v>
      </c>
      <c r="J101" t="s">
        <v>8</v>
      </c>
      <c r="K101">
        <v>22</v>
      </c>
      <c r="L101">
        <v>2</v>
      </c>
      <c r="M101" t="s">
        <v>115</v>
      </c>
      <c r="N101" t="s">
        <v>242</v>
      </c>
      <c r="O101" t="s">
        <v>126</v>
      </c>
      <c r="P101" t="s">
        <v>126</v>
      </c>
      <c r="Q101" t="s">
        <v>118</v>
      </c>
      <c r="R101" t="s">
        <v>142</v>
      </c>
      <c r="S101" t="s">
        <v>127</v>
      </c>
      <c r="T101" s="1">
        <v>843</v>
      </c>
      <c r="U101" s="1">
        <v>32</v>
      </c>
      <c r="V101" s="1">
        <v>36</v>
      </c>
      <c r="W101" s="1">
        <v>28</v>
      </c>
      <c r="X101" s="1">
        <v>31</v>
      </c>
      <c r="Y101" s="1">
        <v>26</v>
      </c>
      <c r="Z101" s="1">
        <v>36</v>
      </c>
      <c r="AA101" s="1">
        <v>65</v>
      </c>
      <c r="AB101" s="1">
        <v>32</v>
      </c>
      <c r="AC101" s="1">
        <v>29</v>
      </c>
      <c r="AD101" s="1">
        <v>63</v>
      </c>
      <c r="AE101" s="1">
        <v>34</v>
      </c>
      <c r="AF101" s="1">
        <v>843</v>
      </c>
      <c r="AG101" s="1">
        <v>32</v>
      </c>
      <c r="AH101" s="1">
        <v>36</v>
      </c>
      <c r="AI101" s="1">
        <v>28</v>
      </c>
      <c r="AJ101" s="1">
        <v>31</v>
      </c>
      <c r="AK101" s="1">
        <v>26</v>
      </c>
      <c r="AL101" s="1">
        <v>36</v>
      </c>
      <c r="AM101" s="1">
        <v>65</v>
      </c>
      <c r="AN101" s="1">
        <v>32</v>
      </c>
      <c r="AO101" s="1">
        <v>29</v>
      </c>
      <c r="AP101" s="1">
        <v>63</v>
      </c>
      <c r="AQ101" s="1">
        <v>34</v>
      </c>
      <c r="AR101" s="2">
        <v>5.8</v>
      </c>
      <c r="AS101" s="2">
        <v>5.8</v>
      </c>
      <c r="AT101" s="2">
        <v>5.8</v>
      </c>
      <c r="AU101" s="2">
        <v>5.8</v>
      </c>
      <c r="AV101" s="2">
        <v>5.8</v>
      </c>
      <c r="AW101" s="2">
        <v>5.8</v>
      </c>
      <c r="AX101" s="2">
        <v>5.8</v>
      </c>
      <c r="AY101" s="2">
        <v>5.8</v>
      </c>
      <c r="AZ101" s="2">
        <v>5.8</v>
      </c>
      <c r="BA101" s="2">
        <v>5.8</v>
      </c>
      <c r="BB101" s="2">
        <v>5.8</v>
      </c>
      <c r="BC101" s="2">
        <v>5.8</v>
      </c>
      <c r="BD101" s="1">
        <v>4889</v>
      </c>
      <c r="BE101" s="1">
        <v>186</v>
      </c>
      <c r="BF101" s="1">
        <v>209</v>
      </c>
      <c r="BG101" s="1">
        <v>162</v>
      </c>
      <c r="BH101" s="1">
        <v>180</v>
      </c>
      <c r="BI101" s="1">
        <v>151</v>
      </c>
      <c r="BJ101" s="1">
        <v>209</v>
      </c>
      <c r="BK101" s="1">
        <v>377</v>
      </c>
      <c r="BL101" s="1">
        <v>186</v>
      </c>
      <c r="BM101" s="1">
        <v>168</v>
      </c>
      <c r="BN101" s="1">
        <v>365</v>
      </c>
      <c r="BO101" s="1">
        <v>197</v>
      </c>
      <c r="BP101" s="1">
        <v>4889</v>
      </c>
      <c r="BQ101" s="1">
        <v>186</v>
      </c>
      <c r="BR101" s="1">
        <v>209</v>
      </c>
      <c r="BS101" s="1">
        <v>162</v>
      </c>
      <c r="BT101" s="1">
        <v>180</v>
      </c>
      <c r="BU101" s="1">
        <v>151</v>
      </c>
      <c r="BV101" s="1">
        <v>209</v>
      </c>
      <c r="BW101" s="1">
        <v>377</v>
      </c>
      <c r="BX101" s="1">
        <v>186</v>
      </c>
      <c r="BY101" s="1">
        <v>168</v>
      </c>
      <c r="BZ101" s="1">
        <v>365</v>
      </c>
      <c r="CA101" s="1">
        <v>197</v>
      </c>
      <c r="CB101" s="1">
        <v>479.80599999999998</v>
      </c>
      <c r="CC101" s="1">
        <v>18.466999999999999</v>
      </c>
      <c r="CD101" s="1">
        <v>20.501999999999999</v>
      </c>
      <c r="CE101" s="1">
        <v>15.717000000000001</v>
      </c>
      <c r="CF101" s="1">
        <v>17.43</v>
      </c>
      <c r="CG101" s="1">
        <v>15.002000000000001</v>
      </c>
      <c r="CH101" s="1">
        <v>20.672999999999998</v>
      </c>
      <c r="CI101" s="1">
        <v>37.24</v>
      </c>
      <c r="CJ101" s="1">
        <v>18.314</v>
      </c>
      <c r="CK101" s="1">
        <v>16.582000000000001</v>
      </c>
      <c r="CL101" s="1">
        <v>35.656999999999996</v>
      </c>
      <c r="CM101" s="1">
        <v>19.61</v>
      </c>
      <c r="CN101" s="1">
        <v>1255</v>
      </c>
      <c r="CO101" s="1">
        <v>1255</v>
      </c>
      <c r="CP101" s="1">
        <v>7279</v>
      </c>
      <c r="CQ101" s="1">
        <v>7279</v>
      </c>
      <c r="CR101" s="1">
        <v>715</v>
      </c>
      <c r="CS101">
        <v>2018</v>
      </c>
      <c r="CT101">
        <v>10180.419580419581</v>
      </c>
      <c r="CV101">
        <v>1587.3673828663013</v>
      </c>
      <c r="CW101">
        <v>161.6006598585148</v>
      </c>
    </row>
    <row r="102" spans="1:101">
      <c r="A102" s="100">
        <v>6081</v>
      </c>
      <c r="B102" t="s">
        <v>108</v>
      </c>
      <c r="C102" t="s">
        <v>109</v>
      </c>
      <c r="D102" t="s">
        <v>138</v>
      </c>
      <c r="E102" t="s">
        <v>139</v>
      </c>
      <c r="F102">
        <v>11806</v>
      </c>
      <c r="G102" s="103" t="s">
        <v>112</v>
      </c>
      <c r="H102" t="s">
        <v>113</v>
      </c>
      <c r="I102" t="s">
        <v>114</v>
      </c>
      <c r="J102" t="s">
        <v>8</v>
      </c>
      <c r="K102">
        <v>22</v>
      </c>
      <c r="L102">
        <v>1</v>
      </c>
      <c r="M102" t="s">
        <v>131</v>
      </c>
      <c r="N102" t="s">
        <v>231</v>
      </c>
      <c r="O102" t="s">
        <v>126</v>
      </c>
      <c r="P102" t="s">
        <v>126</v>
      </c>
      <c r="Q102" t="s">
        <v>118</v>
      </c>
      <c r="R102" t="s">
        <v>119</v>
      </c>
      <c r="S102" t="s">
        <v>127</v>
      </c>
      <c r="T102" s="1">
        <v>7833</v>
      </c>
      <c r="U102" s="1">
        <v>0</v>
      </c>
      <c r="V102" s="1">
        <v>148</v>
      </c>
      <c r="W102" s="1">
        <v>158</v>
      </c>
      <c r="X102" s="1">
        <v>606</v>
      </c>
      <c r="Y102" s="1">
        <v>1672</v>
      </c>
      <c r="Z102" s="1">
        <v>1370</v>
      </c>
      <c r="AA102" s="1">
        <v>1019</v>
      </c>
      <c r="AB102" s="1">
        <v>1329</v>
      </c>
      <c r="AC102" s="1">
        <v>0</v>
      </c>
      <c r="AD102" s="1">
        <v>0</v>
      </c>
      <c r="AE102" s="1">
        <v>235</v>
      </c>
      <c r="AF102" s="1">
        <v>7833</v>
      </c>
      <c r="AG102" s="1">
        <v>0</v>
      </c>
      <c r="AH102" s="1">
        <v>148</v>
      </c>
      <c r="AI102" s="1">
        <v>158</v>
      </c>
      <c r="AJ102" s="1">
        <v>606</v>
      </c>
      <c r="AK102" s="1">
        <v>1672</v>
      </c>
      <c r="AL102" s="1">
        <v>1370</v>
      </c>
      <c r="AM102" s="1">
        <v>1019</v>
      </c>
      <c r="AN102" s="1">
        <v>1329</v>
      </c>
      <c r="AO102" s="1">
        <v>0</v>
      </c>
      <c r="AP102" s="1">
        <v>0</v>
      </c>
      <c r="AQ102" s="1">
        <v>235</v>
      </c>
      <c r="AR102" s="2">
        <v>5.8</v>
      </c>
      <c r="AS102" s="2">
        <v>0</v>
      </c>
      <c r="AT102" s="2">
        <v>5.77</v>
      </c>
      <c r="AU102" s="2">
        <v>5.77</v>
      </c>
      <c r="AV102" s="2">
        <v>5.77</v>
      </c>
      <c r="AW102" s="2">
        <v>5.77</v>
      </c>
      <c r="AX102" s="2">
        <v>5.77</v>
      </c>
      <c r="AY102" s="2">
        <v>5.77</v>
      </c>
      <c r="AZ102" s="2">
        <v>5.77</v>
      </c>
      <c r="BA102" s="2">
        <v>0</v>
      </c>
      <c r="BB102" s="2">
        <v>0</v>
      </c>
      <c r="BC102" s="2">
        <v>5.77</v>
      </c>
      <c r="BD102" s="1">
        <v>45431</v>
      </c>
      <c r="BE102" s="1">
        <v>0</v>
      </c>
      <c r="BF102" s="1">
        <v>854</v>
      </c>
      <c r="BG102" s="1">
        <v>912</v>
      </c>
      <c r="BH102" s="1">
        <v>3497</v>
      </c>
      <c r="BI102" s="1">
        <v>9647</v>
      </c>
      <c r="BJ102" s="1">
        <v>7905</v>
      </c>
      <c r="BK102" s="1">
        <v>5880</v>
      </c>
      <c r="BL102" s="1">
        <v>7668</v>
      </c>
      <c r="BM102" s="1">
        <v>0</v>
      </c>
      <c r="BN102" s="1">
        <v>0</v>
      </c>
      <c r="BO102" s="1">
        <v>1356</v>
      </c>
      <c r="BP102" s="1">
        <v>45431</v>
      </c>
      <c r="BQ102" s="1">
        <v>0</v>
      </c>
      <c r="BR102" s="1">
        <v>854</v>
      </c>
      <c r="BS102" s="1">
        <v>912</v>
      </c>
      <c r="BT102" s="1">
        <v>3497</v>
      </c>
      <c r="BU102" s="1">
        <v>9647</v>
      </c>
      <c r="BV102" s="1">
        <v>7905</v>
      </c>
      <c r="BW102" s="1">
        <v>5880</v>
      </c>
      <c r="BX102" s="1">
        <v>7668</v>
      </c>
      <c r="BY102" s="1">
        <v>0</v>
      </c>
      <c r="BZ102" s="1">
        <v>0</v>
      </c>
      <c r="CA102" s="1">
        <v>1356</v>
      </c>
      <c r="CB102" s="1">
        <v>3759</v>
      </c>
      <c r="CC102" s="1">
        <v>0</v>
      </c>
      <c r="CD102" s="1">
        <v>62</v>
      </c>
      <c r="CE102" s="1">
        <v>71</v>
      </c>
      <c r="CF102" s="1">
        <v>269</v>
      </c>
      <c r="CG102" s="1">
        <v>734</v>
      </c>
      <c r="CH102" s="1">
        <v>608</v>
      </c>
      <c r="CI102" s="1">
        <v>460</v>
      </c>
      <c r="CJ102" s="1">
        <v>582</v>
      </c>
      <c r="CK102" s="1">
        <v>0</v>
      </c>
      <c r="CL102" s="1">
        <v>0</v>
      </c>
      <c r="CM102" s="1">
        <v>72</v>
      </c>
      <c r="CN102" s="1">
        <v>14370</v>
      </c>
      <c r="CO102" s="1">
        <v>14370</v>
      </c>
      <c r="CP102" s="1">
        <v>83150</v>
      </c>
      <c r="CQ102" s="1">
        <v>83150</v>
      </c>
      <c r="CR102" s="1">
        <v>6617</v>
      </c>
      <c r="CS102">
        <v>2018</v>
      </c>
      <c r="CT102">
        <v>12566.117575940758</v>
      </c>
      <c r="CV102">
        <v>1587.3673828663013</v>
      </c>
      <c r="CW102">
        <v>199.47045169311312</v>
      </c>
    </row>
    <row r="103" spans="1:101">
      <c r="A103" s="100">
        <v>6081</v>
      </c>
      <c r="B103" t="s">
        <v>108</v>
      </c>
      <c r="C103" t="s">
        <v>109</v>
      </c>
      <c r="D103" t="s">
        <v>138</v>
      </c>
      <c r="E103" t="s">
        <v>139</v>
      </c>
      <c r="F103">
        <v>11806</v>
      </c>
      <c r="G103" s="103" t="s">
        <v>112</v>
      </c>
      <c r="H103" t="s">
        <v>113</v>
      </c>
      <c r="I103" t="s">
        <v>114</v>
      </c>
      <c r="J103" t="s">
        <v>8</v>
      </c>
      <c r="K103">
        <v>22</v>
      </c>
      <c r="L103">
        <v>1</v>
      </c>
      <c r="M103" t="s">
        <v>131</v>
      </c>
      <c r="N103" t="s">
        <v>242</v>
      </c>
      <c r="O103" t="s">
        <v>126</v>
      </c>
      <c r="P103" t="s">
        <v>126</v>
      </c>
      <c r="Q103" t="s">
        <v>118</v>
      </c>
      <c r="R103" t="s">
        <v>119</v>
      </c>
      <c r="S103" t="s">
        <v>127</v>
      </c>
      <c r="T103" s="1">
        <v>0</v>
      </c>
      <c r="U103" s="1">
        <v>0</v>
      </c>
      <c r="V103" s="1">
        <v>0</v>
      </c>
      <c r="W103" s="1">
        <v>0</v>
      </c>
      <c r="X103" s="1">
        <v>0</v>
      </c>
      <c r="Y103" s="1">
        <v>0</v>
      </c>
      <c r="Z103" s="1">
        <v>0</v>
      </c>
      <c r="AA103" s="1">
        <v>0</v>
      </c>
      <c r="AB103" s="1">
        <v>0</v>
      </c>
      <c r="AC103" s="1">
        <v>0</v>
      </c>
      <c r="AD103" s="1">
        <v>0</v>
      </c>
      <c r="AE103" s="1">
        <v>0</v>
      </c>
      <c r="AF103" s="1">
        <v>0</v>
      </c>
      <c r="AG103" s="1">
        <v>0</v>
      </c>
      <c r="AH103" s="1">
        <v>0</v>
      </c>
      <c r="AI103" s="1">
        <v>0</v>
      </c>
      <c r="AJ103" s="1">
        <v>0</v>
      </c>
      <c r="AK103" s="1">
        <v>0</v>
      </c>
      <c r="AL103" s="1">
        <v>0</v>
      </c>
      <c r="AM103" s="1">
        <v>0</v>
      </c>
      <c r="AN103" s="1">
        <v>0</v>
      </c>
      <c r="AO103" s="1">
        <v>0</v>
      </c>
      <c r="AP103" s="1">
        <v>0</v>
      </c>
      <c r="AQ103" s="1">
        <v>0</v>
      </c>
      <c r="AR103" s="2">
        <v>0</v>
      </c>
      <c r="AS103" s="2">
        <v>0</v>
      </c>
      <c r="AT103" s="2">
        <v>0</v>
      </c>
      <c r="AU103" s="2">
        <v>0</v>
      </c>
      <c r="AV103" s="2">
        <v>0</v>
      </c>
      <c r="AW103" s="2">
        <v>0</v>
      </c>
      <c r="AX103" s="2">
        <v>0</v>
      </c>
      <c r="AY103" s="2">
        <v>0</v>
      </c>
      <c r="AZ103" s="2">
        <v>0</v>
      </c>
      <c r="BA103" s="2">
        <v>0</v>
      </c>
      <c r="BB103" s="2">
        <v>0</v>
      </c>
      <c r="BC103" s="2">
        <v>0</v>
      </c>
      <c r="BD103" s="1">
        <v>0</v>
      </c>
      <c r="BE103" s="1">
        <v>0</v>
      </c>
      <c r="BF103" s="1">
        <v>0</v>
      </c>
      <c r="BG103" s="1">
        <v>0</v>
      </c>
      <c r="BH103" s="1">
        <v>0</v>
      </c>
      <c r="BI103" s="1">
        <v>0</v>
      </c>
      <c r="BJ103" s="1">
        <v>0</v>
      </c>
      <c r="BK103" s="1">
        <v>0</v>
      </c>
      <c r="BL103" s="1">
        <v>0</v>
      </c>
      <c r="BM103" s="1">
        <v>0</v>
      </c>
      <c r="BN103" s="1">
        <v>0</v>
      </c>
      <c r="BO103" s="1">
        <v>0</v>
      </c>
      <c r="BP103" s="1">
        <v>0</v>
      </c>
      <c r="BQ103" s="1">
        <v>0</v>
      </c>
      <c r="BR103" s="1">
        <v>0</v>
      </c>
      <c r="BS103" s="1">
        <v>0</v>
      </c>
      <c r="BT103" s="1">
        <v>0</v>
      </c>
      <c r="BU103" s="1">
        <v>0</v>
      </c>
      <c r="BV103" s="1">
        <v>0</v>
      </c>
      <c r="BW103" s="1">
        <v>0</v>
      </c>
      <c r="BX103" s="1">
        <v>0</v>
      </c>
      <c r="BY103" s="1">
        <v>0</v>
      </c>
      <c r="BZ103" s="1">
        <v>0</v>
      </c>
      <c r="CA103" s="1">
        <v>0</v>
      </c>
      <c r="CB103" s="1">
        <v>0</v>
      </c>
      <c r="CC103" s="1">
        <v>0</v>
      </c>
      <c r="CD103" s="1">
        <v>0</v>
      </c>
      <c r="CE103" s="1">
        <v>0</v>
      </c>
      <c r="CF103" s="1">
        <v>0</v>
      </c>
      <c r="CG103" s="1">
        <v>0</v>
      </c>
      <c r="CH103" s="1">
        <v>0</v>
      </c>
      <c r="CI103" s="1">
        <v>0</v>
      </c>
      <c r="CJ103" s="1">
        <v>0</v>
      </c>
      <c r="CK103" s="1">
        <v>0</v>
      </c>
      <c r="CL103" s="1">
        <v>0</v>
      </c>
      <c r="CM103" s="1">
        <v>0</v>
      </c>
      <c r="CN103" s="1">
        <v>0</v>
      </c>
      <c r="CO103" s="1">
        <v>0</v>
      </c>
      <c r="CP103" s="1">
        <v>0</v>
      </c>
      <c r="CQ103" s="1">
        <v>0</v>
      </c>
      <c r="CR103" s="1">
        <v>0</v>
      </c>
      <c r="CS103">
        <v>2018</v>
      </c>
      <c r="CT103" t="s">
        <v>8</v>
      </c>
      <c r="CV103">
        <v>1587.3673828663013</v>
      </c>
      <c r="CW103" t="s">
        <v>8</v>
      </c>
    </row>
    <row r="104" spans="1:101">
      <c r="A104" s="100">
        <v>6115</v>
      </c>
      <c r="B104" t="s">
        <v>108</v>
      </c>
      <c r="C104">
        <v>1</v>
      </c>
      <c r="D104" t="s">
        <v>408</v>
      </c>
      <c r="E104" t="s">
        <v>409</v>
      </c>
      <c r="F104">
        <v>6854</v>
      </c>
      <c r="G104" s="103" t="s">
        <v>189</v>
      </c>
      <c r="H104" t="s">
        <v>113</v>
      </c>
      <c r="I104" t="s">
        <v>114</v>
      </c>
      <c r="J104" t="s">
        <v>8</v>
      </c>
      <c r="K104">
        <v>22</v>
      </c>
      <c r="L104">
        <v>2</v>
      </c>
      <c r="M104" t="s">
        <v>115</v>
      </c>
      <c r="N104" t="s">
        <v>243</v>
      </c>
      <c r="O104" t="s">
        <v>262</v>
      </c>
      <c r="P104" t="s">
        <v>262</v>
      </c>
      <c r="Q104" t="s">
        <v>118</v>
      </c>
      <c r="R104" t="s">
        <v>119</v>
      </c>
      <c r="S104" t="s">
        <v>8</v>
      </c>
      <c r="T104" s="1">
        <v>0</v>
      </c>
      <c r="U104" s="1">
        <v>0</v>
      </c>
      <c r="V104" s="1">
        <v>0</v>
      </c>
      <c r="W104" s="1">
        <v>0</v>
      </c>
      <c r="X104" s="1">
        <v>0</v>
      </c>
      <c r="Y104" s="1">
        <v>0</v>
      </c>
      <c r="Z104" s="1">
        <v>0</v>
      </c>
      <c r="AA104" s="1">
        <v>0</v>
      </c>
      <c r="AB104" s="1">
        <v>0</v>
      </c>
      <c r="AC104" s="1">
        <v>0</v>
      </c>
      <c r="AD104" s="1">
        <v>0</v>
      </c>
      <c r="AE104" s="1">
        <v>0</v>
      </c>
      <c r="AF104" s="1">
        <v>0</v>
      </c>
      <c r="AG104" s="1">
        <v>0</v>
      </c>
      <c r="AH104" s="1">
        <v>0</v>
      </c>
      <c r="AI104" s="1">
        <v>0</v>
      </c>
      <c r="AJ104" s="1">
        <v>0</v>
      </c>
      <c r="AK104" s="1">
        <v>0</v>
      </c>
      <c r="AL104" s="1">
        <v>0</v>
      </c>
      <c r="AM104" s="1">
        <v>0</v>
      </c>
      <c r="AN104" s="1">
        <v>0</v>
      </c>
      <c r="AO104" s="1">
        <v>0</v>
      </c>
      <c r="AP104" s="1">
        <v>0</v>
      </c>
      <c r="AQ104" s="1">
        <v>0</v>
      </c>
      <c r="AR104" s="2">
        <v>0</v>
      </c>
      <c r="AS104" s="2">
        <v>0</v>
      </c>
      <c r="AT104" s="2">
        <v>0</v>
      </c>
      <c r="AU104" s="2">
        <v>0</v>
      </c>
      <c r="AV104" s="2">
        <v>0</v>
      </c>
      <c r="AW104" s="2">
        <v>0</v>
      </c>
      <c r="AX104" s="2">
        <v>0</v>
      </c>
      <c r="AY104" s="2">
        <v>0</v>
      </c>
      <c r="AZ104" s="2">
        <v>0</v>
      </c>
      <c r="BA104" s="2">
        <v>0</v>
      </c>
      <c r="BB104" s="2">
        <v>0</v>
      </c>
      <c r="BC104" s="2">
        <v>0</v>
      </c>
      <c r="BD104" s="1">
        <v>9729232</v>
      </c>
      <c r="BE104" s="1">
        <v>8788523</v>
      </c>
      <c r="BF104" s="1">
        <v>9715045</v>
      </c>
      <c r="BG104" s="1">
        <v>9417652</v>
      </c>
      <c r="BH104" s="1">
        <v>9734731</v>
      </c>
      <c r="BI104" s="1">
        <v>9414338</v>
      </c>
      <c r="BJ104" s="1">
        <v>9720983</v>
      </c>
      <c r="BK104" s="1">
        <v>9698715</v>
      </c>
      <c r="BL104" s="1">
        <v>9219672</v>
      </c>
      <c r="BM104" s="1">
        <v>649516</v>
      </c>
      <c r="BN104" s="1">
        <v>9398802</v>
      </c>
      <c r="BO104" s="1">
        <v>9704287</v>
      </c>
      <c r="BP104" s="1">
        <v>9729232</v>
      </c>
      <c r="BQ104" s="1">
        <v>8788523</v>
      </c>
      <c r="BR104" s="1">
        <v>9715045</v>
      </c>
      <c r="BS104" s="1">
        <v>9417652</v>
      </c>
      <c r="BT104" s="1">
        <v>9734731</v>
      </c>
      <c r="BU104" s="1">
        <v>9414338</v>
      </c>
      <c r="BV104" s="1">
        <v>9720983</v>
      </c>
      <c r="BW104" s="1">
        <v>9698715</v>
      </c>
      <c r="BX104" s="1">
        <v>9219672</v>
      </c>
      <c r="BY104" s="1">
        <v>649516</v>
      </c>
      <c r="BZ104" s="1">
        <v>9398802</v>
      </c>
      <c r="CA104" s="1">
        <v>9704287</v>
      </c>
      <c r="CB104" s="1">
        <v>930613</v>
      </c>
      <c r="CC104" s="1">
        <v>840633</v>
      </c>
      <c r="CD104" s="1">
        <v>929256</v>
      </c>
      <c r="CE104" s="1">
        <v>900810</v>
      </c>
      <c r="CF104" s="1">
        <v>931139</v>
      </c>
      <c r="CG104" s="1">
        <v>900493</v>
      </c>
      <c r="CH104" s="1">
        <v>929824</v>
      </c>
      <c r="CI104" s="1">
        <v>927694</v>
      </c>
      <c r="CJ104" s="1">
        <v>881873</v>
      </c>
      <c r="CK104" s="1">
        <v>62127</v>
      </c>
      <c r="CL104" s="1">
        <v>899007</v>
      </c>
      <c r="CM104" s="1">
        <v>928227</v>
      </c>
      <c r="CN104" s="1">
        <v>0</v>
      </c>
      <c r="CO104" s="1">
        <v>0</v>
      </c>
      <c r="CP104" s="1">
        <v>105191496</v>
      </c>
      <c r="CQ104" s="1">
        <v>105191496</v>
      </c>
      <c r="CR104" s="1">
        <v>10061696</v>
      </c>
      <c r="CS104">
        <v>2018</v>
      </c>
      <c r="CT104">
        <v>10454.648599997456</v>
      </c>
      <c r="CV104">
        <v>50</v>
      </c>
      <c r="CW104">
        <v>5.2273242999987284</v>
      </c>
    </row>
    <row r="105" spans="1:101">
      <c r="A105" s="100">
        <v>6125</v>
      </c>
      <c r="B105" t="s">
        <v>108</v>
      </c>
      <c r="C105" t="s">
        <v>109</v>
      </c>
      <c r="D105" t="s">
        <v>411</v>
      </c>
      <c r="E105" t="s">
        <v>412</v>
      </c>
      <c r="F105">
        <v>17127</v>
      </c>
      <c r="G105" s="103" t="s">
        <v>112</v>
      </c>
      <c r="H105" t="s">
        <v>113</v>
      </c>
      <c r="I105" t="s">
        <v>114</v>
      </c>
      <c r="J105" t="s">
        <v>8</v>
      </c>
      <c r="K105">
        <v>22</v>
      </c>
      <c r="L105">
        <v>1</v>
      </c>
      <c r="M105" t="s">
        <v>131</v>
      </c>
      <c r="N105" t="s">
        <v>242</v>
      </c>
      <c r="O105" t="s">
        <v>126</v>
      </c>
      <c r="P105" t="s">
        <v>126</v>
      </c>
      <c r="Q105" t="s">
        <v>118</v>
      </c>
      <c r="R105" t="s">
        <v>142</v>
      </c>
      <c r="S105" t="s">
        <v>127</v>
      </c>
      <c r="T105" s="1">
        <v>1536</v>
      </c>
      <c r="U105" s="1">
        <v>59</v>
      </c>
      <c r="V105" s="1">
        <v>66</v>
      </c>
      <c r="W105" s="1">
        <v>50</v>
      </c>
      <c r="X105" s="1">
        <v>56</v>
      </c>
      <c r="Y105" s="1">
        <v>48</v>
      </c>
      <c r="Z105" s="1">
        <v>66</v>
      </c>
      <c r="AA105" s="1">
        <v>119</v>
      </c>
      <c r="AB105" s="1">
        <v>59</v>
      </c>
      <c r="AC105" s="1">
        <v>53</v>
      </c>
      <c r="AD105" s="1">
        <v>114</v>
      </c>
      <c r="AE105" s="1">
        <v>63</v>
      </c>
      <c r="AF105" s="1">
        <v>1536</v>
      </c>
      <c r="AG105" s="1">
        <v>59</v>
      </c>
      <c r="AH105" s="1">
        <v>66</v>
      </c>
      <c r="AI105" s="1">
        <v>50</v>
      </c>
      <c r="AJ105" s="1">
        <v>56</v>
      </c>
      <c r="AK105" s="1">
        <v>48</v>
      </c>
      <c r="AL105" s="1">
        <v>66</v>
      </c>
      <c r="AM105" s="1">
        <v>119</v>
      </c>
      <c r="AN105" s="1">
        <v>59</v>
      </c>
      <c r="AO105" s="1">
        <v>53</v>
      </c>
      <c r="AP105" s="1">
        <v>114</v>
      </c>
      <c r="AQ105" s="1">
        <v>63</v>
      </c>
      <c r="AR105" s="2">
        <v>5.7960000000000003</v>
      </c>
      <c r="AS105" s="2">
        <v>5.7960000000000003</v>
      </c>
      <c r="AT105" s="2">
        <v>5.7960000000000003</v>
      </c>
      <c r="AU105" s="2">
        <v>5.7960000000000003</v>
      </c>
      <c r="AV105" s="2">
        <v>5.7960000000000003</v>
      </c>
      <c r="AW105" s="2">
        <v>5.7960000000000003</v>
      </c>
      <c r="AX105" s="2">
        <v>5.7960000000000003</v>
      </c>
      <c r="AY105" s="2">
        <v>5.7960000000000003</v>
      </c>
      <c r="AZ105" s="2">
        <v>5.7960000000000003</v>
      </c>
      <c r="BA105" s="2">
        <v>5.7960000000000003</v>
      </c>
      <c r="BB105" s="2">
        <v>5.7960000000000003</v>
      </c>
      <c r="BC105" s="2">
        <v>5.7960000000000003</v>
      </c>
      <c r="BD105" s="1">
        <v>8903</v>
      </c>
      <c r="BE105" s="1">
        <v>342</v>
      </c>
      <c r="BF105" s="1">
        <v>383</v>
      </c>
      <c r="BG105" s="1">
        <v>290</v>
      </c>
      <c r="BH105" s="1">
        <v>325</v>
      </c>
      <c r="BI105" s="1">
        <v>278</v>
      </c>
      <c r="BJ105" s="1">
        <v>383</v>
      </c>
      <c r="BK105" s="1">
        <v>690</v>
      </c>
      <c r="BL105" s="1">
        <v>342</v>
      </c>
      <c r="BM105" s="1">
        <v>307</v>
      </c>
      <c r="BN105" s="1">
        <v>661</v>
      </c>
      <c r="BO105" s="1">
        <v>365</v>
      </c>
      <c r="BP105" s="1">
        <v>8903</v>
      </c>
      <c r="BQ105" s="1">
        <v>342</v>
      </c>
      <c r="BR105" s="1">
        <v>383</v>
      </c>
      <c r="BS105" s="1">
        <v>290</v>
      </c>
      <c r="BT105" s="1">
        <v>325</v>
      </c>
      <c r="BU105" s="1">
        <v>278</v>
      </c>
      <c r="BV105" s="1">
        <v>383</v>
      </c>
      <c r="BW105" s="1">
        <v>690</v>
      </c>
      <c r="BX105" s="1">
        <v>342</v>
      </c>
      <c r="BY105" s="1">
        <v>307</v>
      </c>
      <c r="BZ105" s="1">
        <v>661</v>
      </c>
      <c r="CA105" s="1">
        <v>365</v>
      </c>
      <c r="CB105" s="1">
        <v>497.92500000000001</v>
      </c>
      <c r="CC105" s="1">
        <v>19.164000000000001</v>
      </c>
      <c r="CD105" s="1">
        <v>21.277000000000001</v>
      </c>
      <c r="CE105" s="1">
        <v>16.311</v>
      </c>
      <c r="CF105" s="1">
        <v>18.088000000000001</v>
      </c>
      <c r="CG105" s="1">
        <v>15.568</v>
      </c>
      <c r="CH105" s="1">
        <v>21.452999999999999</v>
      </c>
      <c r="CI105" s="1">
        <v>38.646000000000001</v>
      </c>
      <c r="CJ105" s="1">
        <v>19.006</v>
      </c>
      <c r="CK105" s="1">
        <v>17.207999999999998</v>
      </c>
      <c r="CL105" s="1">
        <v>37.003999999999998</v>
      </c>
      <c r="CM105" s="1">
        <v>20.350000000000001</v>
      </c>
      <c r="CN105" s="1">
        <v>2289</v>
      </c>
      <c r="CO105" s="1">
        <v>2289</v>
      </c>
      <c r="CP105" s="1">
        <v>13269</v>
      </c>
      <c r="CQ105" s="1">
        <v>13269</v>
      </c>
      <c r="CR105" s="1">
        <v>742</v>
      </c>
      <c r="CS105">
        <v>2018</v>
      </c>
      <c r="CT105">
        <v>17882.749326145553</v>
      </c>
      <c r="CV105">
        <v>1587.3673828663013</v>
      </c>
      <c r="CW105">
        <v>283.86492996297778</v>
      </c>
    </row>
    <row r="106" spans="1:101">
      <c r="A106" s="100">
        <v>6156</v>
      </c>
      <c r="B106" t="s">
        <v>108</v>
      </c>
      <c r="C106" t="s">
        <v>109</v>
      </c>
      <c r="D106" t="s">
        <v>413</v>
      </c>
      <c r="E106" t="s">
        <v>264</v>
      </c>
      <c r="F106">
        <v>15452</v>
      </c>
      <c r="G106" s="103" t="s">
        <v>121</v>
      </c>
      <c r="H106" t="s">
        <v>113</v>
      </c>
      <c r="I106" t="s">
        <v>114</v>
      </c>
      <c r="J106" t="s">
        <v>8</v>
      </c>
      <c r="K106">
        <v>22</v>
      </c>
      <c r="L106">
        <v>2</v>
      </c>
      <c r="M106" t="s">
        <v>115</v>
      </c>
      <c r="N106" t="s">
        <v>231</v>
      </c>
      <c r="O106" t="s">
        <v>233</v>
      </c>
      <c r="P106" t="s">
        <v>184</v>
      </c>
      <c r="Q106" t="s">
        <v>118</v>
      </c>
      <c r="R106" t="s">
        <v>119</v>
      </c>
      <c r="S106" t="s">
        <v>127</v>
      </c>
      <c r="T106" s="1">
        <v>2106</v>
      </c>
      <c r="U106" s="1">
        <v>0</v>
      </c>
      <c r="V106" s="1">
        <v>273</v>
      </c>
      <c r="W106" s="1">
        <v>280</v>
      </c>
      <c r="X106" s="1">
        <v>1058</v>
      </c>
      <c r="Y106" s="1">
        <v>1825</v>
      </c>
      <c r="Z106" s="1">
        <v>959</v>
      </c>
      <c r="AA106" s="1">
        <v>89</v>
      </c>
      <c r="AB106" s="1">
        <v>1884</v>
      </c>
      <c r="AC106" s="1">
        <v>808</v>
      </c>
      <c r="AD106" s="1">
        <v>0</v>
      </c>
      <c r="AE106" s="1">
        <v>364</v>
      </c>
      <c r="AF106" s="1">
        <v>2106</v>
      </c>
      <c r="AG106" s="1">
        <v>0</v>
      </c>
      <c r="AH106" s="1">
        <v>273</v>
      </c>
      <c r="AI106" s="1">
        <v>280</v>
      </c>
      <c r="AJ106" s="1">
        <v>1058</v>
      </c>
      <c r="AK106" s="1">
        <v>1825</v>
      </c>
      <c r="AL106" s="1">
        <v>959</v>
      </c>
      <c r="AM106" s="1">
        <v>89</v>
      </c>
      <c r="AN106" s="1">
        <v>1884</v>
      </c>
      <c r="AO106" s="1">
        <v>808</v>
      </c>
      <c r="AP106" s="1">
        <v>0</v>
      </c>
      <c r="AQ106" s="1">
        <v>364</v>
      </c>
      <c r="AR106" s="2">
        <v>5.673</v>
      </c>
      <c r="AS106" s="2">
        <v>0</v>
      </c>
      <c r="AT106" s="2">
        <v>5.673</v>
      </c>
      <c r="AU106" s="2">
        <v>5.673</v>
      </c>
      <c r="AV106" s="2">
        <v>5.673</v>
      </c>
      <c r="AW106" s="2">
        <v>5.673</v>
      </c>
      <c r="AX106" s="2">
        <v>5.673</v>
      </c>
      <c r="AY106" s="2">
        <v>5.673</v>
      </c>
      <c r="AZ106" s="2">
        <v>5.673</v>
      </c>
      <c r="BA106" s="2">
        <v>5.673</v>
      </c>
      <c r="BB106" s="2">
        <v>0</v>
      </c>
      <c r="BC106" s="2">
        <v>5.673</v>
      </c>
      <c r="BD106" s="1">
        <v>11947</v>
      </c>
      <c r="BE106" s="1">
        <v>0</v>
      </c>
      <c r="BF106" s="1">
        <v>1549</v>
      </c>
      <c r="BG106" s="1">
        <v>1588</v>
      </c>
      <c r="BH106" s="1">
        <v>6002</v>
      </c>
      <c r="BI106" s="1">
        <v>10353</v>
      </c>
      <c r="BJ106" s="1">
        <v>5440</v>
      </c>
      <c r="BK106" s="1">
        <v>505</v>
      </c>
      <c r="BL106" s="1">
        <v>10688</v>
      </c>
      <c r="BM106" s="1">
        <v>4584</v>
      </c>
      <c r="BN106" s="1">
        <v>0</v>
      </c>
      <c r="BO106" s="1">
        <v>2065</v>
      </c>
      <c r="BP106" s="1">
        <v>11947</v>
      </c>
      <c r="BQ106" s="1">
        <v>0</v>
      </c>
      <c r="BR106" s="1">
        <v>1549</v>
      </c>
      <c r="BS106" s="1">
        <v>1588</v>
      </c>
      <c r="BT106" s="1">
        <v>6002</v>
      </c>
      <c r="BU106" s="1">
        <v>10353</v>
      </c>
      <c r="BV106" s="1">
        <v>5440</v>
      </c>
      <c r="BW106" s="1">
        <v>505</v>
      </c>
      <c r="BX106" s="1">
        <v>10688</v>
      </c>
      <c r="BY106" s="1">
        <v>4584</v>
      </c>
      <c r="BZ106" s="1">
        <v>0</v>
      </c>
      <c r="CA106" s="1">
        <v>2065</v>
      </c>
      <c r="CB106" s="1">
        <v>835</v>
      </c>
      <c r="CC106" s="1">
        <v>-342.04199999999997</v>
      </c>
      <c r="CD106" s="1">
        <v>-160</v>
      </c>
      <c r="CE106" s="1">
        <v>-129</v>
      </c>
      <c r="CF106" s="1">
        <v>398</v>
      </c>
      <c r="CG106" s="1">
        <v>865</v>
      </c>
      <c r="CH106" s="1">
        <v>349</v>
      </c>
      <c r="CI106" s="1">
        <v>-158</v>
      </c>
      <c r="CJ106" s="1">
        <v>895</v>
      </c>
      <c r="CK106" s="1">
        <v>231</v>
      </c>
      <c r="CL106" s="1">
        <v>-326.27100000000002</v>
      </c>
      <c r="CM106" s="1">
        <v>-206</v>
      </c>
      <c r="CN106" s="1">
        <v>9646</v>
      </c>
      <c r="CO106" s="1">
        <v>9646</v>
      </c>
      <c r="CP106" s="1">
        <v>54721</v>
      </c>
      <c r="CQ106" s="1">
        <v>54721</v>
      </c>
      <c r="CR106" s="1">
        <v>2251.6869999999999</v>
      </c>
      <c r="CS106">
        <v>2018</v>
      </c>
      <c r="CT106">
        <v>24302.223177555319</v>
      </c>
      <c r="CV106">
        <v>1587.3673828663013</v>
      </c>
      <c r="CW106">
        <v>385.76556403188755</v>
      </c>
    </row>
    <row r="107" spans="1:101">
      <c r="A107" s="100">
        <v>6156</v>
      </c>
      <c r="B107" t="s">
        <v>108</v>
      </c>
      <c r="C107" t="s">
        <v>109</v>
      </c>
      <c r="D107" t="s">
        <v>413</v>
      </c>
      <c r="E107" t="s">
        <v>264</v>
      </c>
      <c r="F107">
        <v>15452</v>
      </c>
      <c r="G107" s="103" t="s">
        <v>121</v>
      </c>
      <c r="H107" t="s">
        <v>113</v>
      </c>
      <c r="I107" t="s">
        <v>114</v>
      </c>
      <c r="J107" t="s">
        <v>8</v>
      </c>
      <c r="K107">
        <v>22</v>
      </c>
      <c r="L107">
        <v>2</v>
      </c>
      <c r="M107" t="s">
        <v>115</v>
      </c>
      <c r="N107" t="s">
        <v>231</v>
      </c>
      <c r="O107" t="s">
        <v>117</v>
      </c>
      <c r="P107" t="s">
        <v>117</v>
      </c>
      <c r="Q107" t="s">
        <v>118</v>
      </c>
      <c r="R107" t="s">
        <v>119</v>
      </c>
      <c r="S107" t="s">
        <v>120</v>
      </c>
      <c r="T107" s="1">
        <v>0</v>
      </c>
      <c r="U107" s="1">
        <v>0</v>
      </c>
      <c r="V107" s="1">
        <v>0</v>
      </c>
      <c r="W107" s="1">
        <v>0</v>
      </c>
      <c r="X107" s="1">
        <v>0</v>
      </c>
      <c r="Y107" s="1">
        <v>0</v>
      </c>
      <c r="Z107" s="1">
        <v>0</v>
      </c>
      <c r="AA107" s="1">
        <v>0</v>
      </c>
      <c r="AB107" s="1">
        <v>0</v>
      </c>
      <c r="AC107" s="1">
        <v>0</v>
      </c>
      <c r="AD107" s="1">
        <v>0</v>
      </c>
      <c r="AE107" s="1">
        <v>0</v>
      </c>
      <c r="AF107" s="1">
        <v>0</v>
      </c>
      <c r="AG107" s="1">
        <v>0</v>
      </c>
      <c r="AH107" s="1">
        <v>0</v>
      </c>
      <c r="AI107" s="1">
        <v>0</v>
      </c>
      <c r="AJ107" s="1">
        <v>0</v>
      </c>
      <c r="AK107" s="1">
        <v>0</v>
      </c>
      <c r="AL107" s="1">
        <v>0</v>
      </c>
      <c r="AM107" s="1">
        <v>0</v>
      </c>
      <c r="AN107" s="1">
        <v>0</v>
      </c>
      <c r="AO107" s="1">
        <v>0</v>
      </c>
      <c r="AP107" s="1">
        <v>0</v>
      </c>
      <c r="AQ107" s="1">
        <v>0</v>
      </c>
      <c r="AR107" s="2">
        <v>0</v>
      </c>
      <c r="AS107" s="2">
        <v>0</v>
      </c>
      <c r="AT107" s="2">
        <v>0</v>
      </c>
      <c r="AU107" s="2">
        <v>0</v>
      </c>
      <c r="AV107" s="2">
        <v>0</v>
      </c>
      <c r="AW107" s="2">
        <v>0</v>
      </c>
      <c r="AX107" s="2">
        <v>0</v>
      </c>
      <c r="AY107" s="2">
        <v>0</v>
      </c>
      <c r="AZ107" s="2">
        <v>0</v>
      </c>
      <c r="BA107" s="2">
        <v>0</v>
      </c>
      <c r="BB107" s="2">
        <v>0</v>
      </c>
      <c r="BC107" s="2">
        <v>0</v>
      </c>
      <c r="BD107" s="1">
        <v>0</v>
      </c>
      <c r="BE107" s="1">
        <v>0</v>
      </c>
      <c r="BF107" s="1">
        <v>0</v>
      </c>
      <c r="BG107" s="1">
        <v>0</v>
      </c>
      <c r="BH107" s="1">
        <v>0</v>
      </c>
      <c r="BI107" s="1">
        <v>0</v>
      </c>
      <c r="BJ107" s="1">
        <v>0</v>
      </c>
      <c r="BK107" s="1">
        <v>0</v>
      </c>
      <c r="BL107" s="1">
        <v>0</v>
      </c>
      <c r="BM107" s="1">
        <v>0</v>
      </c>
      <c r="BN107" s="1">
        <v>0</v>
      </c>
      <c r="BO107" s="1">
        <v>0</v>
      </c>
      <c r="BP107" s="1">
        <v>0</v>
      </c>
      <c r="BQ107" s="1">
        <v>0</v>
      </c>
      <c r="BR107" s="1">
        <v>0</v>
      </c>
      <c r="BS107" s="1">
        <v>0</v>
      </c>
      <c r="BT107" s="1">
        <v>0</v>
      </c>
      <c r="BU107" s="1">
        <v>0</v>
      </c>
      <c r="BV107" s="1">
        <v>0</v>
      </c>
      <c r="BW107" s="1">
        <v>0</v>
      </c>
      <c r="BX107" s="1">
        <v>0</v>
      </c>
      <c r="BY107" s="1">
        <v>0</v>
      </c>
      <c r="BZ107" s="1">
        <v>0</v>
      </c>
      <c r="CA107" s="1">
        <v>0</v>
      </c>
      <c r="CB107" s="1">
        <v>0</v>
      </c>
      <c r="CC107" s="1">
        <v>-4.9580000000000002</v>
      </c>
      <c r="CD107" s="1">
        <v>0</v>
      </c>
      <c r="CE107" s="1">
        <v>0</v>
      </c>
      <c r="CF107" s="1">
        <v>0</v>
      </c>
      <c r="CG107" s="1">
        <v>0</v>
      </c>
      <c r="CH107" s="1">
        <v>0</v>
      </c>
      <c r="CI107" s="1">
        <v>0</v>
      </c>
      <c r="CJ107" s="1">
        <v>0</v>
      </c>
      <c r="CK107" s="1">
        <v>0</v>
      </c>
      <c r="CL107" s="1">
        <v>-4.7290000000000001</v>
      </c>
      <c r="CM107" s="1">
        <v>0</v>
      </c>
      <c r="CN107" s="1">
        <v>0</v>
      </c>
      <c r="CO107" s="1">
        <v>0</v>
      </c>
      <c r="CP107" s="1">
        <v>0</v>
      </c>
      <c r="CQ107" s="1">
        <v>0</v>
      </c>
      <c r="CR107" s="1">
        <v>-9.6869999999999994</v>
      </c>
      <c r="CS107">
        <v>2018</v>
      </c>
      <c r="CT107">
        <v>0</v>
      </c>
      <c r="CV107">
        <v>475.6390309534886</v>
      </c>
      <c r="CW107">
        <v>0</v>
      </c>
    </row>
    <row r="108" spans="1:101">
      <c r="A108" s="100">
        <v>6156</v>
      </c>
      <c r="B108" t="s">
        <v>108</v>
      </c>
      <c r="C108" t="s">
        <v>109</v>
      </c>
      <c r="D108" t="s">
        <v>413</v>
      </c>
      <c r="E108" t="s">
        <v>264</v>
      </c>
      <c r="F108">
        <v>15452</v>
      </c>
      <c r="G108" s="103" t="s">
        <v>121</v>
      </c>
      <c r="H108" t="s">
        <v>113</v>
      </c>
      <c r="I108" t="s">
        <v>114</v>
      </c>
      <c r="J108" t="s">
        <v>8</v>
      </c>
      <c r="K108">
        <v>22</v>
      </c>
      <c r="L108">
        <v>2</v>
      </c>
      <c r="M108" t="s">
        <v>115</v>
      </c>
      <c r="N108" t="s">
        <v>243</v>
      </c>
      <c r="O108" t="s">
        <v>126</v>
      </c>
      <c r="P108" t="s">
        <v>126</v>
      </c>
      <c r="Q108" t="s">
        <v>118</v>
      </c>
      <c r="R108" t="s">
        <v>119</v>
      </c>
      <c r="S108" t="s">
        <v>127</v>
      </c>
      <c r="T108" s="1">
        <v>1132</v>
      </c>
      <c r="U108" s="1">
        <v>749</v>
      </c>
      <c r="V108" s="1">
        <v>679</v>
      </c>
      <c r="W108" s="1">
        <v>48</v>
      </c>
      <c r="X108" s="1">
        <v>0</v>
      </c>
      <c r="Y108" s="1">
        <v>760</v>
      </c>
      <c r="Z108" s="1">
        <v>105</v>
      </c>
      <c r="AA108" s="1">
        <v>234</v>
      </c>
      <c r="AB108" s="1">
        <v>134</v>
      </c>
      <c r="AC108" s="1">
        <v>78</v>
      </c>
      <c r="AD108" s="1">
        <v>684</v>
      </c>
      <c r="AE108" s="1">
        <v>768</v>
      </c>
      <c r="AF108" s="1">
        <v>1132</v>
      </c>
      <c r="AG108" s="1">
        <v>749</v>
      </c>
      <c r="AH108" s="1">
        <v>679</v>
      </c>
      <c r="AI108" s="1">
        <v>48</v>
      </c>
      <c r="AJ108" s="1">
        <v>0</v>
      </c>
      <c r="AK108" s="1">
        <v>760</v>
      </c>
      <c r="AL108" s="1">
        <v>105</v>
      </c>
      <c r="AM108" s="1">
        <v>234</v>
      </c>
      <c r="AN108" s="1">
        <v>134</v>
      </c>
      <c r="AO108" s="1">
        <v>78</v>
      </c>
      <c r="AP108" s="1">
        <v>684</v>
      </c>
      <c r="AQ108" s="1">
        <v>768</v>
      </c>
      <c r="AR108" s="2">
        <v>5.8380000000000001</v>
      </c>
      <c r="AS108" s="2">
        <v>5.8380000000000001</v>
      </c>
      <c r="AT108" s="2">
        <v>5.8380000000000001</v>
      </c>
      <c r="AU108" s="2">
        <v>5.8380000000000001</v>
      </c>
      <c r="AV108" s="2">
        <v>0</v>
      </c>
      <c r="AW108" s="2">
        <v>5.8380000000000001</v>
      </c>
      <c r="AX108" s="2">
        <v>5.8380000000000001</v>
      </c>
      <c r="AY108" s="2">
        <v>5.8380000000000001</v>
      </c>
      <c r="AZ108" s="2">
        <v>5.8380000000000001</v>
      </c>
      <c r="BA108" s="2">
        <v>5.8380000000000001</v>
      </c>
      <c r="BB108" s="2">
        <v>5.8380000000000001</v>
      </c>
      <c r="BC108" s="2">
        <v>5.8380000000000001</v>
      </c>
      <c r="BD108" s="1">
        <v>6609</v>
      </c>
      <c r="BE108" s="1">
        <v>4373</v>
      </c>
      <c r="BF108" s="1">
        <v>3964</v>
      </c>
      <c r="BG108" s="1">
        <v>280</v>
      </c>
      <c r="BH108" s="1">
        <v>0</v>
      </c>
      <c r="BI108" s="1">
        <v>4437</v>
      </c>
      <c r="BJ108" s="1">
        <v>613</v>
      </c>
      <c r="BK108" s="1">
        <v>1366</v>
      </c>
      <c r="BL108" s="1">
        <v>782</v>
      </c>
      <c r="BM108" s="1">
        <v>455</v>
      </c>
      <c r="BN108" s="1">
        <v>3993</v>
      </c>
      <c r="BO108" s="1">
        <v>4484</v>
      </c>
      <c r="BP108" s="1">
        <v>6609</v>
      </c>
      <c r="BQ108" s="1">
        <v>4373</v>
      </c>
      <c r="BR108" s="1">
        <v>3964</v>
      </c>
      <c r="BS108" s="1">
        <v>280</v>
      </c>
      <c r="BT108" s="1">
        <v>0</v>
      </c>
      <c r="BU108" s="1">
        <v>4437</v>
      </c>
      <c r="BV108" s="1">
        <v>613</v>
      </c>
      <c r="BW108" s="1">
        <v>1366</v>
      </c>
      <c r="BX108" s="1">
        <v>782</v>
      </c>
      <c r="BY108" s="1">
        <v>455</v>
      </c>
      <c r="BZ108" s="1">
        <v>3993</v>
      </c>
      <c r="CA108" s="1">
        <v>4484</v>
      </c>
      <c r="CB108" s="1">
        <v>503.86700000000002</v>
      </c>
      <c r="CC108" s="1">
        <v>-500.12900000000002</v>
      </c>
      <c r="CD108" s="1">
        <v>-1621</v>
      </c>
      <c r="CE108" s="1">
        <v>-1387</v>
      </c>
      <c r="CF108" s="1">
        <v>-29.303000000000001</v>
      </c>
      <c r="CG108" s="1">
        <v>193.73699999999999</v>
      </c>
      <c r="CH108" s="1">
        <v>29.594999999999999</v>
      </c>
      <c r="CI108" s="1">
        <v>88.534000000000006</v>
      </c>
      <c r="CJ108" s="1">
        <v>42.731000000000002</v>
      </c>
      <c r="CK108" s="1">
        <v>-1352</v>
      </c>
      <c r="CL108" s="1">
        <v>-1386</v>
      </c>
      <c r="CM108" s="1">
        <v>-1517</v>
      </c>
      <c r="CN108" s="1">
        <v>5371</v>
      </c>
      <c r="CO108" s="1">
        <v>5371</v>
      </c>
      <c r="CP108" s="1">
        <v>31356</v>
      </c>
      <c r="CQ108" s="1">
        <v>31356</v>
      </c>
      <c r="CR108" s="1">
        <v>-6933.9679999999998</v>
      </c>
      <c r="CS108">
        <v>2018</v>
      </c>
      <c r="CT108">
        <v>-4522.0860551995629</v>
      </c>
      <c r="CV108">
        <v>1587.3673828663013</v>
      </c>
      <c r="CW108">
        <v>-71.78211906538327</v>
      </c>
    </row>
    <row r="109" spans="1:101">
      <c r="A109" s="100">
        <v>6156</v>
      </c>
      <c r="B109" t="s">
        <v>108</v>
      </c>
      <c r="C109" t="s">
        <v>109</v>
      </c>
      <c r="D109" t="s">
        <v>413</v>
      </c>
      <c r="E109" t="s">
        <v>264</v>
      </c>
      <c r="F109">
        <v>15452</v>
      </c>
      <c r="G109" s="103" t="s">
        <v>121</v>
      </c>
      <c r="H109" t="s">
        <v>113</v>
      </c>
      <c r="I109" t="s">
        <v>114</v>
      </c>
      <c r="J109" t="s">
        <v>8</v>
      </c>
      <c r="K109">
        <v>22</v>
      </c>
      <c r="L109">
        <v>2</v>
      </c>
      <c r="M109" t="s">
        <v>115</v>
      </c>
      <c r="N109" t="s">
        <v>243</v>
      </c>
      <c r="O109" t="s">
        <v>117</v>
      </c>
      <c r="P109" t="s">
        <v>117</v>
      </c>
      <c r="Q109" t="s">
        <v>118</v>
      </c>
      <c r="R109" t="s">
        <v>119</v>
      </c>
      <c r="S109" t="s">
        <v>120</v>
      </c>
      <c r="T109" s="1">
        <v>0</v>
      </c>
      <c r="U109" s="1">
        <v>6883</v>
      </c>
      <c r="V109" s="1">
        <v>0</v>
      </c>
      <c r="W109" s="1">
        <v>0</v>
      </c>
      <c r="X109" s="1">
        <v>0</v>
      </c>
      <c r="Y109" s="1">
        <v>20029</v>
      </c>
      <c r="Z109" s="1">
        <v>64369</v>
      </c>
      <c r="AA109" s="1">
        <v>153429</v>
      </c>
      <c r="AB109" s="1">
        <v>71822</v>
      </c>
      <c r="AC109" s="1">
        <v>0</v>
      </c>
      <c r="AD109" s="1">
        <v>0</v>
      </c>
      <c r="AE109" s="1">
        <v>0</v>
      </c>
      <c r="AF109" s="1">
        <v>0</v>
      </c>
      <c r="AG109" s="1">
        <v>6883</v>
      </c>
      <c r="AH109" s="1">
        <v>0</v>
      </c>
      <c r="AI109" s="1">
        <v>0</v>
      </c>
      <c r="AJ109" s="1">
        <v>0</v>
      </c>
      <c r="AK109" s="1">
        <v>20029</v>
      </c>
      <c r="AL109" s="1">
        <v>64369</v>
      </c>
      <c r="AM109" s="1">
        <v>153429</v>
      </c>
      <c r="AN109" s="1">
        <v>71822</v>
      </c>
      <c r="AO109" s="1">
        <v>0</v>
      </c>
      <c r="AP109" s="1">
        <v>0</v>
      </c>
      <c r="AQ109" s="1">
        <v>0</v>
      </c>
      <c r="AR109" s="2">
        <v>0</v>
      </c>
      <c r="AS109" s="2">
        <v>1.03</v>
      </c>
      <c r="AT109" s="2">
        <v>0</v>
      </c>
      <c r="AU109" s="2">
        <v>0</v>
      </c>
      <c r="AV109" s="2">
        <v>0</v>
      </c>
      <c r="AW109" s="2">
        <v>1.03</v>
      </c>
      <c r="AX109" s="2">
        <v>1.03</v>
      </c>
      <c r="AY109" s="2">
        <v>1.03</v>
      </c>
      <c r="AZ109" s="2">
        <v>1.03</v>
      </c>
      <c r="BA109" s="2">
        <v>0</v>
      </c>
      <c r="BB109" s="2">
        <v>0</v>
      </c>
      <c r="BC109" s="2">
        <v>0</v>
      </c>
      <c r="BD109" s="1">
        <v>0</v>
      </c>
      <c r="BE109" s="1">
        <v>7089</v>
      </c>
      <c r="BF109" s="1">
        <v>0</v>
      </c>
      <c r="BG109" s="1">
        <v>0</v>
      </c>
      <c r="BH109" s="1">
        <v>0</v>
      </c>
      <c r="BI109" s="1">
        <v>20630</v>
      </c>
      <c r="BJ109" s="1">
        <v>66300</v>
      </c>
      <c r="BK109" s="1">
        <v>158032</v>
      </c>
      <c r="BL109" s="1">
        <v>73977</v>
      </c>
      <c r="BM109" s="1">
        <v>0</v>
      </c>
      <c r="BN109" s="1">
        <v>0</v>
      </c>
      <c r="BO109" s="1">
        <v>0</v>
      </c>
      <c r="BP109" s="1">
        <v>0</v>
      </c>
      <c r="BQ109" s="1">
        <v>7089</v>
      </c>
      <c r="BR109" s="1">
        <v>0</v>
      </c>
      <c r="BS109" s="1">
        <v>0</v>
      </c>
      <c r="BT109" s="1">
        <v>0</v>
      </c>
      <c r="BU109" s="1">
        <v>20630</v>
      </c>
      <c r="BV109" s="1">
        <v>66300</v>
      </c>
      <c r="BW109" s="1">
        <v>158032</v>
      </c>
      <c r="BX109" s="1">
        <v>73977</v>
      </c>
      <c r="BY109" s="1">
        <v>0</v>
      </c>
      <c r="BZ109" s="1">
        <v>0</v>
      </c>
      <c r="CA109" s="1">
        <v>0</v>
      </c>
      <c r="CB109" s="1">
        <v>0</v>
      </c>
      <c r="CC109" s="1">
        <v>-810.87099999999998</v>
      </c>
      <c r="CD109" s="1">
        <v>0</v>
      </c>
      <c r="CE109" s="1">
        <v>0</v>
      </c>
      <c r="CF109" s="1">
        <v>-647.42700000000002</v>
      </c>
      <c r="CG109" s="1">
        <v>900.80799999999999</v>
      </c>
      <c r="CH109" s="1">
        <v>3200.93</v>
      </c>
      <c r="CI109" s="1">
        <v>10241.769</v>
      </c>
      <c r="CJ109" s="1">
        <v>4040.7730000000001</v>
      </c>
      <c r="CK109" s="1">
        <v>0</v>
      </c>
      <c r="CL109" s="1">
        <v>0</v>
      </c>
      <c r="CM109" s="1">
        <v>0</v>
      </c>
      <c r="CN109" s="1">
        <v>316532</v>
      </c>
      <c r="CO109" s="1">
        <v>316532</v>
      </c>
      <c r="CP109" s="1">
        <v>326028</v>
      </c>
      <c r="CQ109" s="1">
        <v>326028</v>
      </c>
      <c r="CR109" s="1">
        <v>16925.982</v>
      </c>
      <c r="CS109">
        <v>2018</v>
      </c>
      <c r="CT109">
        <v>19261.984326817786</v>
      </c>
      <c r="CV109">
        <v>475.6390309534886</v>
      </c>
      <c r="CW109">
        <v>91.617515594488978</v>
      </c>
    </row>
    <row r="110" spans="1:101">
      <c r="A110" s="100">
        <v>6156</v>
      </c>
      <c r="B110" t="s">
        <v>108</v>
      </c>
      <c r="C110" t="s">
        <v>109</v>
      </c>
      <c r="D110" t="s">
        <v>413</v>
      </c>
      <c r="E110" t="s">
        <v>264</v>
      </c>
      <c r="F110">
        <v>15452</v>
      </c>
      <c r="G110" s="103" t="s">
        <v>121</v>
      </c>
      <c r="H110" t="s">
        <v>113</v>
      </c>
      <c r="I110" t="s">
        <v>114</v>
      </c>
      <c r="J110" t="s">
        <v>8</v>
      </c>
      <c r="K110">
        <v>22</v>
      </c>
      <c r="L110">
        <v>2</v>
      </c>
      <c r="M110" t="s">
        <v>115</v>
      </c>
      <c r="N110" t="s">
        <v>243</v>
      </c>
      <c r="O110" t="s">
        <v>128</v>
      </c>
      <c r="P110" t="s">
        <v>128</v>
      </c>
      <c r="Q110" t="s">
        <v>118</v>
      </c>
      <c r="R110" t="s">
        <v>119</v>
      </c>
      <c r="S110" t="s">
        <v>127</v>
      </c>
      <c r="T110" s="1">
        <v>38136</v>
      </c>
      <c r="U110" s="1">
        <v>0</v>
      </c>
      <c r="V110" s="1">
        <v>0</v>
      </c>
      <c r="W110" s="1">
        <v>0</v>
      </c>
      <c r="X110" s="1">
        <v>0</v>
      </c>
      <c r="Y110" s="1">
        <v>3346</v>
      </c>
      <c r="Z110" s="1">
        <v>18</v>
      </c>
      <c r="AA110" s="1">
        <v>2086</v>
      </c>
      <c r="AB110" s="1">
        <v>664</v>
      </c>
      <c r="AC110" s="1">
        <v>0</v>
      </c>
      <c r="AD110" s="1">
        <v>0</v>
      </c>
      <c r="AE110" s="1">
        <v>0</v>
      </c>
      <c r="AF110" s="1">
        <v>38136</v>
      </c>
      <c r="AG110" s="1">
        <v>0</v>
      </c>
      <c r="AH110" s="1">
        <v>0</v>
      </c>
      <c r="AI110" s="1">
        <v>0</v>
      </c>
      <c r="AJ110" s="1">
        <v>0</v>
      </c>
      <c r="AK110" s="1">
        <v>3346</v>
      </c>
      <c r="AL110" s="1">
        <v>18</v>
      </c>
      <c r="AM110" s="1">
        <v>2086</v>
      </c>
      <c r="AN110" s="1">
        <v>664</v>
      </c>
      <c r="AO110" s="1">
        <v>0</v>
      </c>
      <c r="AP110" s="1">
        <v>0</v>
      </c>
      <c r="AQ110" s="1">
        <v>0</v>
      </c>
      <c r="AR110" s="2">
        <v>6.3</v>
      </c>
      <c r="AS110" s="2">
        <v>0</v>
      </c>
      <c r="AT110" s="2">
        <v>0</v>
      </c>
      <c r="AU110" s="2">
        <v>0</v>
      </c>
      <c r="AV110" s="2">
        <v>0</v>
      </c>
      <c r="AW110" s="2">
        <v>6.3</v>
      </c>
      <c r="AX110" s="2">
        <v>6.3</v>
      </c>
      <c r="AY110" s="2">
        <v>6.3</v>
      </c>
      <c r="AZ110" s="2">
        <v>6.3</v>
      </c>
      <c r="BA110" s="2">
        <v>0</v>
      </c>
      <c r="BB110" s="2">
        <v>0</v>
      </c>
      <c r="BC110" s="2">
        <v>0</v>
      </c>
      <c r="BD110" s="1">
        <v>240257</v>
      </c>
      <c r="BE110" s="1">
        <v>0</v>
      </c>
      <c r="BF110" s="1">
        <v>0</v>
      </c>
      <c r="BG110" s="1">
        <v>0</v>
      </c>
      <c r="BH110" s="1">
        <v>0</v>
      </c>
      <c r="BI110" s="1">
        <v>21080</v>
      </c>
      <c r="BJ110" s="1">
        <v>113</v>
      </c>
      <c r="BK110" s="1">
        <v>13142</v>
      </c>
      <c r="BL110" s="1">
        <v>4183</v>
      </c>
      <c r="BM110" s="1">
        <v>0</v>
      </c>
      <c r="BN110" s="1">
        <v>0</v>
      </c>
      <c r="BO110" s="1">
        <v>0</v>
      </c>
      <c r="BP110" s="1">
        <v>240257</v>
      </c>
      <c r="BQ110" s="1">
        <v>0</v>
      </c>
      <c r="BR110" s="1">
        <v>0</v>
      </c>
      <c r="BS110" s="1">
        <v>0</v>
      </c>
      <c r="BT110" s="1">
        <v>0</v>
      </c>
      <c r="BU110" s="1">
        <v>21080</v>
      </c>
      <c r="BV110" s="1">
        <v>113</v>
      </c>
      <c r="BW110" s="1">
        <v>13142</v>
      </c>
      <c r="BX110" s="1">
        <v>4183</v>
      </c>
      <c r="BY110" s="1">
        <v>0</v>
      </c>
      <c r="BZ110" s="1">
        <v>0</v>
      </c>
      <c r="CA110" s="1">
        <v>0</v>
      </c>
      <c r="CB110" s="1">
        <v>18318.133000000002</v>
      </c>
      <c r="CC110" s="1">
        <v>0</v>
      </c>
      <c r="CD110" s="1">
        <v>0</v>
      </c>
      <c r="CE110" s="1">
        <v>0</v>
      </c>
      <c r="CF110" s="1">
        <v>-559.27</v>
      </c>
      <c r="CG110" s="1">
        <v>920.45500000000004</v>
      </c>
      <c r="CH110" s="1">
        <v>5.4749999999999996</v>
      </c>
      <c r="CI110" s="1">
        <v>851.697</v>
      </c>
      <c r="CJ110" s="1">
        <v>228.49600000000001</v>
      </c>
      <c r="CK110" s="1">
        <v>0</v>
      </c>
      <c r="CL110" s="1">
        <v>0</v>
      </c>
      <c r="CM110" s="1">
        <v>0</v>
      </c>
      <c r="CN110" s="1">
        <v>44250</v>
      </c>
      <c r="CO110" s="1">
        <v>44250</v>
      </c>
      <c r="CP110" s="1">
        <v>278775</v>
      </c>
      <c r="CQ110" s="1">
        <v>278775</v>
      </c>
      <c r="CR110" s="1">
        <v>19764.986000000001</v>
      </c>
      <c r="CS110">
        <v>2018</v>
      </c>
      <c r="CT110">
        <v>14104.487602470348</v>
      </c>
      <c r="CV110">
        <v>1115.164113563842</v>
      </c>
      <c r="CW110">
        <v>157.28818414481043</v>
      </c>
    </row>
    <row r="111" spans="1:101">
      <c r="A111" s="100">
        <v>6519</v>
      </c>
      <c r="B111" t="s">
        <v>108</v>
      </c>
      <c r="C111" t="s">
        <v>109</v>
      </c>
      <c r="D111" t="s">
        <v>421</v>
      </c>
      <c r="E111" t="s">
        <v>279</v>
      </c>
      <c r="F111">
        <v>7601</v>
      </c>
      <c r="G111" s="103" t="s">
        <v>273</v>
      </c>
      <c r="H111" t="s">
        <v>113</v>
      </c>
      <c r="I111" t="s">
        <v>114</v>
      </c>
      <c r="J111" t="s">
        <v>8</v>
      </c>
      <c r="K111">
        <v>22</v>
      </c>
      <c r="L111">
        <v>1</v>
      </c>
      <c r="M111" t="s">
        <v>131</v>
      </c>
      <c r="N111" t="s">
        <v>242</v>
      </c>
      <c r="O111" t="s">
        <v>126</v>
      </c>
      <c r="P111" t="s">
        <v>126</v>
      </c>
      <c r="Q111" t="s">
        <v>118</v>
      </c>
      <c r="R111" t="s">
        <v>142</v>
      </c>
      <c r="S111" t="s">
        <v>127</v>
      </c>
      <c r="T111" s="1">
        <v>431</v>
      </c>
      <c r="U111" s="1">
        <v>17</v>
      </c>
      <c r="V111" s="1">
        <v>18</v>
      </c>
      <c r="W111" s="1">
        <v>14</v>
      </c>
      <c r="X111" s="1">
        <v>16</v>
      </c>
      <c r="Y111" s="1">
        <v>14</v>
      </c>
      <c r="Z111" s="1">
        <v>19</v>
      </c>
      <c r="AA111" s="1">
        <v>34</v>
      </c>
      <c r="AB111" s="1">
        <v>16</v>
      </c>
      <c r="AC111" s="1">
        <v>15</v>
      </c>
      <c r="AD111" s="1">
        <v>32</v>
      </c>
      <c r="AE111" s="1">
        <v>18</v>
      </c>
      <c r="AF111" s="1">
        <v>431</v>
      </c>
      <c r="AG111" s="1">
        <v>17</v>
      </c>
      <c r="AH111" s="1">
        <v>18</v>
      </c>
      <c r="AI111" s="1">
        <v>14</v>
      </c>
      <c r="AJ111" s="1">
        <v>16</v>
      </c>
      <c r="AK111" s="1">
        <v>14</v>
      </c>
      <c r="AL111" s="1">
        <v>19</v>
      </c>
      <c r="AM111" s="1">
        <v>34</v>
      </c>
      <c r="AN111" s="1">
        <v>16</v>
      </c>
      <c r="AO111" s="1">
        <v>15</v>
      </c>
      <c r="AP111" s="1">
        <v>32</v>
      </c>
      <c r="AQ111" s="1">
        <v>18</v>
      </c>
      <c r="AR111" s="2">
        <v>5.85</v>
      </c>
      <c r="AS111" s="2">
        <v>5.85</v>
      </c>
      <c r="AT111" s="2">
        <v>5.85</v>
      </c>
      <c r="AU111" s="2">
        <v>5.85</v>
      </c>
      <c r="AV111" s="2">
        <v>5.85</v>
      </c>
      <c r="AW111" s="2">
        <v>5.85</v>
      </c>
      <c r="AX111" s="2">
        <v>5.85</v>
      </c>
      <c r="AY111" s="2">
        <v>5.85</v>
      </c>
      <c r="AZ111" s="2">
        <v>5.85</v>
      </c>
      <c r="BA111" s="2">
        <v>5.85</v>
      </c>
      <c r="BB111" s="2">
        <v>5.85</v>
      </c>
      <c r="BC111" s="2">
        <v>5.85</v>
      </c>
      <c r="BD111" s="1">
        <v>2521</v>
      </c>
      <c r="BE111" s="1">
        <v>99</v>
      </c>
      <c r="BF111" s="1">
        <v>105</v>
      </c>
      <c r="BG111" s="1">
        <v>82</v>
      </c>
      <c r="BH111" s="1">
        <v>94</v>
      </c>
      <c r="BI111" s="1">
        <v>82</v>
      </c>
      <c r="BJ111" s="1">
        <v>111</v>
      </c>
      <c r="BK111" s="1">
        <v>199</v>
      </c>
      <c r="BL111" s="1">
        <v>94</v>
      </c>
      <c r="BM111" s="1">
        <v>88</v>
      </c>
      <c r="BN111" s="1">
        <v>187</v>
      </c>
      <c r="BO111" s="1">
        <v>105</v>
      </c>
      <c r="BP111" s="1">
        <v>2521</v>
      </c>
      <c r="BQ111" s="1">
        <v>99</v>
      </c>
      <c r="BR111" s="1">
        <v>105</v>
      </c>
      <c r="BS111" s="1">
        <v>82</v>
      </c>
      <c r="BT111" s="1">
        <v>94</v>
      </c>
      <c r="BU111" s="1">
        <v>82</v>
      </c>
      <c r="BV111" s="1">
        <v>111</v>
      </c>
      <c r="BW111" s="1">
        <v>199</v>
      </c>
      <c r="BX111" s="1">
        <v>94</v>
      </c>
      <c r="BY111" s="1">
        <v>88</v>
      </c>
      <c r="BZ111" s="1">
        <v>187</v>
      </c>
      <c r="CA111" s="1">
        <v>105</v>
      </c>
      <c r="CB111" s="1">
        <v>249.63399999999999</v>
      </c>
      <c r="CC111" s="1">
        <v>9.6080000000000005</v>
      </c>
      <c r="CD111" s="1">
        <v>10.667</v>
      </c>
      <c r="CE111" s="1">
        <v>8.1769999999999996</v>
      </c>
      <c r="CF111" s="1">
        <v>9.0679999999999996</v>
      </c>
      <c r="CG111" s="1">
        <v>7.8049999999999997</v>
      </c>
      <c r="CH111" s="1">
        <v>10.756</v>
      </c>
      <c r="CI111" s="1">
        <v>19.375</v>
      </c>
      <c r="CJ111" s="1">
        <v>9.5280000000000005</v>
      </c>
      <c r="CK111" s="1">
        <v>8.6270000000000007</v>
      </c>
      <c r="CL111" s="1">
        <v>18.552</v>
      </c>
      <c r="CM111" s="1">
        <v>10.202999999999999</v>
      </c>
      <c r="CN111" s="1">
        <v>644</v>
      </c>
      <c r="CO111" s="1">
        <v>644</v>
      </c>
      <c r="CP111" s="1">
        <v>3767</v>
      </c>
      <c r="CQ111" s="1">
        <v>3767</v>
      </c>
      <c r="CR111" s="1">
        <v>372</v>
      </c>
      <c r="CS111">
        <v>2018</v>
      </c>
      <c r="CT111">
        <v>10126.344086021505</v>
      </c>
      <c r="CV111">
        <v>1587.3673828663013</v>
      </c>
      <c r="CW111">
        <v>160.74228309831605</v>
      </c>
    </row>
    <row r="112" spans="1:101">
      <c r="A112" s="100">
        <v>6567</v>
      </c>
      <c r="B112" t="s">
        <v>108</v>
      </c>
      <c r="C112" t="s">
        <v>109</v>
      </c>
      <c r="D112" t="s">
        <v>424</v>
      </c>
      <c r="E112" t="s">
        <v>425</v>
      </c>
      <c r="F112">
        <v>1857</v>
      </c>
      <c r="G112" s="103" t="s">
        <v>137</v>
      </c>
      <c r="H112" t="s">
        <v>113</v>
      </c>
      <c r="I112" t="s">
        <v>114</v>
      </c>
      <c r="J112" t="s">
        <v>8</v>
      </c>
      <c r="K112">
        <v>22</v>
      </c>
      <c r="L112">
        <v>1</v>
      </c>
      <c r="M112" t="s">
        <v>131</v>
      </c>
      <c r="N112" t="s">
        <v>242</v>
      </c>
      <c r="O112" t="s">
        <v>126</v>
      </c>
      <c r="P112" t="s">
        <v>126</v>
      </c>
      <c r="Q112" t="s">
        <v>426</v>
      </c>
      <c r="R112" t="s">
        <v>119</v>
      </c>
      <c r="S112" t="s">
        <v>127</v>
      </c>
      <c r="T112" s="1">
        <v>0</v>
      </c>
      <c r="U112" s="1">
        <v>0</v>
      </c>
      <c r="V112" s="1">
        <v>13</v>
      </c>
      <c r="W112" s="1">
        <v>0</v>
      </c>
      <c r="X112" s="1">
        <v>25</v>
      </c>
      <c r="Y112" s="1">
        <v>12</v>
      </c>
      <c r="Z112" s="1">
        <v>0</v>
      </c>
      <c r="AA112" s="1">
        <v>29</v>
      </c>
      <c r="AB112" s="1">
        <v>3</v>
      </c>
      <c r="AC112" s="1">
        <v>0</v>
      </c>
      <c r="AD112" s="1">
        <v>31</v>
      </c>
      <c r="AE112" s="1">
        <v>3</v>
      </c>
      <c r="AF112" s="1">
        <v>0</v>
      </c>
      <c r="AG112" s="1">
        <v>0</v>
      </c>
      <c r="AH112" s="1">
        <v>13</v>
      </c>
      <c r="AI112" s="1">
        <v>0</v>
      </c>
      <c r="AJ112" s="1">
        <v>25</v>
      </c>
      <c r="AK112" s="1">
        <v>12</v>
      </c>
      <c r="AL112" s="1">
        <v>0</v>
      </c>
      <c r="AM112" s="1">
        <v>29</v>
      </c>
      <c r="AN112" s="1">
        <v>3</v>
      </c>
      <c r="AO112" s="1">
        <v>0</v>
      </c>
      <c r="AP112" s="1">
        <v>31</v>
      </c>
      <c r="AQ112" s="1">
        <v>3</v>
      </c>
      <c r="AR112" s="2">
        <v>0</v>
      </c>
      <c r="AS112" s="2">
        <v>0</v>
      </c>
      <c r="AT112" s="2">
        <v>5.9</v>
      </c>
      <c r="AU112" s="2">
        <v>0</v>
      </c>
      <c r="AV112" s="2">
        <v>5.9</v>
      </c>
      <c r="AW112" s="2">
        <v>5.9</v>
      </c>
      <c r="AX112" s="2">
        <v>0</v>
      </c>
      <c r="AY112" s="2">
        <v>5.9</v>
      </c>
      <c r="AZ112" s="2">
        <v>5.9</v>
      </c>
      <c r="BA112" s="2">
        <v>0</v>
      </c>
      <c r="BB112" s="2">
        <v>5.9</v>
      </c>
      <c r="BC112" s="2">
        <v>5.9</v>
      </c>
      <c r="BD112" s="1">
        <v>0</v>
      </c>
      <c r="BE112" s="1">
        <v>0</v>
      </c>
      <c r="BF112" s="1">
        <v>77</v>
      </c>
      <c r="BG112" s="1">
        <v>0</v>
      </c>
      <c r="BH112" s="1">
        <v>148</v>
      </c>
      <c r="BI112" s="1">
        <v>71</v>
      </c>
      <c r="BJ112" s="1">
        <v>0</v>
      </c>
      <c r="BK112" s="1">
        <v>171</v>
      </c>
      <c r="BL112" s="1">
        <v>18</v>
      </c>
      <c r="BM112" s="1">
        <v>0</v>
      </c>
      <c r="BN112" s="1">
        <v>183</v>
      </c>
      <c r="BO112" s="1">
        <v>18</v>
      </c>
      <c r="BP112" s="1">
        <v>0</v>
      </c>
      <c r="BQ112" s="1">
        <v>0</v>
      </c>
      <c r="BR112" s="1">
        <v>77</v>
      </c>
      <c r="BS112" s="1">
        <v>0</v>
      </c>
      <c r="BT112" s="1">
        <v>148</v>
      </c>
      <c r="BU112" s="1">
        <v>71</v>
      </c>
      <c r="BV112" s="1">
        <v>0</v>
      </c>
      <c r="BW112" s="1">
        <v>171</v>
      </c>
      <c r="BX112" s="1">
        <v>18</v>
      </c>
      <c r="BY112" s="1">
        <v>0</v>
      </c>
      <c r="BZ112" s="1">
        <v>183</v>
      </c>
      <c r="CA112" s="1">
        <v>18</v>
      </c>
      <c r="CB112" s="1">
        <v>0</v>
      </c>
      <c r="CC112" s="1">
        <v>0</v>
      </c>
      <c r="CD112" s="1">
        <v>9</v>
      </c>
      <c r="CE112" s="1">
        <v>0</v>
      </c>
      <c r="CF112" s="1">
        <v>8</v>
      </c>
      <c r="CG112" s="1">
        <v>8</v>
      </c>
      <c r="CH112" s="1">
        <v>0</v>
      </c>
      <c r="CI112" s="1">
        <v>16</v>
      </c>
      <c r="CJ112" s="1">
        <v>0</v>
      </c>
      <c r="CK112" s="1">
        <v>0</v>
      </c>
      <c r="CL112" s="1">
        <v>2</v>
      </c>
      <c r="CM112" s="1">
        <v>1</v>
      </c>
      <c r="CN112" s="1">
        <v>116</v>
      </c>
      <c r="CO112" s="1">
        <v>116</v>
      </c>
      <c r="CP112" s="1">
        <v>686</v>
      </c>
      <c r="CQ112" s="1">
        <v>686</v>
      </c>
      <c r="CR112" s="1">
        <v>44</v>
      </c>
      <c r="CS112">
        <v>2018</v>
      </c>
      <c r="CT112">
        <v>15590.90909090909</v>
      </c>
      <c r="CV112">
        <v>1587.3673828663013</v>
      </c>
      <c r="CW112">
        <v>247.4850056014279</v>
      </c>
    </row>
    <row r="113" spans="1:101">
      <c r="A113" s="100">
        <v>6586</v>
      </c>
      <c r="B113" t="s">
        <v>108</v>
      </c>
      <c r="C113" t="s">
        <v>109</v>
      </c>
      <c r="D113" t="s">
        <v>427</v>
      </c>
      <c r="E113" t="s">
        <v>428</v>
      </c>
      <c r="F113">
        <v>11624</v>
      </c>
      <c r="G113" s="103" t="s">
        <v>112</v>
      </c>
      <c r="H113" t="s">
        <v>113</v>
      </c>
      <c r="I113" t="s">
        <v>114</v>
      </c>
      <c r="J113" t="s">
        <v>8</v>
      </c>
      <c r="K113">
        <v>22</v>
      </c>
      <c r="L113">
        <v>1</v>
      </c>
      <c r="M113" t="s">
        <v>131</v>
      </c>
      <c r="N113" t="s">
        <v>242</v>
      </c>
      <c r="O113" t="s">
        <v>126</v>
      </c>
      <c r="P113" t="s">
        <v>126</v>
      </c>
      <c r="Q113" t="s">
        <v>118</v>
      </c>
      <c r="R113" t="s">
        <v>142</v>
      </c>
      <c r="S113" t="s">
        <v>127</v>
      </c>
      <c r="T113" s="1">
        <v>68</v>
      </c>
      <c r="U113" s="1">
        <v>3</v>
      </c>
      <c r="V113" s="1">
        <v>3</v>
      </c>
      <c r="W113" s="1">
        <v>2</v>
      </c>
      <c r="X113" s="1">
        <v>2</v>
      </c>
      <c r="Y113" s="1">
        <v>2</v>
      </c>
      <c r="Z113" s="1">
        <v>3</v>
      </c>
      <c r="AA113" s="1">
        <v>5</v>
      </c>
      <c r="AB113" s="1">
        <v>3</v>
      </c>
      <c r="AC113" s="1">
        <v>2</v>
      </c>
      <c r="AD113" s="1">
        <v>5</v>
      </c>
      <c r="AE113" s="1">
        <v>3</v>
      </c>
      <c r="AF113" s="1">
        <v>68</v>
      </c>
      <c r="AG113" s="1">
        <v>3</v>
      </c>
      <c r="AH113" s="1">
        <v>3</v>
      </c>
      <c r="AI113" s="1">
        <v>2</v>
      </c>
      <c r="AJ113" s="1">
        <v>2</v>
      </c>
      <c r="AK113" s="1">
        <v>2</v>
      </c>
      <c r="AL113" s="1">
        <v>3</v>
      </c>
      <c r="AM113" s="1">
        <v>5</v>
      </c>
      <c r="AN113" s="1">
        <v>3</v>
      </c>
      <c r="AO113" s="1">
        <v>2</v>
      </c>
      <c r="AP113" s="1">
        <v>5</v>
      </c>
      <c r="AQ113" s="1">
        <v>3</v>
      </c>
      <c r="AR113" s="2">
        <v>5.8</v>
      </c>
      <c r="AS113" s="2">
        <v>5.8</v>
      </c>
      <c r="AT113" s="2">
        <v>5.8</v>
      </c>
      <c r="AU113" s="2">
        <v>5.8</v>
      </c>
      <c r="AV113" s="2">
        <v>5.8</v>
      </c>
      <c r="AW113" s="2">
        <v>5.8</v>
      </c>
      <c r="AX113" s="2">
        <v>5.8</v>
      </c>
      <c r="AY113" s="2">
        <v>5.8</v>
      </c>
      <c r="AZ113" s="2">
        <v>5.8</v>
      </c>
      <c r="BA113" s="2">
        <v>5.8</v>
      </c>
      <c r="BB113" s="2">
        <v>5.8</v>
      </c>
      <c r="BC113" s="2">
        <v>5.8</v>
      </c>
      <c r="BD113" s="1">
        <v>394</v>
      </c>
      <c r="BE113" s="1">
        <v>17</v>
      </c>
      <c r="BF113" s="1">
        <v>17</v>
      </c>
      <c r="BG113" s="1">
        <v>12</v>
      </c>
      <c r="BH113" s="1">
        <v>12</v>
      </c>
      <c r="BI113" s="1">
        <v>12</v>
      </c>
      <c r="BJ113" s="1">
        <v>17</v>
      </c>
      <c r="BK113" s="1">
        <v>29</v>
      </c>
      <c r="BL113" s="1">
        <v>17</v>
      </c>
      <c r="BM113" s="1">
        <v>12</v>
      </c>
      <c r="BN113" s="1">
        <v>29</v>
      </c>
      <c r="BO113" s="1">
        <v>17</v>
      </c>
      <c r="BP113" s="1">
        <v>394</v>
      </c>
      <c r="BQ113" s="1">
        <v>17</v>
      </c>
      <c r="BR113" s="1">
        <v>17</v>
      </c>
      <c r="BS113" s="1">
        <v>12</v>
      </c>
      <c r="BT113" s="1">
        <v>12</v>
      </c>
      <c r="BU113" s="1">
        <v>12</v>
      </c>
      <c r="BV113" s="1">
        <v>17</v>
      </c>
      <c r="BW113" s="1">
        <v>29</v>
      </c>
      <c r="BX113" s="1">
        <v>17</v>
      </c>
      <c r="BY113" s="1">
        <v>12</v>
      </c>
      <c r="BZ113" s="1">
        <v>29</v>
      </c>
      <c r="CA113" s="1">
        <v>17</v>
      </c>
      <c r="CB113" s="1">
        <v>32.881999999999998</v>
      </c>
      <c r="CC113" s="1">
        <v>1.266</v>
      </c>
      <c r="CD113" s="1">
        <v>1.405</v>
      </c>
      <c r="CE113" s="1">
        <v>1.077</v>
      </c>
      <c r="CF113" s="1">
        <v>1.194</v>
      </c>
      <c r="CG113" s="1">
        <v>1.028</v>
      </c>
      <c r="CH113" s="1">
        <v>1.417</v>
      </c>
      <c r="CI113" s="1">
        <v>2.552</v>
      </c>
      <c r="CJ113" s="1">
        <v>1.2549999999999999</v>
      </c>
      <c r="CK113" s="1">
        <v>1.1359999999999999</v>
      </c>
      <c r="CL113" s="1">
        <v>2.444</v>
      </c>
      <c r="CM113" s="1">
        <v>1.3440000000000001</v>
      </c>
      <c r="CN113" s="1">
        <v>101</v>
      </c>
      <c r="CO113" s="1">
        <v>101</v>
      </c>
      <c r="CP113" s="1">
        <v>585</v>
      </c>
      <c r="CQ113" s="1">
        <v>585</v>
      </c>
      <c r="CR113" s="1">
        <v>49</v>
      </c>
      <c r="CS113">
        <v>2018</v>
      </c>
      <c r="CT113">
        <v>11938.775510204081</v>
      </c>
      <c r="CV113">
        <v>1587.3673828663013</v>
      </c>
      <c r="CW113">
        <v>189.51222836260945</v>
      </c>
    </row>
    <row r="114" spans="1:101">
      <c r="A114" s="100">
        <v>6635</v>
      </c>
      <c r="B114" t="s">
        <v>108</v>
      </c>
      <c r="C114" t="s">
        <v>109</v>
      </c>
      <c r="D114" t="s">
        <v>431</v>
      </c>
      <c r="E114" t="s">
        <v>432</v>
      </c>
      <c r="F114">
        <v>4180</v>
      </c>
      <c r="G114" s="103" t="s">
        <v>121</v>
      </c>
      <c r="H114" t="s">
        <v>113</v>
      </c>
      <c r="I114" t="s">
        <v>114</v>
      </c>
      <c r="J114" t="s">
        <v>8</v>
      </c>
      <c r="K114">
        <v>22</v>
      </c>
      <c r="L114">
        <v>1</v>
      </c>
      <c r="M114" t="s">
        <v>131</v>
      </c>
      <c r="N114" t="s">
        <v>231</v>
      </c>
      <c r="O114" t="s">
        <v>126</v>
      </c>
      <c r="P114" t="s">
        <v>126</v>
      </c>
      <c r="Q114" t="s">
        <v>118</v>
      </c>
      <c r="R114" t="s">
        <v>119</v>
      </c>
      <c r="S114" t="s">
        <v>127</v>
      </c>
      <c r="T114" s="1">
        <v>0</v>
      </c>
      <c r="U114" s="1">
        <v>0</v>
      </c>
      <c r="V114" s="1">
        <v>0</v>
      </c>
      <c r="W114" s="1">
        <v>0</v>
      </c>
      <c r="X114" s="1">
        <v>0</v>
      </c>
      <c r="Y114" s="1">
        <v>0</v>
      </c>
      <c r="Z114" s="1">
        <v>0</v>
      </c>
      <c r="AA114" s="1">
        <v>0</v>
      </c>
      <c r="AB114" s="1">
        <v>0</v>
      </c>
      <c r="AC114" s="1">
        <v>0</v>
      </c>
      <c r="AD114" s="1">
        <v>359</v>
      </c>
      <c r="AE114" s="1">
        <v>0</v>
      </c>
      <c r="AF114" s="1">
        <v>0</v>
      </c>
      <c r="AG114" s="1">
        <v>0</v>
      </c>
      <c r="AH114" s="1">
        <v>0</v>
      </c>
      <c r="AI114" s="1">
        <v>0</v>
      </c>
      <c r="AJ114" s="1">
        <v>0</v>
      </c>
      <c r="AK114" s="1">
        <v>0</v>
      </c>
      <c r="AL114" s="1">
        <v>0</v>
      </c>
      <c r="AM114" s="1">
        <v>0</v>
      </c>
      <c r="AN114" s="1">
        <v>0</v>
      </c>
      <c r="AO114" s="1">
        <v>0</v>
      </c>
      <c r="AP114" s="1">
        <v>359</v>
      </c>
      <c r="AQ114" s="1">
        <v>0</v>
      </c>
      <c r="AR114" s="2">
        <v>0</v>
      </c>
      <c r="AS114" s="2">
        <v>0</v>
      </c>
      <c r="AT114" s="2">
        <v>0</v>
      </c>
      <c r="AU114" s="2">
        <v>0</v>
      </c>
      <c r="AV114" s="2">
        <v>0</v>
      </c>
      <c r="AW114" s="2">
        <v>0</v>
      </c>
      <c r="AX114" s="2">
        <v>0</v>
      </c>
      <c r="AY114" s="2">
        <v>0</v>
      </c>
      <c r="AZ114" s="2">
        <v>0</v>
      </c>
      <c r="BA114" s="2">
        <v>0</v>
      </c>
      <c r="BB114" s="2">
        <v>5.82</v>
      </c>
      <c r="BC114" s="2">
        <v>0</v>
      </c>
      <c r="BD114" s="1">
        <v>0</v>
      </c>
      <c r="BE114" s="1">
        <v>0</v>
      </c>
      <c r="BF114" s="1">
        <v>0</v>
      </c>
      <c r="BG114" s="1">
        <v>0</v>
      </c>
      <c r="BH114" s="1">
        <v>0</v>
      </c>
      <c r="BI114" s="1">
        <v>0</v>
      </c>
      <c r="BJ114" s="1">
        <v>0</v>
      </c>
      <c r="BK114" s="1">
        <v>0</v>
      </c>
      <c r="BL114" s="1">
        <v>0</v>
      </c>
      <c r="BM114" s="1">
        <v>0</v>
      </c>
      <c r="BN114" s="1">
        <v>2089</v>
      </c>
      <c r="BO114" s="1">
        <v>0</v>
      </c>
      <c r="BP114" s="1">
        <v>0</v>
      </c>
      <c r="BQ114" s="1">
        <v>0</v>
      </c>
      <c r="BR114" s="1">
        <v>0</v>
      </c>
      <c r="BS114" s="1">
        <v>0</v>
      </c>
      <c r="BT114" s="1">
        <v>0</v>
      </c>
      <c r="BU114" s="1">
        <v>0</v>
      </c>
      <c r="BV114" s="1">
        <v>0</v>
      </c>
      <c r="BW114" s="1">
        <v>0</v>
      </c>
      <c r="BX114" s="1">
        <v>0</v>
      </c>
      <c r="BY114" s="1">
        <v>0</v>
      </c>
      <c r="BZ114" s="1">
        <v>2089</v>
      </c>
      <c r="CA114" s="1">
        <v>0</v>
      </c>
      <c r="CB114" s="1">
        <v>0</v>
      </c>
      <c r="CC114" s="1">
        <v>0</v>
      </c>
      <c r="CD114" s="1">
        <v>0</v>
      </c>
      <c r="CE114" s="1">
        <v>0</v>
      </c>
      <c r="CF114" s="1">
        <v>0</v>
      </c>
      <c r="CG114" s="1">
        <v>0</v>
      </c>
      <c r="CH114" s="1">
        <v>0</v>
      </c>
      <c r="CI114" s="1">
        <v>0</v>
      </c>
      <c r="CJ114" s="1">
        <v>0</v>
      </c>
      <c r="CK114" s="1">
        <v>0</v>
      </c>
      <c r="CL114" s="1">
        <v>170.22900000000001</v>
      </c>
      <c r="CM114" s="1">
        <v>0</v>
      </c>
      <c r="CN114" s="1">
        <v>359</v>
      </c>
      <c r="CO114" s="1">
        <v>359</v>
      </c>
      <c r="CP114" s="1">
        <v>2089</v>
      </c>
      <c r="CQ114" s="1">
        <v>2089</v>
      </c>
      <c r="CR114" s="1">
        <v>170.22900000000001</v>
      </c>
      <c r="CS114">
        <v>2018</v>
      </c>
      <c r="CT114">
        <v>12271.704586175092</v>
      </c>
      <c r="CV114">
        <v>1587.3673828663013</v>
      </c>
      <c r="CW114">
        <v>194.79703592265145</v>
      </c>
    </row>
    <row r="115" spans="1:101">
      <c r="A115" s="100">
        <v>6635</v>
      </c>
      <c r="B115" t="s">
        <v>108</v>
      </c>
      <c r="C115" t="s">
        <v>109</v>
      </c>
      <c r="D115" t="s">
        <v>431</v>
      </c>
      <c r="E115" t="s">
        <v>432</v>
      </c>
      <c r="F115">
        <v>4180</v>
      </c>
      <c r="G115" s="103" t="s">
        <v>121</v>
      </c>
      <c r="H115" t="s">
        <v>113</v>
      </c>
      <c r="I115" t="s">
        <v>114</v>
      </c>
      <c r="J115" t="s">
        <v>8</v>
      </c>
      <c r="K115">
        <v>22</v>
      </c>
      <c r="L115">
        <v>1</v>
      </c>
      <c r="M115" t="s">
        <v>131</v>
      </c>
      <c r="N115" t="s">
        <v>231</v>
      </c>
      <c r="O115" t="s">
        <v>212</v>
      </c>
      <c r="P115" t="s">
        <v>213</v>
      </c>
      <c r="Q115" t="s">
        <v>118</v>
      </c>
      <c r="R115" t="s">
        <v>119</v>
      </c>
      <c r="S115" t="s">
        <v>120</v>
      </c>
      <c r="T115" s="1">
        <v>0</v>
      </c>
      <c r="U115" s="1">
        <v>0</v>
      </c>
      <c r="V115" s="1">
        <v>0</v>
      </c>
      <c r="W115" s="1">
        <v>0</v>
      </c>
      <c r="X115" s="1">
        <v>0</v>
      </c>
      <c r="Y115" s="1">
        <v>0</v>
      </c>
      <c r="Z115" s="1">
        <v>0</v>
      </c>
      <c r="AA115" s="1">
        <v>0</v>
      </c>
      <c r="AB115" s="1">
        <v>0</v>
      </c>
      <c r="AC115" s="1">
        <v>0</v>
      </c>
      <c r="AD115" s="1">
        <v>0</v>
      </c>
      <c r="AE115" s="1">
        <v>0</v>
      </c>
      <c r="AF115" s="1">
        <v>0</v>
      </c>
      <c r="AG115" s="1">
        <v>0</v>
      </c>
      <c r="AH115" s="1">
        <v>0</v>
      </c>
      <c r="AI115" s="1">
        <v>0</v>
      </c>
      <c r="AJ115" s="1">
        <v>0</v>
      </c>
      <c r="AK115" s="1">
        <v>0</v>
      </c>
      <c r="AL115" s="1">
        <v>0</v>
      </c>
      <c r="AM115" s="1">
        <v>0</v>
      </c>
      <c r="AN115" s="1">
        <v>0</v>
      </c>
      <c r="AO115" s="1">
        <v>0</v>
      </c>
      <c r="AP115" s="1">
        <v>0</v>
      </c>
      <c r="AQ115" s="1">
        <v>0</v>
      </c>
      <c r="AR115" s="2">
        <v>0</v>
      </c>
      <c r="AS115" s="2">
        <v>0</v>
      </c>
      <c r="AT115" s="2">
        <v>0</v>
      </c>
      <c r="AU115" s="2">
        <v>0</v>
      </c>
      <c r="AV115" s="2">
        <v>0</v>
      </c>
      <c r="AW115" s="2">
        <v>0</v>
      </c>
      <c r="AX115" s="2">
        <v>0</v>
      </c>
      <c r="AY115" s="2">
        <v>0</v>
      </c>
      <c r="AZ115" s="2">
        <v>0</v>
      </c>
      <c r="BA115" s="2">
        <v>0</v>
      </c>
      <c r="BB115" s="2">
        <v>0</v>
      </c>
      <c r="BC115" s="2">
        <v>0</v>
      </c>
      <c r="BD115" s="1">
        <v>0</v>
      </c>
      <c r="BE115" s="1">
        <v>0</v>
      </c>
      <c r="BF115" s="1">
        <v>0</v>
      </c>
      <c r="BG115" s="1">
        <v>0</v>
      </c>
      <c r="BH115" s="1">
        <v>0</v>
      </c>
      <c r="BI115" s="1">
        <v>0</v>
      </c>
      <c r="BJ115" s="1">
        <v>0</v>
      </c>
      <c r="BK115" s="1">
        <v>0</v>
      </c>
      <c r="BL115" s="1">
        <v>0</v>
      </c>
      <c r="BM115" s="1">
        <v>0</v>
      </c>
      <c r="BN115" s="1">
        <v>0</v>
      </c>
      <c r="BO115" s="1">
        <v>0</v>
      </c>
      <c r="BP115" s="1">
        <v>0</v>
      </c>
      <c r="BQ115" s="1">
        <v>0</v>
      </c>
      <c r="BR115" s="1">
        <v>0</v>
      </c>
      <c r="BS115" s="1">
        <v>0</v>
      </c>
      <c r="BT115" s="1">
        <v>0</v>
      </c>
      <c r="BU115" s="1">
        <v>0</v>
      </c>
      <c r="BV115" s="1">
        <v>0</v>
      </c>
      <c r="BW115" s="1">
        <v>0</v>
      </c>
      <c r="BX115" s="1">
        <v>0</v>
      </c>
      <c r="BY115" s="1">
        <v>0</v>
      </c>
      <c r="BZ115" s="1">
        <v>0</v>
      </c>
      <c r="CA115" s="1">
        <v>0</v>
      </c>
      <c r="CB115" s="1">
        <v>0</v>
      </c>
      <c r="CC115" s="1">
        <v>0</v>
      </c>
      <c r="CD115" s="1">
        <v>0</v>
      </c>
      <c r="CE115" s="1">
        <v>0</v>
      </c>
      <c r="CF115" s="1">
        <v>0</v>
      </c>
      <c r="CG115" s="1">
        <v>0</v>
      </c>
      <c r="CH115" s="1">
        <v>0</v>
      </c>
      <c r="CI115" s="1">
        <v>0</v>
      </c>
      <c r="CJ115" s="1">
        <v>0</v>
      </c>
      <c r="CK115" s="1">
        <v>0</v>
      </c>
      <c r="CL115" s="1">
        <v>0</v>
      </c>
      <c r="CM115" s="1">
        <v>0</v>
      </c>
      <c r="CN115" s="1">
        <v>0</v>
      </c>
      <c r="CO115" s="1">
        <v>0</v>
      </c>
      <c r="CP115" s="1">
        <v>0</v>
      </c>
      <c r="CQ115" s="1">
        <v>0</v>
      </c>
      <c r="CR115" s="1">
        <v>0</v>
      </c>
      <c r="CS115">
        <v>2018</v>
      </c>
      <c r="CT115" t="s">
        <v>8</v>
      </c>
      <c r="CV115">
        <v>0</v>
      </c>
      <c r="CW115" t="s">
        <v>8</v>
      </c>
    </row>
    <row r="116" spans="1:101">
      <c r="A116" s="100">
        <v>6635</v>
      </c>
      <c r="B116" t="s">
        <v>108</v>
      </c>
      <c r="C116" t="s">
        <v>109</v>
      </c>
      <c r="D116" t="s">
        <v>431</v>
      </c>
      <c r="E116" t="s">
        <v>432</v>
      </c>
      <c r="F116">
        <v>4180</v>
      </c>
      <c r="G116" s="103" t="s">
        <v>121</v>
      </c>
      <c r="H116" t="s">
        <v>113</v>
      </c>
      <c r="I116" t="s">
        <v>114</v>
      </c>
      <c r="J116" t="s">
        <v>8</v>
      </c>
      <c r="K116">
        <v>22</v>
      </c>
      <c r="L116">
        <v>1</v>
      </c>
      <c r="M116" t="s">
        <v>131</v>
      </c>
      <c r="N116" t="s">
        <v>231</v>
      </c>
      <c r="O116" t="s">
        <v>117</v>
      </c>
      <c r="P116" t="s">
        <v>117</v>
      </c>
      <c r="Q116" t="s">
        <v>118</v>
      </c>
      <c r="R116" t="s">
        <v>119</v>
      </c>
      <c r="S116" t="s">
        <v>120</v>
      </c>
      <c r="T116" s="1">
        <v>7820</v>
      </c>
      <c r="U116" s="1">
        <v>0</v>
      </c>
      <c r="V116" s="1">
        <v>0</v>
      </c>
      <c r="W116" s="1">
        <v>112</v>
      </c>
      <c r="X116" s="1">
        <v>2595</v>
      </c>
      <c r="Y116" s="1">
        <v>0</v>
      </c>
      <c r="Z116" s="1">
        <v>11139</v>
      </c>
      <c r="AA116" s="1">
        <v>1951</v>
      </c>
      <c r="AB116" s="1">
        <v>8690</v>
      </c>
      <c r="AC116" s="1">
        <v>1107</v>
      </c>
      <c r="AD116" s="1">
        <v>6678</v>
      </c>
      <c r="AE116" s="1">
        <v>0</v>
      </c>
      <c r="AF116" s="1">
        <v>7820</v>
      </c>
      <c r="AG116" s="1">
        <v>0</v>
      </c>
      <c r="AH116" s="1">
        <v>0</v>
      </c>
      <c r="AI116" s="1">
        <v>112</v>
      </c>
      <c r="AJ116" s="1">
        <v>2595</v>
      </c>
      <c r="AK116" s="1">
        <v>0</v>
      </c>
      <c r="AL116" s="1">
        <v>11139</v>
      </c>
      <c r="AM116" s="1">
        <v>1951</v>
      </c>
      <c r="AN116" s="1">
        <v>8690</v>
      </c>
      <c r="AO116" s="1">
        <v>1107</v>
      </c>
      <c r="AP116" s="1">
        <v>6678</v>
      </c>
      <c r="AQ116" s="1">
        <v>0</v>
      </c>
      <c r="AR116" s="2">
        <v>1.0269999999999999</v>
      </c>
      <c r="AS116" s="2">
        <v>0</v>
      </c>
      <c r="AT116" s="2">
        <v>0</v>
      </c>
      <c r="AU116" s="2">
        <v>1.0269999999999999</v>
      </c>
      <c r="AV116" s="2">
        <v>1.0269999999999999</v>
      </c>
      <c r="AW116" s="2">
        <v>0</v>
      </c>
      <c r="AX116" s="2">
        <v>1.0269999999999999</v>
      </c>
      <c r="AY116" s="2">
        <v>1.0269999999999999</v>
      </c>
      <c r="AZ116" s="2">
        <v>1.0269999999999999</v>
      </c>
      <c r="BA116" s="2">
        <v>1.0269999999999999</v>
      </c>
      <c r="BB116" s="2">
        <v>1.0269999999999999</v>
      </c>
      <c r="BC116" s="2">
        <v>0</v>
      </c>
      <c r="BD116" s="1">
        <v>8031</v>
      </c>
      <c r="BE116" s="1">
        <v>0</v>
      </c>
      <c r="BF116" s="1">
        <v>0</v>
      </c>
      <c r="BG116" s="1">
        <v>115</v>
      </c>
      <c r="BH116" s="1">
        <v>2665</v>
      </c>
      <c r="BI116" s="1">
        <v>0</v>
      </c>
      <c r="BJ116" s="1">
        <v>11440</v>
      </c>
      <c r="BK116" s="1">
        <v>2004</v>
      </c>
      <c r="BL116" s="1">
        <v>8925</v>
      </c>
      <c r="BM116" s="1">
        <v>1137</v>
      </c>
      <c r="BN116" s="1">
        <v>6858</v>
      </c>
      <c r="BO116" s="1">
        <v>0</v>
      </c>
      <c r="BP116" s="1">
        <v>8031</v>
      </c>
      <c r="BQ116" s="1">
        <v>0</v>
      </c>
      <c r="BR116" s="1">
        <v>0</v>
      </c>
      <c r="BS116" s="1">
        <v>115</v>
      </c>
      <c r="BT116" s="1">
        <v>2665</v>
      </c>
      <c r="BU116" s="1">
        <v>0</v>
      </c>
      <c r="BV116" s="1">
        <v>11440</v>
      </c>
      <c r="BW116" s="1">
        <v>2004</v>
      </c>
      <c r="BX116" s="1">
        <v>8925</v>
      </c>
      <c r="BY116" s="1">
        <v>1137</v>
      </c>
      <c r="BZ116" s="1">
        <v>6858</v>
      </c>
      <c r="CA116" s="1">
        <v>0</v>
      </c>
      <c r="CB116" s="1">
        <v>695</v>
      </c>
      <c r="CC116" s="1">
        <v>0</v>
      </c>
      <c r="CD116" s="1">
        <v>0</v>
      </c>
      <c r="CE116" s="1">
        <v>2</v>
      </c>
      <c r="CF116" s="1">
        <v>219</v>
      </c>
      <c r="CG116" s="1">
        <v>0</v>
      </c>
      <c r="CH116" s="1">
        <v>918</v>
      </c>
      <c r="CI116" s="1">
        <v>153</v>
      </c>
      <c r="CJ116" s="1">
        <v>716</v>
      </c>
      <c r="CK116" s="1">
        <v>88</v>
      </c>
      <c r="CL116" s="1">
        <v>558.77099999999996</v>
      </c>
      <c r="CM116" s="1">
        <v>0</v>
      </c>
      <c r="CN116" s="1">
        <v>40092</v>
      </c>
      <c r="CO116" s="1">
        <v>40092</v>
      </c>
      <c r="CP116" s="1">
        <v>41175</v>
      </c>
      <c r="CQ116" s="1">
        <v>41175</v>
      </c>
      <c r="CR116" s="1">
        <v>3349.7710000000002</v>
      </c>
      <c r="CS116">
        <v>2018</v>
      </c>
      <c r="CT116">
        <v>12291.885027364557</v>
      </c>
      <c r="CV116">
        <v>475.6390309534886</v>
      </c>
      <c r="CW116">
        <v>58.465002830073729</v>
      </c>
    </row>
    <row r="117" spans="1:101">
      <c r="A117" s="100">
        <v>7337</v>
      </c>
      <c r="B117" t="s">
        <v>108</v>
      </c>
      <c r="C117" t="s">
        <v>109</v>
      </c>
      <c r="D117" t="s">
        <v>436</v>
      </c>
      <c r="E117" t="s">
        <v>437</v>
      </c>
      <c r="F117">
        <v>19794</v>
      </c>
      <c r="G117" s="103" t="s">
        <v>273</v>
      </c>
      <c r="H117" t="s">
        <v>113</v>
      </c>
      <c r="I117" t="s">
        <v>114</v>
      </c>
      <c r="J117" t="s">
        <v>8</v>
      </c>
      <c r="K117">
        <v>22</v>
      </c>
      <c r="L117">
        <v>1</v>
      </c>
      <c r="M117" t="s">
        <v>131</v>
      </c>
      <c r="N117" t="s">
        <v>231</v>
      </c>
      <c r="O117" t="s">
        <v>126</v>
      </c>
      <c r="P117" t="s">
        <v>126</v>
      </c>
      <c r="Q117" t="s">
        <v>118</v>
      </c>
      <c r="R117" t="s">
        <v>142</v>
      </c>
      <c r="S117" t="s">
        <v>127</v>
      </c>
      <c r="T117" s="1">
        <v>0</v>
      </c>
      <c r="U117" s="1">
        <v>0</v>
      </c>
      <c r="V117" s="1">
        <v>0</v>
      </c>
      <c r="W117" s="1">
        <v>0</v>
      </c>
      <c r="X117" s="1">
        <v>0</v>
      </c>
      <c r="Y117" s="1">
        <v>0</v>
      </c>
      <c r="Z117" s="1">
        <v>0</v>
      </c>
      <c r="AA117" s="1">
        <v>0</v>
      </c>
      <c r="AB117" s="1">
        <v>0</v>
      </c>
      <c r="AC117" s="1">
        <v>0</v>
      </c>
      <c r="AD117" s="1">
        <v>0</v>
      </c>
      <c r="AE117" s="1">
        <v>0</v>
      </c>
      <c r="AF117" s="1">
        <v>0</v>
      </c>
      <c r="AG117" s="1">
        <v>0</v>
      </c>
      <c r="AH117" s="1">
        <v>0</v>
      </c>
      <c r="AI117" s="1">
        <v>0</v>
      </c>
      <c r="AJ117" s="1">
        <v>0</v>
      </c>
      <c r="AK117" s="1">
        <v>0</v>
      </c>
      <c r="AL117" s="1">
        <v>0</v>
      </c>
      <c r="AM117" s="1">
        <v>0</v>
      </c>
      <c r="AN117" s="1">
        <v>0</v>
      </c>
      <c r="AO117" s="1">
        <v>0</v>
      </c>
      <c r="AP117" s="1">
        <v>0</v>
      </c>
      <c r="AQ117" s="1">
        <v>0</v>
      </c>
      <c r="AR117" s="2">
        <v>0</v>
      </c>
      <c r="AS117" s="2">
        <v>0</v>
      </c>
      <c r="AT117" s="2">
        <v>0</v>
      </c>
      <c r="AU117" s="2">
        <v>0</v>
      </c>
      <c r="AV117" s="2">
        <v>0</v>
      </c>
      <c r="AW117" s="2">
        <v>0</v>
      </c>
      <c r="AX117" s="2">
        <v>0</v>
      </c>
      <c r="AY117" s="2">
        <v>0</v>
      </c>
      <c r="AZ117" s="2">
        <v>0</v>
      </c>
      <c r="BA117" s="2">
        <v>0</v>
      </c>
      <c r="BB117" s="2">
        <v>0</v>
      </c>
      <c r="BC117" s="2">
        <v>0</v>
      </c>
      <c r="BD117" s="1">
        <v>0</v>
      </c>
      <c r="BE117" s="1">
        <v>0</v>
      </c>
      <c r="BF117" s="1">
        <v>0</v>
      </c>
      <c r="BG117" s="1">
        <v>0</v>
      </c>
      <c r="BH117" s="1">
        <v>0</v>
      </c>
      <c r="BI117" s="1">
        <v>0</v>
      </c>
      <c r="BJ117" s="1">
        <v>0</v>
      </c>
      <c r="BK117" s="1">
        <v>0</v>
      </c>
      <c r="BL117" s="1">
        <v>0</v>
      </c>
      <c r="BM117" s="1">
        <v>0</v>
      </c>
      <c r="BN117" s="1">
        <v>0</v>
      </c>
      <c r="BO117" s="1">
        <v>0</v>
      </c>
      <c r="BP117" s="1">
        <v>0</v>
      </c>
      <c r="BQ117" s="1">
        <v>0</v>
      </c>
      <c r="BR117" s="1">
        <v>0</v>
      </c>
      <c r="BS117" s="1">
        <v>0</v>
      </c>
      <c r="BT117" s="1">
        <v>0</v>
      </c>
      <c r="BU117" s="1">
        <v>0</v>
      </c>
      <c r="BV117" s="1">
        <v>0</v>
      </c>
      <c r="BW117" s="1">
        <v>0</v>
      </c>
      <c r="BX117" s="1">
        <v>0</v>
      </c>
      <c r="BY117" s="1">
        <v>0</v>
      </c>
      <c r="BZ117" s="1">
        <v>0</v>
      </c>
      <c r="CA117" s="1">
        <v>0</v>
      </c>
      <c r="CB117" s="1">
        <v>0</v>
      </c>
      <c r="CC117" s="1">
        <v>0</v>
      </c>
      <c r="CD117" s="1">
        <v>0</v>
      </c>
      <c r="CE117" s="1">
        <v>0</v>
      </c>
      <c r="CF117" s="1">
        <v>0</v>
      </c>
      <c r="CG117" s="1">
        <v>0</v>
      </c>
      <c r="CH117" s="1">
        <v>0</v>
      </c>
      <c r="CI117" s="1">
        <v>0</v>
      </c>
      <c r="CJ117" s="1">
        <v>0</v>
      </c>
      <c r="CK117" s="1">
        <v>0</v>
      </c>
      <c r="CL117" s="1">
        <v>0</v>
      </c>
      <c r="CM117" s="1">
        <v>0</v>
      </c>
      <c r="CN117" s="1">
        <v>0</v>
      </c>
      <c r="CO117" s="1">
        <v>0</v>
      </c>
      <c r="CP117" s="1">
        <v>0</v>
      </c>
      <c r="CQ117" s="1">
        <v>0</v>
      </c>
      <c r="CR117" s="1">
        <v>0</v>
      </c>
      <c r="CS117">
        <v>2018</v>
      </c>
      <c r="CT117" t="s">
        <v>8</v>
      </c>
      <c r="CV117">
        <v>1587.3673828663013</v>
      </c>
      <c r="CW117" t="s">
        <v>8</v>
      </c>
    </row>
    <row r="118" spans="1:101">
      <c r="A118" s="100">
        <v>7396</v>
      </c>
      <c r="B118" t="s">
        <v>108</v>
      </c>
      <c r="C118" t="s">
        <v>109</v>
      </c>
      <c r="D118" t="s">
        <v>441</v>
      </c>
      <c r="E118" t="s">
        <v>442</v>
      </c>
      <c r="F118">
        <v>3477</v>
      </c>
      <c r="G118" s="103" t="s">
        <v>112</v>
      </c>
      <c r="H118" t="s">
        <v>113</v>
      </c>
      <c r="I118" t="s">
        <v>114</v>
      </c>
      <c r="J118" t="s">
        <v>8</v>
      </c>
      <c r="K118">
        <v>22</v>
      </c>
      <c r="L118">
        <v>1</v>
      </c>
      <c r="M118" t="s">
        <v>131</v>
      </c>
      <c r="N118" t="s">
        <v>242</v>
      </c>
      <c r="O118" t="s">
        <v>126</v>
      </c>
      <c r="P118" t="s">
        <v>126</v>
      </c>
      <c r="Q118" t="s">
        <v>118</v>
      </c>
      <c r="R118" t="s">
        <v>142</v>
      </c>
      <c r="S118" t="s">
        <v>127</v>
      </c>
      <c r="T118" s="1">
        <v>985</v>
      </c>
      <c r="U118" s="1">
        <v>38</v>
      </c>
      <c r="V118" s="1">
        <v>42</v>
      </c>
      <c r="W118" s="1">
        <v>32</v>
      </c>
      <c r="X118" s="1">
        <v>36</v>
      </c>
      <c r="Y118" s="1">
        <v>31</v>
      </c>
      <c r="Z118" s="1">
        <v>42</v>
      </c>
      <c r="AA118" s="1">
        <v>76</v>
      </c>
      <c r="AB118" s="1">
        <v>38</v>
      </c>
      <c r="AC118" s="1">
        <v>34</v>
      </c>
      <c r="AD118" s="1">
        <v>73</v>
      </c>
      <c r="AE118" s="1">
        <v>40</v>
      </c>
      <c r="AF118" s="1">
        <v>985</v>
      </c>
      <c r="AG118" s="1">
        <v>38</v>
      </c>
      <c r="AH118" s="1">
        <v>42</v>
      </c>
      <c r="AI118" s="1">
        <v>32</v>
      </c>
      <c r="AJ118" s="1">
        <v>36</v>
      </c>
      <c r="AK118" s="1">
        <v>31</v>
      </c>
      <c r="AL118" s="1">
        <v>42</v>
      </c>
      <c r="AM118" s="1">
        <v>76</v>
      </c>
      <c r="AN118" s="1">
        <v>38</v>
      </c>
      <c r="AO118" s="1">
        <v>34</v>
      </c>
      <c r="AP118" s="1">
        <v>73</v>
      </c>
      <c r="AQ118" s="1">
        <v>40</v>
      </c>
      <c r="AR118" s="2">
        <v>5.8380000000000001</v>
      </c>
      <c r="AS118" s="2">
        <v>5.8380000000000001</v>
      </c>
      <c r="AT118" s="2">
        <v>5.8380000000000001</v>
      </c>
      <c r="AU118" s="2">
        <v>5.8380000000000001</v>
      </c>
      <c r="AV118" s="2">
        <v>5.8380000000000001</v>
      </c>
      <c r="AW118" s="2">
        <v>5.8380000000000001</v>
      </c>
      <c r="AX118" s="2">
        <v>5.8380000000000001</v>
      </c>
      <c r="AY118" s="2">
        <v>5.8380000000000001</v>
      </c>
      <c r="AZ118" s="2">
        <v>5.8380000000000001</v>
      </c>
      <c r="BA118" s="2">
        <v>5.8380000000000001</v>
      </c>
      <c r="BB118" s="2">
        <v>5.8380000000000001</v>
      </c>
      <c r="BC118" s="2">
        <v>5.8380000000000001</v>
      </c>
      <c r="BD118" s="1">
        <v>5750</v>
      </c>
      <c r="BE118" s="1">
        <v>222</v>
      </c>
      <c r="BF118" s="1">
        <v>245</v>
      </c>
      <c r="BG118" s="1">
        <v>187</v>
      </c>
      <c r="BH118" s="1">
        <v>210</v>
      </c>
      <c r="BI118" s="1">
        <v>181</v>
      </c>
      <c r="BJ118" s="1">
        <v>245</v>
      </c>
      <c r="BK118" s="1">
        <v>444</v>
      </c>
      <c r="BL118" s="1">
        <v>222</v>
      </c>
      <c r="BM118" s="1">
        <v>198</v>
      </c>
      <c r="BN118" s="1">
        <v>426</v>
      </c>
      <c r="BO118" s="1">
        <v>234</v>
      </c>
      <c r="BP118" s="1">
        <v>5750</v>
      </c>
      <c r="BQ118" s="1">
        <v>222</v>
      </c>
      <c r="BR118" s="1">
        <v>245</v>
      </c>
      <c r="BS118" s="1">
        <v>187</v>
      </c>
      <c r="BT118" s="1">
        <v>210</v>
      </c>
      <c r="BU118" s="1">
        <v>181</v>
      </c>
      <c r="BV118" s="1">
        <v>245</v>
      </c>
      <c r="BW118" s="1">
        <v>444</v>
      </c>
      <c r="BX118" s="1">
        <v>222</v>
      </c>
      <c r="BY118" s="1">
        <v>198</v>
      </c>
      <c r="BZ118" s="1">
        <v>426</v>
      </c>
      <c r="CA118" s="1">
        <v>234</v>
      </c>
      <c r="CB118" s="1">
        <v>566.37099999999998</v>
      </c>
      <c r="CC118" s="1">
        <v>21.798999999999999</v>
      </c>
      <c r="CD118" s="1">
        <v>24.201000000000001</v>
      </c>
      <c r="CE118" s="1">
        <v>18.553000000000001</v>
      </c>
      <c r="CF118" s="1">
        <v>20.574999999999999</v>
      </c>
      <c r="CG118" s="1">
        <v>17.707999999999998</v>
      </c>
      <c r="CH118" s="1">
        <v>24.402999999999999</v>
      </c>
      <c r="CI118" s="1">
        <v>43.959000000000003</v>
      </c>
      <c r="CJ118" s="1">
        <v>21.617999999999999</v>
      </c>
      <c r="CK118" s="1">
        <v>19.574000000000002</v>
      </c>
      <c r="CL118" s="1">
        <v>42.091000000000001</v>
      </c>
      <c r="CM118" s="1">
        <v>23.148</v>
      </c>
      <c r="CN118" s="1">
        <v>1467</v>
      </c>
      <c r="CO118" s="1">
        <v>1467</v>
      </c>
      <c r="CP118" s="1">
        <v>8564</v>
      </c>
      <c r="CQ118" s="1">
        <v>8564</v>
      </c>
      <c r="CR118" s="1">
        <v>844</v>
      </c>
      <c r="CS118">
        <v>2018</v>
      </c>
      <c r="CT118">
        <v>10146.919431279621</v>
      </c>
      <c r="CV118">
        <v>1587.3673828663013</v>
      </c>
      <c r="CW118">
        <v>161.0688894178555</v>
      </c>
    </row>
    <row r="119" spans="1:101">
      <c r="A119" s="100">
        <v>7513</v>
      </c>
      <c r="B119" t="s">
        <v>108</v>
      </c>
      <c r="C119" t="s">
        <v>109</v>
      </c>
      <c r="D119" t="s">
        <v>445</v>
      </c>
      <c r="E119" t="s">
        <v>446</v>
      </c>
      <c r="F119">
        <v>1984</v>
      </c>
      <c r="G119" s="103" t="s">
        <v>174</v>
      </c>
      <c r="H119" t="s">
        <v>113</v>
      </c>
      <c r="I119" t="s">
        <v>114</v>
      </c>
      <c r="J119" t="s">
        <v>8</v>
      </c>
      <c r="K119">
        <v>22</v>
      </c>
      <c r="L119">
        <v>2</v>
      </c>
      <c r="M119" t="s">
        <v>115</v>
      </c>
      <c r="N119" t="s">
        <v>243</v>
      </c>
      <c r="O119" t="s">
        <v>274</v>
      </c>
      <c r="P119" t="s">
        <v>275</v>
      </c>
      <c r="Q119" t="s">
        <v>317</v>
      </c>
      <c r="R119" t="s">
        <v>132</v>
      </c>
      <c r="S119" t="s">
        <v>267</v>
      </c>
      <c r="T119" s="1">
        <v>37929</v>
      </c>
      <c r="U119" s="1">
        <v>27547</v>
      </c>
      <c r="V119" s="1">
        <v>32449</v>
      </c>
      <c r="W119" s="1">
        <v>35608</v>
      </c>
      <c r="X119" s="1">
        <v>20402</v>
      </c>
      <c r="Y119" s="1">
        <v>28962</v>
      </c>
      <c r="Z119" s="1">
        <v>32797</v>
      </c>
      <c r="AA119" s="1">
        <v>25996</v>
      </c>
      <c r="AB119" s="1">
        <v>29652</v>
      </c>
      <c r="AC119" s="1">
        <v>29937</v>
      </c>
      <c r="AD119" s="1">
        <v>9551</v>
      </c>
      <c r="AE119" s="1">
        <v>0</v>
      </c>
      <c r="AF119" s="1">
        <v>37929</v>
      </c>
      <c r="AG119" s="1">
        <v>27547</v>
      </c>
      <c r="AH119" s="1">
        <v>32449</v>
      </c>
      <c r="AI119" s="1">
        <v>35608</v>
      </c>
      <c r="AJ119" s="1">
        <v>20402</v>
      </c>
      <c r="AK119" s="1">
        <v>28962</v>
      </c>
      <c r="AL119" s="1">
        <v>32797</v>
      </c>
      <c r="AM119" s="1">
        <v>25996</v>
      </c>
      <c r="AN119" s="1">
        <v>29652</v>
      </c>
      <c r="AO119" s="1">
        <v>29937</v>
      </c>
      <c r="AP119" s="1">
        <v>9551</v>
      </c>
      <c r="AQ119" s="1">
        <v>0</v>
      </c>
      <c r="AR119" s="2">
        <v>9</v>
      </c>
      <c r="AS119" s="2">
        <v>9</v>
      </c>
      <c r="AT119" s="2">
        <v>9</v>
      </c>
      <c r="AU119" s="2">
        <v>9</v>
      </c>
      <c r="AV119" s="2">
        <v>9</v>
      </c>
      <c r="AW119" s="2">
        <v>9</v>
      </c>
      <c r="AX119" s="2">
        <v>9</v>
      </c>
      <c r="AY119" s="2">
        <v>9</v>
      </c>
      <c r="AZ119" s="2">
        <v>9</v>
      </c>
      <c r="BA119" s="2">
        <v>9</v>
      </c>
      <c r="BB119" s="2">
        <v>9</v>
      </c>
      <c r="BC119" s="2">
        <v>0</v>
      </c>
      <c r="BD119" s="1">
        <v>341361</v>
      </c>
      <c r="BE119" s="1">
        <v>247923</v>
      </c>
      <c r="BF119" s="1">
        <v>292041</v>
      </c>
      <c r="BG119" s="1">
        <v>320472</v>
      </c>
      <c r="BH119" s="1">
        <v>183618</v>
      </c>
      <c r="BI119" s="1">
        <v>260658</v>
      </c>
      <c r="BJ119" s="1">
        <v>295173</v>
      </c>
      <c r="BK119" s="1">
        <v>233964</v>
      </c>
      <c r="BL119" s="1">
        <v>266868</v>
      </c>
      <c r="BM119" s="1">
        <v>269433</v>
      </c>
      <c r="BN119" s="1">
        <v>85959</v>
      </c>
      <c r="BO119" s="1">
        <v>0</v>
      </c>
      <c r="BP119" s="1">
        <v>341361</v>
      </c>
      <c r="BQ119" s="1">
        <v>247923</v>
      </c>
      <c r="BR119" s="1">
        <v>292041</v>
      </c>
      <c r="BS119" s="1">
        <v>320472</v>
      </c>
      <c r="BT119" s="1">
        <v>183618</v>
      </c>
      <c r="BU119" s="1">
        <v>260658</v>
      </c>
      <c r="BV119" s="1">
        <v>295173</v>
      </c>
      <c r="BW119" s="1">
        <v>233964</v>
      </c>
      <c r="BX119" s="1">
        <v>266868</v>
      </c>
      <c r="BY119" s="1">
        <v>269433</v>
      </c>
      <c r="BZ119" s="1">
        <v>85959</v>
      </c>
      <c r="CA119" s="1">
        <v>0</v>
      </c>
      <c r="CB119" s="1">
        <v>22784</v>
      </c>
      <c r="CC119" s="1">
        <v>15550</v>
      </c>
      <c r="CD119" s="1">
        <v>17184</v>
      </c>
      <c r="CE119" s="1">
        <v>18279</v>
      </c>
      <c r="CF119" s="1">
        <v>11119</v>
      </c>
      <c r="CG119" s="1">
        <v>15781</v>
      </c>
      <c r="CH119" s="1">
        <v>19681</v>
      </c>
      <c r="CI119" s="1">
        <v>15578</v>
      </c>
      <c r="CJ119" s="1">
        <v>17781</v>
      </c>
      <c r="CK119" s="1">
        <v>17951</v>
      </c>
      <c r="CL119" s="1">
        <v>5740</v>
      </c>
      <c r="CM119" s="1">
        <v>0</v>
      </c>
      <c r="CN119" s="1">
        <v>310830</v>
      </c>
      <c r="CO119" s="1">
        <v>310830</v>
      </c>
      <c r="CP119" s="1">
        <v>2797470</v>
      </c>
      <c r="CQ119" s="1">
        <v>2797470</v>
      </c>
      <c r="CR119" s="1">
        <v>177428</v>
      </c>
      <c r="CS119">
        <v>2018</v>
      </c>
      <c r="CT119">
        <v>15766.789909146246</v>
      </c>
      <c r="CV119">
        <v>200</v>
      </c>
      <c r="CW119">
        <v>31.533579818292495</v>
      </c>
    </row>
    <row r="120" spans="1:101">
      <c r="A120" s="100">
        <v>8002</v>
      </c>
      <c r="B120" t="s">
        <v>108</v>
      </c>
      <c r="C120" t="s">
        <v>109</v>
      </c>
      <c r="D120" t="s">
        <v>447</v>
      </c>
      <c r="E120" t="s">
        <v>365</v>
      </c>
      <c r="F120">
        <v>62032</v>
      </c>
      <c r="G120" s="103" t="s">
        <v>189</v>
      </c>
      <c r="H120" t="s">
        <v>113</v>
      </c>
      <c r="I120" t="s">
        <v>114</v>
      </c>
      <c r="J120" t="s">
        <v>8</v>
      </c>
      <c r="K120">
        <v>22</v>
      </c>
      <c r="L120">
        <v>1</v>
      </c>
      <c r="M120" t="s">
        <v>131</v>
      </c>
      <c r="N120" t="s">
        <v>243</v>
      </c>
      <c r="O120" t="s">
        <v>126</v>
      </c>
      <c r="P120" t="s">
        <v>126</v>
      </c>
      <c r="Q120" t="s">
        <v>118</v>
      </c>
      <c r="R120" t="s">
        <v>119</v>
      </c>
      <c r="S120" t="s">
        <v>127</v>
      </c>
      <c r="T120" s="1">
        <v>918</v>
      </c>
      <c r="U120" s="1">
        <v>0</v>
      </c>
      <c r="V120" s="1">
        <v>0</v>
      </c>
      <c r="W120" s="1">
        <v>0</v>
      </c>
      <c r="X120" s="1">
        <v>142</v>
      </c>
      <c r="Y120" s="1">
        <v>357</v>
      </c>
      <c r="Z120" s="1">
        <v>688</v>
      </c>
      <c r="AA120" s="1">
        <v>576</v>
      </c>
      <c r="AB120" s="1">
        <v>205</v>
      </c>
      <c r="AC120" s="1">
        <v>0</v>
      </c>
      <c r="AD120" s="1">
        <v>1099</v>
      </c>
      <c r="AE120" s="1">
        <v>0</v>
      </c>
      <c r="AF120" s="1">
        <v>918</v>
      </c>
      <c r="AG120" s="1">
        <v>0</v>
      </c>
      <c r="AH120" s="1">
        <v>0</v>
      </c>
      <c r="AI120" s="1">
        <v>0</v>
      </c>
      <c r="AJ120" s="1">
        <v>142</v>
      </c>
      <c r="AK120" s="1">
        <v>357</v>
      </c>
      <c r="AL120" s="1">
        <v>688</v>
      </c>
      <c r="AM120" s="1">
        <v>576</v>
      </c>
      <c r="AN120" s="1">
        <v>205</v>
      </c>
      <c r="AO120" s="1">
        <v>0</v>
      </c>
      <c r="AP120" s="1">
        <v>1099</v>
      </c>
      <c r="AQ120" s="1">
        <v>0</v>
      </c>
      <c r="AR120" s="2">
        <v>5.8</v>
      </c>
      <c r="AS120" s="2">
        <v>0</v>
      </c>
      <c r="AT120" s="2">
        <v>0</v>
      </c>
      <c r="AU120" s="2">
        <v>0</v>
      </c>
      <c r="AV120" s="2">
        <v>5.8</v>
      </c>
      <c r="AW120" s="2">
        <v>5.8</v>
      </c>
      <c r="AX120" s="2">
        <v>5.8</v>
      </c>
      <c r="AY120" s="2">
        <v>5.8</v>
      </c>
      <c r="AZ120" s="2">
        <v>5.8</v>
      </c>
      <c r="BA120" s="2">
        <v>0</v>
      </c>
      <c r="BB120" s="2">
        <v>5.8</v>
      </c>
      <c r="BC120" s="2">
        <v>0</v>
      </c>
      <c r="BD120" s="1">
        <v>5324</v>
      </c>
      <c r="BE120" s="1">
        <v>0</v>
      </c>
      <c r="BF120" s="1">
        <v>0</v>
      </c>
      <c r="BG120" s="1">
        <v>0</v>
      </c>
      <c r="BH120" s="1">
        <v>824</v>
      </c>
      <c r="BI120" s="1">
        <v>2071</v>
      </c>
      <c r="BJ120" s="1">
        <v>3990</v>
      </c>
      <c r="BK120" s="1">
        <v>3341</v>
      </c>
      <c r="BL120" s="1">
        <v>1189</v>
      </c>
      <c r="BM120" s="1">
        <v>0</v>
      </c>
      <c r="BN120" s="1">
        <v>6374</v>
      </c>
      <c r="BO120" s="1">
        <v>0</v>
      </c>
      <c r="BP120" s="1">
        <v>5324</v>
      </c>
      <c r="BQ120" s="1">
        <v>0</v>
      </c>
      <c r="BR120" s="1">
        <v>0</v>
      </c>
      <c r="BS120" s="1">
        <v>0</v>
      </c>
      <c r="BT120" s="1">
        <v>824</v>
      </c>
      <c r="BU120" s="1">
        <v>2071</v>
      </c>
      <c r="BV120" s="1">
        <v>3990</v>
      </c>
      <c r="BW120" s="1">
        <v>3341</v>
      </c>
      <c r="BX120" s="1">
        <v>1189</v>
      </c>
      <c r="BY120" s="1">
        <v>0</v>
      </c>
      <c r="BZ120" s="1">
        <v>6374</v>
      </c>
      <c r="CA120" s="1">
        <v>0</v>
      </c>
      <c r="CB120" s="1">
        <v>471.476</v>
      </c>
      <c r="CC120" s="1">
        <v>0</v>
      </c>
      <c r="CD120" s="1">
        <v>0</v>
      </c>
      <c r="CE120" s="1">
        <v>0</v>
      </c>
      <c r="CF120" s="1">
        <v>14.468</v>
      </c>
      <c r="CG120" s="1">
        <v>115.20699999999999</v>
      </c>
      <c r="CH120" s="1">
        <v>322.06</v>
      </c>
      <c r="CI120" s="1">
        <v>263.55599999999998</v>
      </c>
      <c r="CJ120" s="1">
        <v>84.62</v>
      </c>
      <c r="CK120" s="1">
        <v>0</v>
      </c>
      <c r="CL120" s="1">
        <v>436.16399999999999</v>
      </c>
      <c r="CM120" s="1">
        <v>0</v>
      </c>
      <c r="CN120" s="1">
        <v>3985</v>
      </c>
      <c r="CO120" s="1">
        <v>3985</v>
      </c>
      <c r="CP120" s="1">
        <v>23113</v>
      </c>
      <c r="CQ120" s="1">
        <v>23113</v>
      </c>
      <c r="CR120" s="1">
        <v>1707.5509999999999</v>
      </c>
      <c r="CS120">
        <v>2018</v>
      </c>
      <c r="CT120">
        <v>13535.759693268314</v>
      </c>
      <c r="CV120">
        <v>1587.3673828663013</v>
      </c>
      <c r="CW120">
        <v>214.86223439410492</v>
      </c>
    </row>
    <row r="121" spans="1:101">
      <c r="A121" s="100">
        <v>8002</v>
      </c>
      <c r="B121" t="s">
        <v>108</v>
      </c>
      <c r="C121" t="s">
        <v>109</v>
      </c>
      <c r="D121" t="s">
        <v>447</v>
      </c>
      <c r="E121" t="s">
        <v>365</v>
      </c>
      <c r="F121">
        <v>62032</v>
      </c>
      <c r="G121" s="103" t="s">
        <v>189</v>
      </c>
      <c r="H121" t="s">
        <v>113</v>
      </c>
      <c r="I121" t="s">
        <v>114</v>
      </c>
      <c r="J121" t="s">
        <v>8</v>
      </c>
      <c r="K121">
        <v>22</v>
      </c>
      <c r="L121">
        <v>1</v>
      </c>
      <c r="M121" t="s">
        <v>131</v>
      </c>
      <c r="N121" t="s">
        <v>243</v>
      </c>
      <c r="O121" t="s">
        <v>117</v>
      </c>
      <c r="P121" t="s">
        <v>117</v>
      </c>
      <c r="Q121" t="s">
        <v>118</v>
      </c>
      <c r="R121" t="s">
        <v>119</v>
      </c>
      <c r="S121" t="s">
        <v>120</v>
      </c>
      <c r="T121" s="1">
        <v>0</v>
      </c>
      <c r="U121" s="1">
        <v>0</v>
      </c>
      <c r="V121" s="1">
        <v>0</v>
      </c>
      <c r="W121" s="1">
        <v>0</v>
      </c>
      <c r="X121" s="1">
        <v>5280</v>
      </c>
      <c r="Y121" s="1">
        <v>36661</v>
      </c>
      <c r="Z121" s="1">
        <v>149135</v>
      </c>
      <c r="AA121" s="1">
        <v>140349</v>
      </c>
      <c r="AB121" s="1">
        <v>46429</v>
      </c>
      <c r="AC121" s="1">
        <v>0</v>
      </c>
      <c r="AD121" s="1">
        <v>3643</v>
      </c>
      <c r="AE121" s="1">
        <v>0</v>
      </c>
      <c r="AF121" s="1">
        <v>0</v>
      </c>
      <c r="AG121" s="1">
        <v>0</v>
      </c>
      <c r="AH121" s="1">
        <v>0</v>
      </c>
      <c r="AI121" s="1">
        <v>0</v>
      </c>
      <c r="AJ121" s="1">
        <v>5280</v>
      </c>
      <c r="AK121" s="1">
        <v>36661</v>
      </c>
      <c r="AL121" s="1">
        <v>149135</v>
      </c>
      <c r="AM121" s="1">
        <v>140349</v>
      </c>
      <c r="AN121" s="1">
        <v>46429</v>
      </c>
      <c r="AO121" s="1">
        <v>0</v>
      </c>
      <c r="AP121" s="1">
        <v>3643</v>
      </c>
      <c r="AQ121" s="1">
        <v>0</v>
      </c>
      <c r="AR121" s="2">
        <v>0</v>
      </c>
      <c r="AS121" s="2">
        <v>0</v>
      </c>
      <c r="AT121" s="2">
        <v>0</v>
      </c>
      <c r="AU121" s="2">
        <v>0</v>
      </c>
      <c r="AV121" s="2">
        <v>1.03</v>
      </c>
      <c r="AW121" s="2">
        <v>1.05</v>
      </c>
      <c r="AX121" s="2">
        <v>1.04</v>
      </c>
      <c r="AY121" s="2">
        <v>1.05</v>
      </c>
      <c r="AZ121" s="2">
        <v>1.02</v>
      </c>
      <c r="BA121" s="2">
        <v>0</v>
      </c>
      <c r="BB121" s="2">
        <v>1.03</v>
      </c>
      <c r="BC121" s="2">
        <v>0</v>
      </c>
      <c r="BD121" s="1">
        <v>0</v>
      </c>
      <c r="BE121" s="1">
        <v>0</v>
      </c>
      <c r="BF121" s="1">
        <v>0</v>
      </c>
      <c r="BG121" s="1">
        <v>0</v>
      </c>
      <c r="BH121" s="1">
        <v>5438</v>
      </c>
      <c r="BI121" s="1">
        <v>38494</v>
      </c>
      <c r="BJ121" s="1">
        <v>155100</v>
      </c>
      <c r="BK121" s="1">
        <v>147366</v>
      </c>
      <c r="BL121" s="1">
        <v>47358</v>
      </c>
      <c r="BM121" s="1">
        <v>0</v>
      </c>
      <c r="BN121" s="1">
        <v>3752</v>
      </c>
      <c r="BO121" s="1">
        <v>0</v>
      </c>
      <c r="BP121" s="1">
        <v>0</v>
      </c>
      <c r="BQ121" s="1">
        <v>0</v>
      </c>
      <c r="BR121" s="1">
        <v>0</v>
      </c>
      <c r="BS121" s="1">
        <v>0</v>
      </c>
      <c r="BT121" s="1">
        <v>5438</v>
      </c>
      <c r="BU121" s="1">
        <v>38494</v>
      </c>
      <c r="BV121" s="1">
        <v>155100</v>
      </c>
      <c r="BW121" s="1">
        <v>147366</v>
      </c>
      <c r="BX121" s="1">
        <v>47358</v>
      </c>
      <c r="BY121" s="1">
        <v>0</v>
      </c>
      <c r="BZ121" s="1">
        <v>3752</v>
      </c>
      <c r="CA121" s="1">
        <v>0</v>
      </c>
      <c r="CB121" s="1">
        <v>0</v>
      </c>
      <c r="CC121" s="1">
        <v>0</v>
      </c>
      <c r="CD121" s="1">
        <v>0</v>
      </c>
      <c r="CE121" s="1">
        <v>0</v>
      </c>
      <c r="CF121" s="1">
        <v>95.531999999999996</v>
      </c>
      <c r="CG121" s="1">
        <v>2141.7930000000001</v>
      </c>
      <c r="CH121" s="1">
        <v>12517.965</v>
      </c>
      <c r="CI121" s="1">
        <v>11625.73</v>
      </c>
      <c r="CJ121" s="1">
        <v>3370.38</v>
      </c>
      <c r="CK121" s="1">
        <v>0</v>
      </c>
      <c r="CL121" s="1">
        <v>256.75599999999997</v>
      </c>
      <c r="CM121" s="1">
        <v>0</v>
      </c>
      <c r="CN121" s="1">
        <v>381497</v>
      </c>
      <c r="CO121" s="1">
        <v>381497</v>
      </c>
      <c r="CP121" s="1">
        <v>397508</v>
      </c>
      <c r="CQ121" s="1">
        <v>397508</v>
      </c>
      <c r="CR121" s="1">
        <v>30008.155999999999</v>
      </c>
      <c r="CS121">
        <v>2018</v>
      </c>
      <c r="CT121">
        <v>13246.665339916255</v>
      </c>
      <c r="CV121">
        <v>475.6390309534886</v>
      </c>
      <c r="CW121">
        <v>63.006310656429328</v>
      </c>
    </row>
    <row r="122" spans="1:101">
      <c r="A122" s="100">
        <v>8002</v>
      </c>
      <c r="B122" t="s">
        <v>108</v>
      </c>
      <c r="C122" t="s">
        <v>109</v>
      </c>
      <c r="D122" t="s">
        <v>447</v>
      </c>
      <c r="E122" t="s">
        <v>365</v>
      </c>
      <c r="F122">
        <v>62032</v>
      </c>
      <c r="G122" s="103" t="s">
        <v>189</v>
      </c>
      <c r="H122" t="s">
        <v>113</v>
      </c>
      <c r="I122" t="s">
        <v>114</v>
      </c>
      <c r="J122" t="s">
        <v>8</v>
      </c>
      <c r="K122">
        <v>22</v>
      </c>
      <c r="L122">
        <v>1</v>
      </c>
      <c r="M122" t="s">
        <v>131</v>
      </c>
      <c r="N122" t="s">
        <v>243</v>
      </c>
      <c r="O122" t="s">
        <v>128</v>
      </c>
      <c r="P122" t="s">
        <v>128</v>
      </c>
      <c r="Q122" t="s">
        <v>118</v>
      </c>
      <c r="R122" t="s">
        <v>119</v>
      </c>
      <c r="S122" t="s">
        <v>127</v>
      </c>
      <c r="T122" s="1">
        <v>131719</v>
      </c>
      <c r="U122" s="1">
        <v>0</v>
      </c>
      <c r="V122" s="1">
        <v>0</v>
      </c>
      <c r="W122" s="1">
        <v>0</v>
      </c>
      <c r="X122" s="1">
        <v>0</v>
      </c>
      <c r="Y122" s="1">
        <v>0</v>
      </c>
      <c r="Z122" s="1">
        <v>6445</v>
      </c>
      <c r="AA122" s="1">
        <v>2267</v>
      </c>
      <c r="AB122" s="1">
        <v>0</v>
      </c>
      <c r="AC122" s="1">
        <v>0</v>
      </c>
      <c r="AD122" s="1">
        <v>12870</v>
      </c>
      <c r="AE122" s="1">
        <v>0</v>
      </c>
      <c r="AF122" s="1">
        <v>131719</v>
      </c>
      <c r="AG122" s="1">
        <v>0</v>
      </c>
      <c r="AH122" s="1">
        <v>0</v>
      </c>
      <c r="AI122" s="1">
        <v>0</v>
      </c>
      <c r="AJ122" s="1">
        <v>0</v>
      </c>
      <c r="AK122" s="1">
        <v>0</v>
      </c>
      <c r="AL122" s="1">
        <v>6445</v>
      </c>
      <c r="AM122" s="1">
        <v>2267</v>
      </c>
      <c r="AN122" s="1">
        <v>0</v>
      </c>
      <c r="AO122" s="1">
        <v>0</v>
      </c>
      <c r="AP122" s="1">
        <v>12870</v>
      </c>
      <c r="AQ122" s="1">
        <v>0</v>
      </c>
      <c r="AR122" s="2">
        <v>6.3</v>
      </c>
      <c r="AS122" s="2">
        <v>0</v>
      </c>
      <c r="AT122" s="2">
        <v>0</v>
      </c>
      <c r="AU122" s="2">
        <v>0</v>
      </c>
      <c r="AV122" s="2">
        <v>0</v>
      </c>
      <c r="AW122" s="2">
        <v>0</v>
      </c>
      <c r="AX122" s="2">
        <v>5.8</v>
      </c>
      <c r="AY122" s="2">
        <v>6.3</v>
      </c>
      <c r="AZ122" s="2">
        <v>0</v>
      </c>
      <c r="BA122" s="2">
        <v>0</v>
      </c>
      <c r="BB122" s="2">
        <v>6.3</v>
      </c>
      <c r="BC122" s="2">
        <v>0</v>
      </c>
      <c r="BD122" s="1">
        <v>829830</v>
      </c>
      <c r="BE122" s="1">
        <v>0</v>
      </c>
      <c r="BF122" s="1">
        <v>0</v>
      </c>
      <c r="BG122" s="1">
        <v>0</v>
      </c>
      <c r="BH122" s="1">
        <v>0</v>
      </c>
      <c r="BI122" s="1">
        <v>0</v>
      </c>
      <c r="BJ122" s="1">
        <v>37381</v>
      </c>
      <c r="BK122" s="1">
        <v>14282</v>
      </c>
      <c r="BL122" s="1">
        <v>0</v>
      </c>
      <c r="BM122" s="1">
        <v>0</v>
      </c>
      <c r="BN122" s="1">
        <v>81081</v>
      </c>
      <c r="BO122" s="1">
        <v>0</v>
      </c>
      <c r="BP122" s="1">
        <v>829830</v>
      </c>
      <c r="BQ122" s="1">
        <v>0</v>
      </c>
      <c r="BR122" s="1">
        <v>0</v>
      </c>
      <c r="BS122" s="1">
        <v>0</v>
      </c>
      <c r="BT122" s="1">
        <v>0</v>
      </c>
      <c r="BU122" s="1">
        <v>0</v>
      </c>
      <c r="BV122" s="1">
        <v>37381</v>
      </c>
      <c r="BW122" s="1">
        <v>14282</v>
      </c>
      <c r="BX122" s="1">
        <v>0</v>
      </c>
      <c r="BY122" s="1">
        <v>0</v>
      </c>
      <c r="BZ122" s="1">
        <v>81081</v>
      </c>
      <c r="CA122" s="1">
        <v>0</v>
      </c>
      <c r="CB122" s="1">
        <v>73481.524000000005</v>
      </c>
      <c r="CC122" s="1">
        <v>0</v>
      </c>
      <c r="CD122" s="1">
        <v>0</v>
      </c>
      <c r="CE122" s="1">
        <v>0</v>
      </c>
      <c r="CF122" s="1">
        <v>0</v>
      </c>
      <c r="CG122" s="1">
        <v>0</v>
      </c>
      <c r="CH122" s="1">
        <v>3016.9749999999999</v>
      </c>
      <c r="CI122" s="1">
        <v>1126.7139999999999</v>
      </c>
      <c r="CJ122" s="1">
        <v>0</v>
      </c>
      <c r="CK122" s="1">
        <v>0</v>
      </c>
      <c r="CL122" s="1">
        <v>5548.08</v>
      </c>
      <c r="CM122" s="1">
        <v>0</v>
      </c>
      <c r="CN122" s="1">
        <v>153301</v>
      </c>
      <c r="CO122" s="1">
        <v>153301</v>
      </c>
      <c r="CP122" s="1">
        <v>962574</v>
      </c>
      <c r="CQ122" s="1">
        <v>962574</v>
      </c>
      <c r="CR122" s="1">
        <v>83173.293000000005</v>
      </c>
      <c r="CS122">
        <v>2018</v>
      </c>
      <c r="CT122">
        <v>11573.113980229205</v>
      </c>
      <c r="CV122">
        <v>1115.164113563842</v>
      </c>
      <c r="CW122">
        <v>129.0592139293561</v>
      </c>
    </row>
    <row r="123" spans="1:101">
      <c r="A123" s="100">
        <v>8858</v>
      </c>
      <c r="B123" t="s">
        <v>108</v>
      </c>
      <c r="C123" t="s">
        <v>109</v>
      </c>
      <c r="D123" t="s">
        <v>451</v>
      </c>
      <c r="E123" t="s">
        <v>264</v>
      </c>
      <c r="F123">
        <v>15452</v>
      </c>
      <c r="G123" s="103" t="s">
        <v>137</v>
      </c>
      <c r="H123" t="s">
        <v>113</v>
      </c>
      <c r="I123" t="s">
        <v>8</v>
      </c>
      <c r="J123" t="s">
        <v>8</v>
      </c>
      <c r="K123">
        <v>22</v>
      </c>
      <c r="L123">
        <v>2</v>
      </c>
      <c r="M123" t="s">
        <v>115</v>
      </c>
      <c r="N123" t="s">
        <v>243</v>
      </c>
      <c r="O123" t="s">
        <v>265</v>
      </c>
      <c r="P123" t="s">
        <v>266</v>
      </c>
      <c r="Q123" t="s">
        <v>8</v>
      </c>
      <c r="R123" t="s">
        <v>119</v>
      </c>
      <c r="S123" t="s">
        <v>267</v>
      </c>
      <c r="T123" s="1">
        <v>0</v>
      </c>
      <c r="U123" s="1">
        <v>0</v>
      </c>
      <c r="V123" s="1">
        <v>0</v>
      </c>
      <c r="W123" s="1">
        <v>0</v>
      </c>
      <c r="X123" s="1">
        <v>0</v>
      </c>
      <c r="Y123" s="1">
        <v>0</v>
      </c>
      <c r="Z123" s="1">
        <v>0</v>
      </c>
      <c r="AA123" s="1">
        <v>0</v>
      </c>
      <c r="AB123" s="1">
        <v>0</v>
      </c>
      <c r="AC123" s="1">
        <v>0</v>
      </c>
      <c r="AD123" s="1">
        <v>0</v>
      </c>
      <c r="AE123" s="1">
        <v>0</v>
      </c>
      <c r="AF123" s="1">
        <v>0</v>
      </c>
      <c r="AG123" s="1">
        <v>0</v>
      </c>
      <c r="AH123" s="1">
        <v>0</v>
      </c>
      <c r="AI123" s="1">
        <v>0</v>
      </c>
      <c r="AJ123" s="1">
        <v>0</v>
      </c>
      <c r="AK123" s="1">
        <v>0</v>
      </c>
      <c r="AL123" s="1">
        <v>0</v>
      </c>
      <c r="AM123" s="1">
        <v>0</v>
      </c>
      <c r="AN123" s="1">
        <v>0</v>
      </c>
      <c r="AO123" s="1">
        <v>0</v>
      </c>
      <c r="AP123" s="1">
        <v>0</v>
      </c>
      <c r="AQ123" s="1">
        <v>0</v>
      </c>
      <c r="AR123" s="2">
        <v>0</v>
      </c>
      <c r="AS123" s="2">
        <v>0</v>
      </c>
      <c r="AT123" s="2">
        <v>0</v>
      </c>
      <c r="AU123" s="2">
        <v>0</v>
      </c>
      <c r="AV123" s="2">
        <v>0</v>
      </c>
      <c r="AW123" s="2">
        <v>0</v>
      </c>
      <c r="AX123" s="2">
        <v>0</v>
      </c>
      <c r="AY123" s="2">
        <v>0</v>
      </c>
      <c r="AZ123" s="2">
        <v>0</v>
      </c>
      <c r="BA123" s="2">
        <v>0</v>
      </c>
      <c r="BB123" s="2">
        <v>0</v>
      </c>
      <c r="BC123" s="2">
        <v>0</v>
      </c>
      <c r="BD123" s="1">
        <v>0</v>
      </c>
      <c r="BE123" s="1">
        <v>0</v>
      </c>
      <c r="BF123" s="1">
        <v>0</v>
      </c>
      <c r="BG123" s="1">
        <v>0</v>
      </c>
      <c r="BH123" s="1">
        <v>0</v>
      </c>
      <c r="BI123" s="1">
        <v>0</v>
      </c>
      <c r="BJ123" s="1">
        <v>0</v>
      </c>
      <c r="BK123" s="1">
        <v>0</v>
      </c>
      <c r="BL123" s="1">
        <v>0</v>
      </c>
      <c r="BM123" s="1">
        <v>0</v>
      </c>
      <c r="BN123" s="1">
        <v>0</v>
      </c>
      <c r="BO123" s="1">
        <v>0</v>
      </c>
      <c r="BP123" s="1">
        <v>0</v>
      </c>
      <c r="BQ123" s="1">
        <v>0</v>
      </c>
      <c r="BR123" s="1">
        <v>0</v>
      </c>
      <c r="BS123" s="1">
        <v>0</v>
      </c>
      <c r="BT123" s="1">
        <v>0</v>
      </c>
      <c r="BU123" s="1">
        <v>0</v>
      </c>
      <c r="BV123" s="1">
        <v>0</v>
      </c>
      <c r="BW123" s="1">
        <v>0</v>
      </c>
      <c r="BX123" s="1">
        <v>0</v>
      </c>
      <c r="BY123" s="1">
        <v>0</v>
      </c>
      <c r="BZ123" s="1">
        <v>0</v>
      </c>
      <c r="CA123" s="1">
        <v>0</v>
      </c>
      <c r="CB123" s="1">
        <v>0</v>
      </c>
      <c r="CC123" s="1">
        <v>0</v>
      </c>
      <c r="CD123" s="1">
        <v>0</v>
      </c>
      <c r="CE123" s="1">
        <v>0</v>
      </c>
      <c r="CF123" s="1">
        <v>0</v>
      </c>
      <c r="CG123" s="1">
        <v>0</v>
      </c>
      <c r="CH123" s="1">
        <v>0</v>
      </c>
      <c r="CI123" s="1">
        <v>0</v>
      </c>
      <c r="CJ123" s="1">
        <v>0</v>
      </c>
      <c r="CK123" s="1">
        <v>0</v>
      </c>
      <c r="CL123" s="1">
        <v>0</v>
      </c>
      <c r="CM123" s="1">
        <v>0</v>
      </c>
      <c r="CN123" s="1">
        <v>0</v>
      </c>
      <c r="CO123" s="1">
        <v>0</v>
      </c>
      <c r="CP123" s="1">
        <v>0</v>
      </c>
      <c r="CQ123" s="1">
        <v>0</v>
      </c>
      <c r="CR123" s="1">
        <v>0</v>
      </c>
      <c r="CS123">
        <v>2018</v>
      </c>
      <c r="CT123" t="s">
        <v>8</v>
      </c>
      <c r="CV123">
        <v>386</v>
      </c>
      <c r="CW123" t="s">
        <v>8</v>
      </c>
    </row>
    <row r="124" spans="1:101">
      <c r="A124" s="100">
        <v>9038</v>
      </c>
      <c r="B124" t="s">
        <v>108</v>
      </c>
      <c r="C124" t="s">
        <v>109</v>
      </c>
      <c r="D124" t="s">
        <v>452</v>
      </c>
      <c r="E124" t="s">
        <v>453</v>
      </c>
      <c r="F124">
        <v>8973</v>
      </c>
      <c r="G124" s="103" t="s">
        <v>112</v>
      </c>
      <c r="H124" t="s">
        <v>113</v>
      </c>
      <c r="I124" t="s">
        <v>114</v>
      </c>
      <c r="J124" t="s">
        <v>8</v>
      </c>
      <c r="K124">
        <v>22</v>
      </c>
      <c r="L124">
        <v>1</v>
      </c>
      <c r="M124" t="s">
        <v>131</v>
      </c>
      <c r="N124" t="s">
        <v>242</v>
      </c>
      <c r="O124" t="s">
        <v>126</v>
      </c>
      <c r="P124" t="s">
        <v>126</v>
      </c>
      <c r="Q124" t="s">
        <v>118</v>
      </c>
      <c r="R124" t="s">
        <v>142</v>
      </c>
      <c r="S124" t="s">
        <v>127</v>
      </c>
      <c r="T124" s="1">
        <v>365</v>
      </c>
      <c r="U124" s="1">
        <v>14</v>
      </c>
      <c r="V124" s="1">
        <v>16</v>
      </c>
      <c r="W124" s="1">
        <v>12</v>
      </c>
      <c r="X124" s="1">
        <v>13</v>
      </c>
      <c r="Y124" s="1">
        <v>11</v>
      </c>
      <c r="Z124" s="1">
        <v>16</v>
      </c>
      <c r="AA124" s="1">
        <v>28</v>
      </c>
      <c r="AB124" s="1">
        <v>14</v>
      </c>
      <c r="AC124" s="1">
        <v>13</v>
      </c>
      <c r="AD124" s="1">
        <v>27</v>
      </c>
      <c r="AE124" s="1">
        <v>15</v>
      </c>
      <c r="AF124" s="1">
        <v>365</v>
      </c>
      <c r="AG124" s="1">
        <v>14</v>
      </c>
      <c r="AH124" s="1">
        <v>16</v>
      </c>
      <c r="AI124" s="1">
        <v>12</v>
      </c>
      <c r="AJ124" s="1">
        <v>13</v>
      </c>
      <c r="AK124" s="1">
        <v>11</v>
      </c>
      <c r="AL124" s="1">
        <v>16</v>
      </c>
      <c r="AM124" s="1">
        <v>28</v>
      </c>
      <c r="AN124" s="1">
        <v>14</v>
      </c>
      <c r="AO124" s="1">
        <v>13</v>
      </c>
      <c r="AP124" s="1">
        <v>27</v>
      </c>
      <c r="AQ124" s="1">
        <v>15</v>
      </c>
      <c r="AR124" s="2">
        <v>5.8330000000000002</v>
      </c>
      <c r="AS124" s="2">
        <v>5.8330000000000002</v>
      </c>
      <c r="AT124" s="2">
        <v>5.8330000000000002</v>
      </c>
      <c r="AU124" s="2">
        <v>5.8330000000000002</v>
      </c>
      <c r="AV124" s="2">
        <v>5.8330000000000002</v>
      </c>
      <c r="AW124" s="2">
        <v>5.8330000000000002</v>
      </c>
      <c r="AX124" s="2">
        <v>5.8330000000000002</v>
      </c>
      <c r="AY124" s="2">
        <v>5.8330000000000002</v>
      </c>
      <c r="AZ124" s="2">
        <v>5.8330000000000002</v>
      </c>
      <c r="BA124" s="2">
        <v>5.8330000000000002</v>
      </c>
      <c r="BB124" s="2">
        <v>5.8330000000000002</v>
      </c>
      <c r="BC124" s="2">
        <v>5.8330000000000002</v>
      </c>
      <c r="BD124" s="1">
        <v>2129</v>
      </c>
      <c r="BE124" s="1">
        <v>82</v>
      </c>
      <c r="BF124" s="1">
        <v>93</v>
      </c>
      <c r="BG124" s="1">
        <v>70</v>
      </c>
      <c r="BH124" s="1">
        <v>76</v>
      </c>
      <c r="BI124" s="1">
        <v>64</v>
      </c>
      <c r="BJ124" s="1">
        <v>93</v>
      </c>
      <c r="BK124" s="1">
        <v>163</v>
      </c>
      <c r="BL124" s="1">
        <v>82</v>
      </c>
      <c r="BM124" s="1">
        <v>76</v>
      </c>
      <c r="BN124" s="1">
        <v>157</v>
      </c>
      <c r="BO124" s="1">
        <v>87</v>
      </c>
      <c r="BP124" s="1">
        <v>2129</v>
      </c>
      <c r="BQ124" s="1">
        <v>82</v>
      </c>
      <c r="BR124" s="1">
        <v>93</v>
      </c>
      <c r="BS124" s="1">
        <v>70</v>
      </c>
      <c r="BT124" s="1">
        <v>76</v>
      </c>
      <c r="BU124" s="1">
        <v>64</v>
      </c>
      <c r="BV124" s="1">
        <v>93</v>
      </c>
      <c r="BW124" s="1">
        <v>163</v>
      </c>
      <c r="BX124" s="1">
        <v>82</v>
      </c>
      <c r="BY124" s="1">
        <v>76</v>
      </c>
      <c r="BZ124" s="1">
        <v>157</v>
      </c>
      <c r="CA124" s="1">
        <v>87</v>
      </c>
      <c r="CB124" s="1">
        <v>240.422</v>
      </c>
      <c r="CC124" s="1">
        <v>9.2530000000000001</v>
      </c>
      <c r="CD124" s="1">
        <v>10.273</v>
      </c>
      <c r="CE124" s="1">
        <v>7.8760000000000003</v>
      </c>
      <c r="CF124" s="1">
        <v>8.734</v>
      </c>
      <c r="CG124" s="1">
        <v>7.5170000000000003</v>
      </c>
      <c r="CH124" s="1">
        <v>10.359</v>
      </c>
      <c r="CI124" s="1">
        <v>18.66</v>
      </c>
      <c r="CJ124" s="1">
        <v>9.1769999999999996</v>
      </c>
      <c r="CK124" s="1">
        <v>8.3089999999999993</v>
      </c>
      <c r="CL124" s="1">
        <v>17.867000000000001</v>
      </c>
      <c r="CM124" s="1">
        <v>9.8260000000000005</v>
      </c>
      <c r="CN124" s="1">
        <v>544</v>
      </c>
      <c r="CO124" s="1">
        <v>544</v>
      </c>
      <c r="CP124" s="1">
        <v>3172</v>
      </c>
      <c r="CQ124" s="1">
        <v>3172</v>
      </c>
      <c r="CR124" s="1">
        <v>358.27300000000002</v>
      </c>
      <c r="CS124">
        <v>2018</v>
      </c>
      <c r="CT124">
        <v>8853.5837196774519</v>
      </c>
      <c r="CV124">
        <v>1587.3673828663013</v>
      </c>
      <c r="CW124">
        <v>140.5389001809209</v>
      </c>
    </row>
    <row r="125" spans="1:101">
      <c r="A125" s="100">
        <v>9038</v>
      </c>
      <c r="B125" t="s">
        <v>108</v>
      </c>
      <c r="C125" t="s">
        <v>109</v>
      </c>
      <c r="D125" t="s">
        <v>452</v>
      </c>
      <c r="E125" t="s">
        <v>453</v>
      </c>
      <c r="F125">
        <v>8973</v>
      </c>
      <c r="G125" s="103" t="s">
        <v>112</v>
      </c>
      <c r="H125" t="s">
        <v>113</v>
      </c>
      <c r="I125" t="s">
        <v>114</v>
      </c>
      <c r="J125" t="s">
        <v>8</v>
      </c>
      <c r="K125">
        <v>22</v>
      </c>
      <c r="L125">
        <v>1</v>
      </c>
      <c r="M125" t="s">
        <v>131</v>
      </c>
      <c r="N125" t="s">
        <v>242</v>
      </c>
      <c r="O125" t="s">
        <v>117</v>
      </c>
      <c r="P125" t="s">
        <v>117</v>
      </c>
      <c r="Q125" t="s">
        <v>118</v>
      </c>
      <c r="R125" t="s">
        <v>142</v>
      </c>
      <c r="S125" t="s">
        <v>120</v>
      </c>
      <c r="T125" s="1">
        <v>111</v>
      </c>
      <c r="U125" s="1">
        <v>107</v>
      </c>
      <c r="V125" s="1">
        <v>117</v>
      </c>
      <c r="W125" s="1">
        <v>73</v>
      </c>
      <c r="X125" s="1">
        <v>72</v>
      </c>
      <c r="Y125" s="1">
        <v>91</v>
      </c>
      <c r="Z125" s="1">
        <v>172</v>
      </c>
      <c r="AA125" s="1">
        <v>192</v>
      </c>
      <c r="AB125" s="1">
        <v>123</v>
      </c>
      <c r="AC125" s="1">
        <v>97</v>
      </c>
      <c r="AD125" s="1">
        <v>74</v>
      </c>
      <c r="AE125" s="1">
        <v>83</v>
      </c>
      <c r="AF125" s="1">
        <v>111</v>
      </c>
      <c r="AG125" s="1">
        <v>107</v>
      </c>
      <c r="AH125" s="1">
        <v>117</v>
      </c>
      <c r="AI125" s="1">
        <v>73</v>
      </c>
      <c r="AJ125" s="1">
        <v>72</v>
      </c>
      <c r="AK125" s="1">
        <v>91</v>
      </c>
      <c r="AL125" s="1">
        <v>172</v>
      </c>
      <c r="AM125" s="1">
        <v>192</v>
      </c>
      <c r="AN125" s="1">
        <v>123</v>
      </c>
      <c r="AO125" s="1">
        <v>97</v>
      </c>
      <c r="AP125" s="1">
        <v>74</v>
      </c>
      <c r="AQ125" s="1">
        <v>83</v>
      </c>
      <c r="AR125" s="2">
        <v>1.0309999999999999</v>
      </c>
      <c r="AS125" s="2">
        <v>1.0309999999999999</v>
      </c>
      <c r="AT125" s="2">
        <v>1.0309999999999999</v>
      </c>
      <c r="AU125" s="2">
        <v>1.0309999999999999</v>
      </c>
      <c r="AV125" s="2">
        <v>1.0309999999999999</v>
      </c>
      <c r="AW125" s="2">
        <v>1.0309999999999999</v>
      </c>
      <c r="AX125" s="2">
        <v>1.0309999999999999</v>
      </c>
      <c r="AY125" s="2">
        <v>1.0309999999999999</v>
      </c>
      <c r="AZ125" s="2">
        <v>1.0309999999999999</v>
      </c>
      <c r="BA125" s="2">
        <v>1.0309999999999999</v>
      </c>
      <c r="BB125" s="2">
        <v>1.0309999999999999</v>
      </c>
      <c r="BC125" s="2">
        <v>1.0309999999999999</v>
      </c>
      <c r="BD125" s="1">
        <v>114</v>
      </c>
      <c r="BE125" s="1">
        <v>110</v>
      </c>
      <c r="BF125" s="1">
        <v>121</v>
      </c>
      <c r="BG125" s="1">
        <v>75</v>
      </c>
      <c r="BH125" s="1">
        <v>74</v>
      </c>
      <c r="BI125" s="1">
        <v>94</v>
      </c>
      <c r="BJ125" s="1">
        <v>177</v>
      </c>
      <c r="BK125" s="1">
        <v>198</v>
      </c>
      <c r="BL125" s="1">
        <v>127</v>
      </c>
      <c r="BM125" s="1">
        <v>100</v>
      </c>
      <c r="BN125" s="1">
        <v>76</v>
      </c>
      <c r="BO125" s="1">
        <v>86</v>
      </c>
      <c r="BP125" s="1">
        <v>114</v>
      </c>
      <c r="BQ125" s="1">
        <v>110</v>
      </c>
      <c r="BR125" s="1">
        <v>121</v>
      </c>
      <c r="BS125" s="1">
        <v>75</v>
      </c>
      <c r="BT125" s="1">
        <v>74</v>
      </c>
      <c r="BU125" s="1">
        <v>94</v>
      </c>
      <c r="BV125" s="1">
        <v>177</v>
      </c>
      <c r="BW125" s="1">
        <v>198</v>
      </c>
      <c r="BX125" s="1">
        <v>127</v>
      </c>
      <c r="BY125" s="1">
        <v>100</v>
      </c>
      <c r="BZ125" s="1">
        <v>76</v>
      </c>
      <c r="CA125" s="1">
        <v>86</v>
      </c>
      <c r="CB125" s="1">
        <v>12.715999999999999</v>
      </c>
      <c r="CC125" s="1">
        <v>12.468999999999999</v>
      </c>
      <c r="CD125" s="1">
        <v>13.651999999999999</v>
      </c>
      <c r="CE125" s="1">
        <v>8.4770000000000003</v>
      </c>
      <c r="CF125" s="1">
        <v>8.4329999999999998</v>
      </c>
      <c r="CG125" s="1">
        <v>10.603</v>
      </c>
      <c r="CH125" s="1">
        <v>20.068000000000001</v>
      </c>
      <c r="CI125" s="1">
        <v>22.393999999999998</v>
      </c>
      <c r="CJ125" s="1">
        <v>14.308</v>
      </c>
      <c r="CK125" s="1">
        <v>11.348000000000001</v>
      </c>
      <c r="CL125" s="1">
        <v>8.5779999999999994</v>
      </c>
      <c r="CM125" s="1">
        <v>9.6809999999999992</v>
      </c>
      <c r="CN125" s="1">
        <v>1312</v>
      </c>
      <c r="CO125" s="1">
        <v>1312</v>
      </c>
      <c r="CP125" s="1">
        <v>1352</v>
      </c>
      <c r="CQ125" s="1">
        <v>1352</v>
      </c>
      <c r="CR125" s="1">
        <v>152.727</v>
      </c>
      <c r="CS125">
        <v>2018</v>
      </c>
      <c r="CT125">
        <v>8852.39676023231</v>
      </c>
      <c r="CV125">
        <v>475.6390309534886</v>
      </c>
      <c r="CW125">
        <v>42.105454166526982</v>
      </c>
    </row>
    <row r="126" spans="1:101">
      <c r="A126" s="100">
        <v>9864</v>
      </c>
      <c r="B126" t="s">
        <v>108</v>
      </c>
      <c r="C126" t="s">
        <v>109</v>
      </c>
      <c r="D126" t="s">
        <v>454</v>
      </c>
      <c r="E126" t="s">
        <v>330</v>
      </c>
      <c r="F126">
        <v>8776</v>
      </c>
      <c r="G126" s="103" t="s">
        <v>112</v>
      </c>
      <c r="H126" t="s">
        <v>113</v>
      </c>
      <c r="I126" t="s">
        <v>114</v>
      </c>
      <c r="J126" t="s">
        <v>8</v>
      </c>
      <c r="K126">
        <v>22</v>
      </c>
      <c r="L126">
        <v>1</v>
      </c>
      <c r="M126" t="s">
        <v>131</v>
      </c>
      <c r="N126" t="s">
        <v>243</v>
      </c>
      <c r="O126" t="s">
        <v>126</v>
      </c>
      <c r="P126" t="s">
        <v>126</v>
      </c>
      <c r="Q126" t="s">
        <v>118</v>
      </c>
      <c r="R126" t="s">
        <v>142</v>
      </c>
      <c r="S126" t="s">
        <v>127</v>
      </c>
      <c r="T126" s="1">
        <v>0</v>
      </c>
      <c r="U126" s="1">
        <v>0</v>
      </c>
      <c r="V126" s="1">
        <v>0</v>
      </c>
      <c r="W126" s="1">
        <v>0</v>
      </c>
      <c r="X126" s="1">
        <v>0</v>
      </c>
      <c r="Y126" s="1">
        <v>0</v>
      </c>
      <c r="Z126" s="1">
        <v>0</v>
      </c>
      <c r="AA126" s="1">
        <v>0</v>
      </c>
      <c r="AB126" s="1">
        <v>0</v>
      </c>
      <c r="AC126" s="1">
        <v>0</v>
      </c>
      <c r="AD126" s="1">
        <v>0</v>
      </c>
      <c r="AE126" s="1">
        <v>0</v>
      </c>
      <c r="AF126" s="1">
        <v>0</v>
      </c>
      <c r="AG126" s="1">
        <v>0</v>
      </c>
      <c r="AH126" s="1">
        <v>0</v>
      </c>
      <c r="AI126" s="1">
        <v>0</v>
      </c>
      <c r="AJ126" s="1">
        <v>0</v>
      </c>
      <c r="AK126" s="1">
        <v>0</v>
      </c>
      <c r="AL126" s="1">
        <v>0</v>
      </c>
      <c r="AM126" s="1">
        <v>0</v>
      </c>
      <c r="AN126" s="1">
        <v>0</v>
      </c>
      <c r="AO126" s="1">
        <v>0</v>
      </c>
      <c r="AP126" s="1">
        <v>0</v>
      </c>
      <c r="AQ126" s="1">
        <v>0</v>
      </c>
      <c r="AR126" s="2">
        <v>0</v>
      </c>
      <c r="AS126" s="2">
        <v>0</v>
      </c>
      <c r="AT126" s="2">
        <v>0</v>
      </c>
      <c r="AU126" s="2">
        <v>0</v>
      </c>
      <c r="AV126" s="2">
        <v>0</v>
      </c>
      <c r="AW126" s="2">
        <v>0</v>
      </c>
      <c r="AX126" s="2">
        <v>0</v>
      </c>
      <c r="AY126" s="2">
        <v>0</v>
      </c>
      <c r="AZ126" s="2">
        <v>0</v>
      </c>
      <c r="BA126" s="2">
        <v>0</v>
      </c>
      <c r="BB126" s="2">
        <v>0</v>
      </c>
      <c r="BC126" s="2">
        <v>0</v>
      </c>
      <c r="BD126" s="1">
        <v>0</v>
      </c>
      <c r="BE126" s="1">
        <v>0</v>
      </c>
      <c r="BF126" s="1">
        <v>0</v>
      </c>
      <c r="BG126" s="1">
        <v>0</v>
      </c>
      <c r="BH126" s="1">
        <v>0</v>
      </c>
      <c r="BI126" s="1">
        <v>0</v>
      </c>
      <c r="BJ126" s="1">
        <v>0</v>
      </c>
      <c r="BK126" s="1">
        <v>0</v>
      </c>
      <c r="BL126" s="1">
        <v>0</v>
      </c>
      <c r="BM126" s="1">
        <v>0</v>
      </c>
      <c r="BN126" s="1">
        <v>0</v>
      </c>
      <c r="BO126" s="1">
        <v>0</v>
      </c>
      <c r="BP126" s="1">
        <v>0</v>
      </c>
      <c r="BQ126" s="1">
        <v>0</v>
      </c>
      <c r="BR126" s="1">
        <v>0</v>
      </c>
      <c r="BS126" s="1">
        <v>0</v>
      </c>
      <c r="BT126" s="1">
        <v>0</v>
      </c>
      <c r="BU126" s="1">
        <v>0</v>
      </c>
      <c r="BV126" s="1">
        <v>0</v>
      </c>
      <c r="BW126" s="1">
        <v>0</v>
      </c>
      <c r="BX126" s="1">
        <v>0</v>
      </c>
      <c r="BY126" s="1">
        <v>0</v>
      </c>
      <c r="BZ126" s="1">
        <v>0</v>
      </c>
      <c r="CA126" s="1">
        <v>0</v>
      </c>
      <c r="CB126" s="1">
        <v>0</v>
      </c>
      <c r="CC126" s="1">
        <v>0</v>
      </c>
      <c r="CD126" s="1">
        <v>0</v>
      </c>
      <c r="CE126" s="1">
        <v>0</v>
      </c>
      <c r="CF126" s="1">
        <v>0</v>
      </c>
      <c r="CG126" s="1">
        <v>0</v>
      </c>
      <c r="CH126" s="1">
        <v>0</v>
      </c>
      <c r="CI126" s="1">
        <v>0</v>
      </c>
      <c r="CJ126" s="1">
        <v>0</v>
      </c>
      <c r="CK126" s="1">
        <v>0</v>
      </c>
      <c r="CL126" s="1">
        <v>0</v>
      </c>
      <c r="CM126" s="1">
        <v>0</v>
      </c>
      <c r="CN126" s="1">
        <v>0</v>
      </c>
      <c r="CO126" s="1">
        <v>0</v>
      </c>
      <c r="CP126" s="1">
        <v>0</v>
      </c>
      <c r="CQ126" s="1">
        <v>0</v>
      </c>
      <c r="CR126" s="1">
        <v>0</v>
      </c>
      <c r="CS126">
        <v>2018</v>
      </c>
      <c r="CT126" t="s">
        <v>8</v>
      </c>
      <c r="CV126">
        <v>1587.3673828663013</v>
      </c>
      <c r="CW126" t="s">
        <v>8</v>
      </c>
    </row>
    <row r="127" spans="1:101">
      <c r="A127" s="100">
        <v>9864</v>
      </c>
      <c r="B127" t="s">
        <v>108</v>
      </c>
      <c r="C127" t="s">
        <v>109</v>
      </c>
      <c r="D127" t="s">
        <v>454</v>
      </c>
      <c r="E127" t="s">
        <v>330</v>
      </c>
      <c r="F127">
        <v>8776</v>
      </c>
      <c r="G127" s="103" t="s">
        <v>112</v>
      </c>
      <c r="H127" t="s">
        <v>113</v>
      </c>
      <c r="I127" t="s">
        <v>114</v>
      </c>
      <c r="J127" t="s">
        <v>8</v>
      </c>
      <c r="K127">
        <v>22</v>
      </c>
      <c r="L127">
        <v>1</v>
      </c>
      <c r="M127" t="s">
        <v>131</v>
      </c>
      <c r="N127" t="s">
        <v>243</v>
      </c>
      <c r="O127" t="s">
        <v>117</v>
      </c>
      <c r="P127" t="s">
        <v>117</v>
      </c>
      <c r="Q127" t="s">
        <v>118</v>
      </c>
      <c r="R127" t="s">
        <v>142</v>
      </c>
      <c r="S127" t="s">
        <v>120</v>
      </c>
      <c r="T127" s="1">
        <v>0</v>
      </c>
      <c r="U127" s="1">
        <v>0</v>
      </c>
      <c r="V127" s="1">
        <v>0</v>
      </c>
      <c r="W127" s="1">
        <v>0</v>
      </c>
      <c r="X127" s="1">
        <v>0</v>
      </c>
      <c r="Y127" s="1">
        <v>0</v>
      </c>
      <c r="Z127" s="1">
        <v>0</v>
      </c>
      <c r="AA127" s="1">
        <v>0</v>
      </c>
      <c r="AB127" s="1">
        <v>0</v>
      </c>
      <c r="AC127" s="1">
        <v>0</v>
      </c>
      <c r="AD127" s="1">
        <v>0</v>
      </c>
      <c r="AE127" s="1">
        <v>0</v>
      </c>
      <c r="AF127" s="1">
        <v>0</v>
      </c>
      <c r="AG127" s="1">
        <v>0</v>
      </c>
      <c r="AH127" s="1">
        <v>0</v>
      </c>
      <c r="AI127" s="1">
        <v>0</v>
      </c>
      <c r="AJ127" s="1">
        <v>0</v>
      </c>
      <c r="AK127" s="1">
        <v>0</v>
      </c>
      <c r="AL127" s="1">
        <v>0</v>
      </c>
      <c r="AM127" s="1">
        <v>0</v>
      </c>
      <c r="AN127" s="1">
        <v>0</v>
      </c>
      <c r="AO127" s="1">
        <v>0</v>
      </c>
      <c r="AP127" s="1">
        <v>0</v>
      </c>
      <c r="AQ127" s="1">
        <v>0</v>
      </c>
      <c r="AR127" s="2">
        <v>0</v>
      </c>
      <c r="AS127" s="2">
        <v>0</v>
      </c>
      <c r="AT127" s="2">
        <v>0</v>
      </c>
      <c r="AU127" s="2">
        <v>0</v>
      </c>
      <c r="AV127" s="2">
        <v>0</v>
      </c>
      <c r="AW127" s="2">
        <v>0</v>
      </c>
      <c r="AX127" s="2">
        <v>0</v>
      </c>
      <c r="AY127" s="2">
        <v>0</v>
      </c>
      <c r="AZ127" s="2">
        <v>0</v>
      </c>
      <c r="BA127" s="2">
        <v>0</v>
      </c>
      <c r="BB127" s="2">
        <v>0</v>
      </c>
      <c r="BC127" s="2">
        <v>0</v>
      </c>
      <c r="BD127" s="1">
        <v>0</v>
      </c>
      <c r="BE127" s="1">
        <v>0</v>
      </c>
      <c r="BF127" s="1">
        <v>0</v>
      </c>
      <c r="BG127" s="1">
        <v>0</v>
      </c>
      <c r="BH127" s="1">
        <v>0</v>
      </c>
      <c r="BI127" s="1">
        <v>0</v>
      </c>
      <c r="BJ127" s="1">
        <v>0</v>
      </c>
      <c r="BK127" s="1">
        <v>0</v>
      </c>
      <c r="BL127" s="1">
        <v>0</v>
      </c>
      <c r="BM127" s="1">
        <v>0</v>
      </c>
      <c r="BN127" s="1">
        <v>0</v>
      </c>
      <c r="BO127" s="1">
        <v>0</v>
      </c>
      <c r="BP127" s="1">
        <v>0</v>
      </c>
      <c r="BQ127" s="1">
        <v>0</v>
      </c>
      <c r="BR127" s="1">
        <v>0</v>
      </c>
      <c r="BS127" s="1">
        <v>0</v>
      </c>
      <c r="BT127" s="1">
        <v>0</v>
      </c>
      <c r="BU127" s="1">
        <v>0</v>
      </c>
      <c r="BV127" s="1">
        <v>0</v>
      </c>
      <c r="BW127" s="1">
        <v>0</v>
      </c>
      <c r="BX127" s="1">
        <v>0</v>
      </c>
      <c r="BY127" s="1">
        <v>0</v>
      </c>
      <c r="BZ127" s="1">
        <v>0</v>
      </c>
      <c r="CA127" s="1">
        <v>0</v>
      </c>
      <c r="CB127" s="1">
        <v>0</v>
      </c>
      <c r="CC127" s="1">
        <v>0</v>
      </c>
      <c r="CD127" s="1">
        <v>0</v>
      </c>
      <c r="CE127" s="1">
        <v>0</v>
      </c>
      <c r="CF127" s="1">
        <v>0</v>
      </c>
      <c r="CG127" s="1">
        <v>0</v>
      </c>
      <c r="CH127" s="1">
        <v>0</v>
      </c>
      <c r="CI127" s="1">
        <v>0</v>
      </c>
      <c r="CJ127" s="1">
        <v>0</v>
      </c>
      <c r="CK127" s="1">
        <v>0</v>
      </c>
      <c r="CL127" s="1">
        <v>0</v>
      </c>
      <c r="CM127" s="1">
        <v>0</v>
      </c>
      <c r="CN127" s="1">
        <v>0</v>
      </c>
      <c r="CO127" s="1">
        <v>0</v>
      </c>
      <c r="CP127" s="1">
        <v>0</v>
      </c>
      <c r="CQ127" s="1">
        <v>0</v>
      </c>
      <c r="CR127" s="1">
        <v>0</v>
      </c>
      <c r="CS127">
        <v>2018</v>
      </c>
      <c r="CT127" t="s">
        <v>8</v>
      </c>
      <c r="CV127">
        <v>475.6390309534886</v>
      </c>
      <c r="CW127" t="s">
        <v>8</v>
      </c>
    </row>
    <row r="128" spans="1:101">
      <c r="A128" s="100">
        <v>9864</v>
      </c>
      <c r="B128" t="s">
        <v>108</v>
      </c>
      <c r="C128" t="s">
        <v>109</v>
      </c>
      <c r="D128" t="s">
        <v>454</v>
      </c>
      <c r="E128" t="s">
        <v>330</v>
      </c>
      <c r="F128">
        <v>8776</v>
      </c>
      <c r="G128" s="103" t="s">
        <v>112</v>
      </c>
      <c r="H128" t="s">
        <v>113</v>
      </c>
      <c r="I128" t="s">
        <v>114</v>
      </c>
      <c r="J128" t="s">
        <v>8</v>
      </c>
      <c r="K128">
        <v>22</v>
      </c>
      <c r="L128">
        <v>1</v>
      </c>
      <c r="M128" t="s">
        <v>131</v>
      </c>
      <c r="N128" t="s">
        <v>243</v>
      </c>
      <c r="O128" t="s">
        <v>128</v>
      </c>
      <c r="P128" t="s">
        <v>128</v>
      </c>
      <c r="Q128" t="s">
        <v>118</v>
      </c>
      <c r="R128" t="s">
        <v>142</v>
      </c>
      <c r="S128" t="s">
        <v>127</v>
      </c>
      <c r="T128" s="1">
        <v>0</v>
      </c>
      <c r="U128" s="1">
        <v>0</v>
      </c>
      <c r="V128" s="1">
        <v>0</v>
      </c>
      <c r="W128" s="1">
        <v>0</v>
      </c>
      <c r="X128" s="1">
        <v>0</v>
      </c>
      <c r="Y128" s="1">
        <v>0</v>
      </c>
      <c r="Z128" s="1">
        <v>0</v>
      </c>
      <c r="AA128" s="1">
        <v>0</v>
      </c>
      <c r="AB128" s="1">
        <v>0</v>
      </c>
      <c r="AC128" s="1">
        <v>0</v>
      </c>
      <c r="AD128" s="1">
        <v>0</v>
      </c>
      <c r="AE128" s="1">
        <v>0</v>
      </c>
      <c r="AF128" s="1">
        <v>0</v>
      </c>
      <c r="AG128" s="1">
        <v>0</v>
      </c>
      <c r="AH128" s="1">
        <v>0</v>
      </c>
      <c r="AI128" s="1">
        <v>0</v>
      </c>
      <c r="AJ128" s="1">
        <v>0</v>
      </c>
      <c r="AK128" s="1">
        <v>0</v>
      </c>
      <c r="AL128" s="1">
        <v>0</v>
      </c>
      <c r="AM128" s="1">
        <v>0</v>
      </c>
      <c r="AN128" s="1">
        <v>0</v>
      </c>
      <c r="AO128" s="1">
        <v>0</v>
      </c>
      <c r="AP128" s="1">
        <v>0</v>
      </c>
      <c r="AQ128" s="1">
        <v>0</v>
      </c>
      <c r="AR128" s="2">
        <v>0</v>
      </c>
      <c r="AS128" s="2">
        <v>0</v>
      </c>
      <c r="AT128" s="2">
        <v>0</v>
      </c>
      <c r="AU128" s="2">
        <v>0</v>
      </c>
      <c r="AV128" s="2">
        <v>0</v>
      </c>
      <c r="AW128" s="2">
        <v>0</v>
      </c>
      <c r="AX128" s="2">
        <v>0</v>
      </c>
      <c r="AY128" s="2">
        <v>0</v>
      </c>
      <c r="AZ128" s="2">
        <v>0</v>
      </c>
      <c r="BA128" s="2">
        <v>0</v>
      </c>
      <c r="BB128" s="2">
        <v>0</v>
      </c>
      <c r="BC128" s="2">
        <v>0</v>
      </c>
      <c r="BD128" s="1">
        <v>0</v>
      </c>
      <c r="BE128" s="1">
        <v>0</v>
      </c>
      <c r="BF128" s="1">
        <v>0</v>
      </c>
      <c r="BG128" s="1">
        <v>0</v>
      </c>
      <c r="BH128" s="1">
        <v>0</v>
      </c>
      <c r="BI128" s="1">
        <v>0</v>
      </c>
      <c r="BJ128" s="1">
        <v>0</v>
      </c>
      <c r="BK128" s="1">
        <v>0</v>
      </c>
      <c r="BL128" s="1">
        <v>0</v>
      </c>
      <c r="BM128" s="1">
        <v>0</v>
      </c>
      <c r="BN128" s="1">
        <v>0</v>
      </c>
      <c r="BO128" s="1">
        <v>0</v>
      </c>
      <c r="BP128" s="1">
        <v>0</v>
      </c>
      <c r="BQ128" s="1">
        <v>0</v>
      </c>
      <c r="BR128" s="1">
        <v>0</v>
      </c>
      <c r="BS128" s="1">
        <v>0</v>
      </c>
      <c r="BT128" s="1">
        <v>0</v>
      </c>
      <c r="BU128" s="1">
        <v>0</v>
      </c>
      <c r="BV128" s="1">
        <v>0</v>
      </c>
      <c r="BW128" s="1">
        <v>0</v>
      </c>
      <c r="BX128" s="1">
        <v>0</v>
      </c>
      <c r="BY128" s="1">
        <v>0</v>
      </c>
      <c r="BZ128" s="1">
        <v>0</v>
      </c>
      <c r="CA128" s="1">
        <v>0</v>
      </c>
      <c r="CB128" s="1">
        <v>0</v>
      </c>
      <c r="CC128" s="1">
        <v>0</v>
      </c>
      <c r="CD128" s="1">
        <v>0</v>
      </c>
      <c r="CE128" s="1">
        <v>0</v>
      </c>
      <c r="CF128" s="1">
        <v>0</v>
      </c>
      <c r="CG128" s="1">
        <v>0</v>
      </c>
      <c r="CH128" s="1">
        <v>0</v>
      </c>
      <c r="CI128" s="1">
        <v>0</v>
      </c>
      <c r="CJ128" s="1">
        <v>0</v>
      </c>
      <c r="CK128" s="1">
        <v>0</v>
      </c>
      <c r="CL128" s="1">
        <v>0</v>
      </c>
      <c r="CM128" s="1">
        <v>0</v>
      </c>
      <c r="CN128" s="1">
        <v>0</v>
      </c>
      <c r="CO128" s="1">
        <v>0</v>
      </c>
      <c r="CP128" s="1">
        <v>0</v>
      </c>
      <c r="CQ128" s="1">
        <v>0</v>
      </c>
      <c r="CR128" s="1">
        <v>0</v>
      </c>
      <c r="CS128">
        <v>2018</v>
      </c>
      <c r="CT128" t="s">
        <v>8</v>
      </c>
      <c r="CV128">
        <v>1115.164113563842</v>
      </c>
      <c r="CW128" t="s">
        <v>8</v>
      </c>
    </row>
    <row r="129" spans="1:101">
      <c r="A129" s="100">
        <v>10029</v>
      </c>
      <c r="B129" t="s">
        <v>122</v>
      </c>
      <c r="C129" t="s">
        <v>109</v>
      </c>
      <c r="D129" t="s">
        <v>455</v>
      </c>
      <c r="E129" t="s">
        <v>455</v>
      </c>
      <c r="F129">
        <v>7049</v>
      </c>
      <c r="G129" s="103" t="s">
        <v>112</v>
      </c>
      <c r="H129" t="s">
        <v>113</v>
      </c>
      <c r="I129" t="s">
        <v>114</v>
      </c>
      <c r="J129" t="s">
        <v>8</v>
      </c>
      <c r="K129">
        <v>336</v>
      </c>
      <c r="L129">
        <v>7</v>
      </c>
      <c r="M129" t="s">
        <v>207</v>
      </c>
      <c r="N129" t="s">
        <v>243</v>
      </c>
      <c r="O129" t="s">
        <v>126</v>
      </c>
      <c r="P129" t="s">
        <v>126</v>
      </c>
      <c r="Q129" t="s">
        <v>118</v>
      </c>
      <c r="R129" t="s">
        <v>119</v>
      </c>
      <c r="S129" t="s">
        <v>127</v>
      </c>
      <c r="T129" s="1">
        <v>0</v>
      </c>
      <c r="U129" s="1">
        <v>0</v>
      </c>
      <c r="V129" s="1">
        <v>0</v>
      </c>
      <c r="W129" s="1">
        <v>0</v>
      </c>
      <c r="X129" s="1">
        <v>0</v>
      </c>
      <c r="Y129" s="1">
        <v>0</v>
      </c>
      <c r="Z129" s="1">
        <v>0</v>
      </c>
      <c r="AA129" s="1">
        <v>0</v>
      </c>
      <c r="AB129" s="1">
        <v>0</v>
      </c>
      <c r="AC129" s="1">
        <v>0</v>
      </c>
      <c r="AD129" s="1">
        <v>0</v>
      </c>
      <c r="AE129" s="1">
        <v>0</v>
      </c>
      <c r="AF129" s="1">
        <v>0</v>
      </c>
      <c r="AG129" s="1">
        <v>0</v>
      </c>
      <c r="AH129" s="1">
        <v>0</v>
      </c>
      <c r="AI129" s="1">
        <v>0</v>
      </c>
      <c r="AJ129" s="1">
        <v>0</v>
      </c>
      <c r="AK129" s="1">
        <v>0</v>
      </c>
      <c r="AL129" s="1">
        <v>0</v>
      </c>
      <c r="AM129" s="1">
        <v>0</v>
      </c>
      <c r="AN129" s="1">
        <v>0</v>
      </c>
      <c r="AO129" s="1">
        <v>0</v>
      </c>
      <c r="AP129" s="1">
        <v>0</v>
      </c>
      <c r="AQ129" s="1">
        <v>0</v>
      </c>
      <c r="AR129" s="2">
        <v>0</v>
      </c>
      <c r="AS129" s="2">
        <v>0</v>
      </c>
      <c r="AT129" s="2">
        <v>0</v>
      </c>
      <c r="AU129" s="2">
        <v>0</v>
      </c>
      <c r="AV129" s="2">
        <v>0</v>
      </c>
      <c r="AW129" s="2">
        <v>0</v>
      </c>
      <c r="AX129" s="2">
        <v>0</v>
      </c>
      <c r="AY129" s="2">
        <v>0</v>
      </c>
      <c r="AZ129" s="2">
        <v>0</v>
      </c>
      <c r="BA129" s="2">
        <v>0</v>
      </c>
      <c r="BB129" s="2">
        <v>0</v>
      </c>
      <c r="BC129" s="2">
        <v>0</v>
      </c>
      <c r="BD129" s="1">
        <v>0</v>
      </c>
      <c r="BE129" s="1">
        <v>0</v>
      </c>
      <c r="BF129" s="1">
        <v>0</v>
      </c>
      <c r="BG129" s="1">
        <v>0</v>
      </c>
      <c r="BH129" s="1">
        <v>0</v>
      </c>
      <c r="BI129" s="1">
        <v>0</v>
      </c>
      <c r="BJ129" s="1">
        <v>0</v>
      </c>
      <c r="BK129" s="1">
        <v>0</v>
      </c>
      <c r="BL129" s="1">
        <v>0</v>
      </c>
      <c r="BM129" s="1">
        <v>0</v>
      </c>
      <c r="BN129" s="1">
        <v>0</v>
      </c>
      <c r="BO129" s="1">
        <v>0</v>
      </c>
      <c r="BP129" s="1">
        <v>0</v>
      </c>
      <c r="BQ129" s="1">
        <v>0</v>
      </c>
      <c r="BR129" s="1">
        <v>0</v>
      </c>
      <c r="BS129" s="1">
        <v>0</v>
      </c>
      <c r="BT129" s="1">
        <v>0</v>
      </c>
      <c r="BU129" s="1">
        <v>0</v>
      </c>
      <c r="BV129" s="1">
        <v>0</v>
      </c>
      <c r="BW129" s="1">
        <v>0</v>
      </c>
      <c r="BX129" s="1">
        <v>0</v>
      </c>
      <c r="BY129" s="1">
        <v>0</v>
      </c>
      <c r="BZ129" s="1">
        <v>0</v>
      </c>
      <c r="CA129" s="1">
        <v>0</v>
      </c>
      <c r="CB129" s="1">
        <v>0</v>
      </c>
      <c r="CC129" s="1">
        <v>0</v>
      </c>
      <c r="CD129" s="1">
        <v>0</v>
      </c>
      <c r="CE129" s="1">
        <v>0</v>
      </c>
      <c r="CF129" s="1">
        <v>0</v>
      </c>
      <c r="CG129" s="1">
        <v>0</v>
      </c>
      <c r="CH129" s="1">
        <v>0</v>
      </c>
      <c r="CI129" s="1">
        <v>0</v>
      </c>
      <c r="CJ129" s="1">
        <v>0</v>
      </c>
      <c r="CK129" s="1">
        <v>0</v>
      </c>
      <c r="CL129" s="1">
        <v>0</v>
      </c>
      <c r="CM129" s="1">
        <v>0</v>
      </c>
      <c r="CN129" s="1">
        <v>0</v>
      </c>
      <c r="CO129" s="1">
        <v>0</v>
      </c>
      <c r="CP129" s="1">
        <v>0</v>
      </c>
      <c r="CQ129" s="1">
        <v>0</v>
      </c>
      <c r="CR129" s="1">
        <v>0</v>
      </c>
      <c r="CS129">
        <v>2018</v>
      </c>
      <c r="CT129" t="s">
        <v>8</v>
      </c>
      <c r="CV129">
        <v>1587.3673828663013</v>
      </c>
      <c r="CW129" t="s">
        <v>8</v>
      </c>
    </row>
    <row r="130" spans="1:101">
      <c r="A130" s="100">
        <v>10029</v>
      </c>
      <c r="B130" t="s">
        <v>122</v>
      </c>
      <c r="C130" t="s">
        <v>109</v>
      </c>
      <c r="D130" t="s">
        <v>455</v>
      </c>
      <c r="E130" t="s">
        <v>455</v>
      </c>
      <c r="F130">
        <v>7049</v>
      </c>
      <c r="G130" s="103" t="s">
        <v>112</v>
      </c>
      <c r="H130" t="s">
        <v>113</v>
      </c>
      <c r="I130" t="s">
        <v>114</v>
      </c>
      <c r="J130" t="s">
        <v>8</v>
      </c>
      <c r="K130">
        <v>336</v>
      </c>
      <c r="L130">
        <v>7</v>
      </c>
      <c r="M130" t="s">
        <v>207</v>
      </c>
      <c r="N130" t="s">
        <v>243</v>
      </c>
      <c r="O130" t="s">
        <v>117</v>
      </c>
      <c r="P130" t="s">
        <v>117</v>
      </c>
      <c r="Q130" t="s">
        <v>118</v>
      </c>
      <c r="R130" t="s">
        <v>119</v>
      </c>
      <c r="S130" t="s">
        <v>120</v>
      </c>
      <c r="T130" s="1">
        <v>144139</v>
      </c>
      <c r="U130" s="1">
        <v>121538</v>
      </c>
      <c r="V130" s="1">
        <v>146613</v>
      </c>
      <c r="W130" s="1">
        <v>120188</v>
      </c>
      <c r="X130" s="1">
        <v>104855</v>
      </c>
      <c r="Y130" s="1">
        <v>104598</v>
      </c>
      <c r="Z130" s="1">
        <v>121976</v>
      </c>
      <c r="AA130" s="1">
        <v>122552</v>
      </c>
      <c r="AB130" s="1">
        <v>103756</v>
      </c>
      <c r="AC130" s="1">
        <v>121655</v>
      </c>
      <c r="AD130" s="1">
        <v>124390</v>
      </c>
      <c r="AE130" s="1">
        <v>141931</v>
      </c>
      <c r="AF130" s="1">
        <v>27853</v>
      </c>
      <c r="AG130" s="1">
        <v>23487</v>
      </c>
      <c r="AH130" s="1">
        <v>29861</v>
      </c>
      <c r="AI130" s="1">
        <v>27068</v>
      </c>
      <c r="AJ130" s="1">
        <v>25991</v>
      </c>
      <c r="AK130" s="1">
        <v>26471</v>
      </c>
      <c r="AL130" s="1">
        <v>29867</v>
      </c>
      <c r="AM130" s="1">
        <v>32703</v>
      </c>
      <c r="AN130" s="1">
        <v>25289</v>
      </c>
      <c r="AO130" s="1">
        <v>28384</v>
      </c>
      <c r="AP130" s="1">
        <v>29123</v>
      </c>
      <c r="AQ130" s="1">
        <v>30012</v>
      </c>
      <c r="AR130" s="2">
        <v>1.0309999999999999</v>
      </c>
      <c r="AS130" s="2">
        <v>1.034</v>
      </c>
      <c r="AT130" s="2">
        <v>1.034</v>
      </c>
      <c r="AU130" s="2">
        <v>1.0309999999999999</v>
      </c>
      <c r="AV130" s="2">
        <v>1.03</v>
      </c>
      <c r="AW130" s="2">
        <v>1.03</v>
      </c>
      <c r="AX130" s="2">
        <v>1.0289999999999999</v>
      </c>
      <c r="AY130" s="2">
        <v>1.0289999999999999</v>
      </c>
      <c r="AZ130" s="2">
        <v>1.03</v>
      </c>
      <c r="BA130" s="2">
        <v>1.03</v>
      </c>
      <c r="BB130" s="2">
        <v>1.0309999999999999</v>
      </c>
      <c r="BC130" s="2">
        <v>1.03</v>
      </c>
      <c r="BD130" s="1">
        <v>148607</v>
      </c>
      <c r="BE130" s="1">
        <v>125670</v>
      </c>
      <c r="BF130" s="1">
        <v>151598</v>
      </c>
      <c r="BG130" s="1">
        <v>123914</v>
      </c>
      <c r="BH130" s="1">
        <v>108001</v>
      </c>
      <c r="BI130" s="1">
        <v>107736</v>
      </c>
      <c r="BJ130" s="1">
        <v>125513</v>
      </c>
      <c r="BK130" s="1">
        <v>126106</v>
      </c>
      <c r="BL130" s="1">
        <v>106869</v>
      </c>
      <c r="BM130" s="1">
        <v>125305</v>
      </c>
      <c r="BN130" s="1">
        <v>128246</v>
      </c>
      <c r="BO130" s="1">
        <v>146189</v>
      </c>
      <c r="BP130" s="1">
        <v>28716</v>
      </c>
      <c r="BQ130" s="1">
        <v>24286</v>
      </c>
      <c r="BR130" s="1">
        <v>30876</v>
      </c>
      <c r="BS130" s="1">
        <v>27907</v>
      </c>
      <c r="BT130" s="1">
        <v>26771</v>
      </c>
      <c r="BU130" s="1">
        <v>27265</v>
      </c>
      <c r="BV130" s="1">
        <v>30733</v>
      </c>
      <c r="BW130" s="1">
        <v>33651</v>
      </c>
      <c r="BX130" s="1">
        <v>26048</v>
      </c>
      <c r="BY130" s="1">
        <v>29236</v>
      </c>
      <c r="BZ130" s="1">
        <v>30026</v>
      </c>
      <c r="CA130" s="1">
        <v>30912</v>
      </c>
      <c r="CB130" s="1">
        <v>4933.7380000000003</v>
      </c>
      <c r="CC130" s="1">
        <v>4097</v>
      </c>
      <c r="CD130" s="1">
        <v>5330</v>
      </c>
      <c r="CE130" s="1">
        <v>4760</v>
      </c>
      <c r="CF130" s="1">
        <v>4516</v>
      </c>
      <c r="CG130" s="1">
        <v>4632</v>
      </c>
      <c r="CH130" s="1">
        <v>5273</v>
      </c>
      <c r="CI130" s="1">
        <v>5862</v>
      </c>
      <c r="CJ130" s="1">
        <v>4425</v>
      </c>
      <c r="CK130" s="1">
        <v>5038</v>
      </c>
      <c r="CL130" s="1">
        <v>5177</v>
      </c>
      <c r="CM130" s="1">
        <v>5327</v>
      </c>
      <c r="CN130" s="1">
        <v>1478191</v>
      </c>
      <c r="CO130" s="1">
        <v>336109</v>
      </c>
      <c r="CP130" s="1">
        <v>1523754</v>
      </c>
      <c r="CQ130" s="1">
        <v>346427</v>
      </c>
      <c r="CR130" s="1">
        <v>59370.737999999998</v>
      </c>
      <c r="CS130">
        <v>2018</v>
      </c>
      <c r="CT130">
        <v>25665.067528720967</v>
      </c>
      <c r="CV130">
        <v>475.6390309534886</v>
      </c>
      <c r="CW130">
        <v>122.07307848716687</v>
      </c>
    </row>
    <row r="131" spans="1:101">
      <c r="A131" s="100">
        <v>10029</v>
      </c>
      <c r="B131" t="s">
        <v>122</v>
      </c>
      <c r="C131" t="s">
        <v>109</v>
      </c>
      <c r="D131" t="s">
        <v>455</v>
      </c>
      <c r="E131" t="s">
        <v>455</v>
      </c>
      <c r="F131">
        <v>7049</v>
      </c>
      <c r="G131" s="103" t="s">
        <v>112</v>
      </c>
      <c r="H131" t="s">
        <v>113</v>
      </c>
      <c r="I131" t="s">
        <v>114</v>
      </c>
      <c r="J131" t="s">
        <v>8</v>
      </c>
      <c r="K131">
        <v>336</v>
      </c>
      <c r="L131">
        <v>7</v>
      </c>
      <c r="M131" t="s">
        <v>207</v>
      </c>
      <c r="N131" t="s">
        <v>243</v>
      </c>
      <c r="O131" t="s">
        <v>128</v>
      </c>
      <c r="P131" t="s">
        <v>128</v>
      </c>
      <c r="Q131" t="s">
        <v>118</v>
      </c>
      <c r="R131" t="s">
        <v>119</v>
      </c>
      <c r="S131" t="s">
        <v>127</v>
      </c>
      <c r="T131" s="1">
        <v>824</v>
      </c>
      <c r="U131" s="1">
        <v>0</v>
      </c>
      <c r="V131" s="1">
        <v>0</v>
      </c>
      <c r="W131" s="1">
        <v>0</v>
      </c>
      <c r="X131" s="1">
        <v>0</v>
      </c>
      <c r="Y131" s="1">
        <v>0</v>
      </c>
      <c r="Z131" s="1">
        <v>0</v>
      </c>
      <c r="AA131" s="1">
        <v>0</v>
      </c>
      <c r="AB131" s="1">
        <v>0</v>
      </c>
      <c r="AC131" s="1">
        <v>0</v>
      </c>
      <c r="AD131" s="1">
        <v>0</v>
      </c>
      <c r="AE131" s="1">
        <v>0</v>
      </c>
      <c r="AF131" s="1">
        <v>159</v>
      </c>
      <c r="AG131" s="1">
        <v>0</v>
      </c>
      <c r="AH131" s="1">
        <v>0</v>
      </c>
      <c r="AI131" s="1">
        <v>0</v>
      </c>
      <c r="AJ131" s="1">
        <v>0</v>
      </c>
      <c r="AK131" s="1">
        <v>0</v>
      </c>
      <c r="AL131" s="1">
        <v>0</v>
      </c>
      <c r="AM131" s="1">
        <v>0</v>
      </c>
      <c r="AN131" s="1">
        <v>0</v>
      </c>
      <c r="AO131" s="1">
        <v>0</v>
      </c>
      <c r="AP131" s="1">
        <v>0</v>
      </c>
      <c r="AQ131" s="1">
        <v>0</v>
      </c>
      <c r="AR131" s="2">
        <v>6.37</v>
      </c>
      <c r="AS131" s="2">
        <v>0</v>
      </c>
      <c r="AT131" s="2">
        <v>0</v>
      </c>
      <c r="AU131" s="2">
        <v>0</v>
      </c>
      <c r="AV131" s="2">
        <v>0</v>
      </c>
      <c r="AW131" s="2">
        <v>0</v>
      </c>
      <c r="AX131" s="2">
        <v>0</v>
      </c>
      <c r="AY131" s="2">
        <v>0</v>
      </c>
      <c r="AZ131" s="2">
        <v>0</v>
      </c>
      <c r="BA131" s="2">
        <v>0</v>
      </c>
      <c r="BB131" s="2">
        <v>0</v>
      </c>
      <c r="BC131" s="2">
        <v>0</v>
      </c>
      <c r="BD131" s="1">
        <v>5249</v>
      </c>
      <c r="BE131" s="1">
        <v>0</v>
      </c>
      <c r="BF131" s="1">
        <v>0</v>
      </c>
      <c r="BG131" s="1">
        <v>0</v>
      </c>
      <c r="BH131" s="1">
        <v>0</v>
      </c>
      <c r="BI131" s="1">
        <v>0</v>
      </c>
      <c r="BJ131" s="1">
        <v>0</v>
      </c>
      <c r="BK131" s="1">
        <v>0</v>
      </c>
      <c r="BL131" s="1">
        <v>0</v>
      </c>
      <c r="BM131" s="1">
        <v>0</v>
      </c>
      <c r="BN131" s="1">
        <v>0</v>
      </c>
      <c r="BO131" s="1">
        <v>0</v>
      </c>
      <c r="BP131" s="1">
        <v>1014</v>
      </c>
      <c r="BQ131" s="1">
        <v>0</v>
      </c>
      <c r="BR131" s="1">
        <v>0</v>
      </c>
      <c r="BS131" s="1">
        <v>0</v>
      </c>
      <c r="BT131" s="1">
        <v>0</v>
      </c>
      <c r="BU131" s="1">
        <v>0</v>
      </c>
      <c r="BV131" s="1">
        <v>0</v>
      </c>
      <c r="BW131" s="1">
        <v>0</v>
      </c>
      <c r="BX131" s="1">
        <v>0</v>
      </c>
      <c r="BY131" s="1">
        <v>0</v>
      </c>
      <c r="BZ131" s="1">
        <v>0</v>
      </c>
      <c r="CA131" s="1">
        <v>0</v>
      </c>
      <c r="CB131" s="1">
        <v>174.262</v>
      </c>
      <c r="CC131" s="1">
        <v>0</v>
      </c>
      <c r="CD131" s="1">
        <v>0</v>
      </c>
      <c r="CE131" s="1">
        <v>0</v>
      </c>
      <c r="CF131" s="1">
        <v>0</v>
      </c>
      <c r="CG131" s="1">
        <v>0</v>
      </c>
      <c r="CH131" s="1">
        <v>0</v>
      </c>
      <c r="CI131" s="1">
        <v>0</v>
      </c>
      <c r="CJ131" s="1">
        <v>0</v>
      </c>
      <c r="CK131" s="1">
        <v>0</v>
      </c>
      <c r="CL131" s="1">
        <v>0</v>
      </c>
      <c r="CM131" s="1">
        <v>0</v>
      </c>
      <c r="CN131" s="1">
        <v>824</v>
      </c>
      <c r="CO131" s="1">
        <v>159</v>
      </c>
      <c r="CP131" s="1">
        <v>5249</v>
      </c>
      <c r="CQ131" s="1">
        <v>1014</v>
      </c>
      <c r="CR131" s="1">
        <v>174.262</v>
      </c>
      <c r="CS131">
        <v>2018</v>
      </c>
      <c r="CT131">
        <v>30121.311588298078</v>
      </c>
      <c r="CV131">
        <v>1115.164113563842</v>
      </c>
      <c r="CW131">
        <v>335.90205736744707</v>
      </c>
    </row>
    <row r="132" spans="1:101">
      <c r="A132" s="100">
        <v>10108</v>
      </c>
      <c r="B132" t="s">
        <v>122</v>
      </c>
      <c r="C132" t="s">
        <v>109</v>
      </c>
      <c r="D132" t="s">
        <v>464</v>
      </c>
      <c r="E132" t="s">
        <v>465</v>
      </c>
      <c r="F132">
        <v>6636</v>
      </c>
      <c r="G132" s="103" t="s">
        <v>189</v>
      </c>
      <c r="H132" t="s">
        <v>113</v>
      </c>
      <c r="I132" t="s">
        <v>114</v>
      </c>
      <c r="J132" t="s">
        <v>8</v>
      </c>
      <c r="K132">
        <v>314</v>
      </c>
      <c r="L132">
        <v>7</v>
      </c>
      <c r="M132" t="s">
        <v>207</v>
      </c>
      <c r="N132" t="s">
        <v>231</v>
      </c>
      <c r="O132" t="s">
        <v>126</v>
      </c>
      <c r="P132" t="s">
        <v>126</v>
      </c>
      <c r="Q132" t="s">
        <v>118</v>
      </c>
      <c r="R132" t="s">
        <v>119</v>
      </c>
      <c r="S132" t="s">
        <v>127</v>
      </c>
      <c r="T132" s="1">
        <v>0</v>
      </c>
      <c r="U132" s="1">
        <v>0</v>
      </c>
      <c r="V132" s="1">
        <v>0</v>
      </c>
      <c r="W132" s="1">
        <v>0</v>
      </c>
      <c r="X132" s="1">
        <v>0</v>
      </c>
      <c r="Y132" s="1">
        <v>0</v>
      </c>
      <c r="Z132" s="1">
        <v>0</v>
      </c>
      <c r="AA132" s="1">
        <v>0</v>
      </c>
      <c r="AB132" s="1">
        <v>0</v>
      </c>
      <c r="AC132" s="1">
        <v>0</v>
      </c>
      <c r="AD132" s="1">
        <v>0</v>
      </c>
      <c r="AE132" s="1">
        <v>0</v>
      </c>
      <c r="AF132" s="1">
        <v>0</v>
      </c>
      <c r="AG132" s="1">
        <v>0</v>
      </c>
      <c r="AH132" s="1">
        <v>0</v>
      </c>
      <c r="AI132" s="1">
        <v>0</v>
      </c>
      <c r="AJ132" s="1">
        <v>0</v>
      </c>
      <c r="AK132" s="1">
        <v>0</v>
      </c>
      <c r="AL132" s="1">
        <v>0</v>
      </c>
      <c r="AM132" s="1">
        <v>0</v>
      </c>
      <c r="AN132" s="1">
        <v>0</v>
      </c>
      <c r="AO132" s="1">
        <v>0</v>
      </c>
      <c r="AP132" s="1">
        <v>0</v>
      </c>
      <c r="AQ132" s="1">
        <v>0</v>
      </c>
      <c r="AR132" s="2">
        <v>0</v>
      </c>
      <c r="AS132" s="2">
        <v>0</v>
      </c>
      <c r="AT132" s="2">
        <v>0</v>
      </c>
      <c r="AU132" s="2">
        <v>0</v>
      </c>
      <c r="AV132" s="2">
        <v>0</v>
      </c>
      <c r="AW132" s="2">
        <v>0</v>
      </c>
      <c r="AX132" s="2">
        <v>0</v>
      </c>
      <c r="AY132" s="2">
        <v>0</v>
      </c>
      <c r="AZ132" s="2">
        <v>0</v>
      </c>
      <c r="BA132" s="2">
        <v>0</v>
      </c>
      <c r="BB132" s="2">
        <v>0</v>
      </c>
      <c r="BC132" s="2">
        <v>0</v>
      </c>
      <c r="BD132" s="1">
        <v>0</v>
      </c>
      <c r="BE132" s="1">
        <v>0</v>
      </c>
      <c r="BF132" s="1">
        <v>0</v>
      </c>
      <c r="BG132" s="1">
        <v>0</v>
      </c>
      <c r="BH132" s="1">
        <v>0</v>
      </c>
      <c r="BI132" s="1">
        <v>0</v>
      </c>
      <c r="BJ132" s="1">
        <v>0</v>
      </c>
      <c r="BK132" s="1">
        <v>0</v>
      </c>
      <c r="BL132" s="1">
        <v>0</v>
      </c>
      <c r="BM132" s="1">
        <v>0</v>
      </c>
      <c r="BN132" s="1">
        <v>0</v>
      </c>
      <c r="BO132" s="1">
        <v>0</v>
      </c>
      <c r="BP132" s="1">
        <v>0</v>
      </c>
      <c r="BQ132" s="1">
        <v>0</v>
      </c>
      <c r="BR132" s="1">
        <v>0</v>
      </c>
      <c r="BS132" s="1">
        <v>0</v>
      </c>
      <c r="BT132" s="1">
        <v>0</v>
      </c>
      <c r="BU132" s="1">
        <v>0</v>
      </c>
      <c r="BV132" s="1">
        <v>0</v>
      </c>
      <c r="BW132" s="1">
        <v>0</v>
      </c>
      <c r="BX132" s="1">
        <v>0</v>
      </c>
      <c r="BY132" s="1">
        <v>0</v>
      </c>
      <c r="BZ132" s="1">
        <v>0</v>
      </c>
      <c r="CA132" s="1">
        <v>0</v>
      </c>
      <c r="CB132" s="1">
        <v>0</v>
      </c>
      <c r="CC132" s="1">
        <v>0</v>
      </c>
      <c r="CD132" s="1">
        <v>0</v>
      </c>
      <c r="CE132" s="1">
        <v>0</v>
      </c>
      <c r="CF132" s="1">
        <v>0</v>
      </c>
      <c r="CG132" s="1">
        <v>0</v>
      </c>
      <c r="CH132" s="1">
        <v>0</v>
      </c>
      <c r="CI132" s="1">
        <v>0</v>
      </c>
      <c r="CJ132" s="1">
        <v>0</v>
      </c>
      <c r="CK132" s="1">
        <v>0</v>
      </c>
      <c r="CL132" s="1">
        <v>0</v>
      </c>
      <c r="CM132" s="1">
        <v>0</v>
      </c>
      <c r="CN132" s="1">
        <v>0</v>
      </c>
      <c r="CO132" s="1">
        <v>0</v>
      </c>
      <c r="CP132" s="1">
        <v>0</v>
      </c>
      <c r="CQ132" s="1">
        <v>0</v>
      </c>
      <c r="CR132" s="1">
        <v>0</v>
      </c>
      <c r="CS132">
        <v>2018</v>
      </c>
      <c r="CT132" t="s">
        <v>8</v>
      </c>
      <c r="CV132">
        <v>1587.3673828663013</v>
      </c>
      <c r="CW132" t="s">
        <v>8</v>
      </c>
    </row>
    <row r="133" spans="1:101">
      <c r="A133" s="100">
        <v>10108</v>
      </c>
      <c r="B133" t="s">
        <v>122</v>
      </c>
      <c r="C133" t="s">
        <v>109</v>
      </c>
      <c r="D133" t="s">
        <v>464</v>
      </c>
      <c r="E133" t="s">
        <v>465</v>
      </c>
      <c r="F133">
        <v>6636</v>
      </c>
      <c r="G133" s="103" t="s">
        <v>189</v>
      </c>
      <c r="H133" t="s">
        <v>113</v>
      </c>
      <c r="I133" t="s">
        <v>114</v>
      </c>
      <c r="J133" t="s">
        <v>8</v>
      </c>
      <c r="K133">
        <v>314</v>
      </c>
      <c r="L133">
        <v>7</v>
      </c>
      <c r="M133" t="s">
        <v>207</v>
      </c>
      <c r="N133" t="s">
        <v>231</v>
      </c>
      <c r="O133" t="s">
        <v>117</v>
      </c>
      <c r="P133" t="s">
        <v>117</v>
      </c>
      <c r="Q133" t="s">
        <v>118</v>
      </c>
      <c r="R133" t="s">
        <v>119</v>
      </c>
      <c r="S133" t="s">
        <v>120</v>
      </c>
      <c r="T133" s="1">
        <v>31535</v>
      </c>
      <c r="U133" s="1">
        <v>28262</v>
      </c>
      <c r="V133" s="1">
        <v>30592</v>
      </c>
      <c r="W133" s="1">
        <v>30116</v>
      </c>
      <c r="X133" s="1">
        <v>30236</v>
      </c>
      <c r="Y133" s="1">
        <v>28109</v>
      </c>
      <c r="Z133" s="1">
        <v>30619</v>
      </c>
      <c r="AA133" s="1">
        <v>30828</v>
      </c>
      <c r="AB133" s="1">
        <v>29700</v>
      </c>
      <c r="AC133" s="1">
        <v>31321</v>
      </c>
      <c r="AD133" s="1">
        <v>30048</v>
      </c>
      <c r="AE133" s="1">
        <v>24547</v>
      </c>
      <c r="AF133" s="1">
        <v>17306</v>
      </c>
      <c r="AG133" s="1">
        <v>15501</v>
      </c>
      <c r="AH133" s="1">
        <v>16549</v>
      </c>
      <c r="AI133" s="1">
        <v>16681</v>
      </c>
      <c r="AJ133" s="1">
        <v>16650</v>
      </c>
      <c r="AK133" s="1">
        <v>15457</v>
      </c>
      <c r="AL133" s="1">
        <v>17023</v>
      </c>
      <c r="AM133" s="1">
        <v>17212</v>
      </c>
      <c r="AN133" s="1">
        <v>16360</v>
      </c>
      <c r="AO133" s="1">
        <v>17577</v>
      </c>
      <c r="AP133" s="1">
        <v>16378</v>
      </c>
      <c r="AQ133" s="1">
        <v>12371</v>
      </c>
      <c r="AR133" s="2">
        <v>1.02</v>
      </c>
      <c r="AS133" s="2">
        <v>1.02</v>
      </c>
      <c r="AT133" s="2">
        <v>1.02</v>
      </c>
      <c r="AU133" s="2">
        <v>1.02</v>
      </c>
      <c r="AV133" s="2">
        <v>1.02</v>
      </c>
      <c r="AW133" s="2">
        <v>1.02</v>
      </c>
      <c r="AX133" s="2">
        <v>1.02</v>
      </c>
      <c r="AY133" s="2">
        <v>1.02</v>
      </c>
      <c r="AZ133" s="2">
        <v>1.02</v>
      </c>
      <c r="BA133" s="2">
        <v>1.02</v>
      </c>
      <c r="BB133" s="2">
        <v>1.02</v>
      </c>
      <c r="BC133" s="2">
        <v>1.02</v>
      </c>
      <c r="BD133" s="1">
        <v>32166</v>
      </c>
      <c r="BE133" s="1">
        <v>28827</v>
      </c>
      <c r="BF133" s="1">
        <v>31204</v>
      </c>
      <c r="BG133" s="1">
        <v>30718</v>
      </c>
      <c r="BH133" s="1">
        <v>30841</v>
      </c>
      <c r="BI133" s="1">
        <v>28671</v>
      </c>
      <c r="BJ133" s="1">
        <v>31231</v>
      </c>
      <c r="BK133" s="1">
        <v>31445</v>
      </c>
      <c r="BL133" s="1">
        <v>30294</v>
      </c>
      <c r="BM133" s="1">
        <v>31947</v>
      </c>
      <c r="BN133" s="1">
        <v>30649</v>
      </c>
      <c r="BO133" s="1">
        <v>25038</v>
      </c>
      <c r="BP133" s="1">
        <v>17652</v>
      </c>
      <c r="BQ133" s="1">
        <v>15811</v>
      </c>
      <c r="BR133" s="1">
        <v>16880</v>
      </c>
      <c r="BS133" s="1">
        <v>17015</v>
      </c>
      <c r="BT133" s="1">
        <v>16983</v>
      </c>
      <c r="BU133" s="1">
        <v>15766</v>
      </c>
      <c r="BV133" s="1">
        <v>17363</v>
      </c>
      <c r="BW133" s="1">
        <v>17556</v>
      </c>
      <c r="BX133" s="1">
        <v>16687</v>
      </c>
      <c r="BY133" s="1">
        <v>17929</v>
      </c>
      <c r="BZ133" s="1">
        <v>16706</v>
      </c>
      <c r="CA133" s="1">
        <v>12618</v>
      </c>
      <c r="CB133" s="1">
        <v>2742</v>
      </c>
      <c r="CC133" s="1">
        <v>2456</v>
      </c>
      <c r="CD133" s="1">
        <v>2622</v>
      </c>
      <c r="CE133" s="1">
        <v>2643</v>
      </c>
      <c r="CF133" s="1">
        <v>2638</v>
      </c>
      <c r="CG133" s="1">
        <v>2449</v>
      </c>
      <c r="CH133" s="1">
        <v>2697</v>
      </c>
      <c r="CI133" s="1">
        <v>2727</v>
      </c>
      <c r="CJ133" s="1">
        <v>2592</v>
      </c>
      <c r="CK133" s="1">
        <v>2785</v>
      </c>
      <c r="CL133" s="1">
        <v>2595</v>
      </c>
      <c r="CM133" s="1">
        <v>1960</v>
      </c>
      <c r="CN133" s="1">
        <v>355913</v>
      </c>
      <c r="CO133" s="1">
        <v>195065</v>
      </c>
      <c r="CP133" s="1">
        <v>363031</v>
      </c>
      <c r="CQ133" s="1">
        <v>198966</v>
      </c>
      <c r="CR133" s="1">
        <v>30906</v>
      </c>
      <c r="CS133">
        <v>2018</v>
      </c>
      <c r="CT133">
        <v>11746.29521775707</v>
      </c>
      <c r="CV133">
        <v>475.6390309534886</v>
      </c>
      <c r="CW133">
        <v>55.869964746675699</v>
      </c>
    </row>
    <row r="134" spans="1:101">
      <c r="A134" s="100">
        <v>10176</v>
      </c>
      <c r="B134" t="s">
        <v>108</v>
      </c>
      <c r="C134" t="s">
        <v>109</v>
      </c>
      <c r="D134" t="s">
        <v>469</v>
      </c>
      <c r="E134" t="s">
        <v>470</v>
      </c>
      <c r="F134">
        <v>11724</v>
      </c>
      <c r="G134" s="103" t="s">
        <v>112</v>
      </c>
      <c r="H134" t="s">
        <v>113</v>
      </c>
      <c r="I134" t="s">
        <v>114</v>
      </c>
      <c r="J134" t="s">
        <v>8</v>
      </c>
      <c r="K134">
        <v>22</v>
      </c>
      <c r="L134">
        <v>2</v>
      </c>
      <c r="M134" t="s">
        <v>115</v>
      </c>
      <c r="N134" t="s">
        <v>231</v>
      </c>
      <c r="O134" t="s">
        <v>233</v>
      </c>
      <c r="P134" t="s">
        <v>184</v>
      </c>
      <c r="Q134" t="s">
        <v>118</v>
      </c>
      <c r="R134" t="s">
        <v>142</v>
      </c>
      <c r="S134" t="s">
        <v>127</v>
      </c>
      <c r="T134" s="1">
        <v>1320</v>
      </c>
      <c r="U134" s="1">
        <v>51</v>
      </c>
      <c r="V134" s="1">
        <v>56</v>
      </c>
      <c r="W134" s="1">
        <v>43</v>
      </c>
      <c r="X134" s="1">
        <v>48</v>
      </c>
      <c r="Y134" s="1">
        <v>41</v>
      </c>
      <c r="Z134" s="1">
        <v>57</v>
      </c>
      <c r="AA134" s="1">
        <v>102</v>
      </c>
      <c r="AB134" s="1">
        <v>50</v>
      </c>
      <c r="AC134" s="1">
        <v>46</v>
      </c>
      <c r="AD134" s="1">
        <v>98</v>
      </c>
      <c r="AE134" s="1">
        <v>54</v>
      </c>
      <c r="AF134" s="1">
        <v>1320</v>
      </c>
      <c r="AG134" s="1">
        <v>51</v>
      </c>
      <c r="AH134" s="1">
        <v>56</v>
      </c>
      <c r="AI134" s="1">
        <v>43</v>
      </c>
      <c r="AJ134" s="1">
        <v>48</v>
      </c>
      <c r="AK134" s="1">
        <v>41</v>
      </c>
      <c r="AL134" s="1">
        <v>57</v>
      </c>
      <c r="AM134" s="1">
        <v>102</v>
      </c>
      <c r="AN134" s="1">
        <v>50</v>
      </c>
      <c r="AO134" s="1">
        <v>46</v>
      </c>
      <c r="AP134" s="1">
        <v>98</v>
      </c>
      <c r="AQ134" s="1">
        <v>54</v>
      </c>
      <c r="AR134" s="2">
        <v>5.6280000000000001</v>
      </c>
      <c r="AS134" s="2">
        <v>5.6280000000000001</v>
      </c>
      <c r="AT134" s="2">
        <v>5.6280000000000001</v>
      </c>
      <c r="AU134" s="2">
        <v>5.6280000000000001</v>
      </c>
      <c r="AV134" s="2">
        <v>5.6280000000000001</v>
      </c>
      <c r="AW134" s="2">
        <v>5.6280000000000001</v>
      </c>
      <c r="AX134" s="2">
        <v>5.6280000000000001</v>
      </c>
      <c r="AY134" s="2">
        <v>5.6280000000000001</v>
      </c>
      <c r="AZ134" s="2">
        <v>5.6280000000000001</v>
      </c>
      <c r="BA134" s="2">
        <v>5.6280000000000001</v>
      </c>
      <c r="BB134" s="2">
        <v>5.6280000000000001</v>
      </c>
      <c r="BC134" s="2">
        <v>5.6280000000000001</v>
      </c>
      <c r="BD134" s="1">
        <v>7429</v>
      </c>
      <c r="BE134" s="1">
        <v>287</v>
      </c>
      <c r="BF134" s="1">
        <v>315</v>
      </c>
      <c r="BG134" s="1">
        <v>242</v>
      </c>
      <c r="BH134" s="1">
        <v>270</v>
      </c>
      <c r="BI134" s="1">
        <v>231</v>
      </c>
      <c r="BJ134" s="1">
        <v>321</v>
      </c>
      <c r="BK134" s="1">
        <v>574</v>
      </c>
      <c r="BL134" s="1">
        <v>281</v>
      </c>
      <c r="BM134" s="1">
        <v>259</v>
      </c>
      <c r="BN134" s="1">
        <v>552</v>
      </c>
      <c r="BO134" s="1">
        <v>304</v>
      </c>
      <c r="BP134" s="1">
        <v>7429</v>
      </c>
      <c r="BQ134" s="1">
        <v>287</v>
      </c>
      <c r="BR134" s="1">
        <v>315</v>
      </c>
      <c r="BS134" s="1">
        <v>242</v>
      </c>
      <c r="BT134" s="1">
        <v>270</v>
      </c>
      <c r="BU134" s="1">
        <v>231</v>
      </c>
      <c r="BV134" s="1">
        <v>321</v>
      </c>
      <c r="BW134" s="1">
        <v>574</v>
      </c>
      <c r="BX134" s="1">
        <v>281</v>
      </c>
      <c r="BY134" s="1">
        <v>259</v>
      </c>
      <c r="BZ134" s="1">
        <v>552</v>
      </c>
      <c r="CA134" s="1">
        <v>304</v>
      </c>
      <c r="CB134" s="1">
        <v>426.12</v>
      </c>
      <c r="CC134" s="1">
        <v>16.401</v>
      </c>
      <c r="CD134" s="1">
        <v>18.207999999999998</v>
      </c>
      <c r="CE134" s="1">
        <v>13.959</v>
      </c>
      <c r="CF134" s="1">
        <v>15.48</v>
      </c>
      <c r="CG134" s="1">
        <v>13.323</v>
      </c>
      <c r="CH134" s="1">
        <v>18.36</v>
      </c>
      <c r="CI134" s="1">
        <v>33.073</v>
      </c>
      <c r="CJ134" s="1">
        <v>16.265000000000001</v>
      </c>
      <c r="CK134" s="1">
        <v>14.727</v>
      </c>
      <c r="CL134" s="1">
        <v>31.667999999999999</v>
      </c>
      <c r="CM134" s="1">
        <v>17.416</v>
      </c>
      <c r="CN134" s="1">
        <v>1966</v>
      </c>
      <c r="CO134" s="1">
        <v>1966</v>
      </c>
      <c r="CP134" s="1">
        <v>11065</v>
      </c>
      <c r="CQ134" s="1">
        <v>11065</v>
      </c>
      <c r="CR134" s="1">
        <v>635</v>
      </c>
      <c r="CS134">
        <v>2018</v>
      </c>
      <c r="CT134">
        <v>17425.196850393702</v>
      </c>
      <c r="CV134">
        <v>1587.3673828663013</v>
      </c>
      <c r="CW134">
        <v>276.60189120339567</v>
      </c>
    </row>
    <row r="135" spans="1:101">
      <c r="A135" s="100">
        <v>10186</v>
      </c>
      <c r="B135" t="s">
        <v>108</v>
      </c>
      <c r="C135" t="s">
        <v>109</v>
      </c>
      <c r="D135" t="s">
        <v>473</v>
      </c>
      <c r="E135" t="s">
        <v>467</v>
      </c>
      <c r="F135">
        <v>57280</v>
      </c>
      <c r="G135" s="103" t="s">
        <v>174</v>
      </c>
      <c r="H135" t="s">
        <v>113</v>
      </c>
      <c r="I135" t="s">
        <v>114</v>
      </c>
      <c r="J135" t="s">
        <v>8</v>
      </c>
      <c r="K135">
        <v>22</v>
      </c>
      <c r="L135">
        <v>2</v>
      </c>
      <c r="M135" t="s">
        <v>115</v>
      </c>
      <c r="N135" t="s">
        <v>243</v>
      </c>
      <c r="O135" t="s">
        <v>220</v>
      </c>
      <c r="P135" t="s">
        <v>266</v>
      </c>
      <c r="Q135" t="s">
        <v>118</v>
      </c>
      <c r="R135" t="s">
        <v>142</v>
      </c>
      <c r="S135" t="s">
        <v>267</v>
      </c>
      <c r="T135" s="1">
        <v>0</v>
      </c>
      <c r="U135" s="1">
        <v>0</v>
      </c>
      <c r="V135" s="1">
        <v>0</v>
      </c>
      <c r="W135" s="1">
        <v>0</v>
      </c>
      <c r="X135" s="1">
        <v>0</v>
      </c>
      <c r="Y135" s="1">
        <v>0</v>
      </c>
      <c r="Z135" s="1">
        <v>0</v>
      </c>
      <c r="AA135" s="1">
        <v>0</v>
      </c>
      <c r="AB135" s="1">
        <v>0</v>
      </c>
      <c r="AC135" s="1">
        <v>0</v>
      </c>
      <c r="AD135" s="1">
        <v>0</v>
      </c>
      <c r="AE135" s="1">
        <v>0</v>
      </c>
      <c r="AF135" s="1">
        <v>0</v>
      </c>
      <c r="AG135" s="1">
        <v>0</v>
      </c>
      <c r="AH135" s="1">
        <v>0</v>
      </c>
      <c r="AI135" s="1">
        <v>0</v>
      </c>
      <c r="AJ135" s="1">
        <v>0</v>
      </c>
      <c r="AK135" s="1">
        <v>0</v>
      </c>
      <c r="AL135" s="1">
        <v>0</v>
      </c>
      <c r="AM135" s="1">
        <v>0</v>
      </c>
      <c r="AN135" s="1">
        <v>0</v>
      </c>
      <c r="AO135" s="1">
        <v>0</v>
      </c>
      <c r="AP135" s="1">
        <v>0</v>
      </c>
      <c r="AQ135" s="1">
        <v>0</v>
      </c>
      <c r="AR135" s="2">
        <v>0</v>
      </c>
      <c r="AS135" s="2">
        <v>0</v>
      </c>
      <c r="AT135" s="2">
        <v>0</v>
      </c>
      <c r="AU135" s="2">
        <v>0</v>
      </c>
      <c r="AV135" s="2">
        <v>0</v>
      </c>
      <c r="AW135" s="2">
        <v>0</v>
      </c>
      <c r="AX135" s="2">
        <v>0</v>
      </c>
      <c r="AY135" s="2">
        <v>0</v>
      </c>
      <c r="AZ135" s="2">
        <v>0</v>
      </c>
      <c r="BA135" s="2">
        <v>0</v>
      </c>
      <c r="BB135" s="2">
        <v>0</v>
      </c>
      <c r="BC135" s="2">
        <v>0</v>
      </c>
      <c r="BD135" s="1">
        <v>0</v>
      </c>
      <c r="BE135" s="1">
        <v>0</v>
      </c>
      <c r="BF135" s="1">
        <v>0</v>
      </c>
      <c r="BG135" s="1">
        <v>0</v>
      </c>
      <c r="BH135" s="1">
        <v>0</v>
      </c>
      <c r="BI135" s="1">
        <v>0</v>
      </c>
      <c r="BJ135" s="1">
        <v>0</v>
      </c>
      <c r="BK135" s="1">
        <v>0</v>
      </c>
      <c r="BL135" s="1">
        <v>0</v>
      </c>
      <c r="BM135" s="1">
        <v>0</v>
      </c>
      <c r="BN135" s="1">
        <v>0</v>
      </c>
      <c r="BO135" s="1">
        <v>0</v>
      </c>
      <c r="BP135" s="1">
        <v>0</v>
      </c>
      <c r="BQ135" s="1">
        <v>0</v>
      </c>
      <c r="BR135" s="1">
        <v>0</v>
      </c>
      <c r="BS135" s="1">
        <v>0</v>
      </c>
      <c r="BT135" s="1">
        <v>0</v>
      </c>
      <c r="BU135" s="1">
        <v>0</v>
      </c>
      <c r="BV135" s="1">
        <v>0</v>
      </c>
      <c r="BW135" s="1">
        <v>0</v>
      </c>
      <c r="BX135" s="1">
        <v>0</v>
      </c>
      <c r="BY135" s="1">
        <v>0</v>
      </c>
      <c r="BZ135" s="1">
        <v>0</v>
      </c>
      <c r="CA135" s="1">
        <v>0</v>
      </c>
      <c r="CB135" s="1">
        <v>0</v>
      </c>
      <c r="CC135" s="1">
        <v>0</v>
      </c>
      <c r="CD135" s="1">
        <v>0</v>
      </c>
      <c r="CE135" s="1">
        <v>0</v>
      </c>
      <c r="CF135" s="1">
        <v>0</v>
      </c>
      <c r="CG135" s="1">
        <v>0</v>
      </c>
      <c r="CH135" s="1">
        <v>0</v>
      </c>
      <c r="CI135" s="1">
        <v>0</v>
      </c>
      <c r="CJ135" s="1">
        <v>0</v>
      </c>
      <c r="CK135" s="1">
        <v>0</v>
      </c>
      <c r="CL135" s="1">
        <v>0</v>
      </c>
      <c r="CM135" s="1">
        <v>0</v>
      </c>
      <c r="CN135" s="1">
        <v>0</v>
      </c>
      <c r="CO135" s="1">
        <v>0</v>
      </c>
      <c r="CP135" s="1">
        <v>0</v>
      </c>
      <c r="CQ135" s="1">
        <v>0</v>
      </c>
      <c r="CR135" s="1">
        <v>0</v>
      </c>
      <c r="CS135">
        <v>2018</v>
      </c>
      <c r="CT135" t="s">
        <v>8</v>
      </c>
      <c r="CV135">
        <v>386</v>
      </c>
      <c r="CW135" t="s">
        <v>8</v>
      </c>
    </row>
    <row r="136" spans="1:101">
      <c r="A136" s="100">
        <v>10186</v>
      </c>
      <c r="B136" t="s">
        <v>108</v>
      </c>
      <c r="C136" t="s">
        <v>109</v>
      </c>
      <c r="D136" t="s">
        <v>473</v>
      </c>
      <c r="E136" t="s">
        <v>467</v>
      </c>
      <c r="F136">
        <v>57280</v>
      </c>
      <c r="G136" s="103" t="s">
        <v>174</v>
      </c>
      <c r="H136" t="s">
        <v>113</v>
      </c>
      <c r="I136" t="s">
        <v>114</v>
      </c>
      <c r="J136" t="s">
        <v>8</v>
      </c>
      <c r="K136">
        <v>22</v>
      </c>
      <c r="L136">
        <v>2</v>
      </c>
      <c r="M136" t="s">
        <v>115</v>
      </c>
      <c r="N136" t="s">
        <v>243</v>
      </c>
      <c r="O136" t="s">
        <v>117</v>
      </c>
      <c r="P136" t="s">
        <v>117</v>
      </c>
      <c r="Q136" t="s">
        <v>118</v>
      </c>
      <c r="R136" t="s">
        <v>142</v>
      </c>
      <c r="S136" t="s">
        <v>120</v>
      </c>
      <c r="T136" s="1">
        <v>0</v>
      </c>
      <c r="U136" s="1">
        <v>0</v>
      </c>
      <c r="V136" s="1">
        <v>0</v>
      </c>
      <c r="W136" s="1">
        <v>0</v>
      </c>
      <c r="X136" s="1">
        <v>0</v>
      </c>
      <c r="Y136" s="1">
        <v>0</v>
      </c>
      <c r="Z136" s="1">
        <v>0</v>
      </c>
      <c r="AA136" s="1">
        <v>0</v>
      </c>
      <c r="AB136" s="1">
        <v>0</v>
      </c>
      <c r="AC136" s="1">
        <v>0</v>
      </c>
      <c r="AD136" s="1">
        <v>0</v>
      </c>
      <c r="AE136" s="1">
        <v>0</v>
      </c>
      <c r="AF136" s="1">
        <v>0</v>
      </c>
      <c r="AG136" s="1">
        <v>0</v>
      </c>
      <c r="AH136" s="1">
        <v>0</v>
      </c>
      <c r="AI136" s="1">
        <v>0</v>
      </c>
      <c r="AJ136" s="1">
        <v>0</v>
      </c>
      <c r="AK136" s="1">
        <v>0</v>
      </c>
      <c r="AL136" s="1">
        <v>0</v>
      </c>
      <c r="AM136" s="1">
        <v>0</v>
      </c>
      <c r="AN136" s="1">
        <v>0</v>
      </c>
      <c r="AO136" s="1">
        <v>0</v>
      </c>
      <c r="AP136" s="1">
        <v>0</v>
      </c>
      <c r="AQ136" s="1">
        <v>0</v>
      </c>
      <c r="AR136" s="2">
        <v>0</v>
      </c>
      <c r="AS136" s="2">
        <v>0</v>
      </c>
      <c r="AT136" s="2">
        <v>0</v>
      </c>
      <c r="AU136" s="2">
        <v>0</v>
      </c>
      <c r="AV136" s="2">
        <v>0</v>
      </c>
      <c r="AW136" s="2">
        <v>0</v>
      </c>
      <c r="AX136" s="2">
        <v>0</v>
      </c>
      <c r="AY136" s="2">
        <v>0</v>
      </c>
      <c r="AZ136" s="2">
        <v>0</v>
      </c>
      <c r="BA136" s="2">
        <v>0</v>
      </c>
      <c r="BB136" s="2">
        <v>0</v>
      </c>
      <c r="BC136" s="2">
        <v>0</v>
      </c>
      <c r="BD136" s="1">
        <v>0</v>
      </c>
      <c r="BE136" s="1">
        <v>0</v>
      </c>
      <c r="BF136" s="1">
        <v>0</v>
      </c>
      <c r="BG136" s="1">
        <v>0</v>
      </c>
      <c r="BH136" s="1">
        <v>0</v>
      </c>
      <c r="BI136" s="1">
        <v>0</v>
      </c>
      <c r="BJ136" s="1">
        <v>0</v>
      </c>
      <c r="BK136" s="1">
        <v>0</v>
      </c>
      <c r="BL136" s="1">
        <v>0</v>
      </c>
      <c r="BM136" s="1">
        <v>0</v>
      </c>
      <c r="BN136" s="1">
        <v>0</v>
      </c>
      <c r="BO136" s="1">
        <v>0</v>
      </c>
      <c r="BP136" s="1">
        <v>0</v>
      </c>
      <c r="BQ136" s="1">
        <v>0</v>
      </c>
      <c r="BR136" s="1">
        <v>0</v>
      </c>
      <c r="BS136" s="1">
        <v>0</v>
      </c>
      <c r="BT136" s="1">
        <v>0</v>
      </c>
      <c r="BU136" s="1">
        <v>0</v>
      </c>
      <c r="BV136" s="1">
        <v>0</v>
      </c>
      <c r="BW136" s="1">
        <v>0</v>
      </c>
      <c r="BX136" s="1">
        <v>0</v>
      </c>
      <c r="BY136" s="1">
        <v>0</v>
      </c>
      <c r="BZ136" s="1">
        <v>0</v>
      </c>
      <c r="CA136" s="1">
        <v>0</v>
      </c>
      <c r="CB136" s="1">
        <v>0</v>
      </c>
      <c r="CC136" s="1">
        <v>0</v>
      </c>
      <c r="CD136" s="1">
        <v>0</v>
      </c>
      <c r="CE136" s="1">
        <v>0</v>
      </c>
      <c r="CF136" s="1">
        <v>0</v>
      </c>
      <c r="CG136" s="1">
        <v>0</v>
      </c>
      <c r="CH136" s="1">
        <v>0</v>
      </c>
      <c r="CI136" s="1">
        <v>0</v>
      </c>
      <c r="CJ136" s="1">
        <v>0</v>
      </c>
      <c r="CK136" s="1">
        <v>0</v>
      </c>
      <c r="CL136" s="1">
        <v>0</v>
      </c>
      <c r="CM136" s="1">
        <v>0</v>
      </c>
      <c r="CN136" s="1">
        <v>0</v>
      </c>
      <c r="CO136" s="1">
        <v>0</v>
      </c>
      <c r="CP136" s="1">
        <v>0</v>
      </c>
      <c r="CQ136" s="1">
        <v>0</v>
      </c>
      <c r="CR136" s="1">
        <v>0</v>
      </c>
      <c r="CS136">
        <v>2018</v>
      </c>
      <c r="CT136" t="s">
        <v>8</v>
      </c>
      <c r="CV136">
        <v>475.6390309534886</v>
      </c>
      <c r="CW136" t="s">
        <v>8</v>
      </c>
    </row>
    <row r="137" spans="1:101">
      <c r="A137" s="100">
        <v>10186</v>
      </c>
      <c r="B137" t="s">
        <v>108</v>
      </c>
      <c r="C137" t="s">
        <v>109</v>
      </c>
      <c r="D137" t="s">
        <v>473</v>
      </c>
      <c r="E137" t="s">
        <v>467</v>
      </c>
      <c r="F137">
        <v>57280</v>
      </c>
      <c r="G137" s="103" t="s">
        <v>174</v>
      </c>
      <c r="H137" t="s">
        <v>113</v>
      </c>
      <c r="I137" t="s">
        <v>114</v>
      </c>
      <c r="J137" t="s">
        <v>8</v>
      </c>
      <c r="K137">
        <v>22</v>
      </c>
      <c r="L137">
        <v>2</v>
      </c>
      <c r="M137" t="s">
        <v>115</v>
      </c>
      <c r="N137" t="s">
        <v>243</v>
      </c>
      <c r="O137" t="s">
        <v>128</v>
      </c>
      <c r="P137" t="s">
        <v>128</v>
      </c>
      <c r="Q137" t="s">
        <v>118</v>
      </c>
      <c r="R137" t="s">
        <v>142</v>
      </c>
      <c r="S137" t="s">
        <v>127</v>
      </c>
      <c r="T137" s="1">
        <v>0</v>
      </c>
      <c r="U137" s="1">
        <v>0</v>
      </c>
      <c r="V137" s="1">
        <v>0</v>
      </c>
      <c r="W137" s="1">
        <v>0</v>
      </c>
      <c r="X137" s="1">
        <v>0</v>
      </c>
      <c r="Y137" s="1">
        <v>0</v>
      </c>
      <c r="Z137" s="1">
        <v>0</v>
      </c>
      <c r="AA137" s="1">
        <v>0</v>
      </c>
      <c r="AB137" s="1">
        <v>0</v>
      </c>
      <c r="AC137" s="1">
        <v>0</v>
      </c>
      <c r="AD137" s="1">
        <v>0</v>
      </c>
      <c r="AE137" s="1">
        <v>0</v>
      </c>
      <c r="AF137" s="1">
        <v>0</v>
      </c>
      <c r="AG137" s="1">
        <v>0</v>
      </c>
      <c r="AH137" s="1">
        <v>0</v>
      </c>
      <c r="AI137" s="1">
        <v>0</v>
      </c>
      <c r="AJ137" s="1">
        <v>0</v>
      </c>
      <c r="AK137" s="1">
        <v>0</v>
      </c>
      <c r="AL137" s="1">
        <v>0</v>
      </c>
      <c r="AM137" s="1">
        <v>0</v>
      </c>
      <c r="AN137" s="1">
        <v>0</v>
      </c>
      <c r="AO137" s="1">
        <v>0</v>
      </c>
      <c r="AP137" s="1">
        <v>0</v>
      </c>
      <c r="AQ137" s="1">
        <v>0</v>
      </c>
      <c r="AR137" s="2">
        <v>0</v>
      </c>
      <c r="AS137" s="2">
        <v>0</v>
      </c>
      <c r="AT137" s="2">
        <v>0</v>
      </c>
      <c r="AU137" s="2">
        <v>0</v>
      </c>
      <c r="AV137" s="2">
        <v>0</v>
      </c>
      <c r="AW137" s="2">
        <v>0</v>
      </c>
      <c r="AX137" s="2">
        <v>0</v>
      </c>
      <c r="AY137" s="2">
        <v>0</v>
      </c>
      <c r="AZ137" s="2">
        <v>0</v>
      </c>
      <c r="BA137" s="2">
        <v>0</v>
      </c>
      <c r="BB137" s="2">
        <v>0</v>
      </c>
      <c r="BC137" s="2">
        <v>0</v>
      </c>
      <c r="BD137" s="1">
        <v>0</v>
      </c>
      <c r="BE137" s="1">
        <v>0</v>
      </c>
      <c r="BF137" s="1">
        <v>0</v>
      </c>
      <c r="BG137" s="1">
        <v>0</v>
      </c>
      <c r="BH137" s="1">
        <v>0</v>
      </c>
      <c r="BI137" s="1">
        <v>0</v>
      </c>
      <c r="BJ137" s="1">
        <v>0</v>
      </c>
      <c r="BK137" s="1">
        <v>0</v>
      </c>
      <c r="BL137" s="1">
        <v>0</v>
      </c>
      <c r="BM137" s="1">
        <v>0</v>
      </c>
      <c r="BN137" s="1">
        <v>0</v>
      </c>
      <c r="BO137" s="1">
        <v>0</v>
      </c>
      <c r="BP137" s="1">
        <v>0</v>
      </c>
      <c r="BQ137" s="1">
        <v>0</v>
      </c>
      <c r="BR137" s="1">
        <v>0</v>
      </c>
      <c r="BS137" s="1">
        <v>0</v>
      </c>
      <c r="BT137" s="1">
        <v>0</v>
      </c>
      <c r="BU137" s="1">
        <v>0</v>
      </c>
      <c r="BV137" s="1">
        <v>0</v>
      </c>
      <c r="BW137" s="1">
        <v>0</v>
      </c>
      <c r="BX137" s="1">
        <v>0</v>
      </c>
      <c r="BY137" s="1">
        <v>0</v>
      </c>
      <c r="BZ137" s="1">
        <v>0</v>
      </c>
      <c r="CA137" s="1">
        <v>0</v>
      </c>
      <c r="CB137" s="1">
        <v>0</v>
      </c>
      <c r="CC137" s="1">
        <v>0</v>
      </c>
      <c r="CD137" s="1">
        <v>0</v>
      </c>
      <c r="CE137" s="1">
        <v>0</v>
      </c>
      <c r="CF137" s="1">
        <v>0</v>
      </c>
      <c r="CG137" s="1">
        <v>0</v>
      </c>
      <c r="CH137" s="1">
        <v>0</v>
      </c>
      <c r="CI137" s="1">
        <v>0</v>
      </c>
      <c r="CJ137" s="1">
        <v>0</v>
      </c>
      <c r="CK137" s="1">
        <v>0</v>
      </c>
      <c r="CL137" s="1">
        <v>0</v>
      </c>
      <c r="CM137" s="1">
        <v>0</v>
      </c>
      <c r="CN137" s="1">
        <v>0</v>
      </c>
      <c r="CO137" s="1">
        <v>0</v>
      </c>
      <c r="CP137" s="1">
        <v>0</v>
      </c>
      <c r="CQ137" s="1">
        <v>0</v>
      </c>
      <c r="CR137" s="1">
        <v>0</v>
      </c>
      <c r="CS137">
        <v>2018</v>
      </c>
      <c r="CT137" t="s">
        <v>8</v>
      </c>
      <c r="CV137">
        <v>1115.164113563842</v>
      </c>
      <c r="CW137" t="s">
        <v>8</v>
      </c>
    </row>
    <row r="138" spans="1:101">
      <c r="A138" s="100">
        <v>10290</v>
      </c>
      <c r="B138" t="s">
        <v>108</v>
      </c>
      <c r="C138" t="s">
        <v>109</v>
      </c>
      <c r="D138" t="s">
        <v>476</v>
      </c>
      <c r="E138" t="s">
        <v>477</v>
      </c>
      <c r="F138">
        <v>2226</v>
      </c>
      <c r="G138" s="103" t="s">
        <v>189</v>
      </c>
      <c r="H138" t="s">
        <v>113</v>
      </c>
      <c r="I138" t="s">
        <v>114</v>
      </c>
      <c r="J138" t="s">
        <v>8</v>
      </c>
      <c r="K138">
        <v>22</v>
      </c>
      <c r="L138">
        <v>2</v>
      </c>
      <c r="M138" t="s">
        <v>115</v>
      </c>
      <c r="N138" t="s">
        <v>243</v>
      </c>
      <c r="O138" t="s">
        <v>126</v>
      </c>
      <c r="P138" t="s">
        <v>126</v>
      </c>
      <c r="Q138" t="s">
        <v>118</v>
      </c>
      <c r="R138" t="s">
        <v>132</v>
      </c>
      <c r="S138" t="s">
        <v>127</v>
      </c>
      <c r="T138" s="1">
        <v>12</v>
      </c>
      <c r="U138" s="1">
        <v>0</v>
      </c>
      <c r="V138" s="1">
        <v>48</v>
      </c>
      <c r="W138" s="1">
        <v>109</v>
      </c>
      <c r="X138" s="1">
        <v>0</v>
      </c>
      <c r="Y138" s="1">
        <v>81</v>
      </c>
      <c r="Z138" s="1">
        <v>8</v>
      </c>
      <c r="AA138" s="1">
        <v>39</v>
      </c>
      <c r="AB138" s="1">
        <v>0</v>
      </c>
      <c r="AC138" s="1">
        <v>0</v>
      </c>
      <c r="AD138" s="1">
        <v>58</v>
      </c>
      <c r="AE138" s="1">
        <v>0</v>
      </c>
      <c r="AF138" s="1">
        <v>12</v>
      </c>
      <c r="AG138" s="1">
        <v>0</v>
      </c>
      <c r="AH138" s="1">
        <v>48</v>
      </c>
      <c r="AI138" s="1">
        <v>109</v>
      </c>
      <c r="AJ138" s="1">
        <v>0</v>
      </c>
      <c r="AK138" s="1">
        <v>81</v>
      </c>
      <c r="AL138" s="1">
        <v>8</v>
      </c>
      <c r="AM138" s="1">
        <v>39</v>
      </c>
      <c r="AN138" s="1">
        <v>0</v>
      </c>
      <c r="AO138" s="1">
        <v>0</v>
      </c>
      <c r="AP138" s="1">
        <v>58</v>
      </c>
      <c r="AQ138" s="1">
        <v>0</v>
      </c>
      <c r="AR138" s="2">
        <v>5.88</v>
      </c>
      <c r="AS138" s="2">
        <v>0</v>
      </c>
      <c r="AT138" s="2">
        <v>5.88</v>
      </c>
      <c r="AU138" s="2">
        <v>5.88</v>
      </c>
      <c r="AV138" s="2">
        <v>0</v>
      </c>
      <c r="AW138" s="2">
        <v>5.88</v>
      </c>
      <c r="AX138" s="2">
        <v>5.88</v>
      </c>
      <c r="AY138" s="2">
        <v>5.88</v>
      </c>
      <c r="AZ138" s="2">
        <v>0</v>
      </c>
      <c r="BA138" s="2">
        <v>0</v>
      </c>
      <c r="BB138" s="2">
        <v>5.88</v>
      </c>
      <c r="BC138" s="2">
        <v>0</v>
      </c>
      <c r="BD138" s="1">
        <v>71</v>
      </c>
      <c r="BE138" s="1">
        <v>0</v>
      </c>
      <c r="BF138" s="1">
        <v>282</v>
      </c>
      <c r="BG138" s="1">
        <v>641</v>
      </c>
      <c r="BH138" s="1">
        <v>0</v>
      </c>
      <c r="BI138" s="1">
        <v>476</v>
      </c>
      <c r="BJ138" s="1">
        <v>47</v>
      </c>
      <c r="BK138" s="1">
        <v>229</v>
      </c>
      <c r="BL138" s="1">
        <v>0</v>
      </c>
      <c r="BM138" s="1">
        <v>0</v>
      </c>
      <c r="BN138" s="1">
        <v>341</v>
      </c>
      <c r="BO138" s="1">
        <v>0</v>
      </c>
      <c r="BP138" s="1">
        <v>71</v>
      </c>
      <c r="BQ138" s="1">
        <v>0</v>
      </c>
      <c r="BR138" s="1">
        <v>282</v>
      </c>
      <c r="BS138" s="1">
        <v>641</v>
      </c>
      <c r="BT138" s="1">
        <v>0</v>
      </c>
      <c r="BU138" s="1">
        <v>476</v>
      </c>
      <c r="BV138" s="1">
        <v>47</v>
      </c>
      <c r="BW138" s="1">
        <v>229</v>
      </c>
      <c r="BX138" s="1">
        <v>0</v>
      </c>
      <c r="BY138" s="1">
        <v>0</v>
      </c>
      <c r="BZ138" s="1">
        <v>341</v>
      </c>
      <c r="CA138" s="1">
        <v>0</v>
      </c>
      <c r="CB138" s="1">
        <v>4.47</v>
      </c>
      <c r="CC138" s="1">
        <v>0</v>
      </c>
      <c r="CD138" s="1">
        <v>17.914000000000001</v>
      </c>
      <c r="CE138" s="1">
        <v>40.43</v>
      </c>
      <c r="CF138" s="1">
        <v>0</v>
      </c>
      <c r="CG138" s="1">
        <v>30.114999999999998</v>
      </c>
      <c r="CH138" s="1">
        <v>2.819</v>
      </c>
      <c r="CI138" s="1">
        <v>14.558</v>
      </c>
      <c r="CJ138" s="1">
        <v>0</v>
      </c>
      <c r="CK138" s="1">
        <v>0</v>
      </c>
      <c r="CL138" s="1">
        <v>21.64</v>
      </c>
      <c r="CM138" s="1">
        <v>0</v>
      </c>
      <c r="CN138" s="1">
        <v>355</v>
      </c>
      <c r="CO138" s="1">
        <v>355</v>
      </c>
      <c r="CP138" s="1">
        <v>2087</v>
      </c>
      <c r="CQ138" s="1">
        <v>2087</v>
      </c>
      <c r="CR138" s="1">
        <v>131.946</v>
      </c>
      <c r="CS138">
        <v>2018</v>
      </c>
      <c r="CT138">
        <v>15817.076682885423</v>
      </c>
      <c r="CV138">
        <v>1587.3673828663013</v>
      </c>
      <c r="CW138">
        <v>251.07511618707434</v>
      </c>
    </row>
    <row r="139" spans="1:101">
      <c r="A139" s="100">
        <v>10290</v>
      </c>
      <c r="B139" t="s">
        <v>108</v>
      </c>
      <c r="C139" t="s">
        <v>109</v>
      </c>
      <c r="D139" t="s">
        <v>476</v>
      </c>
      <c r="E139" t="s">
        <v>477</v>
      </c>
      <c r="F139">
        <v>2226</v>
      </c>
      <c r="G139" s="103" t="s">
        <v>189</v>
      </c>
      <c r="H139" t="s">
        <v>113</v>
      </c>
      <c r="I139" t="s">
        <v>114</v>
      </c>
      <c r="J139" t="s">
        <v>8</v>
      </c>
      <c r="K139">
        <v>22</v>
      </c>
      <c r="L139">
        <v>2</v>
      </c>
      <c r="M139" t="s">
        <v>115</v>
      </c>
      <c r="N139" t="s">
        <v>243</v>
      </c>
      <c r="O139" t="s">
        <v>274</v>
      </c>
      <c r="P139" t="s">
        <v>275</v>
      </c>
      <c r="Q139" t="s">
        <v>118</v>
      </c>
      <c r="R139" t="s">
        <v>132</v>
      </c>
      <c r="S139" t="s">
        <v>267</v>
      </c>
      <c r="T139" s="1">
        <v>19831</v>
      </c>
      <c r="U139" s="1">
        <v>17193</v>
      </c>
      <c r="V139" s="1">
        <v>17917</v>
      </c>
      <c r="W139" s="1">
        <v>15378</v>
      </c>
      <c r="X139" s="1">
        <v>0</v>
      </c>
      <c r="Y139" s="1">
        <v>9636</v>
      </c>
      <c r="Z139" s="1">
        <v>16168</v>
      </c>
      <c r="AA139" s="1">
        <v>16244</v>
      </c>
      <c r="AB139" s="1">
        <v>0</v>
      </c>
      <c r="AC139" s="1">
        <v>0</v>
      </c>
      <c r="AD139" s="1">
        <v>18134</v>
      </c>
      <c r="AE139" s="1">
        <v>11164</v>
      </c>
      <c r="AF139" s="1">
        <v>19831</v>
      </c>
      <c r="AG139" s="1">
        <v>17193</v>
      </c>
      <c r="AH139" s="1">
        <v>17917</v>
      </c>
      <c r="AI139" s="1">
        <v>15378</v>
      </c>
      <c r="AJ139" s="1">
        <v>0</v>
      </c>
      <c r="AK139" s="1">
        <v>9636</v>
      </c>
      <c r="AL139" s="1">
        <v>16168</v>
      </c>
      <c r="AM139" s="1">
        <v>16244</v>
      </c>
      <c r="AN139" s="1">
        <v>0</v>
      </c>
      <c r="AO139" s="1">
        <v>0</v>
      </c>
      <c r="AP139" s="1">
        <v>18134</v>
      </c>
      <c r="AQ139" s="1">
        <v>11164</v>
      </c>
      <c r="AR139" s="2">
        <v>8.5</v>
      </c>
      <c r="AS139" s="2">
        <v>8.5</v>
      </c>
      <c r="AT139" s="2">
        <v>8.5</v>
      </c>
      <c r="AU139" s="2">
        <v>8.5</v>
      </c>
      <c r="AV139" s="2">
        <v>0</v>
      </c>
      <c r="AW139" s="2">
        <v>8.5</v>
      </c>
      <c r="AX139" s="2">
        <v>8.5</v>
      </c>
      <c r="AY139" s="2">
        <v>8.5</v>
      </c>
      <c r="AZ139" s="2">
        <v>0</v>
      </c>
      <c r="BA139" s="2">
        <v>0</v>
      </c>
      <c r="BB139" s="2">
        <v>8.5</v>
      </c>
      <c r="BC139" s="2">
        <v>8.5</v>
      </c>
      <c r="BD139" s="1">
        <v>168564</v>
      </c>
      <c r="BE139" s="1">
        <v>146141</v>
      </c>
      <c r="BF139" s="1">
        <v>152295</v>
      </c>
      <c r="BG139" s="1">
        <v>130713</v>
      </c>
      <c r="BH139" s="1">
        <v>0</v>
      </c>
      <c r="BI139" s="1">
        <v>81906</v>
      </c>
      <c r="BJ139" s="1">
        <v>137428</v>
      </c>
      <c r="BK139" s="1">
        <v>138074</v>
      </c>
      <c r="BL139" s="1">
        <v>0</v>
      </c>
      <c r="BM139" s="1">
        <v>0</v>
      </c>
      <c r="BN139" s="1">
        <v>154139</v>
      </c>
      <c r="BO139" s="1">
        <v>94894</v>
      </c>
      <c r="BP139" s="1">
        <v>168564</v>
      </c>
      <c r="BQ139" s="1">
        <v>146141</v>
      </c>
      <c r="BR139" s="1">
        <v>152295</v>
      </c>
      <c r="BS139" s="1">
        <v>130713</v>
      </c>
      <c r="BT139" s="1">
        <v>0</v>
      </c>
      <c r="BU139" s="1">
        <v>81906</v>
      </c>
      <c r="BV139" s="1">
        <v>137428</v>
      </c>
      <c r="BW139" s="1">
        <v>138074</v>
      </c>
      <c r="BX139" s="1">
        <v>0</v>
      </c>
      <c r="BY139" s="1">
        <v>0</v>
      </c>
      <c r="BZ139" s="1">
        <v>154139</v>
      </c>
      <c r="CA139" s="1">
        <v>94894</v>
      </c>
      <c r="CB139" s="1">
        <v>10679.53</v>
      </c>
      <c r="CC139" s="1">
        <v>9293</v>
      </c>
      <c r="CD139" s="1">
        <v>9666.0859999999993</v>
      </c>
      <c r="CE139" s="1">
        <v>8245.57</v>
      </c>
      <c r="CF139" s="1">
        <v>0</v>
      </c>
      <c r="CG139" s="1">
        <v>5178.8850000000002</v>
      </c>
      <c r="CH139" s="1">
        <v>8237.1810000000005</v>
      </c>
      <c r="CI139" s="1">
        <v>8765.4419999999991</v>
      </c>
      <c r="CJ139" s="1">
        <v>0</v>
      </c>
      <c r="CK139" s="1">
        <v>0</v>
      </c>
      <c r="CL139" s="1">
        <v>9780.36</v>
      </c>
      <c r="CM139" s="1">
        <v>8034</v>
      </c>
      <c r="CN139" s="1">
        <v>141665</v>
      </c>
      <c r="CO139" s="1">
        <v>141665</v>
      </c>
      <c r="CP139" s="1">
        <v>1204154</v>
      </c>
      <c r="CQ139" s="1">
        <v>1204154</v>
      </c>
      <c r="CR139" s="1">
        <v>77880.054000000004</v>
      </c>
      <c r="CS139">
        <v>2018</v>
      </c>
      <c r="CT139">
        <v>15461.648241795003</v>
      </c>
      <c r="CV139">
        <v>200</v>
      </c>
      <c r="CW139">
        <v>30.923296483590008</v>
      </c>
    </row>
    <row r="140" spans="1:101">
      <c r="A140" s="100">
        <v>10354</v>
      </c>
      <c r="B140" t="s">
        <v>108</v>
      </c>
      <c r="C140" t="s">
        <v>109</v>
      </c>
      <c r="D140" t="s">
        <v>478</v>
      </c>
      <c r="E140" t="s">
        <v>478</v>
      </c>
      <c r="F140">
        <v>57432</v>
      </c>
      <c r="G140" s="103" t="s">
        <v>174</v>
      </c>
      <c r="H140" t="s">
        <v>113</v>
      </c>
      <c r="I140" t="s">
        <v>114</v>
      </c>
      <c r="J140" t="s">
        <v>8</v>
      </c>
      <c r="K140">
        <v>22</v>
      </c>
      <c r="L140">
        <v>2</v>
      </c>
      <c r="M140" t="s">
        <v>115</v>
      </c>
      <c r="N140" t="s">
        <v>243</v>
      </c>
      <c r="O140" t="s">
        <v>274</v>
      </c>
      <c r="P140" t="s">
        <v>275</v>
      </c>
      <c r="Q140" t="s">
        <v>118</v>
      </c>
      <c r="R140" t="s">
        <v>132</v>
      </c>
      <c r="S140" t="s">
        <v>267</v>
      </c>
      <c r="T140" s="1">
        <v>45161</v>
      </c>
      <c r="U140" s="1">
        <v>31040</v>
      </c>
      <c r="V140" s="1">
        <v>31390</v>
      </c>
      <c r="W140" s="1">
        <v>27335</v>
      </c>
      <c r="X140" s="1">
        <v>14608</v>
      </c>
      <c r="Y140" s="1">
        <v>26450</v>
      </c>
      <c r="Z140" s="1">
        <v>32743</v>
      </c>
      <c r="AA140" s="1">
        <v>30608</v>
      </c>
      <c r="AB140" s="1">
        <v>28049</v>
      </c>
      <c r="AC140" s="1">
        <v>34128</v>
      </c>
      <c r="AD140" s="1">
        <v>36791</v>
      </c>
      <c r="AE140" s="1">
        <v>29988</v>
      </c>
      <c r="AF140" s="1">
        <v>45161</v>
      </c>
      <c r="AG140" s="1">
        <v>31040</v>
      </c>
      <c r="AH140" s="1">
        <v>31390</v>
      </c>
      <c r="AI140" s="1">
        <v>27335</v>
      </c>
      <c r="AJ140" s="1">
        <v>14608</v>
      </c>
      <c r="AK140" s="1">
        <v>26450</v>
      </c>
      <c r="AL140" s="1">
        <v>32743</v>
      </c>
      <c r="AM140" s="1">
        <v>30608</v>
      </c>
      <c r="AN140" s="1">
        <v>28049</v>
      </c>
      <c r="AO140" s="1">
        <v>34128</v>
      </c>
      <c r="AP140" s="1">
        <v>36791</v>
      </c>
      <c r="AQ140" s="1">
        <v>29988</v>
      </c>
      <c r="AR140" s="2">
        <v>9</v>
      </c>
      <c r="AS140" s="2">
        <v>9</v>
      </c>
      <c r="AT140" s="2">
        <v>9</v>
      </c>
      <c r="AU140" s="2">
        <v>9</v>
      </c>
      <c r="AV140" s="2">
        <v>9</v>
      </c>
      <c r="AW140" s="2">
        <v>9</v>
      </c>
      <c r="AX140" s="2">
        <v>9</v>
      </c>
      <c r="AY140" s="2">
        <v>9</v>
      </c>
      <c r="AZ140" s="2">
        <v>9</v>
      </c>
      <c r="BA140" s="2">
        <v>9</v>
      </c>
      <c r="BB140" s="2">
        <v>9</v>
      </c>
      <c r="BC140" s="2">
        <v>9</v>
      </c>
      <c r="BD140" s="1">
        <v>406449</v>
      </c>
      <c r="BE140" s="1">
        <v>279360</v>
      </c>
      <c r="BF140" s="1">
        <v>282510</v>
      </c>
      <c r="BG140" s="1">
        <v>246015</v>
      </c>
      <c r="BH140" s="1">
        <v>131472</v>
      </c>
      <c r="BI140" s="1">
        <v>238050</v>
      </c>
      <c r="BJ140" s="1">
        <v>294687</v>
      </c>
      <c r="BK140" s="1">
        <v>275472</v>
      </c>
      <c r="BL140" s="1">
        <v>252441</v>
      </c>
      <c r="BM140" s="1">
        <v>307152</v>
      </c>
      <c r="BN140" s="1">
        <v>331119</v>
      </c>
      <c r="BO140" s="1">
        <v>269892</v>
      </c>
      <c r="BP140" s="1">
        <v>406449</v>
      </c>
      <c r="BQ140" s="1">
        <v>279360</v>
      </c>
      <c r="BR140" s="1">
        <v>282510</v>
      </c>
      <c r="BS140" s="1">
        <v>246015</v>
      </c>
      <c r="BT140" s="1">
        <v>131472</v>
      </c>
      <c r="BU140" s="1">
        <v>238050</v>
      </c>
      <c r="BV140" s="1">
        <v>294687</v>
      </c>
      <c r="BW140" s="1">
        <v>275472</v>
      </c>
      <c r="BX140" s="1">
        <v>252441</v>
      </c>
      <c r="BY140" s="1">
        <v>307152</v>
      </c>
      <c r="BZ140" s="1">
        <v>331119</v>
      </c>
      <c r="CA140" s="1">
        <v>269892</v>
      </c>
      <c r="CB140" s="1">
        <v>26845</v>
      </c>
      <c r="CC140" s="1">
        <v>18260</v>
      </c>
      <c r="CD140" s="1">
        <v>19715</v>
      </c>
      <c r="CE140" s="1">
        <v>16207</v>
      </c>
      <c r="CF140" s="1">
        <v>8516</v>
      </c>
      <c r="CG140" s="1">
        <v>15860</v>
      </c>
      <c r="CH140" s="1">
        <v>19880</v>
      </c>
      <c r="CI140" s="1">
        <v>18566</v>
      </c>
      <c r="CJ140" s="1">
        <v>17469</v>
      </c>
      <c r="CK140" s="1">
        <v>21363</v>
      </c>
      <c r="CL140" s="1">
        <v>22447</v>
      </c>
      <c r="CM140" s="1">
        <v>18140</v>
      </c>
      <c r="CN140" s="1">
        <v>368291</v>
      </c>
      <c r="CO140" s="1">
        <v>368291</v>
      </c>
      <c r="CP140" s="1">
        <v>3314619</v>
      </c>
      <c r="CQ140" s="1">
        <v>3314619</v>
      </c>
      <c r="CR140" s="1">
        <v>223268</v>
      </c>
      <c r="CS140">
        <v>2018</v>
      </c>
      <c r="CT140">
        <v>14845.920597667377</v>
      </c>
      <c r="CV140">
        <v>200</v>
      </c>
      <c r="CW140">
        <v>29.691841195334757</v>
      </c>
    </row>
    <row r="141" spans="1:101">
      <c r="A141" s="100">
        <v>10356</v>
      </c>
      <c r="B141" t="s">
        <v>108</v>
      </c>
      <c r="C141" t="s">
        <v>109</v>
      </c>
      <c r="D141" t="s">
        <v>479</v>
      </c>
      <c r="E141" t="s">
        <v>480</v>
      </c>
      <c r="F141">
        <v>1981</v>
      </c>
      <c r="G141" s="103" t="s">
        <v>174</v>
      </c>
      <c r="H141" t="s">
        <v>113</v>
      </c>
      <c r="I141" t="s">
        <v>114</v>
      </c>
      <c r="J141" t="s">
        <v>8</v>
      </c>
      <c r="K141">
        <v>22</v>
      </c>
      <c r="L141">
        <v>2</v>
      </c>
      <c r="M141" t="s">
        <v>115</v>
      </c>
      <c r="N141" t="s">
        <v>243</v>
      </c>
      <c r="O141" t="s">
        <v>126</v>
      </c>
      <c r="P141" t="s">
        <v>126</v>
      </c>
      <c r="Q141" t="s">
        <v>317</v>
      </c>
      <c r="R141" t="s">
        <v>142</v>
      </c>
      <c r="S141" t="s">
        <v>127</v>
      </c>
      <c r="T141" s="1">
        <v>0</v>
      </c>
      <c r="U141" s="1">
        <v>0</v>
      </c>
      <c r="V141" s="1">
        <v>0</v>
      </c>
      <c r="W141" s="1">
        <v>0</v>
      </c>
      <c r="X141" s="1">
        <v>0</v>
      </c>
      <c r="Y141" s="1">
        <v>0</v>
      </c>
      <c r="Z141" s="1">
        <v>0</v>
      </c>
      <c r="AA141" s="1">
        <v>0</v>
      </c>
      <c r="AB141" s="1">
        <v>0</v>
      </c>
      <c r="AC141" s="1">
        <v>0</v>
      </c>
      <c r="AD141" s="1">
        <v>0</v>
      </c>
      <c r="AE141" s="1">
        <v>0</v>
      </c>
      <c r="AF141" s="1">
        <v>0</v>
      </c>
      <c r="AG141" s="1">
        <v>0</v>
      </c>
      <c r="AH141" s="1">
        <v>0</v>
      </c>
      <c r="AI141" s="1">
        <v>0</v>
      </c>
      <c r="AJ141" s="1">
        <v>0</v>
      </c>
      <c r="AK141" s="1">
        <v>0</v>
      </c>
      <c r="AL141" s="1">
        <v>0</v>
      </c>
      <c r="AM141" s="1">
        <v>0</v>
      </c>
      <c r="AN141" s="1">
        <v>0</v>
      </c>
      <c r="AO141" s="1">
        <v>0</v>
      </c>
      <c r="AP141" s="1">
        <v>0</v>
      </c>
      <c r="AQ141" s="1">
        <v>0</v>
      </c>
      <c r="AR141" s="2">
        <v>0</v>
      </c>
      <c r="AS141" s="2">
        <v>0</v>
      </c>
      <c r="AT141" s="2">
        <v>0</v>
      </c>
      <c r="AU141" s="2">
        <v>0</v>
      </c>
      <c r="AV141" s="2">
        <v>0</v>
      </c>
      <c r="AW141" s="2">
        <v>0</v>
      </c>
      <c r="AX141" s="2">
        <v>0</v>
      </c>
      <c r="AY141" s="2">
        <v>0</v>
      </c>
      <c r="AZ141" s="2">
        <v>0</v>
      </c>
      <c r="BA141" s="2">
        <v>0</v>
      </c>
      <c r="BB141" s="2">
        <v>0</v>
      </c>
      <c r="BC141" s="2">
        <v>0</v>
      </c>
      <c r="BD141" s="1">
        <v>0</v>
      </c>
      <c r="BE141" s="1">
        <v>0</v>
      </c>
      <c r="BF141" s="1">
        <v>0</v>
      </c>
      <c r="BG141" s="1">
        <v>0</v>
      </c>
      <c r="BH141" s="1">
        <v>0</v>
      </c>
      <c r="BI141" s="1">
        <v>0</v>
      </c>
      <c r="BJ141" s="1">
        <v>0</v>
      </c>
      <c r="BK141" s="1">
        <v>0</v>
      </c>
      <c r="BL141" s="1">
        <v>0</v>
      </c>
      <c r="BM141" s="1">
        <v>0</v>
      </c>
      <c r="BN141" s="1">
        <v>0</v>
      </c>
      <c r="BO141" s="1">
        <v>0</v>
      </c>
      <c r="BP141" s="1">
        <v>0</v>
      </c>
      <c r="BQ141" s="1">
        <v>0</v>
      </c>
      <c r="BR141" s="1">
        <v>0</v>
      </c>
      <c r="BS141" s="1">
        <v>0</v>
      </c>
      <c r="BT141" s="1">
        <v>0</v>
      </c>
      <c r="BU141" s="1">
        <v>0</v>
      </c>
      <c r="BV141" s="1">
        <v>0</v>
      </c>
      <c r="BW141" s="1">
        <v>0</v>
      </c>
      <c r="BX141" s="1">
        <v>0</v>
      </c>
      <c r="BY141" s="1">
        <v>0</v>
      </c>
      <c r="BZ141" s="1">
        <v>0</v>
      </c>
      <c r="CA141" s="1">
        <v>0</v>
      </c>
      <c r="CB141" s="1">
        <v>0</v>
      </c>
      <c r="CC141" s="1">
        <v>0</v>
      </c>
      <c r="CD141" s="1">
        <v>0</v>
      </c>
      <c r="CE141" s="1">
        <v>0</v>
      </c>
      <c r="CF141" s="1">
        <v>0</v>
      </c>
      <c r="CG141" s="1">
        <v>0</v>
      </c>
      <c r="CH141" s="1">
        <v>0</v>
      </c>
      <c r="CI141" s="1">
        <v>0</v>
      </c>
      <c r="CJ141" s="1">
        <v>0</v>
      </c>
      <c r="CK141" s="1">
        <v>0</v>
      </c>
      <c r="CL141" s="1">
        <v>0</v>
      </c>
      <c r="CM141" s="1">
        <v>0</v>
      </c>
      <c r="CN141" s="1">
        <v>0</v>
      </c>
      <c r="CO141" s="1">
        <v>0</v>
      </c>
      <c r="CP141" s="1">
        <v>0</v>
      </c>
      <c r="CQ141" s="1">
        <v>0</v>
      </c>
      <c r="CR141" s="1">
        <v>0</v>
      </c>
      <c r="CS141">
        <v>2018</v>
      </c>
      <c r="CT141" t="s">
        <v>8</v>
      </c>
      <c r="CV141">
        <v>1587.3673828663013</v>
      </c>
      <c r="CW141" t="s">
        <v>8</v>
      </c>
    </row>
    <row r="142" spans="1:101">
      <c r="A142" s="100">
        <v>10356</v>
      </c>
      <c r="B142" t="s">
        <v>108</v>
      </c>
      <c r="C142" t="s">
        <v>109</v>
      </c>
      <c r="D142" t="s">
        <v>479</v>
      </c>
      <c r="E142" t="s">
        <v>480</v>
      </c>
      <c r="F142">
        <v>1981</v>
      </c>
      <c r="G142" s="103" t="s">
        <v>174</v>
      </c>
      <c r="H142" t="s">
        <v>113</v>
      </c>
      <c r="I142" t="s">
        <v>114</v>
      </c>
      <c r="J142" t="s">
        <v>8</v>
      </c>
      <c r="K142">
        <v>22</v>
      </c>
      <c r="L142">
        <v>2</v>
      </c>
      <c r="M142" t="s">
        <v>115</v>
      </c>
      <c r="N142" t="s">
        <v>243</v>
      </c>
      <c r="O142" t="s">
        <v>274</v>
      </c>
      <c r="P142" t="s">
        <v>275</v>
      </c>
      <c r="Q142" t="s">
        <v>317</v>
      </c>
      <c r="R142" t="s">
        <v>132</v>
      </c>
      <c r="S142" t="s">
        <v>267</v>
      </c>
      <c r="T142" s="1">
        <v>42053</v>
      </c>
      <c r="U142" s="1">
        <v>41342</v>
      </c>
      <c r="V142" s="1">
        <v>62071</v>
      </c>
      <c r="W142" s="1">
        <v>44282</v>
      </c>
      <c r="X142" s="1">
        <v>19941</v>
      </c>
      <c r="Y142" s="1">
        <v>40585</v>
      </c>
      <c r="Z142" s="1">
        <v>42109</v>
      </c>
      <c r="AA142" s="1">
        <v>39987</v>
      </c>
      <c r="AB142" s="1">
        <v>40014</v>
      </c>
      <c r="AC142" s="1">
        <v>43139</v>
      </c>
      <c r="AD142" s="1">
        <v>10021</v>
      </c>
      <c r="AE142" s="1">
        <v>47683</v>
      </c>
      <c r="AF142" s="1">
        <v>42053</v>
      </c>
      <c r="AG142" s="1">
        <v>41342</v>
      </c>
      <c r="AH142" s="1">
        <v>62071</v>
      </c>
      <c r="AI142" s="1">
        <v>44282</v>
      </c>
      <c r="AJ142" s="1">
        <v>19941</v>
      </c>
      <c r="AK142" s="1">
        <v>40585</v>
      </c>
      <c r="AL142" s="1">
        <v>42109</v>
      </c>
      <c r="AM142" s="1">
        <v>39987</v>
      </c>
      <c r="AN142" s="1">
        <v>40014</v>
      </c>
      <c r="AO142" s="1">
        <v>43139</v>
      </c>
      <c r="AP142" s="1">
        <v>10021</v>
      </c>
      <c r="AQ142" s="1">
        <v>47683</v>
      </c>
      <c r="AR142" s="2">
        <v>8</v>
      </c>
      <c r="AS142" s="2">
        <v>8</v>
      </c>
      <c r="AT142" s="2">
        <v>8</v>
      </c>
      <c r="AU142" s="2">
        <v>8</v>
      </c>
      <c r="AV142" s="2">
        <v>8</v>
      </c>
      <c r="AW142" s="2">
        <v>8</v>
      </c>
      <c r="AX142" s="2">
        <v>8</v>
      </c>
      <c r="AY142" s="2">
        <v>8</v>
      </c>
      <c r="AZ142" s="2">
        <v>8</v>
      </c>
      <c r="BA142" s="2">
        <v>8</v>
      </c>
      <c r="BB142" s="2">
        <v>8</v>
      </c>
      <c r="BC142" s="2">
        <v>8</v>
      </c>
      <c r="BD142" s="1">
        <v>336424</v>
      </c>
      <c r="BE142" s="1">
        <v>330736</v>
      </c>
      <c r="BF142" s="1">
        <v>496568</v>
      </c>
      <c r="BG142" s="1">
        <v>354256</v>
      </c>
      <c r="BH142" s="1">
        <v>159528</v>
      </c>
      <c r="BI142" s="1">
        <v>324680</v>
      </c>
      <c r="BJ142" s="1">
        <v>336872</v>
      </c>
      <c r="BK142" s="1">
        <v>319896</v>
      </c>
      <c r="BL142" s="1">
        <v>320112</v>
      </c>
      <c r="BM142" s="1">
        <v>345112</v>
      </c>
      <c r="BN142" s="1">
        <v>80168</v>
      </c>
      <c r="BO142" s="1">
        <v>381464</v>
      </c>
      <c r="BP142" s="1">
        <v>336424</v>
      </c>
      <c r="BQ142" s="1">
        <v>330736</v>
      </c>
      <c r="BR142" s="1">
        <v>496568</v>
      </c>
      <c r="BS142" s="1">
        <v>354256</v>
      </c>
      <c r="BT142" s="1">
        <v>159528</v>
      </c>
      <c r="BU142" s="1">
        <v>324680</v>
      </c>
      <c r="BV142" s="1">
        <v>336872</v>
      </c>
      <c r="BW142" s="1">
        <v>319896</v>
      </c>
      <c r="BX142" s="1">
        <v>320112</v>
      </c>
      <c r="BY142" s="1">
        <v>345112</v>
      </c>
      <c r="BZ142" s="1">
        <v>80168</v>
      </c>
      <c r="CA142" s="1">
        <v>381464</v>
      </c>
      <c r="CB142" s="1">
        <v>24660</v>
      </c>
      <c r="CC142" s="1">
        <v>22834</v>
      </c>
      <c r="CD142" s="1">
        <v>24632</v>
      </c>
      <c r="CE142" s="1">
        <v>23243</v>
      </c>
      <c r="CF142" s="1">
        <v>11529</v>
      </c>
      <c r="CG142" s="1">
        <v>26095</v>
      </c>
      <c r="CH142" s="1">
        <v>28494</v>
      </c>
      <c r="CI142" s="1">
        <v>26652</v>
      </c>
      <c r="CJ142" s="1">
        <v>26746</v>
      </c>
      <c r="CK142" s="1">
        <v>28617</v>
      </c>
      <c r="CL142" s="1">
        <v>6439</v>
      </c>
      <c r="CM142" s="1">
        <v>26017</v>
      </c>
      <c r="CN142" s="1">
        <v>473227</v>
      </c>
      <c r="CO142" s="1">
        <v>473227</v>
      </c>
      <c r="CP142" s="1">
        <v>3785816</v>
      </c>
      <c r="CQ142" s="1">
        <v>3785816</v>
      </c>
      <c r="CR142" s="1">
        <v>275958</v>
      </c>
      <c r="CS142">
        <v>2018</v>
      </c>
      <c r="CT142">
        <v>13718.812283028577</v>
      </c>
      <c r="CV142">
        <v>200</v>
      </c>
      <c r="CW142">
        <v>27.437624566057156</v>
      </c>
    </row>
    <row r="143" spans="1:101">
      <c r="A143" s="100">
        <v>10408</v>
      </c>
      <c r="B143" t="s">
        <v>122</v>
      </c>
      <c r="C143" t="s">
        <v>109</v>
      </c>
      <c r="D143" t="s">
        <v>481</v>
      </c>
      <c r="E143" t="s">
        <v>481</v>
      </c>
      <c r="F143">
        <v>3692</v>
      </c>
      <c r="G143" s="103" t="s">
        <v>112</v>
      </c>
      <c r="H143" t="s">
        <v>113</v>
      </c>
      <c r="I143" t="s">
        <v>114</v>
      </c>
      <c r="J143" t="s">
        <v>8</v>
      </c>
      <c r="K143">
        <v>611</v>
      </c>
      <c r="L143">
        <v>5</v>
      </c>
      <c r="M143" t="s">
        <v>155</v>
      </c>
      <c r="N143" t="s">
        <v>242</v>
      </c>
      <c r="O143" t="s">
        <v>126</v>
      </c>
      <c r="P143" t="s">
        <v>126</v>
      </c>
      <c r="Q143" t="s">
        <v>118</v>
      </c>
      <c r="R143" t="s">
        <v>142</v>
      </c>
      <c r="S143" t="s">
        <v>127</v>
      </c>
      <c r="T143" s="1">
        <v>0</v>
      </c>
      <c r="U143" s="1">
        <v>0</v>
      </c>
      <c r="V143" s="1">
        <v>0</v>
      </c>
      <c r="W143" s="1">
        <v>0</v>
      </c>
      <c r="X143" s="1">
        <v>0</v>
      </c>
      <c r="Y143" s="1">
        <v>0</v>
      </c>
      <c r="Z143" s="1">
        <v>0</v>
      </c>
      <c r="AA143" s="1">
        <v>0</v>
      </c>
      <c r="AB143" s="1">
        <v>0</v>
      </c>
      <c r="AC143" s="1">
        <v>0</v>
      </c>
      <c r="AD143" s="1">
        <v>0</v>
      </c>
      <c r="AE143" s="1">
        <v>0</v>
      </c>
      <c r="AF143" s="1">
        <v>0</v>
      </c>
      <c r="AG143" s="1">
        <v>0</v>
      </c>
      <c r="AH143" s="1">
        <v>0</v>
      </c>
      <c r="AI143" s="1">
        <v>0</v>
      </c>
      <c r="AJ143" s="1">
        <v>0</v>
      </c>
      <c r="AK143" s="1">
        <v>0</v>
      </c>
      <c r="AL143" s="1">
        <v>0</v>
      </c>
      <c r="AM143" s="1">
        <v>0</v>
      </c>
      <c r="AN143" s="1">
        <v>0</v>
      </c>
      <c r="AO143" s="1">
        <v>0</v>
      </c>
      <c r="AP143" s="1">
        <v>0</v>
      </c>
      <c r="AQ143" s="1">
        <v>0</v>
      </c>
      <c r="AR143" s="2">
        <v>0</v>
      </c>
      <c r="AS143" s="2">
        <v>0</v>
      </c>
      <c r="AT143" s="2">
        <v>0</v>
      </c>
      <c r="AU143" s="2">
        <v>0</v>
      </c>
      <c r="AV143" s="2">
        <v>0</v>
      </c>
      <c r="AW143" s="2">
        <v>0</v>
      </c>
      <c r="AX143" s="2">
        <v>0</v>
      </c>
      <c r="AY143" s="2">
        <v>0</v>
      </c>
      <c r="AZ143" s="2">
        <v>0</v>
      </c>
      <c r="BA143" s="2">
        <v>0</v>
      </c>
      <c r="BB143" s="2">
        <v>0</v>
      </c>
      <c r="BC143" s="2">
        <v>0</v>
      </c>
      <c r="BD143" s="1">
        <v>0</v>
      </c>
      <c r="BE143" s="1">
        <v>0</v>
      </c>
      <c r="BF143" s="1">
        <v>0</v>
      </c>
      <c r="BG143" s="1">
        <v>0</v>
      </c>
      <c r="BH143" s="1">
        <v>0</v>
      </c>
      <c r="BI143" s="1">
        <v>0</v>
      </c>
      <c r="BJ143" s="1">
        <v>0</v>
      </c>
      <c r="BK143" s="1">
        <v>0</v>
      </c>
      <c r="BL143" s="1">
        <v>0</v>
      </c>
      <c r="BM143" s="1">
        <v>0</v>
      </c>
      <c r="BN143" s="1">
        <v>0</v>
      </c>
      <c r="BO143" s="1">
        <v>0</v>
      </c>
      <c r="BP143" s="1">
        <v>0</v>
      </c>
      <c r="BQ143" s="1">
        <v>0</v>
      </c>
      <c r="BR143" s="1">
        <v>0</v>
      </c>
      <c r="BS143" s="1">
        <v>0</v>
      </c>
      <c r="BT143" s="1">
        <v>0</v>
      </c>
      <c r="BU143" s="1">
        <v>0</v>
      </c>
      <c r="BV143" s="1">
        <v>0</v>
      </c>
      <c r="BW143" s="1">
        <v>0</v>
      </c>
      <c r="BX143" s="1">
        <v>0</v>
      </c>
      <c r="BY143" s="1">
        <v>0</v>
      </c>
      <c r="BZ143" s="1">
        <v>0</v>
      </c>
      <c r="CA143" s="1">
        <v>0</v>
      </c>
      <c r="CB143" s="1">
        <v>0</v>
      </c>
      <c r="CC143" s="1">
        <v>0</v>
      </c>
      <c r="CD143" s="1">
        <v>0</v>
      </c>
      <c r="CE143" s="1">
        <v>0</v>
      </c>
      <c r="CF143" s="1">
        <v>0</v>
      </c>
      <c r="CG143" s="1">
        <v>0</v>
      </c>
      <c r="CH143" s="1">
        <v>0</v>
      </c>
      <c r="CI143" s="1">
        <v>0</v>
      </c>
      <c r="CJ143" s="1">
        <v>0</v>
      </c>
      <c r="CK143" s="1">
        <v>0</v>
      </c>
      <c r="CL143" s="1">
        <v>0</v>
      </c>
      <c r="CM143" s="1">
        <v>0</v>
      </c>
      <c r="CN143" s="1">
        <v>0</v>
      </c>
      <c r="CO143" s="1">
        <v>0</v>
      </c>
      <c r="CP143" s="1">
        <v>0</v>
      </c>
      <c r="CQ143" s="1">
        <v>0</v>
      </c>
      <c r="CR143" s="1">
        <v>0</v>
      </c>
      <c r="CS143">
        <v>2018</v>
      </c>
      <c r="CT143" t="s">
        <v>8</v>
      </c>
      <c r="CV143">
        <v>1587.3673828663013</v>
      </c>
      <c r="CW143" t="s">
        <v>8</v>
      </c>
    </row>
    <row r="144" spans="1:101">
      <c r="A144" s="100">
        <v>10408</v>
      </c>
      <c r="B144" t="s">
        <v>122</v>
      </c>
      <c r="C144" t="s">
        <v>109</v>
      </c>
      <c r="D144" t="s">
        <v>481</v>
      </c>
      <c r="E144" t="s">
        <v>481</v>
      </c>
      <c r="F144">
        <v>3692</v>
      </c>
      <c r="G144" s="103" t="s">
        <v>112</v>
      </c>
      <c r="H144" t="s">
        <v>113</v>
      </c>
      <c r="I144" t="s">
        <v>114</v>
      </c>
      <c r="J144" t="s">
        <v>8</v>
      </c>
      <c r="K144">
        <v>611</v>
      </c>
      <c r="L144">
        <v>5</v>
      </c>
      <c r="M144" t="s">
        <v>155</v>
      </c>
      <c r="N144" t="s">
        <v>242</v>
      </c>
      <c r="O144" t="s">
        <v>117</v>
      </c>
      <c r="P144" t="s">
        <v>117</v>
      </c>
      <c r="Q144" t="s">
        <v>118</v>
      </c>
      <c r="R144" t="s">
        <v>142</v>
      </c>
      <c r="S144" t="s">
        <v>120</v>
      </c>
      <c r="T144" s="1">
        <v>5470</v>
      </c>
      <c r="U144" s="1">
        <v>5363</v>
      </c>
      <c r="V144" s="1">
        <v>5872</v>
      </c>
      <c r="W144" s="1">
        <v>3646</v>
      </c>
      <c r="X144" s="1">
        <v>3627</v>
      </c>
      <c r="Y144" s="1">
        <v>4561</v>
      </c>
      <c r="Z144" s="1">
        <v>8632</v>
      </c>
      <c r="AA144" s="1">
        <v>9632</v>
      </c>
      <c r="AB144" s="1">
        <v>6154</v>
      </c>
      <c r="AC144" s="1">
        <v>4881</v>
      </c>
      <c r="AD144" s="1">
        <v>3690</v>
      </c>
      <c r="AE144" s="1">
        <v>4164</v>
      </c>
      <c r="AF144" s="1">
        <v>3054</v>
      </c>
      <c r="AG144" s="1">
        <v>2995</v>
      </c>
      <c r="AH144" s="1">
        <v>3279</v>
      </c>
      <c r="AI144" s="1">
        <v>2036</v>
      </c>
      <c r="AJ144" s="1">
        <v>2026</v>
      </c>
      <c r="AK144" s="1">
        <v>2547</v>
      </c>
      <c r="AL144" s="1">
        <v>4820</v>
      </c>
      <c r="AM144" s="1">
        <v>5379</v>
      </c>
      <c r="AN144" s="1">
        <v>3437</v>
      </c>
      <c r="AO144" s="1">
        <v>2726</v>
      </c>
      <c r="AP144" s="1">
        <v>2060</v>
      </c>
      <c r="AQ144" s="1">
        <v>2325</v>
      </c>
      <c r="AR144" s="2">
        <v>1</v>
      </c>
      <c r="AS144" s="2">
        <v>1</v>
      </c>
      <c r="AT144" s="2">
        <v>1</v>
      </c>
      <c r="AU144" s="2">
        <v>1</v>
      </c>
      <c r="AV144" s="2">
        <v>1</v>
      </c>
      <c r="AW144" s="2">
        <v>1</v>
      </c>
      <c r="AX144" s="2">
        <v>1</v>
      </c>
      <c r="AY144" s="2">
        <v>1</v>
      </c>
      <c r="AZ144" s="2">
        <v>1</v>
      </c>
      <c r="BA144" s="2">
        <v>1</v>
      </c>
      <c r="BB144" s="2">
        <v>1</v>
      </c>
      <c r="BC144" s="2">
        <v>1</v>
      </c>
      <c r="BD144" s="1">
        <v>5470</v>
      </c>
      <c r="BE144" s="1">
        <v>5363</v>
      </c>
      <c r="BF144" s="1">
        <v>5872</v>
      </c>
      <c r="BG144" s="1">
        <v>3646</v>
      </c>
      <c r="BH144" s="1">
        <v>3627</v>
      </c>
      <c r="BI144" s="1">
        <v>4561</v>
      </c>
      <c r="BJ144" s="1">
        <v>8632</v>
      </c>
      <c r="BK144" s="1">
        <v>9632</v>
      </c>
      <c r="BL144" s="1">
        <v>6154</v>
      </c>
      <c r="BM144" s="1">
        <v>4881</v>
      </c>
      <c r="BN144" s="1">
        <v>3690</v>
      </c>
      <c r="BO144" s="1">
        <v>4164</v>
      </c>
      <c r="BP144" s="1">
        <v>3054</v>
      </c>
      <c r="BQ144" s="1">
        <v>2995</v>
      </c>
      <c r="BR144" s="1">
        <v>3279</v>
      </c>
      <c r="BS144" s="1">
        <v>2036</v>
      </c>
      <c r="BT144" s="1">
        <v>2026</v>
      </c>
      <c r="BU144" s="1">
        <v>2547</v>
      </c>
      <c r="BV144" s="1">
        <v>4820</v>
      </c>
      <c r="BW144" s="1">
        <v>5379</v>
      </c>
      <c r="BX144" s="1">
        <v>3437</v>
      </c>
      <c r="BY144" s="1">
        <v>2726</v>
      </c>
      <c r="BZ144" s="1">
        <v>2060</v>
      </c>
      <c r="CA144" s="1">
        <v>2325</v>
      </c>
      <c r="CB144" s="1">
        <v>0</v>
      </c>
      <c r="CC144" s="1">
        <v>0</v>
      </c>
      <c r="CD144" s="1">
        <v>0</v>
      </c>
      <c r="CE144" s="1">
        <v>0</v>
      </c>
      <c r="CF144" s="1">
        <v>0</v>
      </c>
      <c r="CG144" s="1">
        <v>0</v>
      </c>
      <c r="CH144" s="1">
        <v>0</v>
      </c>
      <c r="CI144" s="1">
        <v>0</v>
      </c>
      <c r="CJ144" s="1">
        <v>0</v>
      </c>
      <c r="CK144" s="1">
        <v>0</v>
      </c>
      <c r="CL144" s="1">
        <v>0</v>
      </c>
      <c r="CM144" s="1">
        <v>0</v>
      </c>
      <c r="CN144" s="1">
        <v>65692</v>
      </c>
      <c r="CO144" s="1">
        <v>36684</v>
      </c>
      <c r="CP144" s="1">
        <v>65692</v>
      </c>
      <c r="CQ144" s="1">
        <v>36684</v>
      </c>
      <c r="CR144" s="1">
        <v>0</v>
      </c>
      <c r="CS144">
        <v>2018</v>
      </c>
      <c r="CT144" t="s">
        <v>8</v>
      </c>
      <c r="CV144">
        <v>475.6390309534886</v>
      </c>
      <c r="CW144" t="s">
        <v>8</v>
      </c>
    </row>
    <row r="145" spans="1:101">
      <c r="A145" s="100">
        <v>10408</v>
      </c>
      <c r="B145" t="s">
        <v>122</v>
      </c>
      <c r="C145" t="s">
        <v>109</v>
      </c>
      <c r="D145" t="s">
        <v>481</v>
      </c>
      <c r="E145" t="s">
        <v>481</v>
      </c>
      <c r="F145">
        <v>3692</v>
      </c>
      <c r="G145" s="103" t="s">
        <v>112</v>
      </c>
      <c r="H145" t="s">
        <v>113</v>
      </c>
      <c r="I145" t="s">
        <v>114</v>
      </c>
      <c r="J145" t="s">
        <v>8</v>
      </c>
      <c r="K145">
        <v>611</v>
      </c>
      <c r="L145">
        <v>5</v>
      </c>
      <c r="M145" t="s">
        <v>155</v>
      </c>
      <c r="N145" t="s">
        <v>242</v>
      </c>
      <c r="O145" t="s">
        <v>128</v>
      </c>
      <c r="P145" t="s">
        <v>128</v>
      </c>
      <c r="Q145" t="s">
        <v>118</v>
      </c>
      <c r="R145" t="s">
        <v>142</v>
      </c>
      <c r="S145" t="s">
        <v>127</v>
      </c>
      <c r="T145" s="1">
        <v>0</v>
      </c>
      <c r="U145" s="1">
        <v>0</v>
      </c>
      <c r="V145" s="1">
        <v>0</v>
      </c>
      <c r="W145" s="1">
        <v>0</v>
      </c>
      <c r="X145" s="1">
        <v>0</v>
      </c>
      <c r="Y145" s="1">
        <v>0</v>
      </c>
      <c r="Z145" s="1">
        <v>0</v>
      </c>
      <c r="AA145" s="1">
        <v>0</v>
      </c>
      <c r="AB145" s="1">
        <v>0</v>
      </c>
      <c r="AC145" s="1">
        <v>0</v>
      </c>
      <c r="AD145" s="1">
        <v>0</v>
      </c>
      <c r="AE145" s="1">
        <v>0</v>
      </c>
      <c r="AF145" s="1">
        <v>0</v>
      </c>
      <c r="AG145" s="1">
        <v>0</v>
      </c>
      <c r="AH145" s="1">
        <v>0</v>
      </c>
      <c r="AI145" s="1">
        <v>0</v>
      </c>
      <c r="AJ145" s="1">
        <v>0</v>
      </c>
      <c r="AK145" s="1">
        <v>0</v>
      </c>
      <c r="AL145" s="1">
        <v>0</v>
      </c>
      <c r="AM145" s="1">
        <v>0</v>
      </c>
      <c r="AN145" s="1">
        <v>0</v>
      </c>
      <c r="AO145" s="1">
        <v>0</v>
      </c>
      <c r="AP145" s="1">
        <v>0</v>
      </c>
      <c r="AQ145" s="1">
        <v>0</v>
      </c>
      <c r="AR145" s="2">
        <v>0</v>
      </c>
      <c r="AS145" s="2">
        <v>0</v>
      </c>
      <c r="AT145" s="2">
        <v>0</v>
      </c>
      <c r="AU145" s="2">
        <v>0</v>
      </c>
      <c r="AV145" s="2">
        <v>0</v>
      </c>
      <c r="AW145" s="2">
        <v>0</v>
      </c>
      <c r="AX145" s="2">
        <v>0</v>
      </c>
      <c r="AY145" s="2">
        <v>0</v>
      </c>
      <c r="AZ145" s="2">
        <v>0</v>
      </c>
      <c r="BA145" s="2">
        <v>0</v>
      </c>
      <c r="BB145" s="2">
        <v>0</v>
      </c>
      <c r="BC145" s="2">
        <v>0</v>
      </c>
      <c r="BD145" s="1">
        <v>0</v>
      </c>
      <c r="BE145" s="1">
        <v>0</v>
      </c>
      <c r="BF145" s="1">
        <v>0</v>
      </c>
      <c r="BG145" s="1">
        <v>0</v>
      </c>
      <c r="BH145" s="1">
        <v>0</v>
      </c>
      <c r="BI145" s="1">
        <v>0</v>
      </c>
      <c r="BJ145" s="1">
        <v>0</v>
      </c>
      <c r="BK145" s="1">
        <v>0</v>
      </c>
      <c r="BL145" s="1">
        <v>0</v>
      </c>
      <c r="BM145" s="1">
        <v>0</v>
      </c>
      <c r="BN145" s="1">
        <v>0</v>
      </c>
      <c r="BO145" s="1">
        <v>0</v>
      </c>
      <c r="BP145" s="1">
        <v>0</v>
      </c>
      <c r="BQ145" s="1">
        <v>0</v>
      </c>
      <c r="BR145" s="1">
        <v>0</v>
      </c>
      <c r="BS145" s="1">
        <v>0</v>
      </c>
      <c r="BT145" s="1">
        <v>0</v>
      </c>
      <c r="BU145" s="1">
        <v>0</v>
      </c>
      <c r="BV145" s="1">
        <v>0</v>
      </c>
      <c r="BW145" s="1">
        <v>0</v>
      </c>
      <c r="BX145" s="1">
        <v>0</v>
      </c>
      <c r="BY145" s="1">
        <v>0</v>
      </c>
      <c r="BZ145" s="1">
        <v>0</v>
      </c>
      <c r="CA145" s="1">
        <v>0</v>
      </c>
      <c r="CB145" s="1">
        <v>0</v>
      </c>
      <c r="CC145" s="1">
        <v>0</v>
      </c>
      <c r="CD145" s="1">
        <v>0</v>
      </c>
      <c r="CE145" s="1">
        <v>0</v>
      </c>
      <c r="CF145" s="1">
        <v>0</v>
      </c>
      <c r="CG145" s="1">
        <v>0</v>
      </c>
      <c r="CH145" s="1">
        <v>0</v>
      </c>
      <c r="CI145" s="1">
        <v>0</v>
      </c>
      <c r="CJ145" s="1">
        <v>0</v>
      </c>
      <c r="CK145" s="1">
        <v>0</v>
      </c>
      <c r="CL145" s="1">
        <v>0</v>
      </c>
      <c r="CM145" s="1">
        <v>0</v>
      </c>
      <c r="CN145" s="1">
        <v>0</v>
      </c>
      <c r="CO145" s="1">
        <v>0</v>
      </c>
      <c r="CP145" s="1">
        <v>0</v>
      </c>
      <c r="CQ145" s="1">
        <v>0</v>
      </c>
      <c r="CR145" s="1">
        <v>0</v>
      </c>
      <c r="CS145">
        <v>2018</v>
      </c>
      <c r="CT145" t="s">
        <v>8</v>
      </c>
      <c r="CV145">
        <v>1115.164113563842</v>
      </c>
      <c r="CW145" t="s">
        <v>8</v>
      </c>
    </row>
    <row r="146" spans="1:101">
      <c r="A146" s="100">
        <v>10417</v>
      </c>
      <c r="B146" t="s">
        <v>122</v>
      </c>
      <c r="C146" t="s">
        <v>109</v>
      </c>
      <c r="D146" t="s">
        <v>482</v>
      </c>
      <c r="E146" t="s">
        <v>483</v>
      </c>
      <c r="F146">
        <v>39878</v>
      </c>
      <c r="G146" s="103" t="s">
        <v>112</v>
      </c>
      <c r="H146" t="s">
        <v>113</v>
      </c>
      <c r="I146" t="s">
        <v>114</v>
      </c>
      <c r="J146" t="s">
        <v>8</v>
      </c>
      <c r="K146">
        <v>325211</v>
      </c>
      <c r="L146">
        <v>7</v>
      </c>
      <c r="M146" t="s">
        <v>207</v>
      </c>
      <c r="N146" t="s">
        <v>243</v>
      </c>
      <c r="O146" t="s">
        <v>220</v>
      </c>
      <c r="P146" t="s">
        <v>266</v>
      </c>
      <c r="Q146" t="s">
        <v>118</v>
      </c>
      <c r="R146" t="s">
        <v>119</v>
      </c>
      <c r="S146" t="s">
        <v>267</v>
      </c>
      <c r="T146" s="1">
        <v>0</v>
      </c>
      <c r="U146" s="1">
        <v>0</v>
      </c>
      <c r="V146" s="1">
        <v>0</v>
      </c>
      <c r="W146" s="1">
        <v>0</v>
      </c>
      <c r="X146" s="1">
        <v>0</v>
      </c>
      <c r="Y146" s="1">
        <v>0</v>
      </c>
      <c r="Z146" s="1">
        <v>0</v>
      </c>
      <c r="AA146" s="1">
        <v>0</v>
      </c>
      <c r="AB146" s="1">
        <v>0</v>
      </c>
      <c r="AC146" s="1">
        <v>0</v>
      </c>
      <c r="AD146" s="1">
        <v>0</v>
      </c>
      <c r="AE146" s="1">
        <v>0</v>
      </c>
      <c r="AF146" s="1">
        <v>0</v>
      </c>
      <c r="AG146" s="1">
        <v>0</v>
      </c>
      <c r="AH146" s="1">
        <v>0</v>
      </c>
      <c r="AI146" s="1">
        <v>0</v>
      </c>
      <c r="AJ146" s="1">
        <v>0</v>
      </c>
      <c r="AK146" s="1">
        <v>0</v>
      </c>
      <c r="AL146" s="1">
        <v>0</v>
      </c>
      <c r="AM146" s="1">
        <v>0</v>
      </c>
      <c r="AN146" s="1">
        <v>0</v>
      </c>
      <c r="AO146" s="1">
        <v>0</v>
      </c>
      <c r="AP146" s="1">
        <v>0</v>
      </c>
      <c r="AQ146" s="1">
        <v>0</v>
      </c>
      <c r="AR146" s="2">
        <v>0</v>
      </c>
      <c r="AS146" s="2">
        <v>0</v>
      </c>
      <c r="AT146" s="2">
        <v>0</v>
      </c>
      <c r="AU146" s="2">
        <v>0</v>
      </c>
      <c r="AV146" s="2">
        <v>0</v>
      </c>
      <c r="AW146" s="2">
        <v>0</v>
      </c>
      <c r="AX146" s="2">
        <v>0</v>
      </c>
      <c r="AY146" s="2">
        <v>0</v>
      </c>
      <c r="AZ146" s="2">
        <v>0</v>
      </c>
      <c r="BA146" s="2">
        <v>0</v>
      </c>
      <c r="BB146" s="2">
        <v>0</v>
      </c>
      <c r="BC146" s="2">
        <v>0</v>
      </c>
      <c r="BD146" s="1">
        <v>0</v>
      </c>
      <c r="BE146" s="1">
        <v>0</v>
      </c>
      <c r="BF146" s="1">
        <v>0</v>
      </c>
      <c r="BG146" s="1">
        <v>0</v>
      </c>
      <c r="BH146" s="1">
        <v>0</v>
      </c>
      <c r="BI146" s="1">
        <v>0</v>
      </c>
      <c r="BJ146" s="1">
        <v>0</v>
      </c>
      <c r="BK146" s="1">
        <v>0</v>
      </c>
      <c r="BL146" s="1">
        <v>0</v>
      </c>
      <c r="BM146" s="1">
        <v>0</v>
      </c>
      <c r="BN146" s="1">
        <v>0</v>
      </c>
      <c r="BO146" s="1">
        <v>0</v>
      </c>
      <c r="BP146" s="1">
        <v>0</v>
      </c>
      <c r="BQ146" s="1">
        <v>0</v>
      </c>
      <c r="BR146" s="1">
        <v>0</v>
      </c>
      <c r="BS146" s="1">
        <v>0</v>
      </c>
      <c r="BT146" s="1">
        <v>0</v>
      </c>
      <c r="BU146" s="1">
        <v>0</v>
      </c>
      <c r="BV146" s="1">
        <v>0</v>
      </c>
      <c r="BW146" s="1">
        <v>0</v>
      </c>
      <c r="BX146" s="1">
        <v>0</v>
      </c>
      <c r="BY146" s="1">
        <v>0</v>
      </c>
      <c r="BZ146" s="1">
        <v>0</v>
      </c>
      <c r="CA146" s="1">
        <v>0</v>
      </c>
      <c r="CB146" s="1">
        <v>0</v>
      </c>
      <c r="CC146" s="1">
        <v>0</v>
      </c>
      <c r="CD146" s="1">
        <v>0</v>
      </c>
      <c r="CE146" s="1">
        <v>0</v>
      </c>
      <c r="CF146" s="1">
        <v>0</v>
      </c>
      <c r="CG146" s="1">
        <v>0</v>
      </c>
      <c r="CH146" s="1">
        <v>0</v>
      </c>
      <c r="CI146" s="1">
        <v>0</v>
      </c>
      <c r="CJ146" s="1">
        <v>0</v>
      </c>
      <c r="CK146" s="1">
        <v>0</v>
      </c>
      <c r="CL146" s="1">
        <v>0</v>
      </c>
      <c r="CM146" s="1">
        <v>0</v>
      </c>
      <c r="CN146" s="1">
        <v>0</v>
      </c>
      <c r="CO146" s="1">
        <v>0</v>
      </c>
      <c r="CP146" s="1">
        <v>0</v>
      </c>
      <c r="CQ146" s="1">
        <v>0</v>
      </c>
      <c r="CR146" s="1">
        <v>0</v>
      </c>
      <c r="CS146">
        <v>2018</v>
      </c>
      <c r="CT146" t="s">
        <v>8</v>
      </c>
      <c r="CV146">
        <v>386</v>
      </c>
      <c r="CW146" t="s">
        <v>8</v>
      </c>
    </row>
    <row r="147" spans="1:101">
      <c r="A147" s="100">
        <v>10417</v>
      </c>
      <c r="B147" t="s">
        <v>122</v>
      </c>
      <c r="C147" t="s">
        <v>109</v>
      </c>
      <c r="D147" t="s">
        <v>482</v>
      </c>
      <c r="E147" t="s">
        <v>483</v>
      </c>
      <c r="F147">
        <v>39878</v>
      </c>
      <c r="G147" s="103" t="s">
        <v>112</v>
      </c>
      <c r="H147" t="s">
        <v>113</v>
      </c>
      <c r="I147" t="s">
        <v>114</v>
      </c>
      <c r="J147" t="s">
        <v>8</v>
      </c>
      <c r="K147">
        <v>325211</v>
      </c>
      <c r="L147">
        <v>7</v>
      </c>
      <c r="M147" t="s">
        <v>207</v>
      </c>
      <c r="N147" t="s">
        <v>243</v>
      </c>
      <c r="O147" t="s">
        <v>117</v>
      </c>
      <c r="P147" t="s">
        <v>117</v>
      </c>
      <c r="Q147" t="s">
        <v>118</v>
      </c>
      <c r="R147" t="s">
        <v>119</v>
      </c>
      <c r="S147" t="s">
        <v>120</v>
      </c>
      <c r="T147" s="1">
        <v>137751</v>
      </c>
      <c r="U147" s="1">
        <v>134969</v>
      </c>
      <c r="V147" s="1">
        <v>138955</v>
      </c>
      <c r="W147" s="1">
        <v>126491</v>
      </c>
      <c r="X147" s="1">
        <v>43960</v>
      </c>
      <c r="Y147" s="1">
        <v>104677</v>
      </c>
      <c r="Z147" s="1">
        <v>136418</v>
      </c>
      <c r="AA147" s="1">
        <v>133959</v>
      </c>
      <c r="AB147" s="1">
        <v>138384</v>
      </c>
      <c r="AC147" s="1">
        <v>122206</v>
      </c>
      <c r="AD147" s="1">
        <v>146999</v>
      </c>
      <c r="AE147" s="1">
        <v>136672</v>
      </c>
      <c r="AF147" s="1">
        <v>14951</v>
      </c>
      <c r="AG147" s="1">
        <v>15945</v>
      </c>
      <c r="AH147" s="1">
        <v>16419</v>
      </c>
      <c r="AI147" s="1">
        <v>14160</v>
      </c>
      <c r="AJ147" s="1">
        <v>3278</v>
      </c>
      <c r="AK147" s="1">
        <v>10175</v>
      </c>
      <c r="AL147" s="1">
        <v>12915</v>
      </c>
      <c r="AM147" s="1">
        <v>13290</v>
      </c>
      <c r="AN147" s="1">
        <v>13121</v>
      </c>
      <c r="AO147" s="1">
        <v>9155</v>
      </c>
      <c r="AP147" s="1">
        <v>10691</v>
      </c>
      <c r="AQ147" s="1">
        <v>11916</v>
      </c>
      <c r="AR147" s="2">
        <v>1.03</v>
      </c>
      <c r="AS147" s="2">
        <v>1.03</v>
      </c>
      <c r="AT147" s="2">
        <v>1.03</v>
      </c>
      <c r="AU147" s="2">
        <v>1.03</v>
      </c>
      <c r="AV147" s="2">
        <v>1.03</v>
      </c>
      <c r="AW147" s="2">
        <v>1.03</v>
      </c>
      <c r="AX147" s="2">
        <v>1.03</v>
      </c>
      <c r="AY147" s="2">
        <v>1.03</v>
      </c>
      <c r="AZ147" s="2">
        <v>1.0269999999999999</v>
      </c>
      <c r="BA147" s="2">
        <v>1.028</v>
      </c>
      <c r="BB147" s="2">
        <v>1.028</v>
      </c>
      <c r="BC147" s="2">
        <v>1.03</v>
      </c>
      <c r="BD147" s="1">
        <v>141884</v>
      </c>
      <c r="BE147" s="1">
        <v>139018</v>
      </c>
      <c r="BF147" s="1">
        <v>143124</v>
      </c>
      <c r="BG147" s="1">
        <v>130286</v>
      </c>
      <c r="BH147" s="1">
        <v>45279</v>
      </c>
      <c r="BI147" s="1">
        <v>107817</v>
      </c>
      <c r="BJ147" s="1">
        <v>140511</v>
      </c>
      <c r="BK147" s="1">
        <v>137978</v>
      </c>
      <c r="BL147" s="1">
        <v>142120</v>
      </c>
      <c r="BM147" s="1">
        <v>125628</v>
      </c>
      <c r="BN147" s="1">
        <v>151115</v>
      </c>
      <c r="BO147" s="1">
        <v>140772</v>
      </c>
      <c r="BP147" s="1">
        <v>15400</v>
      </c>
      <c r="BQ147" s="1">
        <v>16423</v>
      </c>
      <c r="BR147" s="1">
        <v>16912</v>
      </c>
      <c r="BS147" s="1">
        <v>14585</v>
      </c>
      <c r="BT147" s="1">
        <v>3376</v>
      </c>
      <c r="BU147" s="1">
        <v>10480</v>
      </c>
      <c r="BV147" s="1">
        <v>13302</v>
      </c>
      <c r="BW147" s="1">
        <v>13689</v>
      </c>
      <c r="BX147" s="1">
        <v>13475</v>
      </c>
      <c r="BY147" s="1">
        <v>9411</v>
      </c>
      <c r="BZ147" s="1">
        <v>10990</v>
      </c>
      <c r="CA147" s="1">
        <v>12273</v>
      </c>
      <c r="CB147" s="1">
        <v>2506</v>
      </c>
      <c r="CC147" s="1">
        <v>2794</v>
      </c>
      <c r="CD147" s="1">
        <v>2887</v>
      </c>
      <c r="CE147" s="1">
        <v>2397</v>
      </c>
      <c r="CF147" s="1">
        <v>354</v>
      </c>
      <c r="CG147" s="1">
        <v>1680</v>
      </c>
      <c r="CH147" s="1">
        <v>2181</v>
      </c>
      <c r="CI147" s="1">
        <v>2270</v>
      </c>
      <c r="CJ147" s="1">
        <v>2208</v>
      </c>
      <c r="CK147" s="1">
        <v>1453</v>
      </c>
      <c r="CL147" s="1">
        <v>1752</v>
      </c>
      <c r="CM147" s="1">
        <v>1986</v>
      </c>
      <c r="CN147" s="1">
        <v>1501441</v>
      </c>
      <c r="CO147" s="1">
        <v>146016</v>
      </c>
      <c r="CP147" s="1">
        <v>1545532</v>
      </c>
      <c r="CQ147" s="1">
        <v>150316</v>
      </c>
      <c r="CR147" s="1">
        <v>24468</v>
      </c>
      <c r="CS147">
        <v>2018</v>
      </c>
      <c r="CT147">
        <v>63165.440575445478</v>
      </c>
      <c r="CV147">
        <v>475.6390309534886</v>
      </c>
      <c r="CW147">
        <v>300.43948945055058</v>
      </c>
    </row>
    <row r="148" spans="1:101">
      <c r="A148" s="100">
        <v>10491</v>
      </c>
      <c r="B148" t="s">
        <v>122</v>
      </c>
      <c r="C148" t="s">
        <v>109</v>
      </c>
      <c r="D148" t="s">
        <v>484</v>
      </c>
      <c r="E148" t="s">
        <v>485</v>
      </c>
      <c r="F148">
        <v>61813</v>
      </c>
      <c r="G148" s="103" t="s">
        <v>174</v>
      </c>
      <c r="H148" t="s">
        <v>113</v>
      </c>
      <c r="I148" t="s">
        <v>114</v>
      </c>
      <c r="J148" t="s">
        <v>8</v>
      </c>
      <c r="K148">
        <v>322122</v>
      </c>
      <c r="L148">
        <v>7</v>
      </c>
      <c r="M148" t="s">
        <v>207</v>
      </c>
      <c r="N148" t="s">
        <v>243</v>
      </c>
      <c r="O148" t="s">
        <v>220</v>
      </c>
      <c r="P148" t="s">
        <v>266</v>
      </c>
      <c r="Q148" t="s">
        <v>118</v>
      </c>
      <c r="R148" t="s">
        <v>142</v>
      </c>
      <c r="S148" t="s">
        <v>267</v>
      </c>
      <c r="T148" s="1">
        <v>0</v>
      </c>
      <c r="U148" s="1">
        <v>0</v>
      </c>
      <c r="V148" s="1">
        <v>0</v>
      </c>
      <c r="W148" s="1">
        <v>0</v>
      </c>
      <c r="X148" s="1">
        <v>0</v>
      </c>
      <c r="Y148" s="1">
        <v>0</v>
      </c>
      <c r="Z148" s="1">
        <v>0</v>
      </c>
      <c r="AA148" s="1">
        <v>0</v>
      </c>
      <c r="AB148" s="1">
        <v>0</v>
      </c>
      <c r="AC148" s="1">
        <v>0</v>
      </c>
      <c r="AD148" s="1">
        <v>0</v>
      </c>
      <c r="AE148" s="1">
        <v>0</v>
      </c>
      <c r="AF148" s="1">
        <v>0</v>
      </c>
      <c r="AG148" s="1">
        <v>0</v>
      </c>
      <c r="AH148" s="1">
        <v>0</v>
      </c>
      <c r="AI148" s="1">
        <v>0</v>
      </c>
      <c r="AJ148" s="1">
        <v>0</v>
      </c>
      <c r="AK148" s="1">
        <v>0</v>
      </c>
      <c r="AL148" s="1">
        <v>0</v>
      </c>
      <c r="AM148" s="1">
        <v>0</v>
      </c>
      <c r="AN148" s="1">
        <v>0</v>
      </c>
      <c r="AO148" s="1">
        <v>0</v>
      </c>
      <c r="AP148" s="1">
        <v>0</v>
      </c>
      <c r="AQ148" s="1">
        <v>0</v>
      </c>
      <c r="AR148" s="2">
        <v>0</v>
      </c>
      <c r="AS148" s="2">
        <v>0</v>
      </c>
      <c r="AT148" s="2">
        <v>0</v>
      </c>
      <c r="AU148" s="2">
        <v>0</v>
      </c>
      <c r="AV148" s="2">
        <v>0</v>
      </c>
      <c r="AW148" s="2">
        <v>0</v>
      </c>
      <c r="AX148" s="2">
        <v>0</v>
      </c>
      <c r="AY148" s="2">
        <v>0</v>
      </c>
      <c r="AZ148" s="2">
        <v>0</v>
      </c>
      <c r="BA148" s="2">
        <v>0</v>
      </c>
      <c r="BB148" s="2">
        <v>0</v>
      </c>
      <c r="BC148" s="2">
        <v>0</v>
      </c>
      <c r="BD148" s="1">
        <v>0</v>
      </c>
      <c r="BE148" s="1">
        <v>0</v>
      </c>
      <c r="BF148" s="1">
        <v>0</v>
      </c>
      <c r="BG148" s="1">
        <v>0</v>
      </c>
      <c r="BH148" s="1">
        <v>0</v>
      </c>
      <c r="BI148" s="1">
        <v>0</v>
      </c>
      <c r="BJ148" s="1">
        <v>0</v>
      </c>
      <c r="BK148" s="1">
        <v>0</v>
      </c>
      <c r="BL148" s="1">
        <v>0</v>
      </c>
      <c r="BM148" s="1">
        <v>0</v>
      </c>
      <c r="BN148" s="1">
        <v>0</v>
      </c>
      <c r="BO148" s="1">
        <v>0</v>
      </c>
      <c r="BP148" s="1">
        <v>0</v>
      </c>
      <c r="BQ148" s="1">
        <v>0</v>
      </c>
      <c r="BR148" s="1">
        <v>0</v>
      </c>
      <c r="BS148" s="1">
        <v>0</v>
      </c>
      <c r="BT148" s="1">
        <v>0</v>
      </c>
      <c r="BU148" s="1">
        <v>0</v>
      </c>
      <c r="BV148" s="1">
        <v>0</v>
      </c>
      <c r="BW148" s="1">
        <v>0</v>
      </c>
      <c r="BX148" s="1">
        <v>0</v>
      </c>
      <c r="BY148" s="1">
        <v>0</v>
      </c>
      <c r="BZ148" s="1">
        <v>0</v>
      </c>
      <c r="CA148" s="1">
        <v>0</v>
      </c>
      <c r="CB148" s="1">
        <v>0</v>
      </c>
      <c r="CC148" s="1">
        <v>0</v>
      </c>
      <c r="CD148" s="1">
        <v>0</v>
      </c>
      <c r="CE148" s="1">
        <v>0</v>
      </c>
      <c r="CF148" s="1">
        <v>0</v>
      </c>
      <c r="CG148" s="1">
        <v>0</v>
      </c>
      <c r="CH148" s="1">
        <v>0</v>
      </c>
      <c r="CI148" s="1">
        <v>0</v>
      </c>
      <c r="CJ148" s="1">
        <v>0</v>
      </c>
      <c r="CK148" s="1">
        <v>0</v>
      </c>
      <c r="CL148" s="1">
        <v>0</v>
      </c>
      <c r="CM148" s="1">
        <v>0</v>
      </c>
      <c r="CN148" s="1">
        <v>0</v>
      </c>
      <c r="CO148" s="1">
        <v>0</v>
      </c>
      <c r="CP148" s="1">
        <v>0</v>
      </c>
      <c r="CQ148" s="1">
        <v>0</v>
      </c>
      <c r="CR148" s="1">
        <v>0</v>
      </c>
      <c r="CS148">
        <v>2018</v>
      </c>
      <c r="CT148" t="s">
        <v>8</v>
      </c>
      <c r="CV148">
        <v>386</v>
      </c>
      <c r="CW148" t="s">
        <v>8</v>
      </c>
    </row>
    <row r="149" spans="1:101">
      <c r="A149" s="100">
        <v>10491</v>
      </c>
      <c r="B149" t="s">
        <v>122</v>
      </c>
      <c r="C149" t="s">
        <v>109</v>
      </c>
      <c r="D149" t="s">
        <v>484</v>
      </c>
      <c r="E149" t="s">
        <v>485</v>
      </c>
      <c r="F149">
        <v>61813</v>
      </c>
      <c r="G149" s="103" t="s">
        <v>174</v>
      </c>
      <c r="H149" t="s">
        <v>113</v>
      </c>
      <c r="I149" t="s">
        <v>114</v>
      </c>
      <c r="J149" t="s">
        <v>8</v>
      </c>
      <c r="K149">
        <v>322122</v>
      </c>
      <c r="L149">
        <v>7</v>
      </c>
      <c r="M149" t="s">
        <v>207</v>
      </c>
      <c r="N149" t="s">
        <v>243</v>
      </c>
      <c r="O149" t="s">
        <v>117</v>
      </c>
      <c r="P149" t="s">
        <v>117</v>
      </c>
      <c r="Q149" t="s">
        <v>118</v>
      </c>
      <c r="R149" t="s">
        <v>132</v>
      </c>
      <c r="S149" t="s">
        <v>120</v>
      </c>
      <c r="T149" s="1">
        <v>10054</v>
      </c>
      <c r="U149" s="1">
        <v>0</v>
      </c>
      <c r="V149" s="1">
        <v>2834</v>
      </c>
      <c r="W149" s="1">
        <v>1751</v>
      </c>
      <c r="X149" s="1">
        <v>43176</v>
      </c>
      <c r="Y149" s="1">
        <v>0</v>
      </c>
      <c r="Z149" s="1">
        <v>0</v>
      </c>
      <c r="AA149" s="1">
        <v>8191</v>
      </c>
      <c r="AB149" s="1">
        <v>99903</v>
      </c>
      <c r="AC149" s="1">
        <v>106188</v>
      </c>
      <c r="AD149" s="1">
        <v>34177</v>
      </c>
      <c r="AE149" s="1">
        <v>29154</v>
      </c>
      <c r="AF149" s="1">
        <v>0</v>
      </c>
      <c r="AG149" s="1">
        <v>0</v>
      </c>
      <c r="AH149" s="1">
        <v>0</v>
      </c>
      <c r="AI149" s="1">
        <v>0</v>
      </c>
      <c r="AJ149" s="1">
        <v>0</v>
      </c>
      <c r="AK149" s="1">
        <v>0</v>
      </c>
      <c r="AL149" s="1">
        <v>0</v>
      </c>
      <c r="AM149" s="1">
        <v>0</v>
      </c>
      <c r="AN149" s="1">
        <v>0</v>
      </c>
      <c r="AO149" s="1">
        <v>0</v>
      </c>
      <c r="AP149" s="1">
        <v>0</v>
      </c>
      <c r="AQ149" s="1">
        <v>0</v>
      </c>
      <c r="AR149" s="2">
        <v>1</v>
      </c>
      <c r="AS149" s="2">
        <v>0</v>
      </c>
      <c r="AT149" s="2">
        <v>1</v>
      </c>
      <c r="AU149" s="2">
        <v>1</v>
      </c>
      <c r="AV149" s="2">
        <v>1</v>
      </c>
      <c r="AW149" s="2">
        <v>0</v>
      </c>
      <c r="AX149" s="2">
        <v>0</v>
      </c>
      <c r="AY149" s="2">
        <v>1</v>
      </c>
      <c r="AZ149" s="2">
        <v>1</v>
      </c>
      <c r="BA149" s="2">
        <v>1</v>
      </c>
      <c r="BB149" s="2">
        <v>1</v>
      </c>
      <c r="BC149" s="2">
        <v>1</v>
      </c>
      <c r="BD149" s="1">
        <v>10054</v>
      </c>
      <c r="BE149" s="1">
        <v>0</v>
      </c>
      <c r="BF149" s="1">
        <v>2834</v>
      </c>
      <c r="BG149" s="1">
        <v>1751</v>
      </c>
      <c r="BH149" s="1">
        <v>43176</v>
      </c>
      <c r="BI149" s="1">
        <v>0</v>
      </c>
      <c r="BJ149" s="1">
        <v>0</v>
      </c>
      <c r="BK149" s="1">
        <v>8191</v>
      </c>
      <c r="BL149" s="1">
        <v>99903</v>
      </c>
      <c r="BM149" s="1">
        <v>106188</v>
      </c>
      <c r="BN149" s="1">
        <v>34177</v>
      </c>
      <c r="BO149" s="1">
        <v>29154</v>
      </c>
      <c r="BP149" s="1">
        <v>0</v>
      </c>
      <c r="BQ149" s="1">
        <v>0</v>
      </c>
      <c r="BR149" s="1">
        <v>0</v>
      </c>
      <c r="BS149" s="1">
        <v>0</v>
      </c>
      <c r="BT149" s="1">
        <v>0</v>
      </c>
      <c r="BU149" s="1">
        <v>0</v>
      </c>
      <c r="BV149" s="1">
        <v>0</v>
      </c>
      <c r="BW149" s="1">
        <v>0</v>
      </c>
      <c r="BX149" s="1">
        <v>0</v>
      </c>
      <c r="BY149" s="1">
        <v>0</v>
      </c>
      <c r="BZ149" s="1">
        <v>0</v>
      </c>
      <c r="CA149" s="1">
        <v>0</v>
      </c>
      <c r="CB149" s="1">
        <v>0</v>
      </c>
      <c r="CC149" s="1">
        <v>0</v>
      </c>
      <c r="CD149" s="1">
        <v>0</v>
      </c>
      <c r="CE149" s="1">
        <v>0</v>
      </c>
      <c r="CF149" s="1">
        <v>0</v>
      </c>
      <c r="CG149" s="1">
        <v>0</v>
      </c>
      <c r="CH149" s="1">
        <v>0</v>
      </c>
      <c r="CI149" s="1">
        <v>0</v>
      </c>
      <c r="CJ149" s="1">
        <v>0</v>
      </c>
      <c r="CK149" s="1">
        <v>0</v>
      </c>
      <c r="CL149" s="1">
        <v>0</v>
      </c>
      <c r="CM149" s="1">
        <v>0</v>
      </c>
      <c r="CN149" s="1">
        <v>335428</v>
      </c>
      <c r="CO149" s="1">
        <v>0</v>
      </c>
      <c r="CP149" s="1">
        <v>335428</v>
      </c>
      <c r="CQ149" s="1">
        <v>0</v>
      </c>
      <c r="CR149" s="1">
        <v>0</v>
      </c>
      <c r="CS149">
        <v>2018</v>
      </c>
      <c r="CT149" t="s">
        <v>8</v>
      </c>
      <c r="CV149">
        <v>475.6390309534886</v>
      </c>
      <c r="CW149" t="s">
        <v>8</v>
      </c>
    </row>
    <row r="150" spans="1:101">
      <c r="A150" s="100">
        <v>10491</v>
      </c>
      <c r="B150" t="s">
        <v>122</v>
      </c>
      <c r="C150" t="s">
        <v>109</v>
      </c>
      <c r="D150" t="s">
        <v>484</v>
      </c>
      <c r="E150" t="s">
        <v>485</v>
      </c>
      <c r="F150">
        <v>61813</v>
      </c>
      <c r="G150" s="103" t="s">
        <v>174</v>
      </c>
      <c r="H150" t="s">
        <v>113</v>
      </c>
      <c r="I150" t="s">
        <v>114</v>
      </c>
      <c r="J150" t="s">
        <v>8</v>
      </c>
      <c r="K150">
        <v>322122</v>
      </c>
      <c r="L150">
        <v>7</v>
      </c>
      <c r="M150" t="s">
        <v>207</v>
      </c>
      <c r="N150" t="s">
        <v>243</v>
      </c>
      <c r="O150" t="s">
        <v>128</v>
      </c>
      <c r="P150" t="s">
        <v>128</v>
      </c>
      <c r="Q150" t="s">
        <v>118</v>
      </c>
      <c r="R150" t="s">
        <v>132</v>
      </c>
      <c r="S150" t="s">
        <v>127</v>
      </c>
      <c r="T150" s="1">
        <v>0</v>
      </c>
      <c r="U150" s="1">
        <v>0</v>
      </c>
      <c r="V150" s="1">
        <v>0</v>
      </c>
      <c r="W150" s="1">
        <v>0</v>
      </c>
      <c r="X150" s="1">
        <v>0</v>
      </c>
      <c r="Y150" s="1">
        <v>0</v>
      </c>
      <c r="Z150" s="1">
        <v>0</v>
      </c>
      <c r="AA150" s="1">
        <v>0</v>
      </c>
      <c r="AB150" s="1">
        <v>0</v>
      </c>
      <c r="AC150" s="1">
        <v>29</v>
      </c>
      <c r="AD150" s="1">
        <v>0</v>
      </c>
      <c r="AE150" s="1">
        <v>870</v>
      </c>
      <c r="AF150" s="1">
        <v>0</v>
      </c>
      <c r="AG150" s="1">
        <v>0</v>
      </c>
      <c r="AH150" s="1">
        <v>0</v>
      </c>
      <c r="AI150" s="1">
        <v>0</v>
      </c>
      <c r="AJ150" s="1">
        <v>0</v>
      </c>
      <c r="AK150" s="1">
        <v>0</v>
      </c>
      <c r="AL150" s="1">
        <v>0</v>
      </c>
      <c r="AM150" s="1">
        <v>0</v>
      </c>
      <c r="AN150" s="1">
        <v>0</v>
      </c>
      <c r="AO150" s="1">
        <v>0</v>
      </c>
      <c r="AP150" s="1">
        <v>0</v>
      </c>
      <c r="AQ150" s="1">
        <v>0</v>
      </c>
      <c r="AR150" s="2">
        <v>0</v>
      </c>
      <c r="AS150" s="2">
        <v>0</v>
      </c>
      <c r="AT150" s="2">
        <v>0</v>
      </c>
      <c r="AU150" s="2">
        <v>0</v>
      </c>
      <c r="AV150" s="2">
        <v>0</v>
      </c>
      <c r="AW150" s="2">
        <v>0</v>
      </c>
      <c r="AX150" s="2">
        <v>0</v>
      </c>
      <c r="AY150" s="2">
        <v>0</v>
      </c>
      <c r="AZ150" s="2">
        <v>0</v>
      </c>
      <c r="BA150" s="2">
        <v>6.25</v>
      </c>
      <c r="BB150" s="2">
        <v>0</v>
      </c>
      <c r="BC150" s="2">
        <v>6.25</v>
      </c>
      <c r="BD150" s="1">
        <v>0</v>
      </c>
      <c r="BE150" s="1">
        <v>0</v>
      </c>
      <c r="BF150" s="1">
        <v>0</v>
      </c>
      <c r="BG150" s="1">
        <v>0</v>
      </c>
      <c r="BH150" s="1">
        <v>0</v>
      </c>
      <c r="BI150" s="1">
        <v>0</v>
      </c>
      <c r="BJ150" s="1">
        <v>0</v>
      </c>
      <c r="BK150" s="1">
        <v>0</v>
      </c>
      <c r="BL150" s="1">
        <v>0</v>
      </c>
      <c r="BM150" s="1">
        <v>181</v>
      </c>
      <c r="BN150" s="1">
        <v>0</v>
      </c>
      <c r="BO150" s="1">
        <v>5438</v>
      </c>
      <c r="BP150" s="1">
        <v>0</v>
      </c>
      <c r="BQ150" s="1">
        <v>0</v>
      </c>
      <c r="BR150" s="1">
        <v>0</v>
      </c>
      <c r="BS150" s="1">
        <v>0</v>
      </c>
      <c r="BT150" s="1">
        <v>0</v>
      </c>
      <c r="BU150" s="1">
        <v>0</v>
      </c>
      <c r="BV150" s="1">
        <v>0</v>
      </c>
      <c r="BW150" s="1">
        <v>0</v>
      </c>
      <c r="BX150" s="1">
        <v>0</v>
      </c>
      <c r="BY150" s="1">
        <v>0</v>
      </c>
      <c r="BZ150" s="1">
        <v>0</v>
      </c>
      <c r="CA150" s="1">
        <v>0</v>
      </c>
      <c r="CB150" s="1">
        <v>0</v>
      </c>
      <c r="CC150" s="1">
        <v>0</v>
      </c>
      <c r="CD150" s="1">
        <v>0</v>
      </c>
      <c r="CE150" s="1">
        <v>0</v>
      </c>
      <c r="CF150" s="1">
        <v>0</v>
      </c>
      <c r="CG150" s="1">
        <v>0</v>
      </c>
      <c r="CH150" s="1">
        <v>0</v>
      </c>
      <c r="CI150" s="1">
        <v>0</v>
      </c>
      <c r="CJ150" s="1">
        <v>0</v>
      </c>
      <c r="CK150" s="1">
        <v>0</v>
      </c>
      <c r="CL150" s="1">
        <v>0</v>
      </c>
      <c r="CM150" s="1">
        <v>0</v>
      </c>
      <c r="CN150" s="1">
        <v>899</v>
      </c>
      <c r="CO150" s="1">
        <v>0</v>
      </c>
      <c r="CP150" s="1">
        <v>5619</v>
      </c>
      <c r="CQ150" s="1">
        <v>0</v>
      </c>
      <c r="CR150" s="1">
        <v>0</v>
      </c>
      <c r="CS150">
        <v>2018</v>
      </c>
      <c r="CT150" t="s">
        <v>8</v>
      </c>
      <c r="CV150">
        <v>1115.164113563842</v>
      </c>
      <c r="CW150" t="s">
        <v>8</v>
      </c>
    </row>
    <row r="151" spans="1:101">
      <c r="A151" s="100">
        <v>10491</v>
      </c>
      <c r="B151" t="s">
        <v>122</v>
      </c>
      <c r="C151" t="s">
        <v>109</v>
      </c>
      <c r="D151" t="s">
        <v>484</v>
      </c>
      <c r="E151" t="s">
        <v>485</v>
      </c>
      <c r="F151">
        <v>61813</v>
      </c>
      <c r="G151" s="103" t="s">
        <v>174</v>
      </c>
      <c r="H151" t="s">
        <v>113</v>
      </c>
      <c r="I151" t="s">
        <v>114</v>
      </c>
      <c r="J151" t="s">
        <v>8</v>
      </c>
      <c r="K151">
        <v>322122</v>
      </c>
      <c r="L151">
        <v>7</v>
      </c>
      <c r="M151" t="s">
        <v>207</v>
      </c>
      <c r="N151" t="s">
        <v>243</v>
      </c>
      <c r="O151" t="s">
        <v>486</v>
      </c>
      <c r="P151" t="s">
        <v>369</v>
      </c>
      <c r="Q151" t="s">
        <v>118</v>
      </c>
      <c r="R151" t="s">
        <v>132</v>
      </c>
      <c r="S151" t="s">
        <v>267</v>
      </c>
      <c r="T151" s="1">
        <v>0</v>
      </c>
      <c r="U151" s="1">
        <v>0</v>
      </c>
      <c r="V151" s="1">
        <v>0</v>
      </c>
      <c r="W151" s="1">
        <v>0</v>
      </c>
      <c r="X151" s="1">
        <v>0</v>
      </c>
      <c r="Y151" s="1">
        <v>0</v>
      </c>
      <c r="Z151" s="1">
        <v>0</v>
      </c>
      <c r="AA151" s="1">
        <v>0</v>
      </c>
      <c r="AB151" s="1">
        <v>0</v>
      </c>
      <c r="AC151" s="1">
        <v>0</v>
      </c>
      <c r="AD151" s="1">
        <v>0</v>
      </c>
      <c r="AE151" s="1">
        <v>0</v>
      </c>
      <c r="AF151" s="1">
        <v>0</v>
      </c>
      <c r="AG151" s="1">
        <v>0</v>
      </c>
      <c r="AH151" s="1">
        <v>0</v>
      </c>
      <c r="AI151" s="1">
        <v>0</v>
      </c>
      <c r="AJ151" s="1">
        <v>0</v>
      </c>
      <c r="AK151" s="1">
        <v>0</v>
      </c>
      <c r="AL151" s="1">
        <v>0</v>
      </c>
      <c r="AM151" s="1">
        <v>0</v>
      </c>
      <c r="AN151" s="1">
        <v>0</v>
      </c>
      <c r="AO151" s="1">
        <v>0</v>
      </c>
      <c r="AP151" s="1">
        <v>0</v>
      </c>
      <c r="AQ151" s="1">
        <v>0</v>
      </c>
      <c r="AR151" s="2">
        <v>0</v>
      </c>
      <c r="AS151" s="2">
        <v>0</v>
      </c>
      <c r="AT151" s="2">
        <v>0</v>
      </c>
      <c r="AU151" s="2">
        <v>0</v>
      </c>
      <c r="AV151" s="2">
        <v>0</v>
      </c>
      <c r="AW151" s="2">
        <v>0</v>
      </c>
      <c r="AX151" s="2">
        <v>0</v>
      </c>
      <c r="AY151" s="2">
        <v>0</v>
      </c>
      <c r="AZ151" s="2">
        <v>0</v>
      </c>
      <c r="BA151" s="2">
        <v>0</v>
      </c>
      <c r="BB151" s="2">
        <v>0</v>
      </c>
      <c r="BC151" s="2">
        <v>0</v>
      </c>
      <c r="BD151" s="1">
        <v>0</v>
      </c>
      <c r="BE151" s="1">
        <v>0</v>
      </c>
      <c r="BF151" s="1">
        <v>0</v>
      </c>
      <c r="BG151" s="1">
        <v>0</v>
      </c>
      <c r="BH151" s="1">
        <v>0</v>
      </c>
      <c r="BI151" s="1">
        <v>0</v>
      </c>
      <c r="BJ151" s="1">
        <v>0</v>
      </c>
      <c r="BK151" s="1">
        <v>0</v>
      </c>
      <c r="BL151" s="1">
        <v>0</v>
      </c>
      <c r="BM151" s="1">
        <v>0</v>
      </c>
      <c r="BN151" s="1">
        <v>0</v>
      </c>
      <c r="BO151" s="1">
        <v>0</v>
      </c>
      <c r="BP151" s="1">
        <v>0</v>
      </c>
      <c r="BQ151" s="1">
        <v>0</v>
      </c>
      <c r="BR151" s="1">
        <v>0</v>
      </c>
      <c r="BS151" s="1">
        <v>0</v>
      </c>
      <c r="BT151" s="1">
        <v>0</v>
      </c>
      <c r="BU151" s="1">
        <v>0</v>
      </c>
      <c r="BV151" s="1">
        <v>0</v>
      </c>
      <c r="BW151" s="1">
        <v>0</v>
      </c>
      <c r="BX151" s="1">
        <v>0</v>
      </c>
      <c r="BY151" s="1">
        <v>0</v>
      </c>
      <c r="BZ151" s="1">
        <v>0</v>
      </c>
      <c r="CA151" s="1">
        <v>0</v>
      </c>
      <c r="CB151" s="1">
        <v>0</v>
      </c>
      <c r="CC151" s="1">
        <v>0</v>
      </c>
      <c r="CD151" s="1">
        <v>0</v>
      </c>
      <c r="CE151" s="1">
        <v>0</v>
      </c>
      <c r="CF151" s="1">
        <v>0</v>
      </c>
      <c r="CG151" s="1">
        <v>0</v>
      </c>
      <c r="CH151" s="1">
        <v>0</v>
      </c>
      <c r="CI151" s="1">
        <v>0</v>
      </c>
      <c r="CJ151" s="1">
        <v>0</v>
      </c>
      <c r="CK151" s="1">
        <v>0</v>
      </c>
      <c r="CL151" s="1">
        <v>0</v>
      </c>
      <c r="CM151" s="1">
        <v>0</v>
      </c>
      <c r="CN151" s="1">
        <v>0</v>
      </c>
      <c r="CO151" s="1">
        <v>0</v>
      </c>
      <c r="CP151" s="1">
        <v>0</v>
      </c>
      <c r="CQ151" s="1">
        <v>0</v>
      </c>
      <c r="CR151" s="1">
        <v>0</v>
      </c>
      <c r="CS151">
        <v>2018</v>
      </c>
      <c r="CT151" t="s">
        <v>8</v>
      </c>
      <c r="CV151">
        <v>0</v>
      </c>
      <c r="CW151" t="s">
        <v>8</v>
      </c>
    </row>
    <row r="152" spans="1:101">
      <c r="A152" s="100">
        <v>10495</v>
      </c>
      <c r="B152" t="s">
        <v>122</v>
      </c>
      <c r="C152" t="s">
        <v>109</v>
      </c>
      <c r="D152" t="s">
        <v>491</v>
      </c>
      <c r="E152" t="s">
        <v>485</v>
      </c>
      <c r="F152">
        <v>61813</v>
      </c>
      <c r="G152" s="103" t="s">
        <v>174</v>
      </c>
      <c r="H152" t="s">
        <v>113</v>
      </c>
      <c r="I152" t="s">
        <v>114</v>
      </c>
      <c r="J152" t="s">
        <v>8</v>
      </c>
      <c r="K152">
        <v>22</v>
      </c>
      <c r="L152">
        <v>3</v>
      </c>
      <c r="M152" t="s">
        <v>125</v>
      </c>
      <c r="N152" t="s">
        <v>243</v>
      </c>
      <c r="O152" t="s">
        <v>220</v>
      </c>
      <c r="P152" t="s">
        <v>266</v>
      </c>
      <c r="Q152" t="s">
        <v>118</v>
      </c>
      <c r="R152" t="s">
        <v>119</v>
      </c>
      <c r="S152" t="s">
        <v>267</v>
      </c>
      <c r="T152" s="1">
        <v>9526</v>
      </c>
      <c r="U152" s="1">
        <v>8004</v>
      </c>
      <c r="V152" s="1">
        <v>5532</v>
      </c>
      <c r="W152" s="1">
        <v>4919</v>
      </c>
      <c r="X152" s="1">
        <v>3892</v>
      </c>
      <c r="Y152" s="1">
        <v>2523</v>
      </c>
      <c r="Z152" s="1">
        <v>2609</v>
      </c>
      <c r="AA152" s="1">
        <v>5363</v>
      </c>
      <c r="AB152" s="1">
        <v>4105</v>
      </c>
      <c r="AC152" s="1">
        <v>2411</v>
      </c>
      <c r="AD152" s="1">
        <v>4422</v>
      </c>
      <c r="AE152" s="1">
        <v>9054</v>
      </c>
      <c r="AF152" s="1">
        <v>1813</v>
      </c>
      <c r="AG152" s="1">
        <v>1454</v>
      </c>
      <c r="AH152" s="1">
        <v>1045</v>
      </c>
      <c r="AI152" s="1">
        <v>945</v>
      </c>
      <c r="AJ152" s="1">
        <v>768</v>
      </c>
      <c r="AK152" s="1">
        <v>516</v>
      </c>
      <c r="AL152" s="1">
        <v>518</v>
      </c>
      <c r="AM152" s="1">
        <v>1029</v>
      </c>
      <c r="AN152" s="1">
        <v>815</v>
      </c>
      <c r="AO152" s="1">
        <v>476</v>
      </c>
      <c r="AP152" s="1">
        <v>860</v>
      </c>
      <c r="AQ152" s="1">
        <v>1756</v>
      </c>
      <c r="AR152" s="2">
        <v>25.4</v>
      </c>
      <c r="AS152" s="2">
        <v>25.4</v>
      </c>
      <c r="AT152" s="2">
        <v>25.4</v>
      </c>
      <c r="AU152" s="2">
        <v>25.5</v>
      </c>
      <c r="AV152" s="2">
        <v>25.5</v>
      </c>
      <c r="AW152" s="2">
        <v>25.5</v>
      </c>
      <c r="AX152" s="2">
        <v>25.5</v>
      </c>
      <c r="AY152" s="2">
        <v>25.5</v>
      </c>
      <c r="AZ152" s="2">
        <v>25.5</v>
      </c>
      <c r="BA152" s="2">
        <v>25.5</v>
      </c>
      <c r="BB152" s="2">
        <v>24.6</v>
      </c>
      <c r="BC152" s="2">
        <v>24.7</v>
      </c>
      <c r="BD152" s="1">
        <v>241960</v>
      </c>
      <c r="BE152" s="1">
        <v>203302</v>
      </c>
      <c r="BF152" s="1">
        <v>140513</v>
      </c>
      <c r="BG152" s="1">
        <v>125435</v>
      </c>
      <c r="BH152" s="1">
        <v>99246</v>
      </c>
      <c r="BI152" s="1">
        <v>64337</v>
      </c>
      <c r="BJ152" s="1">
        <v>66530</v>
      </c>
      <c r="BK152" s="1">
        <v>136757</v>
      </c>
      <c r="BL152" s="1">
        <v>104678</v>
      </c>
      <c r="BM152" s="1">
        <v>61481</v>
      </c>
      <c r="BN152" s="1">
        <v>108781</v>
      </c>
      <c r="BO152" s="1">
        <v>223634</v>
      </c>
      <c r="BP152" s="1">
        <v>46039</v>
      </c>
      <c r="BQ152" s="1">
        <v>36925</v>
      </c>
      <c r="BR152" s="1">
        <v>26553</v>
      </c>
      <c r="BS152" s="1">
        <v>24097</v>
      </c>
      <c r="BT152" s="1">
        <v>19579</v>
      </c>
      <c r="BU152" s="1">
        <v>13154</v>
      </c>
      <c r="BV152" s="1">
        <v>13212</v>
      </c>
      <c r="BW152" s="1">
        <v>26247</v>
      </c>
      <c r="BX152" s="1">
        <v>20776</v>
      </c>
      <c r="BY152" s="1">
        <v>12149</v>
      </c>
      <c r="BZ152" s="1">
        <v>21146</v>
      </c>
      <c r="CA152" s="1">
        <v>43381</v>
      </c>
      <c r="CB152" s="1">
        <v>8528.8130000000001</v>
      </c>
      <c r="CC152" s="1">
        <v>6854.4430000000002</v>
      </c>
      <c r="CD152" s="1">
        <v>4942.1419999999998</v>
      </c>
      <c r="CE152" s="1">
        <v>4482.4480000000003</v>
      </c>
      <c r="CF152" s="1">
        <v>3551.9340000000002</v>
      </c>
      <c r="CG152" s="1">
        <v>2439.348</v>
      </c>
      <c r="CH152" s="1">
        <v>2455.3780000000002</v>
      </c>
      <c r="CI152" s="1">
        <v>4872.2879999999996</v>
      </c>
      <c r="CJ152" s="1">
        <v>3874.402</v>
      </c>
      <c r="CK152" s="1">
        <v>2274.1410000000001</v>
      </c>
      <c r="CL152" s="1">
        <v>3934.5639999999999</v>
      </c>
      <c r="CM152" s="1">
        <v>8074.4610000000002</v>
      </c>
      <c r="CN152" s="1">
        <v>62360</v>
      </c>
      <c r="CO152" s="1">
        <v>11995</v>
      </c>
      <c r="CP152" s="1">
        <v>1576654</v>
      </c>
      <c r="CQ152" s="1">
        <v>303258</v>
      </c>
      <c r="CR152" s="1">
        <v>56284.362000000001</v>
      </c>
      <c r="CS152">
        <v>2018</v>
      </c>
      <c r="CT152">
        <v>28012.292295327075</v>
      </c>
      <c r="CV152">
        <v>386</v>
      </c>
      <c r="CW152">
        <v>108.12744825996252</v>
      </c>
    </row>
    <row r="153" spans="1:101">
      <c r="A153" s="100">
        <v>10495</v>
      </c>
      <c r="B153" t="s">
        <v>122</v>
      </c>
      <c r="C153" t="s">
        <v>109</v>
      </c>
      <c r="D153" t="s">
        <v>491</v>
      </c>
      <c r="E153" t="s">
        <v>485</v>
      </c>
      <c r="F153">
        <v>61813</v>
      </c>
      <c r="G153" s="103" t="s">
        <v>174</v>
      </c>
      <c r="H153" t="s">
        <v>113</v>
      </c>
      <c r="I153" t="s">
        <v>114</v>
      </c>
      <c r="J153" t="s">
        <v>8</v>
      </c>
      <c r="K153">
        <v>22</v>
      </c>
      <c r="L153">
        <v>3</v>
      </c>
      <c r="M153" t="s">
        <v>125</v>
      </c>
      <c r="N153" t="s">
        <v>243</v>
      </c>
      <c r="O153" t="s">
        <v>492</v>
      </c>
      <c r="P153" t="s">
        <v>275</v>
      </c>
      <c r="Q153" t="s">
        <v>118</v>
      </c>
      <c r="R153" t="s">
        <v>119</v>
      </c>
      <c r="S153" t="s">
        <v>267</v>
      </c>
      <c r="T153" s="1">
        <v>63710</v>
      </c>
      <c r="U153" s="1">
        <v>60138</v>
      </c>
      <c r="V153" s="1">
        <v>66251</v>
      </c>
      <c r="W153" s="1">
        <v>64123</v>
      </c>
      <c r="X153" s="1">
        <v>42487</v>
      </c>
      <c r="Y153" s="1">
        <v>58437</v>
      </c>
      <c r="Z153" s="1">
        <v>64046</v>
      </c>
      <c r="AA153" s="1">
        <v>66018</v>
      </c>
      <c r="AB153" s="1">
        <v>63830</v>
      </c>
      <c r="AC153" s="1">
        <v>64590</v>
      </c>
      <c r="AD153" s="1">
        <v>62396</v>
      </c>
      <c r="AE153" s="1">
        <v>63759</v>
      </c>
      <c r="AF153" s="1">
        <v>12122</v>
      </c>
      <c r="AG153" s="1">
        <v>10923</v>
      </c>
      <c r="AH153" s="1">
        <v>12520</v>
      </c>
      <c r="AI153" s="1">
        <v>12318</v>
      </c>
      <c r="AJ153" s="1">
        <v>8382</v>
      </c>
      <c r="AK153" s="1">
        <v>11948</v>
      </c>
      <c r="AL153" s="1">
        <v>12719</v>
      </c>
      <c r="AM153" s="1">
        <v>12670</v>
      </c>
      <c r="AN153" s="1">
        <v>12669</v>
      </c>
      <c r="AO153" s="1">
        <v>12764</v>
      </c>
      <c r="AP153" s="1">
        <v>12129</v>
      </c>
      <c r="AQ153" s="1">
        <v>12368</v>
      </c>
      <c r="AR153" s="2">
        <v>11.5</v>
      </c>
      <c r="AS153" s="2">
        <v>11.5</v>
      </c>
      <c r="AT153" s="2">
        <v>11.5</v>
      </c>
      <c r="AU153" s="2">
        <v>11.5</v>
      </c>
      <c r="AV153" s="2">
        <v>11.5</v>
      </c>
      <c r="AW153" s="2">
        <v>11.5</v>
      </c>
      <c r="AX153" s="2">
        <v>11.5</v>
      </c>
      <c r="AY153" s="2">
        <v>11.5</v>
      </c>
      <c r="AZ153" s="2">
        <v>11.5</v>
      </c>
      <c r="BA153" s="2">
        <v>11.5</v>
      </c>
      <c r="BB153" s="2">
        <v>11.5</v>
      </c>
      <c r="BC153" s="2">
        <v>11.5</v>
      </c>
      <c r="BD153" s="1">
        <v>732665</v>
      </c>
      <c r="BE153" s="1">
        <v>691587</v>
      </c>
      <c r="BF153" s="1">
        <v>761887</v>
      </c>
      <c r="BG153" s="1">
        <v>737415</v>
      </c>
      <c r="BH153" s="1">
        <v>488601</v>
      </c>
      <c r="BI153" s="1">
        <v>672026</v>
      </c>
      <c r="BJ153" s="1">
        <v>736529</v>
      </c>
      <c r="BK153" s="1">
        <v>759207</v>
      </c>
      <c r="BL153" s="1">
        <v>734045</v>
      </c>
      <c r="BM153" s="1">
        <v>742785</v>
      </c>
      <c r="BN153" s="1">
        <v>717554</v>
      </c>
      <c r="BO153" s="1">
        <v>733229</v>
      </c>
      <c r="BP153" s="1">
        <v>139407</v>
      </c>
      <c r="BQ153" s="1">
        <v>125609</v>
      </c>
      <c r="BR153" s="1">
        <v>143975</v>
      </c>
      <c r="BS153" s="1">
        <v>141662</v>
      </c>
      <c r="BT153" s="1">
        <v>96390</v>
      </c>
      <c r="BU153" s="1">
        <v>137404</v>
      </c>
      <c r="BV153" s="1">
        <v>146265</v>
      </c>
      <c r="BW153" s="1">
        <v>145709</v>
      </c>
      <c r="BX153" s="1">
        <v>145693</v>
      </c>
      <c r="BY153" s="1">
        <v>146783</v>
      </c>
      <c r="BZ153" s="1">
        <v>139483</v>
      </c>
      <c r="CA153" s="1">
        <v>142234</v>
      </c>
      <c r="CB153" s="1">
        <v>25825.56</v>
      </c>
      <c r="CC153" s="1">
        <v>23317.298999999999</v>
      </c>
      <c r="CD153" s="1">
        <v>26797.215</v>
      </c>
      <c r="CE153" s="1">
        <v>26351.777999999998</v>
      </c>
      <c r="CF153" s="1">
        <v>17486.618999999999</v>
      </c>
      <c r="CG153" s="1">
        <v>25480.162</v>
      </c>
      <c r="CH153" s="1">
        <v>27182.784</v>
      </c>
      <c r="CI153" s="1">
        <v>27048.625</v>
      </c>
      <c r="CJ153" s="1">
        <v>27169.025000000001</v>
      </c>
      <c r="CK153" s="1">
        <v>27475.338</v>
      </c>
      <c r="CL153" s="1">
        <v>25953.587</v>
      </c>
      <c r="CM153" s="1">
        <v>26473.746999999999</v>
      </c>
      <c r="CN153" s="1">
        <v>739785</v>
      </c>
      <c r="CO153" s="1">
        <v>143532</v>
      </c>
      <c r="CP153" s="1">
        <v>8507530</v>
      </c>
      <c r="CQ153" s="1">
        <v>1650614</v>
      </c>
      <c r="CR153" s="1">
        <v>306561.74</v>
      </c>
      <c r="CS153">
        <v>2018</v>
      </c>
      <c r="CT153">
        <v>27751.44086799612</v>
      </c>
      <c r="CV153">
        <v>100</v>
      </c>
      <c r="CW153">
        <v>27.751440867996116</v>
      </c>
    </row>
    <row r="154" spans="1:101">
      <c r="A154" s="100">
        <v>10495</v>
      </c>
      <c r="B154" t="s">
        <v>122</v>
      </c>
      <c r="C154" t="s">
        <v>109</v>
      </c>
      <c r="D154" t="s">
        <v>491</v>
      </c>
      <c r="E154" t="s">
        <v>485</v>
      </c>
      <c r="F154">
        <v>61813</v>
      </c>
      <c r="G154" s="103" t="s">
        <v>174</v>
      </c>
      <c r="H154" t="s">
        <v>113</v>
      </c>
      <c r="I154" t="s">
        <v>114</v>
      </c>
      <c r="J154" t="s">
        <v>8</v>
      </c>
      <c r="K154">
        <v>22</v>
      </c>
      <c r="L154">
        <v>3</v>
      </c>
      <c r="M154" t="s">
        <v>125</v>
      </c>
      <c r="N154" t="s">
        <v>243</v>
      </c>
      <c r="O154" t="s">
        <v>126</v>
      </c>
      <c r="P154" t="s">
        <v>126</v>
      </c>
      <c r="Q154" t="s">
        <v>118</v>
      </c>
      <c r="R154" t="s">
        <v>119</v>
      </c>
      <c r="S154" t="s">
        <v>127</v>
      </c>
      <c r="T154" s="1">
        <v>0</v>
      </c>
      <c r="U154" s="1">
        <v>0</v>
      </c>
      <c r="V154" s="1">
        <v>0</v>
      </c>
      <c r="W154" s="1">
        <v>0</v>
      </c>
      <c r="X154" s="1">
        <v>0</v>
      </c>
      <c r="Y154" s="1">
        <v>0</v>
      </c>
      <c r="Z154" s="1">
        <v>0</v>
      </c>
      <c r="AA154" s="1">
        <v>0</v>
      </c>
      <c r="AB154" s="1">
        <v>0</v>
      </c>
      <c r="AC154" s="1">
        <v>0</v>
      </c>
      <c r="AD154" s="1">
        <v>0</v>
      </c>
      <c r="AE154" s="1">
        <v>0</v>
      </c>
      <c r="AF154" s="1">
        <v>0</v>
      </c>
      <c r="AG154" s="1">
        <v>0</v>
      </c>
      <c r="AH154" s="1">
        <v>0</v>
      </c>
      <c r="AI154" s="1">
        <v>0</v>
      </c>
      <c r="AJ154" s="1">
        <v>0</v>
      </c>
      <c r="AK154" s="1">
        <v>0</v>
      </c>
      <c r="AL154" s="1">
        <v>0</v>
      </c>
      <c r="AM154" s="1">
        <v>0</v>
      </c>
      <c r="AN154" s="1">
        <v>0</v>
      </c>
      <c r="AO154" s="1">
        <v>0</v>
      </c>
      <c r="AP154" s="1">
        <v>0</v>
      </c>
      <c r="AQ154" s="1">
        <v>0</v>
      </c>
      <c r="AR154" s="2">
        <v>0</v>
      </c>
      <c r="AS154" s="2">
        <v>0</v>
      </c>
      <c r="AT154" s="2">
        <v>0</v>
      </c>
      <c r="AU154" s="2">
        <v>0</v>
      </c>
      <c r="AV154" s="2">
        <v>0</v>
      </c>
      <c r="AW154" s="2">
        <v>0</v>
      </c>
      <c r="AX154" s="2">
        <v>0</v>
      </c>
      <c r="AY154" s="2">
        <v>0</v>
      </c>
      <c r="AZ154" s="2">
        <v>0</v>
      </c>
      <c r="BA154" s="2">
        <v>0</v>
      </c>
      <c r="BB154" s="2">
        <v>0</v>
      </c>
      <c r="BC154" s="2">
        <v>0</v>
      </c>
      <c r="BD154" s="1">
        <v>0</v>
      </c>
      <c r="BE154" s="1">
        <v>0</v>
      </c>
      <c r="BF154" s="1">
        <v>0</v>
      </c>
      <c r="BG154" s="1">
        <v>0</v>
      </c>
      <c r="BH154" s="1">
        <v>0</v>
      </c>
      <c r="BI154" s="1">
        <v>0</v>
      </c>
      <c r="BJ154" s="1">
        <v>0</v>
      </c>
      <c r="BK154" s="1">
        <v>0</v>
      </c>
      <c r="BL154" s="1">
        <v>0</v>
      </c>
      <c r="BM154" s="1">
        <v>0</v>
      </c>
      <c r="BN154" s="1">
        <v>0</v>
      </c>
      <c r="BO154" s="1">
        <v>0</v>
      </c>
      <c r="BP154" s="1">
        <v>0</v>
      </c>
      <c r="BQ154" s="1">
        <v>0</v>
      </c>
      <c r="BR154" s="1">
        <v>0</v>
      </c>
      <c r="BS154" s="1">
        <v>0</v>
      </c>
      <c r="BT154" s="1">
        <v>0</v>
      </c>
      <c r="BU154" s="1">
        <v>0</v>
      </c>
      <c r="BV154" s="1">
        <v>0</v>
      </c>
      <c r="BW154" s="1">
        <v>0</v>
      </c>
      <c r="BX154" s="1">
        <v>0</v>
      </c>
      <c r="BY154" s="1">
        <v>0</v>
      </c>
      <c r="BZ154" s="1">
        <v>0</v>
      </c>
      <c r="CA154" s="1">
        <v>0</v>
      </c>
      <c r="CB154" s="1">
        <v>0</v>
      </c>
      <c r="CC154" s="1">
        <v>0</v>
      </c>
      <c r="CD154" s="1">
        <v>0</v>
      </c>
      <c r="CE154" s="1">
        <v>0</v>
      </c>
      <c r="CF154" s="1">
        <v>0</v>
      </c>
      <c r="CG154" s="1">
        <v>0</v>
      </c>
      <c r="CH154" s="1">
        <v>0</v>
      </c>
      <c r="CI154" s="1">
        <v>0</v>
      </c>
      <c r="CJ154" s="1">
        <v>0</v>
      </c>
      <c r="CK154" s="1">
        <v>0</v>
      </c>
      <c r="CL154" s="1">
        <v>0</v>
      </c>
      <c r="CM154" s="1">
        <v>0</v>
      </c>
      <c r="CN154" s="1">
        <v>0</v>
      </c>
      <c r="CO154" s="1">
        <v>0</v>
      </c>
      <c r="CP154" s="1">
        <v>0</v>
      </c>
      <c r="CQ154" s="1">
        <v>0</v>
      </c>
      <c r="CR154" s="1">
        <v>0</v>
      </c>
      <c r="CS154">
        <v>2018</v>
      </c>
      <c r="CT154" t="s">
        <v>8</v>
      </c>
      <c r="CV154">
        <v>1587.3673828663013</v>
      </c>
      <c r="CW154" t="s">
        <v>8</v>
      </c>
    </row>
    <row r="155" spans="1:101">
      <c r="A155" s="100">
        <v>10495</v>
      </c>
      <c r="B155" t="s">
        <v>122</v>
      </c>
      <c r="C155" t="s">
        <v>109</v>
      </c>
      <c r="D155" t="s">
        <v>491</v>
      </c>
      <c r="E155" t="s">
        <v>485</v>
      </c>
      <c r="F155">
        <v>61813</v>
      </c>
      <c r="G155" s="103" t="s">
        <v>174</v>
      </c>
      <c r="H155" t="s">
        <v>113</v>
      </c>
      <c r="I155" t="s">
        <v>114</v>
      </c>
      <c r="J155" t="s">
        <v>8</v>
      </c>
      <c r="K155">
        <v>22</v>
      </c>
      <c r="L155">
        <v>3</v>
      </c>
      <c r="M155" t="s">
        <v>125</v>
      </c>
      <c r="N155" t="s">
        <v>243</v>
      </c>
      <c r="O155" t="s">
        <v>128</v>
      </c>
      <c r="P155" t="s">
        <v>128</v>
      </c>
      <c r="Q155" t="s">
        <v>118</v>
      </c>
      <c r="R155" t="s">
        <v>119</v>
      </c>
      <c r="S155" t="s">
        <v>127</v>
      </c>
      <c r="T155" s="1">
        <v>3566</v>
      </c>
      <c r="U155" s="1">
        <v>1641</v>
      </c>
      <c r="V155" s="1">
        <v>750</v>
      </c>
      <c r="W155" s="1">
        <v>708</v>
      </c>
      <c r="X155" s="1">
        <v>2239</v>
      </c>
      <c r="Y155" s="1">
        <v>22</v>
      </c>
      <c r="Z155" s="1">
        <v>264</v>
      </c>
      <c r="AA155" s="1">
        <v>430</v>
      </c>
      <c r="AB155" s="1">
        <v>1571</v>
      </c>
      <c r="AC155" s="1">
        <v>4070</v>
      </c>
      <c r="AD155" s="1">
        <v>2770</v>
      </c>
      <c r="AE155" s="1">
        <v>5075</v>
      </c>
      <c r="AF155" s="1">
        <v>679</v>
      </c>
      <c r="AG155" s="1">
        <v>298</v>
      </c>
      <c r="AH155" s="1">
        <v>142</v>
      </c>
      <c r="AI155" s="1">
        <v>136</v>
      </c>
      <c r="AJ155" s="1">
        <v>442</v>
      </c>
      <c r="AK155" s="1">
        <v>4</v>
      </c>
      <c r="AL155" s="1">
        <v>52</v>
      </c>
      <c r="AM155" s="1">
        <v>83</v>
      </c>
      <c r="AN155" s="1">
        <v>312</v>
      </c>
      <c r="AO155" s="1">
        <v>804</v>
      </c>
      <c r="AP155" s="1">
        <v>538</v>
      </c>
      <c r="AQ155" s="1">
        <v>984</v>
      </c>
      <c r="AR155" s="2">
        <v>6.25</v>
      </c>
      <c r="AS155" s="2">
        <v>6.25</v>
      </c>
      <c r="AT155" s="2">
        <v>6.25</v>
      </c>
      <c r="AU155" s="2">
        <v>6.25</v>
      </c>
      <c r="AV155" s="2">
        <v>6.25</v>
      </c>
      <c r="AW155" s="2">
        <v>6.25</v>
      </c>
      <c r="AX155" s="2">
        <v>6.25</v>
      </c>
      <c r="AY155" s="2">
        <v>6.25</v>
      </c>
      <c r="AZ155" s="2">
        <v>6.25</v>
      </c>
      <c r="BA155" s="2">
        <v>6.25</v>
      </c>
      <c r="BB155" s="2">
        <v>6.25</v>
      </c>
      <c r="BC155" s="2">
        <v>6.25</v>
      </c>
      <c r="BD155" s="1">
        <v>22288</v>
      </c>
      <c r="BE155" s="1">
        <v>10256</v>
      </c>
      <c r="BF155" s="1">
        <v>4688</v>
      </c>
      <c r="BG155" s="1">
        <v>4425</v>
      </c>
      <c r="BH155" s="1">
        <v>13994</v>
      </c>
      <c r="BI155" s="1">
        <v>138</v>
      </c>
      <c r="BJ155" s="1">
        <v>1650</v>
      </c>
      <c r="BK155" s="1">
        <v>2688</v>
      </c>
      <c r="BL155" s="1">
        <v>9819</v>
      </c>
      <c r="BM155" s="1">
        <v>25438</v>
      </c>
      <c r="BN155" s="1">
        <v>17313</v>
      </c>
      <c r="BO155" s="1">
        <v>31719</v>
      </c>
      <c r="BP155" s="1">
        <v>4241</v>
      </c>
      <c r="BQ155" s="1">
        <v>1863</v>
      </c>
      <c r="BR155" s="1">
        <v>886</v>
      </c>
      <c r="BS155" s="1">
        <v>850</v>
      </c>
      <c r="BT155" s="1">
        <v>2761</v>
      </c>
      <c r="BU155" s="1">
        <v>28</v>
      </c>
      <c r="BV155" s="1">
        <v>328</v>
      </c>
      <c r="BW155" s="1">
        <v>516</v>
      </c>
      <c r="BX155" s="1">
        <v>1949</v>
      </c>
      <c r="BY155" s="1">
        <v>5027</v>
      </c>
      <c r="BZ155" s="1">
        <v>3365</v>
      </c>
      <c r="CA155" s="1">
        <v>6153</v>
      </c>
      <c r="CB155" s="1">
        <v>785.60799999999995</v>
      </c>
      <c r="CC155" s="1">
        <v>345.79599999999999</v>
      </c>
      <c r="CD155" s="1">
        <v>164.87</v>
      </c>
      <c r="CE155" s="1">
        <v>158.12899999999999</v>
      </c>
      <c r="CF155" s="1">
        <v>500.82499999999999</v>
      </c>
      <c r="CG155" s="1">
        <v>5.2130000000000001</v>
      </c>
      <c r="CH155" s="1">
        <v>60.896000000000001</v>
      </c>
      <c r="CI155" s="1">
        <v>95.748999999999995</v>
      </c>
      <c r="CJ155" s="1">
        <v>363.41899999999998</v>
      </c>
      <c r="CK155" s="1">
        <v>940.92399999999998</v>
      </c>
      <c r="CL155" s="1">
        <v>626.18499999999995</v>
      </c>
      <c r="CM155" s="1">
        <v>1145.229</v>
      </c>
      <c r="CN155" s="1">
        <v>23106</v>
      </c>
      <c r="CO155" s="1">
        <v>4474</v>
      </c>
      <c r="CP155" s="1">
        <v>144416</v>
      </c>
      <c r="CQ155" s="1">
        <v>27967</v>
      </c>
      <c r="CR155" s="1">
        <v>5192.8429999999998</v>
      </c>
      <c r="CS155">
        <v>2018</v>
      </c>
      <c r="CT155">
        <v>27810.584683573143</v>
      </c>
      <c r="CV155">
        <v>1115.164113563842</v>
      </c>
      <c r="CW155">
        <v>310.13366016349005</v>
      </c>
    </row>
    <row r="156" spans="1:101">
      <c r="A156" s="100">
        <v>10495</v>
      </c>
      <c r="B156" t="s">
        <v>122</v>
      </c>
      <c r="C156" t="s">
        <v>109</v>
      </c>
      <c r="D156" t="s">
        <v>491</v>
      </c>
      <c r="E156" t="s">
        <v>485</v>
      </c>
      <c r="F156">
        <v>61813</v>
      </c>
      <c r="G156" s="103" t="s">
        <v>174</v>
      </c>
      <c r="H156" t="s">
        <v>113</v>
      </c>
      <c r="I156" t="s">
        <v>114</v>
      </c>
      <c r="J156" t="s">
        <v>8</v>
      </c>
      <c r="K156">
        <v>22</v>
      </c>
      <c r="L156">
        <v>3</v>
      </c>
      <c r="M156" t="s">
        <v>125</v>
      </c>
      <c r="N156" t="s">
        <v>243</v>
      </c>
      <c r="O156" t="s">
        <v>486</v>
      </c>
      <c r="P156" t="s">
        <v>369</v>
      </c>
      <c r="Q156" t="s">
        <v>118</v>
      </c>
      <c r="R156" t="s">
        <v>119</v>
      </c>
      <c r="S156" t="s">
        <v>267</v>
      </c>
      <c r="T156" s="1">
        <v>855</v>
      </c>
      <c r="U156" s="1">
        <v>2190</v>
      </c>
      <c r="V156" s="1">
        <v>769</v>
      </c>
      <c r="W156" s="1">
        <v>4016</v>
      </c>
      <c r="X156" s="1">
        <v>3118</v>
      </c>
      <c r="Y156" s="1">
        <v>3350</v>
      </c>
      <c r="Z156" s="1">
        <v>4597</v>
      </c>
      <c r="AA156" s="1">
        <v>5321</v>
      </c>
      <c r="AB156" s="1">
        <v>4872</v>
      </c>
      <c r="AC156" s="1">
        <v>1436</v>
      </c>
      <c r="AD156" s="1">
        <v>2002</v>
      </c>
      <c r="AE156" s="1">
        <v>29</v>
      </c>
      <c r="AF156" s="1">
        <v>163</v>
      </c>
      <c r="AG156" s="1">
        <v>398</v>
      </c>
      <c r="AH156" s="1">
        <v>145</v>
      </c>
      <c r="AI156" s="1">
        <v>771</v>
      </c>
      <c r="AJ156" s="1">
        <v>615</v>
      </c>
      <c r="AK156" s="1">
        <v>685</v>
      </c>
      <c r="AL156" s="1">
        <v>913</v>
      </c>
      <c r="AM156" s="1">
        <v>1021</v>
      </c>
      <c r="AN156" s="1">
        <v>967</v>
      </c>
      <c r="AO156" s="1">
        <v>284</v>
      </c>
      <c r="AP156" s="1">
        <v>389</v>
      </c>
      <c r="AQ156" s="1">
        <v>6</v>
      </c>
      <c r="AR156" s="2">
        <v>4</v>
      </c>
      <c r="AS156" s="2">
        <v>4.2</v>
      </c>
      <c r="AT156" s="2">
        <v>4.2</v>
      </c>
      <c r="AU156" s="2">
        <v>4.2</v>
      </c>
      <c r="AV156" s="2">
        <v>4.2</v>
      </c>
      <c r="AW156" s="2">
        <v>4.5</v>
      </c>
      <c r="AX156" s="2">
        <v>4.2</v>
      </c>
      <c r="AY156" s="2">
        <v>4.2</v>
      </c>
      <c r="AZ156" s="2">
        <v>4.2</v>
      </c>
      <c r="BA156" s="2">
        <v>4.2</v>
      </c>
      <c r="BB156" s="2">
        <v>4.2</v>
      </c>
      <c r="BC156" s="2">
        <v>4.2</v>
      </c>
      <c r="BD156" s="1">
        <v>3420</v>
      </c>
      <c r="BE156" s="1">
        <v>9198</v>
      </c>
      <c r="BF156" s="1">
        <v>3230</v>
      </c>
      <c r="BG156" s="1">
        <v>16867</v>
      </c>
      <c r="BH156" s="1">
        <v>13096</v>
      </c>
      <c r="BI156" s="1">
        <v>15075</v>
      </c>
      <c r="BJ156" s="1">
        <v>19307</v>
      </c>
      <c r="BK156" s="1">
        <v>22348</v>
      </c>
      <c r="BL156" s="1">
        <v>20462</v>
      </c>
      <c r="BM156" s="1">
        <v>6031</v>
      </c>
      <c r="BN156" s="1">
        <v>8408</v>
      </c>
      <c r="BO156" s="1">
        <v>122</v>
      </c>
      <c r="BP156" s="1">
        <v>651</v>
      </c>
      <c r="BQ156" s="1">
        <v>1671</v>
      </c>
      <c r="BR156" s="1">
        <v>610</v>
      </c>
      <c r="BS156" s="1">
        <v>3240</v>
      </c>
      <c r="BT156" s="1">
        <v>2583</v>
      </c>
      <c r="BU156" s="1">
        <v>3082</v>
      </c>
      <c r="BV156" s="1">
        <v>3834</v>
      </c>
      <c r="BW156" s="1">
        <v>4289</v>
      </c>
      <c r="BX156" s="1">
        <v>4061</v>
      </c>
      <c r="BY156" s="1">
        <v>1192</v>
      </c>
      <c r="BZ156" s="1">
        <v>1634</v>
      </c>
      <c r="CA156" s="1">
        <v>24</v>
      </c>
      <c r="CB156" s="1">
        <v>120.551</v>
      </c>
      <c r="CC156" s="1">
        <v>310.11599999999999</v>
      </c>
      <c r="CD156" s="1">
        <v>113.599</v>
      </c>
      <c r="CE156" s="1">
        <v>602.75599999999997</v>
      </c>
      <c r="CF156" s="1">
        <v>468.68099999999998</v>
      </c>
      <c r="CG156" s="1">
        <v>571.57600000000002</v>
      </c>
      <c r="CH156" s="1">
        <v>712.57100000000003</v>
      </c>
      <c r="CI156" s="1">
        <v>796.21</v>
      </c>
      <c r="CJ156" s="1">
        <v>757.37</v>
      </c>
      <c r="CK156" s="1">
        <v>223.09200000000001</v>
      </c>
      <c r="CL156" s="1">
        <v>304.12799999999999</v>
      </c>
      <c r="CM156" s="1">
        <v>4.3979999999999997</v>
      </c>
      <c r="CN156" s="1">
        <v>32555</v>
      </c>
      <c r="CO156" s="1">
        <v>6357</v>
      </c>
      <c r="CP156" s="1">
        <v>137564</v>
      </c>
      <c r="CQ156" s="1">
        <v>26871</v>
      </c>
      <c r="CR156" s="1">
        <v>4985.0479999999998</v>
      </c>
      <c r="CS156">
        <v>2018</v>
      </c>
      <c r="CT156">
        <v>27595.321048062127</v>
      </c>
      <c r="CV156">
        <v>0</v>
      </c>
      <c r="CW156">
        <v>0</v>
      </c>
    </row>
    <row r="157" spans="1:101">
      <c r="A157" s="100">
        <v>10495</v>
      </c>
      <c r="B157" t="s">
        <v>122</v>
      </c>
      <c r="C157" t="s">
        <v>109</v>
      </c>
      <c r="D157" t="s">
        <v>491</v>
      </c>
      <c r="E157" t="s">
        <v>485</v>
      </c>
      <c r="F157">
        <v>61813</v>
      </c>
      <c r="G157" s="103" t="s">
        <v>174</v>
      </c>
      <c r="H157" t="s">
        <v>113</v>
      </c>
      <c r="I157" t="s">
        <v>114</v>
      </c>
      <c r="J157" t="s">
        <v>8</v>
      </c>
      <c r="K157">
        <v>22</v>
      </c>
      <c r="L157">
        <v>3</v>
      </c>
      <c r="M157" t="s">
        <v>125</v>
      </c>
      <c r="N157" t="s">
        <v>243</v>
      </c>
      <c r="O157" t="s">
        <v>493</v>
      </c>
      <c r="P157" t="s">
        <v>310</v>
      </c>
      <c r="Q157" t="s">
        <v>118</v>
      </c>
      <c r="R157" t="s">
        <v>119</v>
      </c>
      <c r="S157" t="s">
        <v>267</v>
      </c>
      <c r="T157" s="1">
        <v>9585</v>
      </c>
      <c r="U157" s="1">
        <v>9150</v>
      </c>
      <c r="V157" s="1">
        <v>11992</v>
      </c>
      <c r="W157" s="1">
        <v>11529</v>
      </c>
      <c r="X157" s="1">
        <v>9043</v>
      </c>
      <c r="Y157" s="1">
        <v>11845</v>
      </c>
      <c r="Z157" s="1">
        <v>11584</v>
      </c>
      <c r="AA157" s="1">
        <v>10705</v>
      </c>
      <c r="AB157" s="1">
        <v>6344</v>
      </c>
      <c r="AC157" s="1">
        <v>9388</v>
      </c>
      <c r="AD157" s="1">
        <v>11427</v>
      </c>
      <c r="AE157" s="1">
        <v>10218</v>
      </c>
      <c r="AF157" s="1">
        <v>1824</v>
      </c>
      <c r="AG157" s="1">
        <v>1662</v>
      </c>
      <c r="AH157" s="1">
        <v>2266</v>
      </c>
      <c r="AI157" s="1">
        <v>2215</v>
      </c>
      <c r="AJ157" s="1">
        <v>1784</v>
      </c>
      <c r="AK157" s="1">
        <v>2422</v>
      </c>
      <c r="AL157" s="1">
        <v>2300</v>
      </c>
      <c r="AM157" s="1">
        <v>2055</v>
      </c>
      <c r="AN157" s="1">
        <v>1259</v>
      </c>
      <c r="AO157" s="1">
        <v>1855</v>
      </c>
      <c r="AP157" s="1">
        <v>2221</v>
      </c>
      <c r="AQ157" s="1">
        <v>1982</v>
      </c>
      <c r="AR157" s="2">
        <v>31</v>
      </c>
      <c r="AS157" s="2">
        <v>31</v>
      </c>
      <c r="AT157" s="2">
        <v>30</v>
      </c>
      <c r="AU157" s="2">
        <v>30</v>
      </c>
      <c r="AV157" s="2">
        <v>30</v>
      </c>
      <c r="AW157" s="2">
        <v>30</v>
      </c>
      <c r="AX157" s="2">
        <v>29</v>
      </c>
      <c r="AY157" s="2">
        <v>30</v>
      </c>
      <c r="AZ157" s="2">
        <v>30</v>
      </c>
      <c r="BA157" s="2">
        <v>30</v>
      </c>
      <c r="BB157" s="2">
        <v>30</v>
      </c>
      <c r="BC157" s="2">
        <v>30</v>
      </c>
      <c r="BD157" s="1">
        <v>297135</v>
      </c>
      <c r="BE157" s="1">
        <v>283650</v>
      </c>
      <c r="BF157" s="1">
        <v>359760</v>
      </c>
      <c r="BG157" s="1">
        <v>345870</v>
      </c>
      <c r="BH157" s="1">
        <v>271290</v>
      </c>
      <c r="BI157" s="1">
        <v>355350</v>
      </c>
      <c r="BJ157" s="1">
        <v>335936</v>
      </c>
      <c r="BK157" s="1">
        <v>321150</v>
      </c>
      <c r="BL157" s="1">
        <v>190320</v>
      </c>
      <c r="BM157" s="1">
        <v>281640</v>
      </c>
      <c r="BN157" s="1">
        <v>342810</v>
      </c>
      <c r="BO157" s="1">
        <v>306540</v>
      </c>
      <c r="BP157" s="1">
        <v>56537</v>
      </c>
      <c r="BQ157" s="1">
        <v>51518</v>
      </c>
      <c r="BR157" s="1">
        <v>67984</v>
      </c>
      <c r="BS157" s="1">
        <v>66444</v>
      </c>
      <c r="BT157" s="1">
        <v>53519</v>
      </c>
      <c r="BU157" s="1">
        <v>72656</v>
      </c>
      <c r="BV157" s="1">
        <v>66713</v>
      </c>
      <c r="BW157" s="1">
        <v>61636</v>
      </c>
      <c r="BX157" s="1">
        <v>37775</v>
      </c>
      <c r="BY157" s="1">
        <v>55655</v>
      </c>
      <c r="BZ157" s="1">
        <v>66638</v>
      </c>
      <c r="CA157" s="1">
        <v>59464</v>
      </c>
      <c r="CB157" s="1">
        <v>10473.651</v>
      </c>
      <c r="CC157" s="1">
        <v>9563.4410000000007</v>
      </c>
      <c r="CD157" s="1">
        <v>12653.546</v>
      </c>
      <c r="CE157" s="1">
        <v>12359.790999999999</v>
      </c>
      <c r="CF157" s="1">
        <v>9709.2510000000002</v>
      </c>
      <c r="CG157" s="1">
        <v>13473.261</v>
      </c>
      <c r="CH157" s="1">
        <v>12398.257</v>
      </c>
      <c r="CI157" s="1">
        <v>11441.762000000001</v>
      </c>
      <c r="CJ157" s="1">
        <v>7044.2669999999998</v>
      </c>
      <c r="CK157" s="1">
        <v>10417.758</v>
      </c>
      <c r="CL157" s="1">
        <v>12399.273999999999</v>
      </c>
      <c r="CM157" s="1">
        <v>11067.85</v>
      </c>
      <c r="CN157" s="1">
        <v>122810</v>
      </c>
      <c r="CO157" s="1">
        <v>23845</v>
      </c>
      <c r="CP157" s="1">
        <v>3691451</v>
      </c>
      <c r="CQ157" s="1">
        <v>716539</v>
      </c>
      <c r="CR157" s="1">
        <v>133002.10999999999</v>
      </c>
      <c r="CS157">
        <v>2018</v>
      </c>
      <c r="CT157">
        <v>27754.830355698872</v>
      </c>
      <c r="CV157">
        <v>100</v>
      </c>
      <c r="CW157">
        <v>27.754830355698871</v>
      </c>
    </row>
    <row r="158" spans="1:101">
      <c r="A158" s="100">
        <v>10495</v>
      </c>
      <c r="B158" t="s">
        <v>122</v>
      </c>
      <c r="C158" t="s">
        <v>109</v>
      </c>
      <c r="D158" t="s">
        <v>491</v>
      </c>
      <c r="E158" t="s">
        <v>485</v>
      </c>
      <c r="F158">
        <v>61813</v>
      </c>
      <c r="G158" s="103" t="s">
        <v>174</v>
      </c>
      <c r="H158" t="s">
        <v>113</v>
      </c>
      <c r="I158" t="s">
        <v>114</v>
      </c>
      <c r="J158" t="s">
        <v>8</v>
      </c>
      <c r="K158">
        <v>22</v>
      </c>
      <c r="L158">
        <v>3</v>
      </c>
      <c r="M158" t="s">
        <v>125</v>
      </c>
      <c r="N158" t="s">
        <v>243</v>
      </c>
      <c r="O158" t="s">
        <v>274</v>
      </c>
      <c r="P158" t="s">
        <v>275</v>
      </c>
      <c r="Q158" t="s">
        <v>118</v>
      </c>
      <c r="R158" t="s">
        <v>119</v>
      </c>
      <c r="S158" t="s">
        <v>267</v>
      </c>
      <c r="T158" s="1">
        <v>25916</v>
      </c>
      <c r="U158" s="1">
        <v>26697</v>
      </c>
      <c r="V158" s="1">
        <v>32103</v>
      </c>
      <c r="W158" s="1">
        <v>23569</v>
      </c>
      <c r="X158" s="1">
        <v>19341</v>
      </c>
      <c r="Y158" s="1">
        <v>19987</v>
      </c>
      <c r="Z158" s="1">
        <v>24501</v>
      </c>
      <c r="AA158" s="1">
        <v>19081</v>
      </c>
      <c r="AB158" s="1">
        <v>13733</v>
      </c>
      <c r="AC158" s="1">
        <v>16802</v>
      </c>
      <c r="AD158" s="1">
        <v>26806</v>
      </c>
      <c r="AE158" s="1">
        <v>21412</v>
      </c>
      <c r="AF158" s="1">
        <v>4931</v>
      </c>
      <c r="AG158" s="1">
        <v>4849</v>
      </c>
      <c r="AH158" s="1">
        <v>6067</v>
      </c>
      <c r="AI158" s="1">
        <v>4528</v>
      </c>
      <c r="AJ158" s="1">
        <v>3816</v>
      </c>
      <c r="AK158" s="1">
        <v>4087</v>
      </c>
      <c r="AL158" s="1">
        <v>4866</v>
      </c>
      <c r="AM158" s="1">
        <v>3662</v>
      </c>
      <c r="AN158" s="1">
        <v>2726</v>
      </c>
      <c r="AO158" s="1">
        <v>3320</v>
      </c>
      <c r="AP158" s="1">
        <v>5211</v>
      </c>
      <c r="AQ158" s="1">
        <v>4154</v>
      </c>
      <c r="AR158" s="2">
        <v>8.5</v>
      </c>
      <c r="AS158" s="2">
        <v>8.5</v>
      </c>
      <c r="AT158" s="2">
        <v>8.5</v>
      </c>
      <c r="AU158" s="2">
        <v>8.5</v>
      </c>
      <c r="AV158" s="2">
        <v>8.5</v>
      </c>
      <c r="AW158" s="2">
        <v>8.5</v>
      </c>
      <c r="AX158" s="2">
        <v>8.5</v>
      </c>
      <c r="AY158" s="2">
        <v>8.5</v>
      </c>
      <c r="AZ158" s="2">
        <v>8.5</v>
      </c>
      <c r="BA158" s="2">
        <v>8.5</v>
      </c>
      <c r="BB158" s="2">
        <v>8.5</v>
      </c>
      <c r="BC158" s="2">
        <v>8.5</v>
      </c>
      <c r="BD158" s="1">
        <v>220286</v>
      </c>
      <c r="BE158" s="1">
        <v>226925</v>
      </c>
      <c r="BF158" s="1">
        <v>272876</v>
      </c>
      <c r="BG158" s="1">
        <v>200337</v>
      </c>
      <c r="BH158" s="1">
        <v>164399</v>
      </c>
      <c r="BI158" s="1">
        <v>169890</v>
      </c>
      <c r="BJ158" s="1">
        <v>208259</v>
      </c>
      <c r="BK158" s="1">
        <v>162189</v>
      </c>
      <c r="BL158" s="1">
        <v>116731</v>
      </c>
      <c r="BM158" s="1">
        <v>142817</v>
      </c>
      <c r="BN158" s="1">
        <v>227851</v>
      </c>
      <c r="BO158" s="1">
        <v>182002</v>
      </c>
      <c r="BP158" s="1">
        <v>41915</v>
      </c>
      <c r="BQ158" s="1">
        <v>41215</v>
      </c>
      <c r="BR158" s="1">
        <v>51566</v>
      </c>
      <c r="BS158" s="1">
        <v>38486</v>
      </c>
      <c r="BT158" s="1">
        <v>32432</v>
      </c>
      <c r="BU158" s="1">
        <v>34736</v>
      </c>
      <c r="BV158" s="1">
        <v>41357</v>
      </c>
      <c r="BW158" s="1">
        <v>31128</v>
      </c>
      <c r="BX158" s="1">
        <v>23169</v>
      </c>
      <c r="BY158" s="1">
        <v>28222</v>
      </c>
      <c r="BZ158" s="1">
        <v>44291</v>
      </c>
      <c r="CA158" s="1">
        <v>35305</v>
      </c>
      <c r="CB158" s="1">
        <v>7764.817</v>
      </c>
      <c r="CC158" s="1">
        <v>7650.9049999999997</v>
      </c>
      <c r="CD158" s="1">
        <v>9597.6280000000006</v>
      </c>
      <c r="CE158" s="1">
        <v>7159.098</v>
      </c>
      <c r="CF158" s="1">
        <v>5883.69</v>
      </c>
      <c r="CG158" s="1">
        <v>6441.44</v>
      </c>
      <c r="CH158" s="1">
        <v>7686.1139999999996</v>
      </c>
      <c r="CI158" s="1">
        <v>5778.366</v>
      </c>
      <c r="CJ158" s="1">
        <v>4320.5169999999998</v>
      </c>
      <c r="CK158" s="1">
        <v>5282.7470000000003</v>
      </c>
      <c r="CL158" s="1">
        <v>8241.2620000000006</v>
      </c>
      <c r="CM158" s="1">
        <v>6571.3149999999996</v>
      </c>
      <c r="CN158" s="1">
        <v>269948</v>
      </c>
      <c r="CO158" s="1">
        <v>52217</v>
      </c>
      <c r="CP158" s="1">
        <v>2294562</v>
      </c>
      <c r="CQ158" s="1">
        <v>443822</v>
      </c>
      <c r="CR158" s="1">
        <v>82377.899000000005</v>
      </c>
      <c r="CS158">
        <v>2018</v>
      </c>
      <c r="CT158">
        <v>27854.097128648544</v>
      </c>
      <c r="CV158">
        <v>200</v>
      </c>
      <c r="CW158">
        <v>55.708194257297087</v>
      </c>
    </row>
    <row r="159" spans="1:101">
      <c r="A159" s="100">
        <v>10553</v>
      </c>
      <c r="B159" t="s">
        <v>108</v>
      </c>
      <c r="C159" t="s">
        <v>109</v>
      </c>
      <c r="D159" t="s">
        <v>500</v>
      </c>
      <c r="E159" t="s">
        <v>501</v>
      </c>
      <c r="F159">
        <v>4385</v>
      </c>
      <c r="G159" s="103" t="s">
        <v>112</v>
      </c>
      <c r="H159" t="s">
        <v>113</v>
      </c>
      <c r="I159" t="s">
        <v>114</v>
      </c>
      <c r="J159" t="s">
        <v>8</v>
      </c>
      <c r="K159">
        <v>326</v>
      </c>
      <c r="L159">
        <v>6</v>
      </c>
      <c r="M159" t="s">
        <v>502</v>
      </c>
      <c r="N159" t="s">
        <v>242</v>
      </c>
      <c r="O159" t="s">
        <v>126</v>
      </c>
      <c r="P159" t="s">
        <v>126</v>
      </c>
      <c r="Q159" t="s">
        <v>118</v>
      </c>
      <c r="R159" t="s">
        <v>142</v>
      </c>
      <c r="S159" t="s">
        <v>127</v>
      </c>
      <c r="T159" s="1">
        <v>35</v>
      </c>
      <c r="U159" s="1">
        <v>1</v>
      </c>
      <c r="V159" s="1">
        <v>1</v>
      </c>
      <c r="W159" s="1">
        <v>1</v>
      </c>
      <c r="X159" s="1">
        <v>1</v>
      </c>
      <c r="Y159" s="1">
        <v>1</v>
      </c>
      <c r="Z159" s="1">
        <v>1</v>
      </c>
      <c r="AA159" s="1">
        <v>3</v>
      </c>
      <c r="AB159" s="1">
        <v>1</v>
      </c>
      <c r="AC159" s="1">
        <v>1</v>
      </c>
      <c r="AD159" s="1">
        <v>2</v>
      </c>
      <c r="AE159" s="1">
        <v>1</v>
      </c>
      <c r="AF159" s="1">
        <v>35</v>
      </c>
      <c r="AG159" s="1">
        <v>1</v>
      </c>
      <c r="AH159" s="1">
        <v>1</v>
      </c>
      <c r="AI159" s="1">
        <v>1</v>
      </c>
      <c r="AJ159" s="1">
        <v>1</v>
      </c>
      <c r="AK159" s="1">
        <v>1</v>
      </c>
      <c r="AL159" s="1">
        <v>1</v>
      </c>
      <c r="AM159" s="1">
        <v>3</v>
      </c>
      <c r="AN159" s="1">
        <v>1</v>
      </c>
      <c r="AO159" s="1">
        <v>1</v>
      </c>
      <c r="AP159" s="1">
        <v>2</v>
      </c>
      <c r="AQ159" s="1">
        <v>1</v>
      </c>
      <c r="AR159" s="2">
        <v>6.2</v>
      </c>
      <c r="AS159" s="2">
        <v>6.2</v>
      </c>
      <c r="AT159" s="2">
        <v>6.2</v>
      </c>
      <c r="AU159" s="2">
        <v>6.2</v>
      </c>
      <c r="AV159" s="2">
        <v>6.2</v>
      </c>
      <c r="AW159" s="2">
        <v>6.2</v>
      </c>
      <c r="AX159" s="2">
        <v>6.2</v>
      </c>
      <c r="AY159" s="2">
        <v>6.2</v>
      </c>
      <c r="AZ159" s="2">
        <v>6.2</v>
      </c>
      <c r="BA159" s="2">
        <v>6.2</v>
      </c>
      <c r="BB159" s="2">
        <v>6.2</v>
      </c>
      <c r="BC159" s="2">
        <v>6.2</v>
      </c>
      <c r="BD159" s="1">
        <v>217</v>
      </c>
      <c r="BE159" s="1">
        <v>6</v>
      </c>
      <c r="BF159" s="1">
        <v>6</v>
      </c>
      <c r="BG159" s="1">
        <v>6</v>
      </c>
      <c r="BH159" s="1">
        <v>6</v>
      </c>
      <c r="BI159" s="1">
        <v>6</v>
      </c>
      <c r="BJ159" s="1">
        <v>6</v>
      </c>
      <c r="BK159" s="1">
        <v>19</v>
      </c>
      <c r="BL159" s="1">
        <v>6</v>
      </c>
      <c r="BM159" s="1">
        <v>6</v>
      </c>
      <c r="BN159" s="1">
        <v>12</v>
      </c>
      <c r="BO159" s="1">
        <v>6</v>
      </c>
      <c r="BP159" s="1">
        <v>217</v>
      </c>
      <c r="BQ159" s="1">
        <v>6</v>
      </c>
      <c r="BR159" s="1">
        <v>6</v>
      </c>
      <c r="BS159" s="1">
        <v>6</v>
      </c>
      <c r="BT159" s="1">
        <v>6</v>
      </c>
      <c r="BU159" s="1">
        <v>6</v>
      </c>
      <c r="BV159" s="1">
        <v>6</v>
      </c>
      <c r="BW159" s="1">
        <v>19</v>
      </c>
      <c r="BX159" s="1">
        <v>6</v>
      </c>
      <c r="BY159" s="1">
        <v>6</v>
      </c>
      <c r="BZ159" s="1">
        <v>12</v>
      </c>
      <c r="CA159" s="1">
        <v>6</v>
      </c>
      <c r="CB159" s="1">
        <v>4.0259999999999998</v>
      </c>
      <c r="CC159" s="1">
        <v>0.155</v>
      </c>
      <c r="CD159" s="1">
        <v>0.17199999999999999</v>
      </c>
      <c r="CE159" s="1">
        <v>0.13200000000000001</v>
      </c>
      <c r="CF159" s="1">
        <v>0.14599999999999999</v>
      </c>
      <c r="CG159" s="1">
        <v>0.126</v>
      </c>
      <c r="CH159" s="1">
        <v>0.17299999999999999</v>
      </c>
      <c r="CI159" s="1">
        <v>0.313</v>
      </c>
      <c r="CJ159" s="1">
        <v>0.154</v>
      </c>
      <c r="CK159" s="1">
        <v>0.13900000000000001</v>
      </c>
      <c r="CL159" s="1">
        <v>0.29899999999999999</v>
      </c>
      <c r="CM159" s="1">
        <v>0.16500000000000001</v>
      </c>
      <c r="CN159" s="1">
        <v>49</v>
      </c>
      <c r="CO159" s="1">
        <v>49</v>
      </c>
      <c r="CP159" s="1">
        <v>302</v>
      </c>
      <c r="CQ159" s="1">
        <v>302</v>
      </c>
      <c r="CR159" s="1">
        <v>6</v>
      </c>
      <c r="CS159">
        <v>2018</v>
      </c>
      <c r="CT159">
        <v>50333.333333333336</v>
      </c>
      <c r="CV159">
        <v>1587.3673828663013</v>
      </c>
      <c r="CW159">
        <v>798.97491604270499</v>
      </c>
    </row>
    <row r="160" spans="1:101">
      <c r="A160" s="100">
        <v>10613</v>
      </c>
      <c r="B160" t="s">
        <v>122</v>
      </c>
      <c r="C160" t="s">
        <v>109</v>
      </c>
      <c r="D160" t="s">
        <v>511</v>
      </c>
      <c r="E160" t="s">
        <v>512</v>
      </c>
      <c r="F160">
        <v>5232</v>
      </c>
      <c r="G160" s="103" t="s">
        <v>174</v>
      </c>
      <c r="H160" t="s">
        <v>113</v>
      </c>
      <c r="I160" t="s">
        <v>114</v>
      </c>
      <c r="J160" t="s">
        <v>8</v>
      </c>
      <c r="K160">
        <v>322122</v>
      </c>
      <c r="L160">
        <v>7</v>
      </c>
      <c r="M160" t="s">
        <v>207</v>
      </c>
      <c r="N160" t="s">
        <v>243</v>
      </c>
      <c r="O160" t="s">
        <v>492</v>
      </c>
      <c r="P160" t="s">
        <v>275</v>
      </c>
      <c r="Q160" t="s">
        <v>317</v>
      </c>
      <c r="R160" t="s">
        <v>132</v>
      </c>
      <c r="S160" t="s">
        <v>267</v>
      </c>
      <c r="T160" s="1">
        <v>53383</v>
      </c>
      <c r="U160" s="1">
        <v>24890</v>
      </c>
      <c r="V160" s="1">
        <v>53641</v>
      </c>
      <c r="W160" s="1">
        <v>49822</v>
      </c>
      <c r="X160" s="1">
        <v>54265</v>
      </c>
      <c r="Y160" s="1">
        <v>49632</v>
      </c>
      <c r="Z160" s="1">
        <v>52604</v>
      </c>
      <c r="AA160" s="1">
        <v>37857</v>
      </c>
      <c r="AB160" s="1">
        <v>43405</v>
      </c>
      <c r="AC160" s="1">
        <v>50698</v>
      </c>
      <c r="AD160" s="1">
        <v>50757</v>
      </c>
      <c r="AE160" s="1">
        <v>50245</v>
      </c>
      <c r="AF160" s="1">
        <v>7563</v>
      </c>
      <c r="AG160" s="1">
        <v>4316</v>
      </c>
      <c r="AH160" s="1">
        <v>6622</v>
      </c>
      <c r="AI160" s="1">
        <v>7416</v>
      </c>
      <c r="AJ160" s="1">
        <v>8058</v>
      </c>
      <c r="AK160" s="1">
        <v>8193</v>
      </c>
      <c r="AL160" s="1">
        <v>8705</v>
      </c>
      <c r="AM160" s="1">
        <v>7061</v>
      </c>
      <c r="AN160" s="1">
        <v>7345</v>
      </c>
      <c r="AO160" s="1">
        <v>1782</v>
      </c>
      <c r="AP160" s="1">
        <v>7364</v>
      </c>
      <c r="AQ160" s="1">
        <v>7407</v>
      </c>
      <c r="AR160" s="2">
        <v>12</v>
      </c>
      <c r="AS160" s="2">
        <v>12</v>
      </c>
      <c r="AT160" s="2">
        <v>12</v>
      </c>
      <c r="AU160" s="2">
        <v>12</v>
      </c>
      <c r="AV160" s="2">
        <v>12</v>
      </c>
      <c r="AW160" s="2">
        <v>12</v>
      </c>
      <c r="AX160" s="2">
        <v>12</v>
      </c>
      <c r="AY160" s="2">
        <v>12</v>
      </c>
      <c r="AZ160" s="2">
        <v>12</v>
      </c>
      <c r="BA160" s="2">
        <v>12</v>
      </c>
      <c r="BB160" s="2">
        <v>12</v>
      </c>
      <c r="BC160" s="2">
        <v>12</v>
      </c>
      <c r="BD160" s="1">
        <v>640596</v>
      </c>
      <c r="BE160" s="1">
        <v>298680</v>
      </c>
      <c r="BF160" s="1">
        <v>643692</v>
      </c>
      <c r="BG160" s="1">
        <v>597864</v>
      </c>
      <c r="BH160" s="1">
        <v>651180</v>
      </c>
      <c r="BI160" s="1">
        <v>595584</v>
      </c>
      <c r="BJ160" s="1">
        <v>631248</v>
      </c>
      <c r="BK160" s="1">
        <v>454284</v>
      </c>
      <c r="BL160" s="1">
        <v>520860</v>
      </c>
      <c r="BM160" s="1">
        <v>608376</v>
      </c>
      <c r="BN160" s="1">
        <v>609084</v>
      </c>
      <c r="BO160" s="1">
        <v>602940</v>
      </c>
      <c r="BP160" s="1">
        <v>90750</v>
      </c>
      <c r="BQ160" s="1">
        <v>51795</v>
      </c>
      <c r="BR160" s="1">
        <v>79467</v>
      </c>
      <c r="BS160" s="1">
        <v>88991</v>
      </c>
      <c r="BT160" s="1">
        <v>96693</v>
      </c>
      <c r="BU160" s="1">
        <v>98320</v>
      </c>
      <c r="BV160" s="1">
        <v>104454</v>
      </c>
      <c r="BW160" s="1">
        <v>84728</v>
      </c>
      <c r="BX160" s="1">
        <v>88141</v>
      </c>
      <c r="BY160" s="1">
        <v>21378</v>
      </c>
      <c r="BZ160" s="1">
        <v>88366</v>
      </c>
      <c r="CA160" s="1">
        <v>88882</v>
      </c>
      <c r="CB160" s="1">
        <v>20480.028999999999</v>
      </c>
      <c r="CC160" s="1">
        <v>11688.844999999999</v>
      </c>
      <c r="CD160" s="1">
        <v>17933.55</v>
      </c>
      <c r="CE160" s="1">
        <v>20082.994999999999</v>
      </c>
      <c r="CF160" s="1">
        <v>21821.031999999999</v>
      </c>
      <c r="CG160" s="1">
        <v>22188.255000000001</v>
      </c>
      <c r="CH160" s="1">
        <v>23572.486000000001</v>
      </c>
      <c r="CI160" s="1">
        <v>19120.933000000001</v>
      </c>
      <c r="CJ160" s="1">
        <v>19891.226999999999</v>
      </c>
      <c r="CK160" s="1">
        <v>4824.4170000000004</v>
      </c>
      <c r="CL160" s="1">
        <v>19941.151000000002</v>
      </c>
      <c r="CM160" s="1">
        <v>20058.254000000001</v>
      </c>
      <c r="CN160" s="1">
        <v>571199</v>
      </c>
      <c r="CO160" s="1">
        <v>81832</v>
      </c>
      <c r="CP160" s="1">
        <v>6854388</v>
      </c>
      <c r="CQ160" s="1">
        <v>981965</v>
      </c>
      <c r="CR160" s="1">
        <v>221603.17</v>
      </c>
      <c r="CS160">
        <v>2018</v>
      </c>
      <c r="CT160">
        <v>30930.911322252294</v>
      </c>
      <c r="CV160">
        <v>100</v>
      </c>
      <c r="CW160">
        <v>30.930911322252292</v>
      </c>
    </row>
    <row r="161" spans="1:101">
      <c r="A161" s="100">
        <v>10613</v>
      </c>
      <c r="B161" t="s">
        <v>122</v>
      </c>
      <c r="C161" t="s">
        <v>109</v>
      </c>
      <c r="D161" t="s">
        <v>511</v>
      </c>
      <c r="E161" t="s">
        <v>512</v>
      </c>
      <c r="F161">
        <v>5232</v>
      </c>
      <c r="G161" s="103" t="s">
        <v>174</v>
      </c>
      <c r="H161" t="s">
        <v>113</v>
      </c>
      <c r="I161" t="s">
        <v>114</v>
      </c>
      <c r="J161" t="s">
        <v>8</v>
      </c>
      <c r="K161">
        <v>322122</v>
      </c>
      <c r="L161">
        <v>7</v>
      </c>
      <c r="M161" t="s">
        <v>207</v>
      </c>
      <c r="N161" t="s">
        <v>243</v>
      </c>
      <c r="O161" t="s">
        <v>117</v>
      </c>
      <c r="P161" t="s">
        <v>117</v>
      </c>
      <c r="Q161" t="s">
        <v>317</v>
      </c>
      <c r="R161" t="s">
        <v>132</v>
      </c>
      <c r="S161" t="s">
        <v>120</v>
      </c>
      <c r="T161" s="1">
        <v>123464</v>
      </c>
      <c r="U161" s="1">
        <v>174441</v>
      </c>
      <c r="V161" s="1">
        <v>97942</v>
      </c>
      <c r="W161" s="1">
        <v>89607</v>
      </c>
      <c r="X161" s="1">
        <v>57844</v>
      </c>
      <c r="Y161" s="1">
        <v>110515</v>
      </c>
      <c r="Z161" s="1">
        <v>111388</v>
      </c>
      <c r="AA161" s="1">
        <v>113843</v>
      </c>
      <c r="AB161" s="1">
        <v>136677</v>
      </c>
      <c r="AC161" s="1">
        <v>174735</v>
      </c>
      <c r="AD161" s="1">
        <v>129085</v>
      </c>
      <c r="AE161" s="1">
        <v>162529</v>
      </c>
      <c r="AF161" s="1">
        <v>17491</v>
      </c>
      <c r="AG161" s="1">
        <v>30250</v>
      </c>
      <c r="AH161" s="1">
        <v>12091</v>
      </c>
      <c r="AI161" s="1">
        <v>13338</v>
      </c>
      <c r="AJ161" s="1">
        <v>8589</v>
      </c>
      <c r="AK161" s="1">
        <v>18244</v>
      </c>
      <c r="AL161" s="1">
        <v>18432</v>
      </c>
      <c r="AM161" s="1">
        <v>21233</v>
      </c>
      <c r="AN161" s="1">
        <v>23129</v>
      </c>
      <c r="AO161" s="1">
        <v>6140</v>
      </c>
      <c r="AP161" s="1">
        <v>18728</v>
      </c>
      <c r="AQ161" s="1">
        <v>23959</v>
      </c>
      <c r="AR161" s="2">
        <v>1</v>
      </c>
      <c r="AS161" s="2">
        <v>1</v>
      </c>
      <c r="AT161" s="2">
        <v>1</v>
      </c>
      <c r="AU161" s="2">
        <v>1</v>
      </c>
      <c r="AV161" s="2">
        <v>1</v>
      </c>
      <c r="AW161" s="2">
        <v>1</v>
      </c>
      <c r="AX161" s="2">
        <v>1</v>
      </c>
      <c r="AY161" s="2">
        <v>1</v>
      </c>
      <c r="AZ161" s="2">
        <v>1</v>
      </c>
      <c r="BA161" s="2">
        <v>1</v>
      </c>
      <c r="BB161" s="2">
        <v>1</v>
      </c>
      <c r="BC161" s="2">
        <v>1</v>
      </c>
      <c r="BD161" s="1">
        <v>123464</v>
      </c>
      <c r="BE161" s="1">
        <v>174441</v>
      </c>
      <c r="BF161" s="1">
        <v>97942</v>
      </c>
      <c r="BG161" s="1">
        <v>89607</v>
      </c>
      <c r="BH161" s="1">
        <v>57844</v>
      </c>
      <c r="BI161" s="1">
        <v>110515</v>
      </c>
      <c r="BJ161" s="1">
        <v>111388</v>
      </c>
      <c r="BK161" s="1">
        <v>113843</v>
      </c>
      <c r="BL161" s="1">
        <v>136677</v>
      </c>
      <c r="BM161" s="1">
        <v>174735</v>
      </c>
      <c r="BN161" s="1">
        <v>129085</v>
      </c>
      <c r="BO161" s="1">
        <v>162529</v>
      </c>
      <c r="BP161" s="1">
        <v>17491</v>
      </c>
      <c r="BQ161" s="1">
        <v>30250</v>
      </c>
      <c r="BR161" s="1">
        <v>12091</v>
      </c>
      <c r="BS161" s="1">
        <v>13338</v>
      </c>
      <c r="BT161" s="1">
        <v>8589</v>
      </c>
      <c r="BU161" s="1">
        <v>18244</v>
      </c>
      <c r="BV161" s="1">
        <v>18432</v>
      </c>
      <c r="BW161" s="1">
        <v>21233</v>
      </c>
      <c r="BX161" s="1">
        <v>23129</v>
      </c>
      <c r="BY161" s="1">
        <v>6140</v>
      </c>
      <c r="BZ161" s="1">
        <v>18728</v>
      </c>
      <c r="CA161" s="1">
        <v>23959</v>
      </c>
      <c r="CB161" s="1">
        <v>3947.1779999999999</v>
      </c>
      <c r="CC161" s="1">
        <v>6826.7510000000002</v>
      </c>
      <c r="CD161" s="1">
        <v>2728.7080000000001</v>
      </c>
      <c r="CE161" s="1">
        <v>3010.011</v>
      </c>
      <c r="CF161" s="1">
        <v>1938.3520000000001</v>
      </c>
      <c r="CG161" s="1">
        <v>4117.1940000000004</v>
      </c>
      <c r="CH161" s="1">
        <v>4159.5249999999996</v>
      </c>
      <c r="CI161" s="1">
        <v>4791.6819999999998</v>
      </c>
      <c r="CJ161" s="1">
        <v>5219.585</v>
      </c>
      <c r="CK161" s="1">
        <v>1385.6469999999999</v>
      </c>
      <c r="CL161" s="1">
        <v>4226.1880000000001</v>
      </c>
      <c r="CM161" s="1">
        <v>5406.9189999999999</v>
      </c>
      <c r="CN161" s="1">
        <v>1482070</v>
      </c>
      <c r="CO161" s="1">
        <v>211624</v>
      </c>
      <c r="CP161" s="1">
        <v>1482070</v>
      </c>
      <c r="CQ161" s="1">
        <v>211624</v>
      </c>
      <c r="CR161" s="1">
        <v>47757.74</v>
      </c>
      <c r="CS161">
        <v>2018</v>
      </c>
      <c r="CT161">
        <v>31033.084898908535</v>
      </c>
      <c r="CV161">
        <v>475.6390309534886</v>
      </c>
      <c r="CW161">
        <v>147.60546428814197</v>
      </c>
    </row>
    <row r="162" spans="1:101">
      <c r="A162" s="100">
        <v>10613</v>
      </c>
      <c r="B162" t="s">
        <v>122</v>
      </c>
      <c r="C162" t="s">
        <v>109</v>
      </c>
      <c r="D162" t="s">
        <v>511</v>
      </c>
      <c r="E162" t="s">
        <v>512</v>
      </c>
      <c r="F162">
        <v>5232</v>
      </c>
      <c r="G162" s="103" t="s">
        <v>174</v>
      </c>
      <c r="H162" t="s">
        <v>113</v>
      </c>
      <c r="I162" t="s">
        <v>114</v>
      </c>
      <c r="J162" t="s">
        <v>8</v>
      </c>
      <c r="K162">
        <v>322122</v>
      </c>
      <c r="L162">
        <v>7</v>
      </c>
      <c r="M162" t="s">
        <v>207</v>
      </c>
      <c r="N162" t="s">
        <v>243</v>
      </c>
      <c r="O162" t="s">
        <v>128</v>
      </c>
      <c r="P162" t="s">
        <v>128</v>
      </c>
      <c r="Q162" t="s">
        <v>317</v>
      </c>
      <c r="R162" t="s">
        <v>132</v>
      </c>
      <c r="S162" t="s">
        <v>127</v>
      </c>
      <c r="T162" s="1">
        <v>0</v>
      </c>
      <c r="U162" s="1">
        <v>0</v>
      </c>
      <c r="V162" s="1">
        <v>0</v>
      </c>
      <c r="W162" s="1">
        <v>0</v>
      </c>
      <c r="X162" s="1">
        <v>0</v>
      </c>
      <c r="Y162" s="1">
        <v>0</v>
      </c>
      <c r="Z162" s="1">
        <v>0</v>
      </c>
      <c r="AA162" s="1">
        <v>0</v>
      </c>
      <c r="AB162" s="1">
        <v>0</v>
      </c>
      <c r="AC162" s="1">
        <v>0</v>
      </c>
      <c r="AD162" s="1">
        <v>0</v>
      </c>
      <c r="AE162" s="1">
        <v>0</v>
      </c>
      <c r="AF162" s="1">
        <v>0</v>
      </c>
      <c r="AG162" s="1">
        <v>0</v>
      </c>
      <c r="AH162" s="1">
        <v>0</v>
      </c>
      <c r="AI162" s="1">
        <v>0</v>
      </c>
      <c r="AJ162" s="1">
        <v>0</v>
      </c>
      <c r="AK162" s="1">
        <v>0</v>
      </c>
      <c r="AL162" s="1">
        <v>0</v>
      </c>
      <c r="AM162" s="1">
        <v>0</v>
      </c>
      <c r="AN162" s="1">
        <v>0</v>
      </c>
      <c r="AO162" s="1">
        <v>0</v>
      </c>
      <c r="AP162" s="1">
        <v>0</v>
      </c>
      <c r="AQ162" s="1">
        <v>0</v>
      </c>
      <c r="AR162" s="2">
        <v>0</v>
      </c>
      <c r="AS162" s="2">
        <v>0</v>
      </c>
      <c r="AT162" s="2">
        <v>0</v>
      </c>
      <c r="AU162" s="2">
        <v>0</v>
      </c>
      <c r="AV162" s="2">
        <v>0</v>
      </c>
      <c r="AW162" s="2">
        <v>0</v>
      </c>
      <c r="AX162" s="2">
        <v>0</v>
      </c>
      <c r="AY162" s="2">
        <v>0</v>
      </c>
      <c r="AZ162" s="2">
        <v>0</v>
      </c>
      <c r="BA162" s="2">
        <v>0</v>
      </c>
      <c r="BB162" s="2">
        <v>0</v>
      </c>
      <c r="BC162" s="2">
        <v>0</v>
      </c>
      <c r="BD162" s="1">
        <v>0</v>
      </c>
      <c r="BE162" s="1">
        <v>0</v>
      </c>
      <c r="BF162" s="1">
        <v>0</v>
      </c>
      <c r="BG162" s="1">
        <v>0</v>
      </c>
      <c r="BH162" s="1">
        <v>0</v>
      </c>
      <c r="BI162" s="1">
        <v>0</v>
      </c>
      <c r="BJ162" s="1">
        <v>0</v>
      </c>
      <c r="BK162" s="1">
        <v>0</v>
      </c>
      <c r="BL162" s="1">
        <v>0</v>
      </c>
      <c r="BM162" s="1">
        <v>0</v>
      </c>
      <c r="BN162" s="1">
        <v>0</v>
      </c>
      <c r="BO162" s="1">
        <v>0</v>
      </c>
      <c r="BP162" s="1">
        <v>0</v>
      </c>
      <c r="BQ162" s="1">
        <v>0</v>
      </c>
      <c r="BR162" s="1">
        <v>0</v>
      </c>
      <c r="BS162" s="1">
        <v>0</v>
      </c>
      <c r="BT162" s="1">
        <v>0</v>
      </c>
      <c r="BU162" s="1">
        <v>0</v>
      </c>
      <c r="BV162" s="1">
        <v>0</v>
      </c>
      <c r="BW162" s="1">
        <v>0</v>
      </c>
      <c r="BX162" s="1">
        <v>0</v>
      </c>
      <c r="BY162" s="1">
        <v>0</v>
      </c>
      <c r="BZ162" s="1">
        <v>0</v>
      </c>
      <c r="CA162" s="1">
        <v>0</v>
      </c>
      <c r="CB162" s="1">
        <v>0</v>
      </c>
      <c r="CC162" s="1">
        <v>0</v>
      </c>
      <c r="CD162" s="1">
        <v>0</v>
      </c>
      <c r="CE162" s="1">
        <v>0</v>
      </c>
      <c r="CF162" s="1">
        <v>0</v>
      </c>
      <c r="CG162" s="1">
        <v>0</v>
      </c>
      <c r="CH162" s="1">
        <v>0</v>
      </c>
      <c r="CI162" s="1">
        <v>0</v>
      </c>
      <c r="CJ162" s="1">
        <v>0</v>
      </c>
      <c r="CK162" s="1">
        <v>0</v>
      </c>
      <c r="CL162" s="1">
        <v>0</v>
      </c>
      <c r="CM162" s="1">
        <v>0</v>
      </c>
      <c r="CN162" s="1">
        <v>0</v>
      </c>
      <c r="CO162" s="1">
        <v>0</v>
      </c>
      <c r="CP162" s="1">
        <v>0</v>
      </c>
      <c r="CQ162" s="1">
        <v>0</v>
      </c>
      <c r="CR162" s="1">
        <v>0</v>
      </c>
      <c r="CS162">
        <v>2018</v>
      </c>
      <c r="CT162" t="s">
        <v>8</v>
      </c>
      <c r="CV162">
        <v>1115.164113563842</v>
      </c>
      <c r="CW162" t="s">
        <v>8</v>
      </c>
    </row>
    <row r="163" spans="1:101">
      <c r="A163" s="100">
        <v>10613</v>
      </c>
      <c r="B163" t="s">
        <v>122</v>
      </c>
      <c r="C163" t="s">
        <v>109</v>
      </c>
      <c r="D163" t="s">
        <v>511</v>
      </c>
      <c r="E163" t="s">
        <v>512</v>
      </c>
      <c r="F163">
        <v>5232</v>
      </c>
      <c r="G163" s="103" t="s">
        <v>174</v>
      </c>
      <c r="H163" t="s">
        <v>113</v>
      </c>
      <c r="I163" t="s">
        <v>114</v>
      </c>
      <c r="J163" t="s">
        <v>8</v>
      </c>
      <c r="K163">
        <v>322122</v>
      </c>
      <c r="L163">
        <v>7</v>
      </c>
      <c r="M163" t="s">
        <v>207</v>
      </c>
      <c r="N163" t="s">
        <v>243</v>
      </c>
      <c r="O163" t="s">
        <v>274</v>
      </c>
      <c r="P163" t="s">
        <v>275</v>
      </c>
      <c r="Q163" t="s">
        <v>317</v>
      </c>
      <c r="R163" t="s">
        <v>132</v>
      </c>
      <c r="S163" t="s">
        <v>267</v>
      </c>
      <c r="T163" s="1">
        <v>27488</v>
      </c>
      <c r="U163" s="1">
        <v>16680</v>
      </c>
      <c r="V163" s="1">
        <v>25329</v>
      </c>
      <c r="W163" s="1">
        <v>20860</v>
      </c>
      <c r="X163" s="1">
        <v>18155</v>
      </c>
      <c r="Y163" s="1">
        <v>16963</v>
      </c>
      <c r="Z163" s="1">
        <v>17885</v>
      </c>
      <c r="AA163" s="1">
        <v>10790</v>
      </c>
      <c r="AB163" s="1">
        <v>12955</v>
      </c>
      <c r="AC163" s="1">
        <v>9308</v>
      </c>
      <c r="AD163" s="1">
        <v>19650</v>
      </c>
      <c r="AE163" s="1">
        <v>20808</v>
      </c>
      <c r="AF163" s="1">
        <v>3894</v>
      </c>
      <c r="AG163" s="1">
        <v>2893</v>
      </c>
      <c r="AH163" s="1">
        <v>3127</v>
      </c>
      <c r="AI163" s="1">
        <v>3105</v>
      </c>
      <c r="AJ163" s="1">
        <v>2696</v>
      </c>
      <c r="AK163" s="1">
        <v>2800</v>
      </c>
      <c r="AL163" s="1">
        <v>2960</v>
      </c>
      <c r="AM163" s="1">
        <v>2012</v>
      </c>
      <c r="AN163" s="1">
        <v>2192</v>
      </c>
      <c r="AO163" s="1">
        <v>327</v>
      </c>
      <c r="AP163" s="1">
        <v>2851</v>
      </c>
      <c r="AQ163" s="1">
        <v>3067</v>
      </c>
      <c r="AR163" s="2">
        <v>6</v>
      </c>
      <c r="AS163" s="2">
        <v>7</v>
      </c>
      <c r="AT163" s="2">
        <v>7</v>
      </c>
      <c r="AU163" s="2">
        <v>7</v>
      </c>
      <c r="AV163" s="2">
        <v>7</v>
      </c>
      <c r="AW163" s="2">
        <v>9</v>
      </c>
      <c r="AX163" s="2">
        <v>8</v>
      </c>
      <c r="AY163" s="2">
        <v>9</v>
      </c>
      <c r="AZ163" s="2">
        <v>7</v>
      </c>
      <c r="BA163" s="2">
        <v>11</v>
      </c>
      <c r="BB163" s="2">
        <v>8</v>
      </c>
      <c r="BC163" s="2">
        <v>8</v>
      </c>
      <c r="BD163" s="1">
        <v>164928</v>
      </c>
      <c r="BE163" s="1">
        <v>116760</v>
      </c>
      <c r="BF163" s="1">
        <v>177303</v>
      </c>
      <c r="BG163" s="1">
        <v>146020</v>
      </c>
      <c r="BH163" s="1">
        <v>127085</v>
      </c>
      <c r="BI163" s="1">
        <v>152667</v>
      </c>
      <c r="BJ163" s="1">
        <v>143080</v>
      </c>
      <c r="BK163" s="1">
        <v>97110</v>
      </c>
      <c r="BL163" s="1">
        <v>90685</v>
      </c>
      <c r="BM163" s="1">
        <v>102388</v>
      </c>
      <c r="BN163" s="1">
        <v>157200</v>
      </c>
      <c r="BO163" s="1">
        <v>166464</v>
      </c>
      <c r="BP163" s="1">
        <v>23365</v>
      </c>
      <c r="BQ163" s="1">
        <v>20248</v>
      </c>
      <c r="BR163" s="1">
        <v>21889</v>
      </c>
      <c r="BS163" s="1">
        <v>21735</v>
      </c>
      <c r="BT163" s="1">
        <v>18871</v>
      </c>
      <c r="BU163" s="1">
        <v>25202</v>
      </c>
      <c r="BV163" s="1">
        <v>23676</v>
      </c>
      <c r="BW163" s="1">
        <v>18112</v>
      </c>
      <c r="BX163" s="1">
        <v>15346</v>
      </c>
      <c r="BY163" s="1">
        <v>3598</v>
      </c>
      <c r="BZ163" s="1">
        <v>22807</v>
      </c>
      <c r="CA163" s="1">
        <v>24539</v>
      </c>
      <c r="CB163" s="1">
        <v>5272.7929999999997</v>
      </c>
      <c r="CC163" s="1">
        <v>4569.4040000000005</v>
      </c>
      <c r="CD163" s="1">
        <v>4939.7420000000002</v>
      </c>
      <c r="CE163" s="1">
        <v>4904.9939999999997</v>
      </c>
      <c r="CF163" s="1">
        <v>4258.616</v>
      </c>
      <c r="CG163" s="1">
        <v>5687.5510000000004</v>
      </c>
      <c r="CH163" s="1">
        <v>5342.9889999999996</v>
      </c>
      <c r="CI163" s="1">
        <v>4087.3850000000002</v>
      </c>
      <c r="CJ163" s="1">
        <v>3463.1880000000001</v>
      </c>
      <c r="CK163" s="1">
        <v>811.93600000000004</v>
      </c>
      <c r="CL163" s="1">
        <v>5146.6610000000001</v>
      </c>
      <c r="CM163" s="1">
        <v>5537.8270000000002</v>
      </c>
      <c r="CN163" s="1">
        <v>216871</v>
      </c>
      <c r="CO163" s="1">
        <v>31924</v>
      </c>
      <c r="CP163" s="1">
        <v>1641690</v>
      </c>
      <c r="CQ163" s="1">
        <v>239388</v>
      </c>
      <c r="CR163" s="1">
        <v>54023.086000000003</v>
      </c>
      <c r="CS163">
        <v>2018</v>
      </c>
      <c r="CT163">
        <v>30388.674945374278</v>
      </c>
      <c r="CV163">
        <v>200</v>
      </c>
      <c r="CW163">
        <v>60.777349890748553</v>
      </c>
    </row>
    <row r="164" spans="1:101">
      <c r="A164" s="100">
        <v>10646</v>
      </c>
      <c r="B164" t="s">
        <v>108</v>
      </c>
      <c r="C164" t="s">
        <v>109</v>
      </c>
      <c r="D164" t="s">
        <v>513</v>
      </c>
      <c r="E164" t="s">
        <v>513</v>
      </c>
      <c r="F164">
        <v>528</v>
      </c>
      <c r="G164" s="103" t="s">
        <v>121</v>
      </c>
      <c r="H164" t="s">
        <v>113</v>
      </c>
      <c r="I164" t="s">
        <v>114</v>
      </c>
      <c r="J164" t="s">
        <v>8</v>
      </c>
      <c r="K164">
        <v>22</v>
      </c>
      <c r="L164">
        <v>2</v>
      </c>
      <c r="M164" t="s">
        <v>115</v>
      </c>
      <c r="N164" t="s">
        <v>243</v>
      </c>
      <c r="O164" t="s">
        <v>126</v>
      </c>
      <c r="P164" t="s">
        <v>126</v>
      </c>
      <c r="Q164" t="s">
        <v>118</v>
      </c>
      <c r="R164" t="s">
        <v>119</v>
      </c>
      <c r="S164" t="s">
        <v>127</v>
      </c>
      <c r="T164" s="1">
        <v>633</v>
      </c>
      <c r="U164" s="1">
        <v>264</v>
      </c>
      <c r="V164" s="1">
        <v>1000</v>
      </c>
      <c r="W164" s="1">
        <v>565</v>
      </c>
      <c r="X164" s="1">
        <v>538</v>
      </c>
      <c r="Y164" s="1">
        <v>371</v>
      </c>
      <c r="Z164" s="1">
        <v>951</v>
      </c>
      <c r="AA164" s="1">
        <v>11562</v>
      </c>
      <c r="AB164" s="1">
        <v>742</v>
      </c>
      <c r="AC164" s="1">
        <v>215</v>
      </c>
      <c r="AD164" s="1">
        <v>589</v>
      </c>
      <c r="AE164" s="1">
        <v>202</v>
      </c>
      <c r="AF164" s="1">
        <v>633</v>
      </c>
      <c r="AG164" s="1">
        <v>264</v>
      </c>
      <c r="AH164" s="1">
        <v>1000</v>
      </c>
      <c r="AI164" s="1">
        <v>565</v>
      </c>
      <c r="AJ164" s="1">
        <v>538</v>
      </c>
      <c r="AK164" s="1">
        <v>371</v>
      </c>
      <c r="AL164" s="1">
        <v>951</v>
      </c>
      <c r="AM164" s="1">
        <v>11562</v>
      </c>
      <c r="AN164" s="1">
        <v>742</v>
      </c>
      <c r="AO164" s="1">
        <v>215</v>
      </c>
      <c r="AP164" s="1">
        <v>589</v>
      </c>
      <c r="AQ164" s="1">
        <v>202</v>
      </c>
      <c r="AR164" s="2">
        <v>5.8250000000000002</v>
      </c>
      <c r="AS164" s="2">
        <v>5.8250000000000002</v>
      </c>
      <c r="AT164" s="2">
        <v>5.8250000000000002</v>
      </c>
      <c r="AU164" s="2">
        <v>5.8250000000000002</v>
      </c>
      <c r="AV164" s="2">
        <v>5.8250000000000002</v>
      </c>
      <c r="AW164" s="2">
        <v>5.8250000000000002</v>
      </c>
      <c r="AX164" s="2">
        <v>5.8250000000000002</v>
      </c>
      <c r="AY164" s="2">
        <v>5.8250000000000002</v>
      </c>
      <c r="AZ164" s="2">
        <v>5.8250000000000002</v>
      </c>
      <c r="BA164" s="2">
        <v>5.8250000000000002</v>
      </c>
      <c r="BB164" s="2">
        <v>5.8250000000000002</v>
      </c>
      <c r="BC164" s="2">
        <v>5.8250000000000002</v>
      </c>
      <c r="BD164" s="1">
        <v>3687</v>
      </c>
      <c r="BE164" s="1">
        <v>1538</v>
      </c>
      <c r="BF164" s="1">
        <v>5825</v>
      </c>
      <c r="BG164" s="1">
        <v>3291</v>
      </c>
      <c r="BH164" s="1">
        <v>3134</v>
      </c>
      <c r="BI164" s="1">
        <v>2161</v>
      </c>
      <c r="BJ164" s="1">
        <v>5540</v>
      </c>
      <c r="BK164" s="1">
        <v>67349</v>
      </c>
      <c r="BL164" s="1">
        <v>4322</v>
      </c>
      <c r="BM164" s="1">
        <v>1252</v>
      </c>
      <c r="BN164" s="1">
        <v>3431</v>
      </c>
      <c r="BO164" s="1">
        <v>1177</v>
      </c>
      <c r="BP164" s="1">
        <v>3687</v>
      </c>
      <c r="BQ164" s="1">
        <v>1538</v>
      </c>
      <c r="BR164" s="1">
        <v>5825</v>
      </c>
      <c r="BS164" s="1">
        <v>3291</v>
      </c>
      <c r="BT164" s="1">
        <v>3134</v>
      </c>
      <c r="BU164" s="1">
        <v>2161</v>
      </c>
      <c r="BV164" s="1">
        <v>5540</v>
      </c>
      <c r="BW164" s="1">
        <v>67349</v>
      </c>
      <c r="BX164" s="1">
        <v>4322</v>
      </c>
      <c r="BY164" s="1">
        <v>1252</v>
      </c>
      <c r="BZ164" s="1">
        <v>3431</v>
      </c>
      <c r="CA164" s="1">
        <v>1177</v>
      </c>
      <c r="CB164" s="1">
        <v>180.39</v>
      </c>
      <c r="CC164" s="1">
        <v>78.938999999999993</v>
      </c>
      <c r="CD164" s="1">
        <v>272.22500000000002</v>
      </c>
      <c r="CE164" s="1">
        <v>162.83699999999999</v>
      </c>
      <c r="CF164" s="1">
        <v>168.26400000000001</v>
      </c>
      <c r="CG164" s="1">
        <v>114.13500000000001</v>
      </c>
      <c r="CH164" s="1">
        <v>275.91800000000001</v>
      </c>
      <c r="CI164" s="1">
        <v>4100.1139999999996</v>
      </c>
      <c r="CJ164" s="1">
        <v>212.63399999999999</v>
      </c>
      <c r="CK164" s="1">
        <v>62.634</v>
      </c>
      <c r="CL164" s="1">
        <v>158.63499999999999</v>
      </c>
      <c r="CM164" s="1">
        <v>58.487000000000002</v>
      </c>
      <c r="CN164" s="1">
        <v>17632</v>
      </c>
      <c r="CO164" s="1">
        <v>17632</v>
      </c>
      <c r="CP164" s="1">
        <v>102707</v>
      </c>
      <c r="CQ164" s="1">
        <v>102707</v>
      </c>
      <c r="CR164" s="1">
        <v>5845.2120000000004</v>
      </c>
      <c r="CS164">
        <v>2018</v>
      </c>
      <c r="CT164">
        <v>17571.133433654759</v>
      </c>
      <c r="CV164">
        <v>1587.3673828663013</v>
      </c>
      <c r="CW164">
        <v>278.91844092575121</v>
      </c>
    </row>
    <row r="165" spans="1:101">
      <c r="A165" s="100">
        <v>10646</v>
      </c>
      <c r="B165" t="s">
        <v>108</v>
      </c>
      <c r="C165" t="s">
        <v>109</v>
      </c>
      <c r="D165" t="s">
        <v>513</v>
      </c>
      <c r="E165" t="s">
        <v>513</v>
      </c>
      <c r="F165">
        <v>528</v>
      </c>
      <c r="G165" s="103" t="s">
        <v>121</v>
      </c>
      <c r="H165" t="s">
        <v>113</v>
      </c>
      <c r="I165" t="s">
        <v>114</v>
      </c>
      <c r="J165" t="s">
        <v>8</v>
      </c>
      <c r="K165">
        <v>22</v>
      </c>
      <c r="L165">
        <v>2</v>
      </c>
      <c r="M165" t="s">
        <v>115</v>
      </c>
      <c r="N165" t="s">
        <v>243</v>
      </c>
      <c r="O165" t="s">
        <v>514</v>
      </c>
      <c r="P165" t="s">
        <v>213</v>
      </c>
      <c r="Q165" t="s">
        <v>118</v>
      </c>
      <c r="R165" t="s">
        <v>119</v>
      </c>
      <c r="S165" t="s">
        <v>267</v>
      </c>
      <c r="T165" s="1">
        <v>14408</v>
      </c>
      <c r="U165" s="1">
        <v>12599</v>
      </c>
      <c r="V165" s="1">
        <v>12201</v>
      </c>
      <c r="W165" s="1">
        <v>13498</v>
      </c>
      <c r="X165" s="1">
        <v>13845</v>
      </c>
      <c r="Y165" s="1">
        <v>11573</v>
      </c>
      <c r="Z165" s="1">
        <v>14023</v>
      </c>
      <c r="AA165" s="1">
        <v>7319</v>
      </c>
      <c r="AB165" s="1">
        <v>13975</v>
      </c>
      <c r="AC165" s="1">
        <v>15020</v>
      </c>
      <c r="AD165" s="1">
        <v>14355</v>
      </c>
      <c r="AE165" s="1">
        <v>15004</v>
      </c>
      <c r="AF165" s="1">
        <v>14408</v>
      </c>
      <c r="AG165" s="1">
        <v>12599</v>
      </c>
      <c r="AH165" s="1">
        <v>12201</v>
      </c>
      <c r="AI165" s="1">
        <v>13498</v>
      </c>
      <c r="AJ165" s="1">
        <v>13845</v>
      </c>
      <c r="AK165" s="1">
        <v>11573</v>
      </c>
      <c r="AL165" s="1">
        <v>14023</v>
      </c>
      <c r="AM165" s="1">
        <v>7319</v>
      </c>
      <c r="AN165" s="1">
        <v>13975</v>
      </c>
      <c r="AO165" s="1">
        <v>15020</v>
      </c>
      <c r="AP165" s="1">
        <v>14355</v>
      </c>
      <c r="AQ165" s="1">
        <v>15004</v>
      </c>
      <c r="AR165" s="2">
        <v>7.9690000000000003</v>
      </c>
      <c r="AS165" s="2">
        <v>7.9690000000000003</v>
      </c>
      <c r="AT165" s="2">
        <v>7.9690000000000003</v>
      </c>
      <c r="AU165" s="2">
        <v>7.9690000000000003</v>
      </c>
      <c r="AV165" s="2">
        <v>7.9690000000000003</v>
      </c>
      <c r="AW165" s="2">
        <v>7.9690000000000003</v>
      </c>
      <c r="AX165" s="2">
        <v>7.9690000000000003</v>
      </c>
      <c r="AY165" s="2">
        <v>7.9690000000000003</v>
      </c>
      <c r="AZ165" s="2">
        <v>7.9690000000000003</v>
      </c>
      <c r="BA165" s="2">
        <v>7.9690000000000003</v>
      </c>
      <c r="BB165" s="2">
        <v>7.9690000000000003</v>
      </c>
      <c r="BC165" s="2">
        <v>7.9690000000000003</v>
      </c>
      <c r="BD165" s="1">
        <v>114817</v>
      </c>
      <c r="BE165" s="1">
        <v>100401</v>
      </c>
      <c r="BF165" s="1">
        <v>97230</v>
      </c>
      <c r="BG165" s="1">
        <v>107566</v>
      </c>
      <c r="BH165" s="1">
        <v>110331</v>
      </c>
      <c r="BI165" s="1">
        <v>92225</v>
      </c>
      <c r="BJ165" s="1">
        <v>111749</v>
      </c>
      <c r="BK165" s="1">
        <v>58325</v>
      </c>
      <c r="BL165" s="1">
        <v>111367</v>
      </c>
      <c r="BM165" s="1">
        <v>119694</v>
      </c>
      <c r="BN165" s="1">
        <v>114395</v>
      </c>
      <c r="BO165" s="1">
        <v>119567</v>
      </c>
      <c r="BP165" s="1">
        <v>114817</v>
      </c>
      <c r="BQ165" s="1">
        <v>100401</v>
      </c>
      <c r="BR165" s="1">
        <v>97230</v>
      </c>
      <c r="BS165" s="1">
        <v>107566</v>
      </c>
      <c r="BT165" s="1">
        <v>110331</v>
      </c>
      <c r="BU165" s="1">
        <v>92225</v>
      </c>
      <c r="BV165" s="1">
        <v>111749</v>
      </c>
      <c r="BW165" s="1">
        <v>58325</v>
      </c>
      <c r="BX165" s="1">
        <v>111367</v>
      </c>
      <c r="BY165" s="1">
        <v>119694</v>
      </c>
      <c r="BZ165" s="1">
        <v>114395</v>
      </c>
      <c r="CA165" s="1">
        <v>119567</v>
      </c>
      <c r="CB165" s="1">
        <v>5617.22</v>
      </c>
      <c r="CC165" s="1">
        <v>5153.8289999999997</v>
      </c>
      <c r="CD165" s="1">
        <v>4543.933</v>
      </c>
      <c r="CE165" s="1">
        <v>5322.0990000000002</v>
      </c>
      <c r="CF165" s="1">
        <v>5923.9110000000001</v>
      </c>
      <c r="CG165" s="1">
        <v>4870.7749999999996</v>
      </c>
      <c r="CH165" s="1">
        <v>5566.0680000000002</v>
      </c>
      <c r="CI165" s="1">
        <v>3550.7710000000002</v>
      </c>
      <c r="CJ165" s="1">
        <v>5478.8360000000002</v>
      </c>
      <c r="CK165" s="1">
        <v>5986.2179999999998</v>
      </c>
      <c r="CL165" s="1">
        <v>5289.268</v>
      </c>
      <c r="CM165" s="1">
        <v>5943.1890000000003</v>
      </c>
      <c r="CN165" s="1">
        <v>157820</v>
      </c>
      <c r="CO165" s="1">
        <v>157820</v>
      </c>
      <c r="CP165" s="1">
        <v>1257667</v>
      </c>
      <c r="CQ165" s="1">
        <v>1257667</v>
      </c>
      <c r="CR165" s="1">
        <v>63246.116999999998</v>
      </c>
      <c r="CS165">
        <v>2018</v>
      </c>
      <c r="CT165">
        <v>19885.28402463032</v>
      </c>
      <c r="CV165">
        <v>50</v>
      </c>
      <c r="CW165">
        <v>9.9426420123151598</v>
      </c>
    </row>
    <row r="166" spans="1:101">
      <c r="A166" s="100">
        <v>10646</v>
      </c>
      <c r="B166" t="s">
        <v>108</v>
      </c>
      <c r="C166" t="s">
        <v>109</v>
      </c>
      <c r="D166" t="s">
        <v>513</v>
      </c>
      <c r="E166" t="s">
        <v>513</v>
      </c>
      <c r="F166">
        <v>528</v>
      </c>
      <c r="G166" s="103" t="s">
        <v>121</v>
      </c>
      <c r="H166" t="s">
        <v>113</v>
      </c>
      <c r="I166" t="s">
        <v>114</v>
      </c>
      <c r="J166" t="s">
        <v>8</v>
      </c>
      <c r="K166">
        <v>22</v>
      </c>
      <c r="L166">
        <v>2</v>
      </c>
      <c r="M166" t="s">
        <v>115</v>
      </c>
      <c r="N166" t="s">
        <v>243</v>
      </c>
      <c r="O166" t="s">
        <v>515</v>
      </c>
      <c r="P166" t="s">
        <v>310</v>
      </c>
      <c r="Q166" t="s">
        <v>118</v>
      </c>
      <c r="R166" t="s">
        <v>119</v>
      </c>
      <c r="S166" t="s">
        <v>267</v>
      </c>
      <c r="T166" s="1">
        <v>8104</v>
      </c>
      <c r="U166" s="1">
        <v>7086</v>
      </c>
      <c r="V166" s="1">
        <v>6864</v>
      </c>
      <c r="W166" s="1">
        <v>7593</v>
      </c>
      <c r="X166" s="1">
        <v>7789</v>
      </c>
      <c r="Y166" s="1">
        <v>6511</v>
      </c>
      <c r="Z166" s="1">
        <v>7888</v>
      </c>
      <c r="AA166" s="1">
        <v>4116</v>
      </c>
      <c r="AB166" s="1">
        <v>7860</v>
      </c>
      <c r="AC166" s="1">
        <v>8448</v>
      </c>
      <c r="AD166" s="1">
        <v>8076</v>
      </c>
      <c r="AE166" s="1">
        <v>8441</v>
      </c>
      <c r="AF166" s="1">
        <v>8104</v>
      </c>
      <c r="AG166" s="1">
        <v>7086</v>
      </c>
      <c r="AH166" s="1">
        <v>6864</v>
      </c>
      <c r="AI166" s="1">
        <v>7593</v>
      </c>
      <c r="AJ166" s="1">
        <v>7789</v>
      </c>
      <c r="AK166" s="1">
        <v>6511</v>
      </c>
      <c r="AL166" s="1">
        <v>7888</v>
      </c>
      <c r="AM166" s="1">
        <v>4116</v>
      </c>
      <c r="AN166" s="1">
        <v>7860</v>
      </c>
      <c r="AO166" s="1">
        <v>8448</v>
      </c>
      <c r="AP166" s="1">
        <v>8076</v>
      </c>
      <c r="AQ166" s="1">
        <v>8441</v>
      </c>
      <c r="AR166" s="2">
        <v>13.611000000000001</v>
      </c>
      <c r="AS166" s="2">
        <v>13.612</v>
      </c>
      <c r="AT166" s="2">
        <v>13.61</v>
      </c>
      <c r="AU166" s="2">
        <v>13.61</v>
      </c>
      <c r="AV166" s="2">
        <v>13.61</v>
      </c>
      <c r="AW166" s="2">
        <v>13.61</v>
      </c>
      <c r="AX166" s="2">
        <v>13.612</v>
      </c>
      <c r="AY166" s="2">
        <v>13.613</v>
      </c>
      <c r="AZ166" s="2">
        <v>13.612</v>
      </c>
      <c r="BA166" s="2">
        <v>13.612</v>
      </c>
      <c r="BB166" s="2">
        <v>13.61</v>
      </c>
      <c r="BC166" s="2">
        <v>13.61</v>
      </c>
      <c r="BD166" s="1">
        <v>110304</v>
      </c>
      <c r="BE166" s="1">
        <v>96455</v>
      </c>
      <c r="BF166" s="1">
        <v>93419</v>
      </c>
      <c r="BG166" s="1">
        <v>103341</v>
      </c>
      <c r="BH166" s="1">
        <v>106008</v>
      </c>
      <c r="BI166" s="1">
        <v>88615</v>
      </c>
      <c r="BJ166" s="1">
        <v>107371</v>
      </c>
      <c r="BK166" s="1">
        <v>56031</v>
      </c>
      <c r="BL166" s="1">
        <v>106990</v>
      </c>
      <c r="BM166" s="1">
        <v>114994</v>
      </c>
      <c r="BN166" s="1">
        <v>109914</v>
      </c>
      <c r="BO166" s="1">
        <v>114882</v>
      </c>
      <c r="BP166" s="1">
        <v>110304</v>
      </c>
      <c r="BQ166" s="1">
        <v>96455</v>
      </c>
      <c r="BR166" s="1">
        <v>93419</v>
      </c>
      <c r="BS166" s="1">
        <v>103341</v>
      </c>
      <c r="BT166" s="1">
        <v>106008</v>
      </c>
      <c r="BU166" s="1">
        <v>88615</v>
      </c>
      <c r="BV166" s="1">
        <v>107371</v>
      </c>
      <c r="BW166" s="1">
        <v>56031</v>
      </c>
      <c r="BX166" s="1">
        <v>106990</v>
      </c>
      <c r="BY166" s="1">
        <v>114994</v>
      </c>
      <c r="BZ166" s="1">
        <v>109914</v>
      </c>
      <c r="CA166" s="1">
        <v>114882</v>
      </c>
      <c r="CB166" s="1">
        <v>5396.39</v>
      </c>
      <c r="CC166" s="1">
        <v>4951.232</v>
      </c>
      <c r="CD166" s="1">
        <v>4365.8419999999996</v>
      </c>
      <c r="CE166" s="1">
        <v>5113.0640000000003</v>
      </c>
      <c r="CF166" s="1">
        <v>5691.8249999999998</v>
      </c>
      <c r="CG166" s="1">
        <v>4680.09</v>
      </c>
      <c r="CH166" s="1">
        <v>5348.0140000000001</v>
      </c>
      <c r="CI166" s="1">
        <v>3411.1149999999998</v>
      </c>
      <c r="CJ166" s="1">
        <v>5263.53</v>
      </c>
      <c r="CK166" s="1">
        <v>5751.1480000000001</v>
      </c>
      <c r="CL166" s="1">
        <v>5082.0969999999998</v>
      </c>
      <c r="CM166" s="1">
        <v>5710.3239999999996</v>
      </c>
      <c r="CN166" s="1">
        <v>88776</v>
      </c>
      <c r="CO166" s="1">
        <v>88776</v>
      </c>
      <c r="CP166" s="1">
        <v>1208324</v>
      </c>
      <c r="CQ166" s="1">
        <v>1208324</v>
      </c>
      <c r="CR166" s="1">
        <v>60764.671000000002</v>
      </c>
      <c r="CS166">
        <v>2018</v>
      </c>
      <c r="CT166">
        <v>19885.304735707363</v>
      </c>
      <c r="CV166">
        <v>50</v>
      </c>
      <c r="CW166">
        <v>9.9426523678536824</v>
      </c>
    </row>
    <row r="167" spans="1:101">
      <c r="A167" s="100">
        <v>10700</v>
      </c>
      <c r="B167" t="s">
        <v>122</v>
      </c>
      <c r="C167" t="s">
        <v>109</v>
      </c>
      <c r="D167" t="s">
        <v>518</v>
      </c>
      <c r="E167" t="s">
        <v>519</v>
      </c>
      <c r="F167">
        <v>56448</v>
      </c>
      <c r="G167" s="103" t="s">
        <v>174</v>
      </c>
      <c r="H167" t="s">
        <v>113</v>
      </c>
      <c r="I167" t="s">
        <v>114</v>
      </c>
      <c r="J167" t="s">
        <v>8</v>
      </c>
      <c r="K167">
        <v>322</v>
      </c>
      <c r="L167">
        <v>7</v>
      </c>
      <c r="M167" t="s">
        <v>207</v>
      </c>
      <c r="N167" t="s">
        <v>243</v>
      </c>
      <c r="O167" t="s">
        <v>492</v>
      </c>
      <c r="P167" t="s">
        <v>275</v>
      </c>
      <c r="Q167" t="s">
        <v>118</v>
      </c>
      <c r="R167" t="s">
        <v>132</v>
      </c>
      <c r="S167" t="s">
        <v>267</v>
      </c>
      <c r="T167" s="1">
        <v>0</v>
      </c>
      <c r="U167" s="1">
        <v>0</v>
      </c>
      <c r="V167" s="1">
        <v>0</v>
      </c>
      <c r="W167" s="1">
        <v>0</v>
      </c>
      <c r="X167" s="1">
        <v>0</v>
      </c>
      <c r="Y167" s="1">
        <v>0</v>
      </c>
      <c r="Z167" s="1">
        <v>0</v>
      </c>
      <c r="AA167" s="1">
        <v>0</v>
      </c>
      <c r="AB167" s="1">
        <v>0</v>
      </c>
      <c r="AC167" s="1">
        <v>0</v>
      </c>
      <c r="AD167" s="1">
        <v>0</v>
      </c>
      <c r="AE167" s="1">
        <v>0</v>
      </c>
      <c r="AF167" s="1">
        <v>0</v>
      </c>
      <c r="AG167" s="1">
        <v>0</v>
      </c>
      <c r="AH167" s="1">
        <v>0</v>
      </c>
      <c r="AI167" s="1">
        <v>0</v>
      </c>
      <c r="AJ167" s="1">
        <v>0</v>
      </c>
      <c r="AK167" s="1">
        <v>0</v>
      </c>
      <c r="AL167" s="1">
        <v>0</v>
      </c>
      <c r="AM167" s="1">
        <v>0</v>
      </c>
      <c r="AN167" s="1">
        <v>0</v>
      </c>
      <c r="AO167" s="1">
        <v>0</v>
      </c>
      <c r="AP167" s="1">
        <v>0</v>
      </c>
      <c r="AQ167" s="1">
        <v>0</v>
      </c>
      <c r="AR167" s="2">
        <v>0</v>
      </c>
      <c r="AS167" s="2">
        <v>0</v>
      </c>
      <c r="AT167" s="2">
        <v>0</v>
      </c>
      <c r="AU167" s="2">
        <v>0</v>
      </c>
      <c r="AV167" s="2">
        <v>0</v>
      </c>
      <c r="AW167" s="2">
        <v>0</v>
      </c>
      <c r="AX167" s="2">
        <v>0</v>
      </c>
      <c r="AY167" s="2">
        <v>0</v>
      </c>
      <c r="AZ167" s="2">
        <v>0</v>
      </c>
      <c r="BA167" s="2">
        <v>0</v>
      </c>
      <c r="BB167" s="2">
        <v>0</v>
      </c>
      <c r="BC167" s="2">
        <v>0</v>
      </c>
      <c r="BD167" s="1">
        <v>0</v>
      </c>
      <c r="BE167" s="1">
        <v>0</v>
      </c>
      <c r="BF167" s="1">
        <v>0</v>
      </c>
      <c r="BG167" s="1">
        <v>0</v>
      </c>
      <c r="BH167" s="1">
        <v>0</v>
      </c>
      <c r="BI167" s="1">
        <v>0</v>
      </c>
      <c r="BJ167" s="1">
        <v>0</v>
      </c>
      <c r="BK167" s="1">
        <v>0</v>
      </c>
      <c r="BL167" s="1">
        <v>0</v>
      </c>
      <c r="BM167" s="1">
        <v>0</v>
      </c>
      <c r="BN167" s="1">
        <v>0</v>
      </c>
      <c r="BO167" s="1">
        <v>0</v>
      </c>
      <c r="BP167" s="1">
        <v>0</v>
      </c>
      <c r="BQ167" s="1">
        <v>0</v>
      </c>
      <c r="BR167" s="1">
        <v>0</v>
      </c>
      <c r="BS167" s="1">
        <v>0</v>
      </c>
      <c r="BT167" s="1">
        <v>0</v>
      </c>
      <c r="BU167" s="1">
        <v>0</v>
      </c>
      <c r="BV167" s="1">
        <v>0</v>
      </c>
      <c r="BW167" s="1">
        <v>0</v>
      </c>
      <c r="BX167" s="1">
        <v>0</v>
      </c>
      <c r="BY167" s="1">
        <v>0</v>
      </c>
      <c r="BZ167" s="1">
        <v>0</v>
      </c>
      <c r="CA167" s="1">
        <v>0</v>
      </c>
      <c r="CB167" s="1">
        <v>0</v>
      </c>
      <c r="CC167" s="1">
        <v>0</v>
      </c>
      <c r="CD167" s="1">
        <v>0</v>
      </c>
      <c r="CE167" s="1">
        <v>0</v>
      </c>
      <c r="CF167" s="1">
        <v>0</v>
      </c>
      <c r="CG167" s="1">
        <v>0</v>
      </c>
      <c r="CH167" s="1">
        <v>0</v>
      </c>
      <c r="CI167" s="1">
        <v>0</v>
      </c>
      <c r="CJ167" s="1">
        <v>0</v>
      </c>
      <c r="CK167" s="1">
        <v>0</v>
      </c>
      <c r="CL167" s="1">
        <v>0</v>
      </c>
      <c r="CM167" s="1">
        <v>0</v>
      </c>
      <c r="CN167" s="1">
        <v>0</v>
      </c>
      <c r="CO167" s="1">
        <v>0</v>
      </c>
      <c r="CP167" s="1">
        <v>0</v>
      </c>
      <c r="CQ167" s="1">
        <v>0</v>
      </c>
      <c r="CR167" s="1">
        <v>0</v>
      </c>
      <c r="CS167">
        <v>2018</v>
      </c>
      <c r="CT167" t="s">
        <v>8</v>
      </c>
      <c r="CV167">
        <v>100</v>
      </c>
      <c r="CW167" t="s">
        <v>8</v>
      </c>
    </row>
    <row r="168" spans="1:101">
      <c r="A168" s="100">
        <v>10700</v>
      </c>
      <c r="B168" t="s">
        <v>122</v>
      </c>
      <c r="C168" t="s">
        <v>109</v>
      </c>
      <c r="D168" t="s">
        <v>518</v>
      </c>
      <c r="E168" t="s">
        <v>519</v>
      </c>
      <c r="F168">
        <v>56448</v>
      </c>
      <c r="G168" s="103" t="s">
        <v>174</v>
      </c>
      <c r="H168" t="s">
        <v>113</v>
      </c>
      <c r="I168" t="s">
        <v>114</v>
      </c>
      <c r="J168" t="s">
        <v>8</v>
      </c>
      <c r="K168">
        <v>322</v>
      </c>
      <c r="L168">
        <v>7</v>
      </c>
      <c r="M168" t="s">
        <v>207</v>
      </c>
      <c r="N168" t="s">
        <v>243</v>
      </c>
      <c r="O168" t="s">
        <v>117</v>
      </c>
      <c r="P168" t="s">
        <v>117</v>
      </c>
      <c r="Q168" t="s">
        <v>118</v>
      </c>
      <c r="R168" t="s">
        <v>132</v>
      </c>
      <c r="S168" t="s">
        <v>120</v>
      </c>
      <c r="T168" s="1">
        <v>0</v>
      </c>
      <c r="U168" s="1">
        <v>0</v>
      </c>
      <c r="V168" s="1">
        <v>0</v>
      </c>
      <c r="W168" s="1">
        <v>0</v>
      </c>
      <c r="X168" s="1">
        <v>0</v>
      </c>
      <c r="Y168" s="1">
        <v>0</v>
      </c>
      <c r="Z168" s="1">
        <v>0</v>
      </c>
      <c r="AA168" s="1">
        <v>0</v>
      </c>
      <c r="AB168" s="1">
        <v>0</v>
      </c>
      <c r="AC168" s="1">
        <v>0</v>
      </c>
      <c r="AD168" s="1">
        <v>0</v>
      </c>
      <c r="AE168" s="1">
        <v>0</v>
      </c>
      <c r="AF168" s="1">
        <v>0</v>
      </c>
      <c r="AG168" s="1">
        <v>0</v>
      </c>
      <c r="AH168" s="1">
        <v>0</v>
      </c>
      <c r="AI168" s="1">
        <v>0</v>
      </c>
      <c r="AJ168" s="1">
        <v>0</v>
      </c>
      <c r="AK168" s="1">
        <v>0</v>
      </c>
      <c r="AL168" s="1">
        <v>0</v>
      </c>
      <c r="AM168" s="1">
        <v>0</v>
      </c>
      <c r="AN168" s="1">
        <v>0</v>
      </c>
      <c r="AO168" s="1">
        <v>0</v>
      </c>
      <c r="AP168" s="1">
        <v>0</v>
      </c>
      <c r="AQ168" s="1">
        <v>0</v>
      </c>
      <c r="AR168" s="2">
        <v>0</v>
      </c>
      <c r="AS168" s="2">
        <v>0</v>
      </c>
      <c r="AT168" s="2">
        <v>0</v>
      </c>
      <c r="AU168" s="2">
        <v>0</v>
      </c>
      <c r="AV168" s="2">
        <v>0</v>
      </c>
      <c r="AW168" s="2">
        <v>0</v>
      </c>
      <c r="AX168" s="2">
        <v>0</v>
      </c>
      <c r="AY168" s="2">
        <v>0</v>
      </c>
      <c r="AZ168" s="2">
        <v>0</v>
      </c>
      <c r="BA168" s="2">
        <v>0</v>
      </c>
      <c r="BB168" s="2">
        <v>0</v>
      </c>
      <c r="BC168" s="2">
        <v>0</v>
      </c>
      <c r="BD168" s="1">
        <v>0</v>
      </c>
      <c r="BE168" s="1">
        <v>0</v>
      </c>
      <c r="BF168" s="1">
        <v>0</v>
      </c>
      <c r="BG168" s="1">
        <v>0</v>
      </c>
      <c r="BH168" s="1">
        <v>0</v>
      </c>
      <c r="BI168" s="1">
        <v>0</v>
      </c>
      <c r="BJ168" s="1">
        <v>0</v>
      </c>
      <c r="BK168" s="1">
        <v>0</v>
      </c>
      <c r="BL168" s="1">
        <v>0</v>
      </c>
      <c r="BM168" s="1">
        <v>0</v>
      </c>
      <c r="BN168" s="1">
        <v>0</v>
      </c>
      <c r="BO168" s="1">
        <v>0</v>
      </c>
      <c r="BP168" s="1">
        <v>0</v>
      </c>
      <c r="BQ168" s="1">
        <v>0</v>
      </c>
      <c r="BR168" s="1">
        <v>0</v>
      </c>
      <c r="BS168" s="1">
        <v>0</v>
      </c>
      <c r="BT168" s="1">
        <v>0</v>
      </c>
      <c r="BU168" s="1">
        <v>0</v>
      </c>
      <c r="BV168" s="1">
        <v>0</v>
      </c>
      <c r="BW168" s="1">
        <v>0</v>
      </c>
      <c r="BX168" s="1">
        <v>0</v>
      </c>
      <c r="BY168" s="1">
        <v>0</v>
      </c>
      <c r="BZ168" s="1">
        <v>0</v>
      </c>
      <c r="CA168" s="1">
        <v>0</v>
      </c>
      <c r="CB168" s="1">
        <v>0</v>
      </c>
      <c r="CC168" s="1">
        <v>0</v>
      </c>
      <c r="CD168" s="1">
        <v>0</v>
      </c>
      <c r="CE168" s="1">
        <v>0</v>
      </c>
      <c r="CF168" s="1">
        <v>0</v>
      </c>
      <c r="CG168" s="1">
        <v>0</v>
      </c>
      <c r="CH168" s="1">
        <v>0</v>
      </c>
      <c r="CI168" s="1">
        <v>0</v>
      </c>
      <c r="CJ168" s="1">
        <v>0</v>
      </c>
      <c r="CK168" s="1">
        <v>0</v>
      </c>
      <c r="CL168" s="1">
        <v>0</v>
      </c>
      <c r="CM168" s="1">
        <v>0</v>
      </c>
      <c r="CN168" s="1">
        <v>0</v>
      </c>
      <c r="CO168" s="1">
        <v>0</v>
      </c>
      <c r="CP168" s="1">
        <v>0</v>
      </c>
      <c r="CQ168" s="1">
        <v>0</v>
      </c>
      <c r="CR168" s="1">
        <v>0</v>
      </c>
      <c r="CS168">
        <v>2018</v>
      </c>
      <c r="CT168" t="s">
        <v>8</v>
      </c>
      <c r="CV168">
        <v>475.6390309534886</v>
      </c>
      <c r="CW168" t="s">
        <v>8</v>
      </c>
    </row>
    <row r="169" spans="1:101">
      <c r="A169" s="100">
        <v>10700</v>
      </c>
      <c r="B169" t="s">
        <v>122</v>
      </c>
      <c r="C169" t="s">
        <v>109</v>
      </c>
      <c r="D169" t="s">
        <v>518</v>
      </c>
      <c r="E169" t="s">
        <v>519</v>
      </c>
      <c r="F169">
        <v>56448</v>
      </c>
      <c r="G169" s="103" t="s">
        <v>174</v>
      </c>
      <c r="H169" t="s">
        <v>113</v>
      </c>
      <c r="I169" t="s">
        <v>114</v>
      </c>
      <c r="J169" t="s">
        <v>8</v>
      </c>
      <c r="K169">
        <v>322</v>
      </c>
      <c r="L169">
        <v>7</v>
      </c>
      <c r="M169" t="s">
        <v>207</v>
      </c>
      <c r="N169" t="s">
        <v>243</v>
      </c>
      <c r="O169" t="s">
        <v>128</v>
      </c>
      <c r="P169" t="s">
        <v>128</v>
      </c>
      <c r="Q169" t="s">
        <v>118</v>
      </c>
      <c r="R169" t="s">
        <v>132</v>
      </c>
      <c r="S169" t="s">
        <v>127</v>
      </c>
      <c r="T169" s="1">
        <v>0</v>
      </c>
      <c r="U169" s="1">
        <v>0</v>
      </c>
      <c r="V169" s="1">
        <v>0</v>
      </c>
      <c r="W169" s="1">
        <v>0</v>
      </c>
      <c r="X169" s="1">
        <v>0</v>
      </c>
      <c r="Y169" s="1">
        <v>0</v>
      </c>
      <c r="Z169" s="1">
        <v>0</v>
      </c>
      <c r="AA169" s="1">
        <v>0</v>
      </c>
      <c r="AB169" s="1">
        <v>0</v>
      </c>
      <c r="AC169" s="1">
        <v>0</v>
      </c>
      <c r="AD169" s="1">
        <v>0</v>
      </c>
      <c r="AE169" s="1">
        <v>0</v>
      </c>
      <c r="AF169" s="1">
        <v>0</v>
      </c>
      <c r="AG169" s="1">
        <v>0</v>
      </c>
      <c r="AH169" s="1">
        <v>0</v>
      </c>
      <c r="AI169" s="1">
        <v>0</v>
      </c>
      <c r="AJ169" s="1">
        <v>0</v>
      </c>
      <c r="AK169" s="1">
        <v>0</v>
      </c>
      <c r="AL169" s="1">
        <v>0</v>
      </c>
      <c r="AM169" s="1">
        <v>0</v>
      </c>
      <c r="AN169" s="1">
        <v>0</v>
      </c>
      <c r="AO169" s="1">
        <v>0</v>
      </c>
      <c r="AP169" s="1">
        <v>0</v>
      </c>
      <c r="AQ169" s="1">
        <v>0</v>
      </c>
      <c r="AR169" s="2">
        <v>0</v>
      </c>
      <c r="AS169" s="2">
        <v>0</v>
      </c>
      <c r="AT169" s="2">
        <v>0</v>
      </c>
      <c r="AU169" s="2">
        <v>0</v>
      </c>
      <c r="AV169" s="2">
        <v>0</v>
      </c>
      <c r="AW169" s="2">
        <v>0</v>
      </c>
      <c r="AX169" s="2">
        <v>0</v>
      </c>
      <c r="AY169" s="2">
        <v>0</v>
      </c>
      <c r="AZ169" s="2">
        <v>0</v>
      </c>
      <c r="BA169" s="2">
        <v>0</v>
      </c>
      <c r="BB169" s="2">
        <v>0</v>
      </c>
      <c r="BC169" s="2">
        <v>0</v>
      </c>
      <c r="BD169" s="1">
        <v>0</v>
      </c>
      <c r="BE169" s="1">
        <v>0</v>
      </c>
      <c r="BF169" s="1">
        <v>0</v>
      </c>
      <c r="BG169" s="1">
        <v>0</v>
      </c>
      <c r="BH169" s="1">
        <v>0</v>
      </c>
      <c r="BI169" s="1">
        <v>0</v>
      </c>
      <c r="BJ169" s="1">
        <v>0</v>
      </c>
      <c r="BK169" s="1">
        <v>0</v>
      </c>
      <c r="BL169" s="1">
        <v>0</v>
      </c>
      <c r="BM169" s="1">
        <v>0</v>
      </c>
      <c r="BN169" s="1">
        <v>0</v>
      </c>
      <c r="BO169" s="1">
        <v>0</v>
      </c>
      <c r="BP169" s="1">
        <v>0</v>
      </c>
      <c r="BQ169" s="1">
        <v>0</v>
      </c>
      <c r="BR169" s="1">
        <v>0</v>
      </c>
      <c r="BS169" s="1">
        <v>0</v>
      </c>
      <c r="BT169" s="1">
        <v>0</v>
      </c>
      <c r="BU169" s="1">
        <v>0</v>
      </c>
      <c r="BV169" s="1">
        <v>0</v>
      </c>
      <c r="BW169" s="1">
        <v>0</v>
      </c>
      <c r="BX169" s="1">
        <v>0</v>
      </c>
      <c r="BY169" s="1">
        <v>0</v>
      </c>
      <c r="BZ169" s="1">
        <v>0</v>
      </c>
      <c r="CA169" s="1">
        <v>0</v>
      </c>
      <c r="CB169" s="1">
        <v>0</v>
      </c>
      <c r="CC169" s="1">
        <v>0</v>
      </c>
      <c r="CD169" s="1">
        <v>0</v>
      </c>
      <c r="CE169" s="1">
        <v>0</v>
      </c>
      <c r="CF169" s="1">
        <v>0</v>
      </c>
      <c r="CG169" s="1">
        <v>0</v>
      </c>
      <c r="CH169" s="1">
        <v>0</v>
      </c>
      <c r="CI169" s="1">
        <v>0</v>
      </c>
      <c r="CJ169" s="1">
        <v>0</v>
      </c>
      <c r="CK169" s="1">
        <v>0</v>
      </c>
      <c r="CL169" s="1">
        <v>0</v>
      </c>
      <c r="CM169" s="1">
        <v>0</v>
      </c>
      <c r="CN169" s="1">
        <v>0</v>
      </c>
      <c r="CO169" s="1">
        <v>0</v>
      </c>
      <c r="CP169" s="1">
        <v>0</v>
      </c>
      <c r="CQ169" s="1">
        <v>0</v>
      </c>
      <c r="CR169" s="1">
        <v>0</v>
      </c>
      <c r="CS169">
        <v>2018</v>
      </c>
      <c r="CT169" t="s">
        <v>8</v>
      </c>
      <c r="CV169">
        <v>1115.164113563842</v>
      </c>
      <c r="CW169" t="s">
        <v>8</v>
      </c>
    </row>
    <row r="170" spans="1:101">
      <c r="A170" s="100">
        <v>10700</v>
      </c>
      <c r="B170" t="s">
        <v>122</v>
      </c>
      <c r="C170" t="s">
        <v>109</v>
      </c>
      <c r="D170" t="s">
        <v>518</v>
      </c>
      <c r="E170" t="s">
        <v>519</v>
      </c>
      <c r="F170">
        <v>56448</v>
      </c>
      <c r="G170" s="103" t="s">
        <v>174</v>
      </c>
      <c r="H170" t="s">
        <v>113</v>
      </c>
      <c r="I170" t="s">
        <v>114</v>
      </c>
      <c r="J170" t="s">
        <v>8</v>
      </c>
      <c r="K170">
        <v>322</v>
      </c>
      <c r="L170">
        <v>7</v>
      </c>
      <c r="M170" t="s">
        <v>207</v>
      </c>
      <c r="N170" t="s">
        <v>243</v>
      </c>
      <c r="O170" t="s">
        <v>274</v>
      </c>
      <c r="P170" t="s">
        <v>275</v>
      </c>
      <c r="Q170" t="s">
        <v>118</v>
      </c>
      <c r="R170" t="s">
        <v>132</v>
      </c>
      <c r="S170" t="s">
        <v>267</v>
      </c>
      <c r="T170" s="1">
        <v>0</v>
      </c>
      <c r="U170" s="1">
        <v>0</v>
      </c>
      <c r="V170" s="1">
        <v>0</v>
      </c>
      <c r="W170" s="1">
        <v>0</v>
      </c>
      <c r="X170" s="1">
        <v>0</v>
      </c>
      <c r="Y170" s="1">
        <v>0</v>
      </c>
      <c r="Z170" s="1">
        <v>0</v>
      </c>
      <c r="AA170" s="1">
        <v>0</v>
      </c>
      <c r="AB170" s="1">
        <v>0</v>
      </c>
      <c r="AC170" s="1">
        <v>0</v>
      </c>
      <c r="AD170" s="1">
        <v>0</v>
      </c>
      <c r="AE170" s="1">
        <v>0</v>
      </c>
      <c r="AF170" s="1">
        <v>0</v>
      </c>
      <c r="AG170" s="1">
        <v>0</v>
      </c>
      <c r="AH170" s="1">
        <v>0</v>
      </c>
      <c r="AI170" s="1">
        <v>0</v>
      </c>
      <c r="AJ170" s="1">
        <v>0</v>
      </c>
      <c r="AK170" s="1">
        <v>0</v>
      </c>
      <c r="AL170" s="1">
        <v>0</v>
      </c>
      <c r="AM170" s="1">
        <v>0</v>
      </c>
      <c r="AN170" s="1">
        <v>0</v>
      </c>
      <c r="AO170" s="1">
        <v>0</v>
      </c>
      <c r="AP170" s="1">
        <v>0</v>
      </c>
      <c r="AQ170" s="1">
        <v>0</v>
      </c>
      <c r="AR170" s="2">
        <v>0</v>
      </c>
      <c r="AS170" s="2">
        <v>0</v>
      </c>
      <c r="AT170" s="2">
        <v>0</v>
      </c>
      <c r="AU170" s="2">
        <v>0</v>
      </c>
      <c r="AV170" s="2">
        <v>0</v>
      </c>
      <c r="AW170" s="2">
        <v>0</v>
      </c>
      <c r="AX170" s="2">
        <v>0</v>
      </c>
      <c r="AY170" s="2">
        <v>0</v>
      </c>
      <c r="AZ170" s="2">
        <v>0</v>
      </c>
      <c r="BA170" s="2">
        <v>0</v>
      </c>
      <c r="BB170" s="2">
        <v>0</v>
      </c>
      <c r="BC170" s="2">
        <v>0</v>
      </c>
      <c r="BD170" s="1">
        <v>0</v>
      </c>
      <c r="BE170" s="1">
        <v>0</v>
      </c>
      <c r="BF170" s="1">
        <v>0</v>
      </c>
      <c r="BG170" s="1">
        <v>0</v>
      </c>
      <c r="BH170" s="1">
        <v>0</v>
      </c>
      <c r="BI170" s="1">
        <v>0</v>
      </c>
      <c r="BJ170" s="1">
        <v>0</v>
      </c>
      <c r="BK170" s="1">
        <v>0</v>
      </c>
      <c r="BL170" s="1">
        <v>0</v>
      </c>
      <c r="BM170" s="1">
        <v>0</v>
      </c>
      <c r="BN170" s="1">
        <v>0</v>
      </c>
      <c r="BO170" s="1">
        <v>0</v>
      </c>
      <c r="BP170" s="1">
        <v>0</v>
      </c>
      <c r="BQ170" s="1">
        <v>0</v>
      </c>
      <c r="BR170" s="1">
        <v>0</v>
      </c>
      <c r="BS170" s="1">
        <v>0</v>
      </c>
      <c r="BT170" s="1">
        <v>0</v>
      </c>
      <c r="BU170" s="1">
        <v>0</v>
      </c>
      <c r="BV170" s="1">
        <v>0</v>
      </c>
      <c r="BW170" s="1">
        <v>0</v>
      </c>
      <c r="BX170" s="1">
        <v>0</v>
      </c>
      <c r="BY170" s="1">
        <v>0</v>
      </c>
      <c r="BZ170" s="1">
        <v>0</v>
      </c>
      <c r="CA170" s="1">
        <v>0</v>
      </c>
      <c r="CB170" s="1">
        <v>0</v>
      </c>
      <c r="CC170" s="1">
        <v>0</v>
      </c>
      <c r="CD170" s="1">
        <v>0</v>
      </c>
      <c r="CE170" s="1">
        <v>0</v>
      </c>
      <c r="CF170" s="1">
        <v>0</v>
      </c>
      <c r="CG170" s="1">
        <v>0</v>
      </c>
      <c r="CH170" s="1">
        <v>0</v>
      </c>
      <c r="CI170" s="1">
        <v>0</v>
      </c>
      <c r="CJ170" s="1">
        <v>0</v>
      </c>
      <c r="CK170" s="1">
        <v>0</v>
      </c>
      <c r="CL170" s="1">
        <v>0</v>
      </c>
      <c r="CM170" s="1">
        <v>0</v>
      </c>
      <c r="CN170" s="1">
        <v>0</v>
      </c>
      <c r="CO170" s="1">
        <v>0</v>
      </c>
      <c r="CP170" s="1">
        <v>0</v>
      </c>
      <c r="CQ170" s="1">
        <v>0</v>
      </c>
      <c r="CR170" s="1">
        <v>0</v>
      </c>
      <c r="CS170">
        <v>2018</v>
      </c>
      <c r="CT170" t="s">
        <v>8</v>
      </c>
      <c r="CV170">
        <v>200</v>
      </c>
      <c r="CW170" t="s">
        <v>8</v>
      </c>
    </row>
    <row r="171" spans="1:101">
      <c r="A171" s="100">
        <v>10765</v>
      </c>
      <c r="B171" t="s">
        <v>108</v>
      </c>
      <c r="C171" t="s">
        <v>109</v>
      </c>
      <c r="D171" t="s">
        <v>522</v>
      </c>
      <c r="E171" t="s">
        <v>523</v>
      </c>
      <c r="F171">
        <v>56402</v>
      </c>
      <c r="G171" s="103" t="s">
        <v>174</v>
      </c>
      <c r="H171" t="s">
        <v>113</v>
      </c>
      <c r="I171" t="s">
        <v>114</v>
      </c>
      <c r="J171" t="s">
        <v>8</v>
      </c>
      <c r="K171">
        <v>22</v>
      </c>
      <c r="L171">
        <v>2</v>
      </c>
      <c r="M171" t="s">
        <v>115</v>
      </c>
      <c r="N171" t="s">
        <v>243</v>
      </c>
      <c r="O171" t="s">
        <v>183</v>
      </c>
      <c r="P171" t="s">
        <v>184</v>
      </c>
      <c r="Q171" t="s">
        <v>118</v>
      </c>
      <c r="R171" t="s">
        <v>119</v>
      </c>
      <c r="S171" t="s">
        <v>120</v>
      </c>
      <c r="T171" s="1">
        <v>28</v>
      </c>
      <c r="U171" s="1">
        <v>15</v>
      </c>
      <c r="V171" s="1">
        <v>37</v>
      </c>
      <c r="W171" s="1">
        <v>0</v>
      </c>
      <c r="X171" s="1">
        <v>0</v>
      </c>
      <c r="Y171" s="1">
        <v>0</v>
      </c>
      <c r="Z171" s="1">
        <v>0</v>
      </c>
      <c r="AA171" s="1">
        <v>39</v>
      </c>
      <c r="AB171" s="1">
        <v>0</v>
      </c>
      <c r="AC171" s="1">
        <v>0</v>
      </c>
      <c r="AD171" s="1">
        <v>0</v>
      </c>
      <c r="AE171" s="1">
        <v>0</v>
      </c>
      <c r="AF171" s="1">
        <v>28</v>
      </c>
      <c r="AG171" s="1">
        <v>15</v>
      </c>
      <c r="AH171" s="1">
        <v>37</v>
      </c>
      <c r="AI171" s="1">
        <v>0</v>
      </c>
      <c r="AJ171" s="1">
        <v>0</v>
      </c>
      <c r="AK171" s="1">
        <v>0</v>
      </c>
      <c r="AL171" s="1">
        <v>0</v>
      </c>
      <c r="AM171" s="1">
        <v>39</v>
      </c>
      <c r="AN171" s="1">
        <v>0</v>
      </c>
      <c r="AO171" s="1">
        <v>0</v>
      </c>
      <c r="AP171" s="1">
        <v>0</v>
      </c>
      <c r="AQ171" s="1">
        <v>0</v>
      </c>
      <c r="AR171" s="2">
        <v>2.5</v>
      </c>
      <c r="AS171" s="2">
        <v>2.5</v>
      </c>
      <c r="AT171" s="2">
        <v>2.5</v>
      </c>
      <c r="AU171" s="2">
        <v>0</v>
      </c>
      <c r="AV171" s="2">
        <v>0</v>
      </c>
      <c r="AW171" s="2">
        <v>0</v>
      </c>
      <c r="AX171" s="2">
        <v>0</v>
      </c>
      <c r="AY171" s="2">
        <v>2.5</v>
      </c>
      <c r="AZ171" s="2">
        <v>0</v>
      </c>
      <c r="BA171" s="2">
        <v>0</v>
      </c>
      <c r="BB171" s="2">
        <v>0</v>
      </c>
      <c r="BC171" s="2">
        <v>0</v>
      </c>
      <c r="BD171" s="1">
        <v>70</v>
      </c>
      <c r="BE171" s="1">
        <v>38</v>
      </c>
      <c r="BF171" s="1">
        <v>93</v>
      </c>
      <c r="BG171" s="1">
        <v>0</v>
      </c>
      <c r="BH171" s="1">
        <v>0</v>
      </c>
      <c r="BI171" s="1">
        <v>0</v>
      </c>
      <c r="BJ171" s="1">
        <v>0</v>
      </c>
      <c r="BK171" s="1">
        <v>98</v>
      </c>
      <c r="BL171" s="1">
        <v>0</v>
      </c>
      <c r="BM171" s="1">
        <v>0</v>
      </c>
      <c r="BN171" s="1">
        <v>0</v>
      </c>
      <c r="BO171" s="1">
        <v>0</v>
      </c>
      <c r="BP171" s="1">
        <v>70</v>
      </c>
      <c r="BQ171" s="1">
        <v>38</v>
      </c>
      <c r="BR171" s="1">
        <v>93</v>
      </c>
      <c r="BS171" s="1">
        <v>0</v>
      </c>
      <c r="BT171" s="1">
        <v>0</v>
      </c>
      <c r="BU171" s="1">
        <v>0</v>
      </c>
      <c r="BV171" s="1">
        <v>0</v>
      </c>
      <c r="BW171" s="1">
        <v>98</v>
      </c>
      <c r="BX171" s="1">
        <v>0</v>
      </c>
      <c r="BY171" s="1">
        <v>0</v>
      </c>
      <c r="BZ171" s="1">
        <v>0</v>
      </c>
      <c r="CA171" s="1">
        <v>0</v>
      </c>
      <c r="CB171" s="1">
        <v>3.4740000000000002</v>
      </c>
      <c r="CC171" s="1">
        <v>1.8380000000000001</v>
      </c>
      <c r="CD171" s="1">
        <v>4.6669999999999998</v>
      </c>
      <c r="CE171" s="1">
        <v>0</v>
      </c>
      <c r="CF171" s="1">
        <v>0</v>
      </c>
      <c r="CG171" s="1">
        <v>0</v>
      </c>
      <c r="CH171" s="1">
        <v>0</v>
      </c>
      <c r="CI171" s="1">
        <v>5.2809999999999997</v>
      </c>
      <c r="CJ171" s="1">
        <v>0</v>
      </c>
      <c r="CK171" s="1">
        <v>0</v>
      </c>
      <c r="CL171" s="1">
        <v>0</v>
      </c>
      <c r="CM171" s="1">
        <v>0</v>
      </c>
      <c r="CN171" s="1">
        <v>119</v>
      </c>
      <c r="CO171" s="1">
        <v>119</v>
      </c>
      <c r="CP171" s="1">
        <v>299</v>
      </c>
      <c r="CQ171" s="1">
        <v>299</v>
      </c>
      <c r="CR171" s="1">
        <v>15.26</v>
      </c>
      <c r="CS171">
        <v>2018</v>
      </c>
      <c r="CT171">
        <v>19593.709043250328</v>
      </c>
      <c r="CV171">
        <v>1587.3673828663013</v>
      </c>
      <c r="CW171">
        <v>311.02414644628055</v>
      </c>
    </row>
    <row r="172" spans="1:101">
      <c r="A172" s="100">
        <v>10765</v>
      </c>
      <c r="B172" t="s">
        <v>108</v>
      </c>
      <c r="C172" t="s">
        <v>109</v>
      </c>
      <c r="D172" t="s">
        <v>522</v>
      </c>
      <c r="E172" t="s">
        <v>523</v>
      </c>
      <c r="F172">
        <v>56402</v>
      </c>
      <c r="G172" s="103" t="s">
        <v>174</v>
      </c>
      <c r="H172" t="s">
        <v>113</v>
      </c>
      <c r="I172" t="s">
        <v>114</v>
      </c>
      <c r="J172" t="s">
        <v>8</v>
      </c>
      <c r="K172">
        <v>22</v>
      </c>
      <c r="L172">
        <v>2</v>
      </c>
      <c r="M172" t="s">
        <v>115</v>
      </c>
      <c r="N172" t="s">
        <v>243</v>
      </c>
      <c r="O172" t="s">
        <v>274</v>
      </c>
      <c r="P172" t="s">
        <v>275</v>
      </c>
      <c r="Q172" t="s">
        <v>118</v>
      </c>
      <c r="R172" t="s">
        <v>119</v>
      </c>
      <c r="S172" t="s">
        <v>267</v>
      </c>
      <c r="T172" s="1">
        <v>11724</v>
      </c>
      <c r="U172" s="1">
        <v>6802</v>
      </c>
      <c r="V172" s="1">
        <v>1631</v>
      </c>
      <c r="W172" s="1">
        <v>0</v>
      </c>
      <c r="X172" s="1">
        <v>0</v>
      </c>
      <c r="Y172" s="1">
        <v>0</v>
      </c>
      <c r="Z172" s="1">
        <v>0</v>
      </c>
      <c r="AA172" s="1">
        <v>709</v>
      </c>
      <c r="AB172" s="1">
        <v>0</v>
      </c>
      <c r="AC172" s="1">
        <v>0</v>
      </c>
      <c r="AD172" s="1">
        <v>0</v>
      </c>
      <c r="AE172" s="1">
        <v>0</v>
      </c>
      <c r="AF172" s="1">
        <v>11724</v>
      </c>
      <c r="AG172" s="1">
        <v>6802</v>
      </c>
      <c r="AH172" s="1">
        <v>1631</v>
      </c>
      <c r="AI172" s="1">
        <v>0</v>
      </c>
      <c r="AJ172" s="1">
        <v>0</v>
      </c>
      <c r="AK172" s="1">
        <v>0</v>
      </c>
      <c r="AL172" s="1">
        <v>0</v>
      </c>
      <c r="AM172" s="1">
        <v>709</v>
      </c>
      <c r="AN172" s="1">
        <v>0</v>
      </c>
      <c r="AO172" s="1">
        <v>0</v>
      </c>
      <c r="AP172" s="1">
        <v>0</v>
      </c>
      <c r="AQ172" s="1">
        <v>0</v>
      </c>
      <c r="AR172" s="2">
        <v>10.199999999999999</v>
      </c>
      <c r="AS172" s="2">
        <v>10.199999999999999</v>
      </c>
      <c r="AT172" s="2">
        <v>10.199999999999999</v>
      </c>
      <c r="AU172" s="2">
        <v>0</v>
      </c>
      <c r="AV172" s="2">
        <v>0</v>
      </c>
      <c r="AW172" s="2">
        <v>0</v>
      </c>
      <c r="AX172" s="2">
        <v>0</v>
      </c>
      <c r="AY172" s="2">
        <v>10.199999999999999</v>
      </c>
      <c r="AZ172" s="2">
        <v>0</v>
      </c>
      <c r="BA172" s="2">
        <v>0</v>
      </c>
      <c r="BB172" s="2">
        <v>0</v>
      </c>
      <c r="BC172" s="2">
        <v>0</v>
      </c>
      <c r="BD172" s="1">
        <v>119585</v>
      </c>
      <c r="BE172" s="1">
        <v>69380</v>
      </c>
      <c r="BF172" s="1">
        <v>16636</v>
      </c>
      <c r="BG172" s="1">
        <v>0</v>
      </c>
      <c r="BH172" s="1">
        <v>0</v>
      </c>
      <c r="BI172" s="1">
        <v>0</v>
      </c>
      <c r="BJ172" s="1">
        <v>0</v>
      </c>
      <c r="BK172" s="1">
        <v>7232</v>
      </c>
      <c r="BL172" s="1">
        <v>0</v>
      </c>
      <c r="BM172" s="1">
        <v>0</v>
      </c>
      <c r="BN172" s="1">
        <v>0</v>
      </c>
      <c r="BO172" s="1">
        <v>0</v>
      </c>
      <c r="BP172" s="1">
        <v>119585</v>
      </c>
      <c r="BQ172" s="1">
        <v>69380</v>
      </c>
      <c r="BR172" s="1">
        <v>16636</v>
      </c>
      <c r="BS172" s="1">
        <v>0</v>
      </c>
      <c r="BT172" s="1">
        <v>0</v>
      </c>
      <c r="BU172" s="1">
        <v>0</v>
      </c>
      <c r="BV172" s="1">
        <v>0</v>
      </c>
      <c r="BW172" s="1">
        <v>7232</v>
      </c>
      <c r="BX172" s="1">
        <v>0</v>
      </c>
      <c r="BY172" s="1">
        <v>0</v>
      </c>
      <c r="BZ172" s="1">
        <v>0</v>
      </c>
      <c r="CA172" s="1">
        <v>0</v>
      </c>
      <c r="CB172" s="1">
        <v>5935.5259999999998</v>
      </c>
      <c r="CC172" s="1">
        <v>3400.1619999999998</v>
      </c>
      <c r="CD172" s="1">
        <v>839.33299999999997</v>
      </c>
      <c r="CE172" s="1">
        <v>0</v>
      </c>
      <c r="CF172" s="1">
        <v>0</v>
      </c>
      <c r="CG172" s="1">
        <v>0</v>
      </c>
      <c r="CH172" s="1">
        <v>0</v>
      </c>
      <c r="CI172" s="1">
        <v>391.71899999999999</v>
      </c>
      <c r="CJ172" s="1">
        <v>0</v>
      </c>
      <c r="CK172" s="1">
        <v>0</v>
      </c>
      <c r="CL172" s="1">
        <v>0</v>
      </c>
      <c r="CM172" s="1">
        <v>0</v>
      </c>
      <c r="CN172" s="1">
        <v>20866</v>
      </c>
      <c r="CO172" s="1">
        <v>20866</v>
      </c>
      <c r="CP172" s="1">
        <v>212833</v>
      </c>
      <c r="CQ172" s="1">
        <v>212833</v>
      </c>
      <c r="CR172" s="1">
        <v>10566.74</v>
      </c>
      <c r="CS172">
        <v>2018</v>
      </c>
      <c r="CT172">
        <v>20141.784504965581</v>
      </c>
      <c r="CV172">
        <v>200</v>
      </c>
      <c r="CW172">
        <v>40.283569009931163</v>
      </c>
    </row>
    <row r="173" spans="1:101">
      <c r="A173" s="100">
        <v>10766</v>
      </c>
      <c r="B173" t="s">
        <v>108</v>
      </c>
      <c r="C173" t="s">
        <v>109</v>
      </c>
      <c r="D173" t="s">
        <v>524</v>
      </c>
      <c r="E173" t="s">
        <v>523</v>
      </c>
      <c r="F173">
        <v>56402</v>
      </c>
      <c r="G173" s="103" t="s">
        <v>174</v>
      </c>
      <c r="H173" t="s">
        <v>113</v>
      </c>
      <c r="I173" t="s">
        <v>114</v>
      </c>
      <c r="J173" t="s">
        <v>8</v>
      </c>
      <c r="K173">
        <v>22</v>
      </c>
      <c r="L173">
        <v>2</v>
      </c>
      <c r="M173" t="s">
        <v>115</v>
      </c>
      <c r="N173" t="s">
        <v>243</v>
      </c>
      <c r="O173" t="s">
        <v>183</v>
      </c>
      <c r="P173" t="s">
        <v>184</v>
      </c>
      <c r="Q173" t="s">
        <v>118</v>
      </c>
      <c r="R173" t="s">
        <v>132</v>
      </c>
      <c r="S173" t="s">
        <v>120</v>
      </c>
      <c r="T173" s="1">
        <v>0</v>
      </c>
      <c r="U173" s="1">
        <v>0</v>
      </c>
      <c r="V173" s="1">
        <v>0</v>
      </c>
      <c r="W173" s="1">
        <v>0</v>
      </c>
      <c r="X173" s="1">
        <v>0</v>
      </c>
      <c r="Y173" s="1">
        <v>0</v>
      </c>
      <c r="Z173" s="1">
        <v>0</v>
      </c>
      <c r="AA173" s="1">
        <v>0</v>
      </c>
      <c r="AB173" s="1">
        <v>0</v>
      </c>
      <c r="AC173" s="1">
        <v>0</v>
      </c>
      <c r="AD173" s="1">
        <v>0</v>
      </c>
      <c r="AE173" s="1">
        <v>0</v>
      </c>
      <c r="AF173" s="1">
        <v>0</v>
      </c>
      <c r="AG173" s="1">
        <v>0</v>
      </c>
      <c r="AH173" s="1">
        <v>0</v>
      </c>
      <c r="AI173" s="1">
        <v>0</v>
      </c>
      <c r="AJ173" s="1">
        <v>0</v>
      </c>
      <c r="AK173" s="1">
        <v>0</v>
      </c>
      <c r="AL173" s="1">
        <v>0</v>
      </c>
      <c r="AM173" s="1">
        <v>0</v>
      </c>
      <c r="AN173" s="1">
        <v>0</v>
      </c>
      <c r="AO173" s="1">
        <v>0</v>
      </c>
      <c r="AP173" s="1">
        <v>0</v>
      </c>
      <c r="AQ173" s="1">
        <v>0</v>
      </c>
      <c r="AR173" s="2">
        <v>0</v>
      </c>
      <c r="AS173" s="2">
        <v>0</v>
      </c>
      <c r="AT173" s="2">
        <v>0</v>
      </c>
      <c r="AU173" s="2">
        <v>0</v>
      </c>
      <c r="AV173" s="2">
        <v>0</v>
      </c>
      <c r="AW173" s="2">
        <v>0</v>
      </c>
      <c r="AX173" s="2">
        <v>0</v>
      </c>
      <c r="AY173" s="2">
        <v>0</v>
      </c>
      <c r="AZ173" s="2">
        <v>0</v>
      </c>
      <c r="BA173" s="2">
        <v>0</v>
      </c>
      <c r="BB173" s="2">
        <v>0</v>
      </c>
      <c r="BC173" s="2">
        <v>0</v>
      </c>
      <c r="BD173" s="1">
        <v>0</v>
      </c>
      <c r="BE173" s="1">
        <v>0</v>
      </c>
      <c r="BF173" s="1">
        <v>0</v>
      </c>
      <c r="BG173" s="1">
        <v>0</v>
      </c>
      <c r="BH173" s="1">
        <v>0</v>
      </c>
      <c r="BI173" s="1">
        <v>0</v>
      </c>
      <c r="BJ173" s="1">
        <v>0</v>
      </c>
      <c r="BK173" s="1">
        <v>0</v>
      </c>
      <c r="BL173" s="1">
        <v>0</v>
      </c>
      <c r="BM173" s="1">
        <v>0</v>
      </c>
      <c r="BN173" s="1">
        <v>0</v>
      </c>
      <c r="BO173" s="1">
        <v>0</v>
      </c>
      <c r="BP173" s="1">
        <v>0</v>
      </c>
      <c r="BQ173" s="1">
        <v>0</v>
      </c>
      <c r="BR173" s="1">
        <v>0</v>
      </c>
      <c r="BS173" s="1">
        <v>0</v>
      </c>
      <c r="BT173" s="1">
        <v>0</v>
      </c>
      <c r="BU173" s="1">
        <v>0</v>
      </c>
      <c r="BV173" s="1">
        <v>0</v>
      </c>
      <c r="BW173" s="1">
        <v>0</v>
      </c>
      <c r="BX173" s="1">
        <v>0</v>
      </c>
      <c r="BY173" s="1">
        <v>0</v>
      </c>
      <c r="BZ173" s="1">
        <v>0</v>
      </c>
      <c r="CA173" s="1">
        <v>0</v>
      </c>
      <c r="CB173" s="1">
        <v>0</v>
      </c>
      <c r="CC173" s="1">
        <v>0</v>
      </c>
      <c r="CD173" s="1">
        <v>0</v>
      </c>
      <c r="CE173" s="1">
        <v>0</v>
      </c>
      <c r="CF173" s="1">
        <v>0</v>
      </c>
      <c r="CG173" s="1">
        <v>0</v>
      </c>
      <c r="CH173" s="1">
        <v>0</v>
      </c>
      <c r="CI173" s="1">
        <v>0</v>
      </c>
      <c r="CJ173" s="1">
        <v>0</v>
      </c>
      <c r="CK173" s="1">
        <v>0</v>
      </c>
      <c r="CL173" s="1">
        <v>0</v>
      </c>
      <c r="CM173" s="1">
        <v>0</v>
      </c>
      <c r="CN173" s="1">
        <v>0</v>
      </c>
      <c r="CO173" s="1">
        <v>0</v>
      </c>
      <c r="CP173" s="1">
        <v>0</v>
      </c>
      <c r="CQ173" s="1">
        <v>0</v>
      </c>
      <c r="CR173" s="1">
        <v>0</v>
      </c>
      <c r="CS173">
        <v>2018</v>
      </c>
      <c r="CT173" t="s">
        <v>8</v>
      </c>
      <c r="CV173">
        <v>1587.3673828663013</v>
      </c>
      <c r="CW173" t="s">
        <v>8</v>
      </c>
    </row>
    <row r="174" spans="1:101">
      <c r="A174" s="100">
        <v>10766</v>
      </c>
      <c r="B174" t="s">
        <v>108</v>
      </c>
      <c r="C174" t="s">
        <v>109</v>
      </c>
      <c r="D174" t="s">
        <v>524</v>
      </c>
      <c r="E174" t="s">
        <v>523</v>
      </c>
      <c r="F174">
        <v>56402</v>
      </c>
      <c r="G174" s="103" t="s">
        <v>174</v>
      </c>
      <c r="H174" t="s">
        <v>113</v>
      </c>
      <c r="I174" t="s">
        <v>114</v>
      </c>
      <c r="J174" t="s">
        <v>8</v>
      </c>
      <c r="K174">
        <v>22</v>
      </c>
      <c r="L174">
        <v>2</v>
      </c>
      <c r="M174" t="s">
        <v>115</v>
      </c>
      <c r="N174" t="s">
        <v>243</v>
      </c>
      <c r="O174" t="s">
        <v>274</v>
      </c>
      <c r="P174" t="s">
        <v>275</v>
      </c>
      <c r="Q174" t="s">
        <v>118</v>
      </c>
      <c r="R174" t="s">
        <v>132</v>
      </c>
      <c r="S174" t="s">
        <v>267</v>
      </c>
      <c r="T174" s="1">
        <v>18458</v>
      </c>
      <c r="U174" s="1">
        <v>19529</v>
      </c>
      <c r="V174" s="1">
        <v>17489</v>
      </c>
      <c r="W174" s="1">
        <v>0</v>
      </c>
      <c r="X174" s="1">
        <v>0</v>
      </c>
      <c r="Y174" s="1">
        <v>0</v>
      </c>
      <c r="Z174" s="1">
        <v>0</v>
      </c>
      <c r="AA174" s="1">
        <v>0</v>
      </c>
      <c r="AB174" s="1">
        <v>0</v>
      </c>
      <c r="AC174" s="1">
        <v>0</v>
      </c>
      <c r="AD174" s="1">
        <v>0</v>
      </c>
      <c r="AE174" s="1">
        <v>0</v>
      </c>
      <c r="AF174" s="1">
        <v>18458</v>
      </c>
      <c r="AG174" s="1">
        <v>19529</v>
      </c>
      <c r="AH174" s="1">
        <v>17489</v>
      </c>
      <c r="AI174" s="1">
        <v>0</v>
      </c>
      <c r="AJ174" s="1">
        <v>0</v>
      </c>
      <c r="AK174" s="1">
        <v>0</v>
      </c>
      <c r="AL174" s="1">
        <v>0</v>
      </c>
      <c r="AM174" s="1">
        <v>0</v>
      </c>
      <c r="AN174" s="1">
        <v>0</v>
      </c>
      <c r="AO174" s="1">
        <v>0</v>
      </c>
      <c r="AP174" s="1">
        <v>0</v>
      </c>
      <c r="AQ174" s="1">
        <v>0</v>
      </c>
      <c r="AR174" s="2">
        <v>10.8</v>
      </c>
      <c r="AS174" s="2">
        <v>10.8</v>
      </c>
      <c r="AT174" s="2">
        <v>10.8</v>
      </c>
      <c r="AU174" s="2">
        <v>0</v>
      </c>
      <c r="AV174" s="2">
        <v>0</v>
      </c>
      <c r="AW174" s="2">
        <v>0</v>
      </c>
      <c r="AX174" s="2">
        <v>0</v>
      </c>
      <c r="AY174" s="2">
        <v>0</v>
      </c>
      <c r="AZ174" s="2">
        <v>0</v>
      </c>
      <c r="BA174" s="2">
        <v>0</v>
      </c>
      <c r="BB174" s="2">
        <v>0</v>
      </c>
      <c r="BC174" s="2">
        <v>0</v>
      </c>
      <c r="BD174" s="1">
        <v>199346</v>
      </c>
      <c r="BE174" s="1">
        <v>210913</v>
      </c>
      <c r="BF174" s="1">
        <v>188881</v>
      </c>
      <c r="BG174" s="1">
        <v>0</v>
      </c>
      <c r="BH174" s="1">
        <v>0</v>
      </c>
      <c r="BI174" s="1">
        <v>0</v>
      </c>
      <c r="BJ174" s="1">
        <v>0</v>
      </c>
      <c r="BK174" s="1">
        <v>0</v>
      </c>
      <c r="BL174" s="1">
        <v>0</v>
      </c>
      <c r="BM174" s="1">
        <v>0</v>
      </c>
      <c r="BN174" s="1">
        <v>0</v>
      </c>
      <c r="BO174" s="1">
        <v>0</v>
      </c>
      <c r="BP174" s="1">
        <v>199346</v>
      </c>
      <c r="BQ174" s="1">
        <v>210913</v>
      </c>
      <c r="BR174" s="1">
        <v>188881</v>
      </c>
      <c r="BS174" s="1">
        <v>0</v>
      </c>
      <c r="BT174" s="1">
        <v>0</v>
      </c>
      <c r="BU174" s="1">
        <v>0</v>
      </c>
      <c r="BV174" s="1">
        <v>0</v>
      </c>
      <c r="BW174" s="1">
        <v>0</v>
      </c>
      <c r="BX174" s="1">
        <v>0</v>
      </c>
      <c r="BY174" s="1">
        <v>0</v>
      </c>
      <c r="BZ174" s="1">
        <v>0</v>
      </c>
      <c r="CA174" s="1">
        <v>0</v>
      </c>
      <c r="CB174" s="1">
        <v>10271</v>
      </c>
      <c r="CC174" s="1">
        <v>10103</v>
      </c>
      <c r="CD174" s="1">
        <v>8835</v>
      </c>
      <c r="CE174" s="1">
        <v>0</v>
      </c>
      <c r="CF174" s="1">
        <v>0</v>
      </c>
      <c r="CG174" s="1">
        <v>0</v>
      </c>
      <c r="CH174" s="1">
        <v>0</v>
      </c>
      <c r="CI174" s="1">
        <v>0</v>
      </c>
      <c r="CJ174" s="1">
        <v>0</v>
      </c>
      <c r="CK174" s="1">
        <v>0</v>
      </c>
      <c r="CL174" s="1">
        <v>0</v>
      </c>
      <c r="CM174" s="1">
        <v>0</v>
      </c>
      <c r="CN174" s="1">
        <v>55476</v>
      </c>
      <c r="CO174" s="1">
        <v>55476</v>
      </c>
      <c r="CP174" s="1">
        <v>599140</v>
      </c>
      <c r="CQ174" s="1">
        <v>599140</v>
      </c>
      <c r="CR174" s="1">
        <v>29209</v>
      </c>
      <c r="CS174">
        <v>2018</v>
      </c>
      <c r="CT174">
        <v>20512.170906227533</v>
      </c>
      <c r="CV174">
        <v>200</v>
      </c>
      <c r="CW174">
        <v>41.02434181245507</v>
      </c>
    </row>
    <row r="175" spans="1:101">
      <c r="A175" s="100">
        <v>10823</v>
      </c>
      <c r="B175" t="s">
        <v>122</v>
      </c>
      <c r="C175" t="s">
        <v>109</v>
      </c>
      <c r="D175" t="s">
        <v>525</v>
      </c>
      <c r="E175" t="s">
        <v>526</v>
      </c>
      <c r="F175">
        <v>11427</v>
      </c>
      <c r="G175" s="103" t="s">
        <v>112</v>
      </c>
      <c r="H175" t="s">
        <v>113</v>
      </c>
      <c r="I175" t="s">
        <v>114</v>
      </c>
      <c r="J175" t="s">
        <v>8</v>
      </c>
      <c r="K175">
        <v>22132</v>
      </c>
      <c r="L175">
        <v>5</v>
      </c>
      <c r="M175" t="s">
        <v>155</v>
      </c>
      <c r="N175" t="s">
        <v>231</v>
      </c>
      <c r="O175" t="s">
        <v>126</v>
      </c>
      <c r="P175" t="s">
        <v>126</v>
      </c>
      <c r="Q175" t="s">
        <v>118</v>
      </c>
      <c r="R175" t="s">
        <v>119</v>
      </c>
      <c r="S175" t="s">
        <v>127</v>
      </c>
      <c r="T175" s="1">
        <v>1324</v>
      </c>
      <c r="U175" s="1">
        <v>83</v>
      </c>
      <c r="V175" s="1">
        <v>3506</v>
      </c>
      <c r="W175" s="1">
        <v>554</v>
      </c>
      <c r="X175" s="1">
        <v>147</v>
      </c>
      <c r="Y175" s="1">
        <v>108</v>
      </c>
      <c r="Z175" s="1">
        <v>592</v>
      </c>
      <c r="AA175" s="1">
        <v>627</v>
      </c>
      <c r="AB175" s="1">
        <v>136</v>
      </c>
      <c r="AC175" s="1">
        <v>71</v>
      </c>
      <c r="AD175" s="1">
        <v>4674</v>
      </c>
      <c r="AE175" s="1">
        <v>55</v>
      </c>
      <c r="AF175" s="1">
        <v>443</v>
      </c>
      <c r="AG175" s="1">
        <v>26</v>
      </c>
      <c r="AH175" s="1">
        <v>1141</v>
      </c>
      <c r="AI175" s="1">
        <v>190</v>
      </c>
      <c r="AJ175" s="1">
        <v>43</v>
      </c>
      <c r="AK175" s="1">
        <v>30</v>
      </c>
      <c r="AL175" s="1">
        <v>186</v>
      </c>
      <c r="AM175" s="1">
        <v>197</v>
      </c>
      <c r="AN175" s="1">
        <v>43</v>
      </c>
      <c r="AO175" s="1">
        <v>23</v>
      </c>
      <c r="AP175" s="1">
        <v>1571</v>
      </c>
      <c r="AQ175" s="1">
        <v>19</v>
      </c>
      <c r="AR175" s="2">
        <v>5.67</v>
      </c>
      <c r="AS175" s="2">
        <v>5.67</v>
      </c>
      <c r="AT175" s="2">
        <v>5.67</v>
      </c>
      <c r="AU175" s="2">
        <v>5.67</v>
      </c>
      <c r="AV175" s="2">
        <v>5.67</v>
      </c>
      <c r="AW175" s="2">
        <v>5.67</v>
      </c>
      <c r="AX175" s="2">
        <v>5.67</v>
      </c>
      <c r="AY175" s="2">
        <v>5.67</v>
      </c>
      <c r="AZ175" s="2">
        <v>5.67</v>
      </c>
      <c r="BA175" s="2">
        <v>5.67</v>
      </c>
      <c r="BB175" s="2">
        <v>5.67</v>
      </c>
      <c r="BC175" s="2">
        <v>5.67</v>
      </c>
      <c r="BD175" s="1">
        <v>7507</v>
      </c>
      <c r="BE175" s="1">
        <v>471</v>
      </c>
      <c r="BF175" s="1">
        <v>19879</v>
      </c>
      <c r="BG175" s="1">
        <v>3141</v>
      </c>
      <c r="BH175" s="1">
        <v>833</v>
      </c>
      <c r="BI175" s="1">
        <v>612</v>
      </c>
      <c r="BJ175" s="1">
        <v>3357</v>
      </c>
      <c r="BK175" s="1">
        <v>3555</v>
      </c>
      <c r="BL175" s="1">
        <v>771</v>
      </c>
      <c r="BM175" s="1">
        <v>403</v>
      </c>
      <c r="BN175" s="1">
        <v>26502</v>
      </c>
      <c r="BO175" s="1">
        <v>312</v>
      </c>
      <c r="BP175" s="1">
        <v>2513</v>
      </c>
      <c r="BQ175" s="1">
        <v>145</v>
      </c>
      <c r="BR175" s="1">
        <v>6467</v>
      </c>
      <c r="BS175" s="1">
        <v>1076</v>
      </c>
      <c r="BT175" s="1">
        <v>245</v>
      </c>
      <c r="BU175" s="1">
        <v>169</v>
      </c>
      <c r="BV175" s="1">
        <v>1056</v>
      </c>
      <c r="BW175" s="1">
        <v>1116</v>
      </c>
      <c r="BX175" s="1">
        <v>241</v>
      </c>
      <c r="BY175" s="1">
        <v>132</v>
      </c>
      <c r="BZ175" s="1">
        <v>8907</v>
      </c>
      <c r="CA175" s="1">
        <v>108</v>
      </c>
      <c r="CB175" s="1">
        <v>613.48</v>
      </c>
      <c r="CC175" s="1">
        <v>35.28</v>
      </c>
      <c r="CD175" s="1">
        <v>1578.78</v>
      </c>
      <c r="CE175" s="1">
        <v>262.64</v>
      </c>
      <c r="CF175" s="1">
        <v>59.78</v>
      </c>
      <c r="CG175" s="1">
        <v>41.16</v>
      </c>
      <c r="CH175" s="1">
        <v>257.74</v>
      </c>
      <c r="CI175" s="1">
        <v>272.44</v>
      </c>
      <c r="CJ175" s="1">
        <v>58.8</v>
      </c>
      <c r="CK175" s="1">
        <v>32.340000000000003</v>
      </c>
      <c r="CL175" s="1">
        <v>2174.62</v>
      </c>
      <c r="CM175" s="1">
        <v>26.46</v>
      </c>
      <c r="CN175" s="1">
        <v>11877</v>
      </c>
      <c r="CO175" s="1">
        <v>3912</v>
      </c>
      <c r="CP175" s="1">
        <v>67343</v>
      </c>
      <c r="CQ175" s="1">
        <v>22175</v>
      </c>
      <c r="CR175" s="1">
        <v>5413.52</v>
      </c>
      <c r="CS175">
        <v>2018</v>
      </c>
      <c r="CT175">
        <v>12439.780401661026</v>
      </c>
      <c r="CV175">
        <v>1587.3673828663013</v>
      </c>
      <c r="CW175">
        <v>197.46501659616169</v>
      </c>
    </row>
    <row r="176" spans="1:101">
      <c r="A176" s="100">
        <v>10823</v>
      </c>
      <c r="B176" t="s">
        <v>122</v>
      </c>
      <c r="C176" t="s">
        <v>109</v>
      </c>
      <c r="D176" t="s">
        <v>525</v>
      </c>
      <c r="E176" t="s">
        <v>526</v>
      </c>
      <c r="F176">
        <v>11427</v>
      </c>
      <c r="G176" s="103" t="s">
        <v>112</v>
      </c>
      <c r="H176" t="s">
        <v>113</v>
      </c>
      <c r="I176" t="s">
        <v>114</v>
      </c>
      <c r="J176" t="s">
        <v>8</v>
      </c>
      <c r="K176">
        <v>22132</v>
      </c>
      <c r="L176">
        <v>5</v>
      </c>
      <c r="M176" t="s">
        <v>155</v>
      </c>
      <c r="N176" t="s">
        <v>243</v>
      </c>
      <c r="O176" t="s">
        <v>126</v>
      </c>
      <c r="P176" t="s">
        <v>126</v>
      </c>
      <c r="Q176" t="s">
        <v>118</v>
      </c>
      <c r="R176" t="s">
        <v>119</v>
      </c>
      <c r="S176" t="s">
        <v>127</v>
      </c>
      <c r="T176" s="1">
        <v>4392</v>
      </c>
      <c r="U176" s="1">
        <v>1684</v>
      </c>
      <c r="V176" s="1">
        <v>909</v>
      </c>
      <c r="W176" s="1">
        <v>256</v>
      </c>
      <c r="X176" s="1">
        <v>225</v>
      </c>
      <c r="Y176" s="1">
        <v>511</v>
      </c>
      <c r="Z176" s="1">
        <v>1092</v>
      </c>
      <c r="AA176" s="1">
        <v>1015</v>
      </c>
      <c r="AB176" s="1">
        <v>535</v>
      </c>
      <c r="AC176" s="1">
        <v>813</v>
      </c>
      <c r="AD176" s="1">
        <v>179</v>
      </c>
      <c r="AE176" s="1">
        <v>1040</v>
      </c>
      <c r="AF176" s="1">
        <v>480</v>
      </c>
      <c r="AG176" s="1">
        <v>176</v>
      </c>
      <c r="AH176" s="1">
        <v>97</v>
      </c>
      <c r="AI176" s="1">
        <v>27</v>
      </c>
      <c r="AJ176" s="1">
        <v>26</v>
      </c>
      <c r="AK176" s="1">
        <v>73</v>
      </c>
      <c r="AL176" s="1">
        <v>164</v>
      </c>
      <c r="AM176" s="1">
        <v>157</v>
      </c>
      <c r="AN176" s="1">
        <v>80</v>
      </c>
      <c r="AO176" s="1">
        <v>107</v>
      </c>
      <c r="AP176" s="1">
        <v>20</v>
      </c>
      <c r="AQ176" s="1">
        <v>89</v>
      </c>
      <c r="AR176" s="2">
        <v>5.67</v>
      </c>
      <c r="AS176" s="2">
        <v>5.67</v>
      </c>
      <c r="AT176" s="2">
        <v>5.67</v>
      </c>
      <c r="AU176" s="2">
        <v>5.67</v>
      </c>
      <c r="AV176" s="2">
        <v>5.67</v>
      </c>
      <c r="AW176" s="2">
        <v>5.67</v>
      </c>
      <c r="AX176" s="2">
        <v>5.67</v>
      </c>
      <c r="AY176" s="2">
        <v>5.67</v>
      </c>
      <c r="AZ176" s="2">
        <v>5.67</v>
      </c>
      <c r="BA176" s="2">
        <v>5.67</v>
      </c>
      <c r="BB176" s="2">
        <v>5.67</v>
      </c>
      <c r="BC176" s="2">
        <v>5.67</v>
      </c>
      <c r="BD176" s="1">
        <v>24903</v>
      </c>
      <c r="BE176" s="1">
        <v>9548</v>
      </c>
      <c r="BF176" s="1">
        <v>5154</v>
      </c>
      <c r="BG176" s="1">
        <v>1452</v>
      </c>
      <c r="BH176" s="1">
        <v>1276</v>
      </c>
      <c r="BI176" s="1">
        <v>2897</v>
      </c>
      <c r="BJ176" s="1">
        <v>6192</v>
      </c>
      <c r="BK176" s="1">
        <v>5755</v>
      </c>
      <c r="BL176" s="1">
        <v>3033</v>
      </c>
      <c r="BM176" s="1">
        <v>4610</v>
      </c>
      <c r="BN176" s="1">
        <v>1015</v>
      </c>
      <c r="BO176" s="1">
        <v>5897</v>
      </c>
      <c r="BP176" s="1">
        <v>2723</v>
      </c>
      <c r="BQ176" s="1">
        <v>999</v>
      </c>
      <c r="BR176" s="1">
        <v>552</v>
      </c>
      <c r="BS176" s="1">
        <v>152</v>
      </c>
      <c r="BT176" s="1">
        <v>149</v>
      </c>
      <c r="BU176" s="1">
        <v>413</v>
      </c>
      <c r="BV176" s="1">
        <v>929</v>
      </c>
      <c r="BW176" s="1">
        <v>889</v>
      </c>
      <c r="BX176" s="1">
        <v>451</v>
      </c>
      <c r="BY176" s="1">
        <v>609</v>
      </c>
      <c r="BZ176" s="1">
        <v>112</v>
      </c>
      <c r="CA176" s="1">
        <v>503</v>
      </c>
      <c r="CB176" s="1">
        <v>658.08399999999995</v>
      </c>
      <c r="CC176" s="1">
        <v>241.38300000000001</v>
      </c>
      <c r="CD176" s="1">
        <v>133.47399999999999</v>
      </c>
      <c r="CE176" s="1">
        <v>36.648000000000003</v>
      </c>
      <c r="CF176" s="1">
        <v>36.070999999999998</v>
      </c>
      <c r="CG176" s="1">
        <v>99.912000000000006</v>
      </c>
      <c r="CH176" s="1">
        <v>224.42599999999999</v>
      </c>
      <c r="CI176" s="1">
        <v>214.83799999999999</v>
      </c>
      <c r="CJ176" s="1">
        <v>109.002</v>
      </c>
      <c r="CK176" s="1">
        <v>147.07300000000001</v>
      </c>
      <c r="CL176" s="1">
        <v>27.033999999999999</v>
      </c>
      <c r="CM176" s="1">
        <v>121.545</v>
      </c>
      <c r="CN176" s="1">
        <v>12651</v>
      </c>
      <c r="CO176" s="1">
        <v>1496</v>
      </c>
      <c r="CP176" s="1">
        <v>71732</v>
      </c>
      <c r="CQ176" s="1">
        <v>8481</v>
      </c>
      <c r="CR176" s="1">
        <v>2049.4899999999998</v>
      </c>
      <c r="CS176">
        <v>2018</v>
      </c>
      <c r="CT176">
        <v>34999.926811060315</v>
      </c>
      <c r="CV176">
        <v>1587.3673828663013</v>
      </c>
      <c r="CW176">
        <v>555.57742222584898</v>
      </c>
    </row>
    <row r="177" spans="1:103">
      <c r="A177" s="100">
        <v>10823</v>
      </c>
      <c r="B177" t="s">
        <v>122</v>
      </c>
      <c r="C177" t="s">
        <v>109</v>
      </c>
      <c r="D177" t="s">
        <v>525</v>
      </c>
      <c r="E177" t="s">
        <v>526</v>
      </c>
      <c r="F177">
        <v>11427</v>
      </c>
      <c r="G177" s="103" t="s">
        <v>112</v>
      </c>
      <c r="H177" t="s">
        <v>113</v>
      </c>
      <c r="I177" t="s">
        <v>114</v>
      </c>
      <c r="J177" t="s">
        <v>8</v>
      </c>
      <c r="K177">
        <v>22132</v>
      </c>
      <c r="L177">
        <v>5</v>
      </c>
      <c r="M177" t="s">
        <v>155</v>
      </c>
      <c r="N177" t="s">
        <v>243</v>
      </c>
      <c r="O177" t="s">
        <v>527</v>
      </c>
      <c r="P177" t="s">
        <v>369</v>
      </c>
      <c r="Q177" t="s">
        <v>118</v>
      </c>
      <c r="R177" t="s">
        <v>119</v>
      </c>
      <c r="S177" t="s">
        <v>528</v>
      </c>
      <c r="T177" s="1">
        <v>140277</v>
      </c>
      <c r="U177" s="1">
        <v>124396</v>
      </c>
      <c r="V177" s="1">
        <v>144428</v>
      </c>
      <c r="W177" s="1">
        <v>149519</v>
      </c>
      <c r="X177" s="1">
        <v>152396</v>
      </c>
      <c r="Y177" s="1">
        <v>144625</v>
      </c>
      <c r="Z177" s="1">
        <v>132997</v>
      </c>
      <c r="AA177" s="1">
        <v>130627</v>
      </c>
      <c r="AB177" s="1">
        <v>126254</v>
      </c>
      <c r="AC177" s="1">
        <v>143532</v>
      </c>
      <c r="AD177" s="1">
        <v>149507</v>
      </c>
      <c r="AE177" s="1">
        <v>152534</v>
      </c>
      <c r="AF177" s="1">
        <v>15340</v>
      </c>
      <c r="AG177" s="1">
        <v>13013</v>
      </c>
      <c r="AH177" s="1">
        <v>15479</v>
      </c>
      <c r="AI177" s="1">
        <v>15622</v>
      </c>
      <c r="AJ177" s="1">
        <v>17831</v>
      </c>
      <c r="AK177" s="1">
        <v>20638</v>
      </c>
      <c r="AL177" s="1">
        <v>19949</v>
      </c>
      <c r="AM177" s="1">
        <v>20179</v>
      </c>
      <c r="AN177" s="1">
        <v>18775</v>
      </c>
      <c r="AO177" s="1">
        <v>18951</v>
      </c>
      <c r="AP177" s="1">
        <v>16480</v>
      </c>
      <c r="AQ177" s="1">
        <v>13012</v>
      </c>
      <c r="AR177" s="2">
        <v>0.60799999999999998</v>
      </c>
      <c r="AS177" s="2">
        <v>0.60799999999999998</v>
      </c>
      <c r="AT177" s="2">
        <v>0.60799999999999998</v>
      </c>
      <c r="AU177" s="2">
        <v>0.60799999999999998</v>
      </c>
      <c r="AV177" s="2">
        <v>0.60799999999999998</v>
      </c>
      <c r="AW177" s="2">
        <v>0.60799999999999998</v>
      </c>
      <c r="AX177" s="2">
        <v>0.60799999999999998</v>
      </c>
      <c r="AY177" s="2">
        <v>0.60799999999999998</v>
      </c>
      <c r="AZ177" s="2">
        <v>0.60799999999999998</v>
      </c>
      <c r="BA177" s="2">
        <v>0.60799999999999998</v>
      </c>
      <c r="BB177" s="2">
        <v>0.60799999999999998</v>
      </c>
      <c r="BC177" s="2">
        <v>0.60799999999999998</v>
      </c>
      <c r="BD177" s="1">
        <v>85288</v>
      </c>
      <c r="BE177" s="1">
        <v>75633</v>
      </c>
      <c r="BF177" s="1">
        <v>87812</v>
      </c>
      <c r="BG177" s="1">
        <v>90908</v>
      </c>
      <c r="BH177" s="1">
        <v>92657</v>
      </c>
      <c r="BI177" s="1">
        <v>87932</v>
      </c>
      <c r="BJ177" s="1">
        <v>80862</v>
      </c>
      <c r="BK177" s="1">
        <v>79421</v>
      </c>
      <c r="BL177" s="1">
        <v>76762</v>
      </c>
      <c r="BM177" s="1">
        <v>87267</v>
      </c>
      <c r="BN177" s="1">
        <v>90900</v>
      </c>
      <c r="BO177" s="1">
        <v>92741</v>
      </c>
      <c r="BP177" s="1">
        <v>9327</v>
      </c>
      <c r="BQ177" s="1">
        <v>7912</v>
      </c>
      <c r="BR177" s="1">
        <v>9411</v>
      </c>
      <c r="BS177" s="1">
        <v>9498</v>
      </c>
      <c r="BT177" s="1">
        <v>10841</v>
      </c>
      <c r="BU177" s="1">
        <v>12548</v>
      </c>
      <c r="BV177" s="1">
        <v>12129</v>
      </c>
      <c r="BW177" s="1">
        <v>12269</v>
      </c>
      <c r="BX177" s="1">
        <v>11415</v>
      </c>
      <c r="BY177" s="1">
        <v>11522</v>
      </c>
      <c r="BZ177" s="1">
        <v>10020</v>
      </c>
      <c r="CA177" s="1">
        <v>7911</v>
      </c>
      <c r="CB177" s="1">
        <v>2253.8560000000002</v>
      </c>
      <c r="CC177" s="1">
        <v>1912.0170000000001</v>
      </c>
      <c r="CD177" s="1">
        <v>2274.0659999999998</v>
      </c>
      <c r="CE177" s="1">
        <v>2295.232</v>
      </c>
      <c r="CF177" s="1">
        <v>2619.7890000000002</v>
      </c>
      <c r="CG177" s="1">
        <v>3032.2179999999998</v>
      </c>
      <c r="CH177" s="1">
        <v>2930.9839999999999</v>
      </c>
      <c r="CI177" s="1">
        <v>2964.8220000000001</v>
      </c>
      <c r="CJ177" s="1">
        <v>2758.3180000000002</v>
      </c>
      <c r="CK177" s="1">
        <v>2784.2669999999998</v>
      </c>
      <c r="CL177" s="1">
        <v>2421.2460000000001</v>
      </c>
      <c r="CM177" s="1">
        <v>1911.575</v>
      </c>
      <c r="CN177" s="1">
        <v>1691092</v>
      </c>
      <c r="CO177" s="1">
        <v>205269</v>
      </c>
      <c r="CP177" s="1">
        <v>1028183</v>
      </c>
      <c r="CQ177" s="1">
        <v>124803</v>
      </c>
      <c r="CR177" s="1">
        <v>30158.39</v>
      </c>
      <c r="CS177">
        <v>2018</v>
      </c>
      <c r="CT177">
        <v>34092.768214748867</v>
      </c>
      <c r="CV177">
        <v>0</v>
      </c>
      <c r="CW177">
        <v>0</v>
      </c>
    </row>
    <row r="178" spans="1:103">
      <c r="A178" s="100">
        <v>10838</v>
      </c>
      <c r="B178" t="s">
        <v>108</v>
      </c>
      <c r="C178" t="s">
        <v>109</v>
      </c>
      <c r="D178" t="s">
        <v>532</v>
      </c>
      <c r="E178" t="s">
        <v>532</v>
      </c>
      <c r="F178">
        <v>56084</v>
      </c>
      <c r="G178" s="103" t="s">
        <v>189</v>
      </c>
      <c r="H178" t="s">
        <v>113</v>
      </c>
      <c r="I178" t="s">
        <v>114</v>
      </c>
      <c r="J178" t="s">
        <v>8</v>
      </c>
      <c r="K178">
        <v>22</v>
      </c>
      <c r="L178">
        <v>2</v>
      </c>
      <c r="M178" t="s">
        <v>115</v>
      </c>
      <c r="N178" t="s">
        <v>243</v>
      </c>
      <c r="O178" t="s">
        <v>274</v>
      </c>
      <c r="P178" t="s">
        <v>275</v>
      </c>
      <c r="Q178" t="s">
        <v>118</v>
      </c>
      <c r="R178" t="s">
        <v>132</v>
      </c>
      <c r="S178" t="s">
        <v>267</v>
      </c>
      <c r="T178" s="1">
        <v>19376</v>
      </c>
      <c r="U178" s="1">
        <v>16579</v>
      </c>
      <c r="V178" s="1">
        <v>13967</v>
      </c>
      <c r="W178" s="1">
        <v>18702</v>
      </c>
      <c r="X178" s="1">
        <v>7963</v>
      </c>
      <c r="Y178" s="1">
        <v>17294</v>
      </c>
      <c r="Z178" s="1">
        <v>18662</v>
      </c>
      <c r="AA178" s="1">
        <v>19446</v>
      </c>
      <c r="AB178" s="1">
        <v>18783</v>
      </c>
      <c r="AC178" s="1">
        <v>18815</v>
      </c>
      <c r="AD178" s="1">
        <v>16782</v>
      </c>
      <c r="AE178" s="1">
        <v>19303</v>
      </c>
      <c r="AF178" s="1">
        <v>19376</v>
      </c>
      <c r="AG178" s="1">
        <v>16579</v>
      </c>
      <c r="AH178" s="1">
        <v>13967</v>
      </c>
      <c r="AI178" s="1">
        <v>18702</v>
      </c>
      <c r="AJ178" s="1">
        <v>7963</v>
      </c>
      <c r="AK178" s="1">
        <v>17294</v>
      </c>
      <c r="AL178" s="1">
        <v>18662</v>
      </c>
      <c r="AM178" s="1">
        <v>19446</v>
      </c>
      <c r="AN178" s="1">
        <v>18783</v>
      </c>
      <c r="AO178" s="1">
        <v>18815</v>
      </c>
      <c r="AP178" s="1">
        <v>16782</v>
      </c>
      <c r="AQ178" s="1">
        <v>19303</v>
      </c>
      <c r="AR178" s="2">
        <v>8.5</v>
      </c>
      <c r="AS178" s="2">
        <v>8.5</v>
      </c>
      <c r="AT178" s="2">
        <v>8.5</v>
      </c>
      <c r="AU178" s="2">
        <v>8.5</v>
      </c>
      <c r="AV178" s="2">
        <v>8.5</v>
      </c>
      <c r="AW178" s="2">
        <v>8.5</v>
      </c>
      <c r="AX178" s="2">
        <v>8.5</v>
      </c>
      <c r="AY178" s="2">
        <v>8.5</v>
      </c>
      <c r="AZ178" s="2">
        <v>8.5</v>
      </c>
      <c r="BA178" s="2">
        <v>8.5</v>
      </c>
      <c r="BB178" s="2">
        <v>8.5</v>
      </c>
      <c r="BC178" s="2">
        <v>8.5</v>
      </c>
      <c r="BD178" s="1">
        <v>164696</v>
      </c>
      <c r="BE178" s="1">
        <v>140922</v>
      </c>
      <c r="BF178" s="1">
        <v>118720</v>
      </c>
      <c r="BG178" s="1">
        <v>158967</v>
      </c>
      <c r="BH178" s="1">
        <v>67686</v>
      </c>
      <c r="BI178" s="1">
        <v>146999</v>
      </c>
      <c r="BJ178" s="1">
        <v>158627</v>
      </c>
      <c r="BK178" s="1">
        <v>165291</v>
      </c>
      <c r="BL178" s="1">
        <v>159656</v>
      </c>
      <c r="BM178" s="1">
        <v>159928</v>
      </c>
      <c r="BN178" s="1">
        <v>142647</v>
      </c>
      <c r="BO178" s="1">
        <v>164076</v>
      </c>
      <c r="BP178" s="1">
        <v>164696</v>
      </c>
      <c r="BQ178" s="1">
        <v>140922</v>
      </c>
      <c r="BR178" s="1">
        <v>118720</v>
      </c>
      <c r="BS178" s="1">
        <v>158967</v>
      </c>
      <c r="BT178" s="1">
        <v>67686</v>
      </c>
      <c r="BU178" s="1">
        <v>146999</v>
      </c>
      <c r="BV178" s="1">
        <v>158627</v>
      </c>
      <c r="BW178" s="1">
        <v>165291</v>
      </c>
      <c r="BX178" s="1">
        <v>159656</v>
      </c>
      <c r="BY178" s="1">
        <v>159928</v>
      </c>
      <c r="BZ178" s="1">
        <v>142647</v>
      </c>
      <c r="CA178" s="1">
        <v>164076</v>
      </c>
      <c r="CB178" s="1">
        <v>12111</v>
      </c>
      <c r="CC178" s="1">
        <v>10557</v>
      </c>
      <c r="CD178" s="1">
        <v>12416</v>
      </c>
      <c r="CE178" s="1">
        <v>12101</v>
      </c>
      <c r="CF178" s="1">
        <v>5086</v>
      </c>
      <c r="CG178" s="1">
        <v>11093</v>
      </c>
      <c r="CH178" s="1">
        <v>11978</v>
      </c>
      <c r="CI178" s="1">
        <v>12459</v>
      </c>
      <c r="CJ178" s="1">
        <v>12012</v>
      </c>
      <c r="CK178" s="1">
        <v>12061</v>
      </c>
      <c r="CL178" s="1">
        <v>10752</v>
      </c>
      <c r="CM178" s="1">
        <v>11421</v>
      </c>
      <c r="CN178" s="1">
        <v>205672</v>
      </c>
      <c r="CO178" s="1">
        <v>205672</v>
      </c>
      <c r="CP178" s="1">
        <v>1748215</v>
      </c>
      <c r="CQ178" s="1">
        <v>1748215</v>
      </c>
      <c r="CR178" s="1">
        <v>134047</v>
      </c>
      <c r="CS178">
        <v>2018</v>
      </c>
      <c r="CT178">
        <v>13041.806232142457</v>
      </c>
      <c r="CV178">
        <v>200</v>
      </c>
      <c r="CW178">
        <v>26.083612464284915</v>
      </c>
    </row>
    <row r="179" spans="1:103">
      <c r="A179" s="100">
        <v>10839</v>
      </c>
      <c r="B179" t="s">
        <v>108</v>
      </c>
      <c r="C179" t="s">
        <v>109</v>
      </c>
      <c r="D179" t="s">
        <v>533</v>
      </c>
      <c r="E179" t="s">
        <v>534</v>
      </c>
      <c r="F179">
        <v>55840</v>
      </c>
      <c r="G179" s="103" t="s">
        <v>189</v>
      </c>
      <c r="H179" t="s">
        <v>113</v>
      </c>
      <c r="I179" t="s">
        <v>114</v>
      </c>
      <c r="J179" t="s">
        <v>8</v>
      </c>
      <c r="K179">
        <v>22</v>
      </c>
      <c r="L179">
        <v>2</v>
      </c>
      <c r="M179" t="s">
        <v>115</v>
      </c>
      <c r="N179" t="s">
        <v>243</v>
      </c>
      <c r="O179" t="s">
        <v>274</v>
      </c>
      <c r="P179" t="s">
        <v>275</v>
      </c>
      <c r="Q179" t="s">
        <v>118</v>
      </c>
      <c r="R179" t="s">
        <v>132</v>
      </c>
      <c r="S179" t="s">
        <v>267</v>
      </c>
      <c r="T179" s="1">
        <v>19068</v>
      </c>
      <c r="U179" s="1">
        <v>16008</v>
      </c>
      <c r="V179" s="1">
        <v>16714</v>
      </c>
      <c r="W179" s="1">
        <v>17521</v>
      </c>
      <c r="X179" s="1">
        <v>16705</v>
      </c>
      <c r="Y179" s="1">
        <v>19431</v>
      </c>
      <c r="Z179" s="1">
        <v>19428</v>
      </c>
      <c r="AA179" s="1">
        <v>18966</v>
      </c>
      <c r="AB179" s="1">
        <v>16203</v>
      </c>
      <c r="AC179" s="1">
        <v>4728</v>
      </c>
      <c r="AD179" s="1">
        <v>8561</v>
      </c>
      <c r="AE179" s="1">
        <v>15976</v>
      </c>
      <c r="AF179" s="1">
        <v>19068</v>
      </c>
      <c r="AG179" s="1">
        <v>16008</v>
      </c>
      <c r="AH179" s="1">
        <v>16714</v>
      </c>
      <c r="AI179" s="1">
        <v>17521</v>
      </c>
      <c r="AJ179" s="1">
        <v>16705</v>
      </c>
      <c r="AK179" s="1">
        <v>19431</v>
      </c>
      <c r="AL179" s="1">
        <v>19428</v>
      </c>
      <c r="AM179" s="1">
        <v>18966</v>
      </c>
      <c r="AN179" s="1">
        <v>16203</v>
      </c>
      <c r="AO179" s="1">
        <v>4728</v>
      </c>
      <c r="AP179" s="1">
        <v>8561</v>
      </c>
      <c r="AQ179" s="1">
        <v>15976</v>
      </c>
      <c r="AR179" s="2">
        <v>8</v>
      </c>
      <c r="AS179" s="2">
        <v>8</v>
      </c>
      <c r="AT179" s="2">
        <v>8</v>
      </c>
      <c r="AU179" s="2">
        <v>8</v>
      </c>
      <c r="AV179" s="2">
        <v>8</v>
      </c>
      <c r="AW179" s="2">
        <v>8</v>
      </c>
      <c r="AX179" s="2">
        <v>8</v>
      </c>
      <c r="AY179" s="2">
        <v>8</v>
      </c>
      <c r="AZ179" s="2">
        <v>8</v>
      </c>
      <c r="BA179" s="2">
        <v>8</v>
      </c>
      <c r="BB179" s="2">
        <v>8</v>
      </c>
      <c r="BC179" s="2">
        <v>8</v>
      </c>
      <c r="BD179" s="1">
        <v>152544</v>
      </c>
      <c r="BE179" s="1">
        <v>128064</v>
      </c>
      <c r="BF179" s="1">
        <v>133712</v>
      </c>
      <c r="BG179" s="1">
        <v>140168</v>
      </c>
      <c r="BH179" s="1">
        <v>133640</v>
      </c>
      <c r="BI179" s="1">
        <v>155448</v>
      </c>
      <c r="BJ179" s="1">
        <v>155424</v>
      </c>
      <c r="BK179" s="1">
        <v>151728</v>
      </c>
      <c r="BL179" s="1">
        <v>129624</v>
      </c>
      <c r="BM179" s="1">
        <v>37824</v>
      </c>
      <c r="BN179" s="1">
        <v>68488</v>
      </c>
      <c r="BO179" s="1">
        <v>127808</v>
      </c>
      <c r="BP179" s="1">
        <v>152544</v>
      </c>
      <c r="BQ179" s="1">
        <v>128064</v>
      </c>
      <c r="BR179" s="1">
        <v>133712</v>
      </c>
      <c r="BS179" s="1">
        <v>140168</v>
      </c>
      <c r="BT179" s="1">
        <v>133640</v>
      </c>
      <c r="BU179" s="1">
        <v>155448</v>
      </c>
      <c r="BV179" s="1">
        <v>155424</v>
      </c>
      <c r="BW179" s="1">
        <v>151728</v>
      </c>
      <c r="BX179" s="1">
        <v>129624</v>
      </c>
      <c r="BY179" s="1">
        <v>37824</v>
      </c>
      <c r="BZ179" s="1">
        <v>68488</v>
      </c>
      <c r="CA179" s="1">
        <v>127808</v>
      </c>
      <c r="CB179" s="1">
        <v>11824</v>
      </c>
      <c r="CC179" s="1">
        <v>9961</v>
      </c>
      <c r="CD179" s="1">
        <v>10215</v>
      </c>
      <c r="CE179" s="1">
        <v>10536</v>
      </c>
      <c r="CF179" s="1">
        <v>10152</v>
      </c>
      <c r="CG179" s="1">
        <v>11886</v>
      </c>
      <c r="CH179" s="1">
        <v>11942</v>
      </c>
      <c r="CI179" s="1">
        <v>11709</v>
      </c>
      <c r="CJ179" s="1">
        <v>9906</v>
      </c>
      <c r="CK179" s="1">
        <v>2644</v>
      </c>
      <c r="CL179" s="1">
        <v>4855</v>
      </c>
      <c r="CM179" s="1">
        <v>9459</v>
      </c>
      <c r="CN179" s="1">
        <v>189309</v>
      </c>
      <c r="CO179" s="1">
        <v>189309</v>
      </c>
      <c r="CP179" s="1">
        <v>1514472</v>
      </c>
      <c r="CQ179" s="1">
        <v>1514472</v>
      </c>
      <c r="CR179" s="1">
        <v>115089</v>
      </c>
      <c r="CS179">
        <v>2018</v>
      </c>
      <c r="CT179">
        <v>13159.137710815108</v>
      </c>
      <c r="CV179">
        <v>200</v>
      </c>
      <c r="CW179">
        <v>26.318275421630219</v>
      </c>
    </row>
    <row r="180" spans="1:103">
      <c r="A180" s="100">
        <v>10883</v>
      </c>
      <c r="B180" t="s">
        <v>122</v>
      </c>
      <c r="C180" t="s">
        <v>109</v>
      </c>
      <c r="D180" t="s">
        <v>535</v>
      </c>
      <c r="E180" t="s">
        <v>536</v>
      </c>
      <c r="F180">
        <v>12258</v>
      </c>
      <c r="G180" s="103" t="s">
        <v>112</v>
      </c>
      <c r="H180" t="s">
        <v>113</v>
      </c>
      <c r="I180" t="s">
        <v>114</v>
      </c>
      <c r="J180" t="s">
        <v>8</v>
      </c>
      <c r="K180">
        <v>622</v>
      </c>
      <c r="L180">
        <v>5</v>
      </c>
      <c r="M180" t="s">
        <v>155</v>
      </c>
      <c r="N180" t="s">
        <v>231</v>
      </c>
      <c r="O180" t="s">
        <v>126</v>
      </c>
      <c r="P180" t="s">
        <v>126</v>
      </c>
      <c r="Q180" t="s">
        <v>118</v>
      </c>
      <c r="R180" t="s">
        <v>142</v>
      </c>
      <c r="S180" t="s">
        <v>127</v>
      </c>
      <c r="T180" s="1">
        <v>1476</v>
      </c>
      <c r="U180" s="1">
        <v>57</v>
      </c>
      <c r="V180" s="1">
        <v>63</v>
      </c>
      <c r="W180" s="1">
        <v>48</v>
      </c>
      <c r="X180" s="1">
        <v>54</v>
      </c>
      <c r="Y180" s="1">
        <v>46</v>
      </c>
      <c r="Z180" s="1">
        <v>64</v>
      </c>
      <c r="AA180" s="1">
        <v>115</v>
      </c>
      <c r="AB180" s="1">
        <v>56</v>
      </c>
      <c r="AC180" s="1">
        <v>51</v>
      </c>
      <c r="AD180" s="1">
        <v>110</v>
      </c>
      <c r="AE180" s="1">
        <v>60</v>
      </c>
      <c r="AF180" s="1">
        <v>613</v>
      </c>
      <c r="AG180" s="1">
        <v>24</v>
      </c>
      <c r="AH180" s="1">
        <v>26</v>
      </c>
      <c r="AI180" s="1">
        <v>20</v>
      </c>
      <c r="AJ180" s="1">
        <v>22</v>
      </c>
      <c r="AK180" s="1">
        <v>19</v>
      </c>
      <c r="AL180" s="1">
        <v>26</v>
      </c>
      <c r="AM180" s="1">
        <v>48</v>
      </c>
      <c r="AN180" s="1">
        <v>23</v>
      </c>
      <c r="AO180" s="1">
        <v>21</v>
      </c>
      <c r="AP180" s="1">
        <v>46</v>
      </c>
      <c r="AQ180" s="1">
        <v>25</v>
      </c>
      <c r="AR180" s="2">
        <v>5.88</v>
      </c>
      <c r="AS180" s="2">
        <v>5.88</v>
      </c>
      <c r="AT180" s="2">
        <v>5.88</v>
      </c>
      <c r="AU180" s="2">
        <v>5.88</v>
      </c>
      <c r="AV180" s="2">
        <v>5.88</v>
      </c>
      <c r="AW180" s="2">
        <v>5.88</v>
      </c>
      <c r="AX180" s="2">
        <v>5.88</v>
      </c>
      <c r="AY180" s="2">
        <v>5.88</v>
      </c>
      <c r="AZ180" s="2">
        <v>5.88</v>
      </c>
      <c r="BA180" s="2">
        <v>5.88</v>
      </c>
      <c r="BB180" s="2">
        <v>5.88</v>
      </c>
      <c r="BC180" s="2">
        <v>5.88</v>
      </c>
      <c r="BD180" s="1">
        <v>8679</v>
      </c>
      <c r="BE180" s="1">
        <v>335</v>
      </c>
      <c r="BF180" s="1">
        <v>370</v>
      </c>
      <c r="BG180" s="1">
        <v>282</v>
      </c>
      <c r="BH180" s="1">
        <v>318</v>
      </c>
      <c r="BI180" s="1">
        <v>270</v>
      </c>
      <c r="BJ180" s="1">
        <v>376</v>
      </c>
      <c r="BK180" s="1">
        <v>676</v>
      </c>
      <c r="BL180" s="1">
        <v>329</v>
      </c>
      <c r="BM180" s="1">
        <v>300</v>
      </c>
      <c r="BN180" s="1">
        <v>647</v>
      </c>
      <c r="BO180" s="1">
        <v>353</v>
      </c>
      <c r="BP180" s="1">
        <v>3606</v>
      </c>
      <c r="BQ180" s="1">
        <v>139</v>
      </c>
      <c r="BR180" s="1">
        <v>154</v>
      </c>
      <c r="BS180" s="1">
        <v>118</v>
      </c>
      <c r="BT180" s="1">
        <v>131</v>
      </c>
      <c r="BU180" s="1">
        <v>113</v>
      </c>
      <c r="BV180" s="1">
        <v>155</v>
      </c>
      <c r="BW180" s="1">
        <v>280</v>
      </c>
      <c r="BX180" s="1">
        <v>138</v>
      </c>
      <c r="BY180" s="1">
        <v>125</v>
      </c>
      <c r="BZ180" s="1">
        <v>268</v>
      </c>
      <c r="CA180" s="1">
        <v>147</v>
      </c>
      <c r="CB180" s="1">
        <v>756.17600000000004</v>
      </c>
      <c r="CC180" s="1">
        <v>29.103999999999999</v>
      </c>
      <c r="CD180" s="1">
        <v>32.311999999999998</v>
      </c>
      <c r="CE180" s="1">
        <v>24.77</v>
      </c>
      <c r="CF180" s="1">
        <v>27.47</v>
      </c>
      <c r="CG180" s="1">
        <v>23.643000000000001</v>
      </c>
      <c r="CH180" s="1">
        <v>32.58</v>
      </c>
      <c r="CI180" s="1">
        <v>58.69</v>
      </c>
      <c r="CJ180" s="1">
        <v>28.863</v>
      </c>
      <c r="CK180" s="1">
        <v>26.132999999999999</v>
      </c>
      <c r="CL180" s="1">
        <v>56.195999999999998</v>
      </c>
      <c r="CM180" s="1">
        <v>30.905000000000001</v>
      </c>
      <c r="CN180" s="1">
        <v>2200</v>
      </c>
      <c r="CO180" s="1">
        <v>913</v>
      </c>
      <c r="CP180" s="1">
        <v>12935</v>
      </c>
      <c r="CQ180" s="1">
        <v>5374</v>
      </c>
      <c r="CR180" s="1">
        <v>1126.8420000000001</v>
      </c>
      <c r="CS180">
        <v>2018</v>
      </c>
      <c r="CT180">
        <v>11478.982856514045</v>
      </c>
      <c r="CV180">
        <v>1587.3673828663013</v>
      </c>
      <c r="CW180">
        <v>182.21362974911838</v>
      </c>
    </row>
    <row r="181" spans="1:103">
      <c r="A181" s="100">
        <v>10883</v>
      </c>
      <c r="B181" t="s">
        <v>122</v>
      </c>
      <c r="C181" t="s">
        <v>109</v>
      </c>
      <c r="D181" t="s">
        <v>535</v>
      </c>
      <c r="E181" t="s">
        <v>536</v>
      </c>
      <c r="F181">
        <v>12258</v>
      </c>
      <c r="G181" s="103" t="s">
        <v>112</v>
      </c>
      <c r="H181" t="s">
        <v>113</v>
      </c>
      <c r="I181" t="s">
        <v>114</v>
      </c>
      <c r="J181" t="s">
        <v>8</v>
      </c>
      <c r="K181">
        <v>622</v>
      </c>
      <c r="L181">
        <v>5</v>
      </c>
      <c r="M181" t="s">
        <v>155</v>
      </c>
      <c r="N181" t="s">
        <v>231</v>
      </c>
      <c r="O181" t="s">
        <v>117</v>
      </c>
      <c r="P181" t="s">
        <v>117</v>
      </c>
      <c r="Q181" t="s">
        <v>118</v>
      </c>
      <c r="R181" t="s">
        <v>142</v>
      </c>
      <c r="S181" t="s">
        <v>120</v>
      </c>
      <c r="T181" s="1">
        <v>244269</v>
      </c>
      <c r="U181" s="1">
        <v>239548</v>
      </c>
      <c r="V181" s="1">
        <v>262277</v>
      </c>
      <c r="W181" s="1">
        <v>162849</v>
      </c>
      <c r="X181" s="1">
        <v>162001</v>
      </c>
      <c r="Y181" s="1">
        <v>203701</v>
      </c>
      <c r="Z181" s="1">
        <v>385525</v>
      </c>
      <c r="AA181" s="1">
        <v>430206</v>
      </c>
      <c r="AB181" s="1">
        <v>274866</v>
      </c>
      <c r="AC181" s="1">
        <v>218011</v>
      </c>
      <c r="AD181" s="1">
        <v>164796</v>
      </c>
      <c r="AE181" s="1">
        <v>185991</v>
      </c>
      <c r="AF181" s="1">
        <v>101483</v>
      </c>
      <c r="AG181" s="1">
        <v>99521</v>
      </c>
      <c r="AH181" s="1">
        <v>108964</v>
      </c>
      <c r="AI181" s="1">
        <v>67656</v>
      </c>
      <c r="AJ181" s="1">
        <v>67304</v>
      </c>
      <c r="AK181" s="1">
        <v>84628</v>
      </c>
      <c r="AL181" s="1">
        <v>160168</v>
      </c>
      <c r="AM181" s="1">
        <v>178731</v>
      </c>
      <c r="AN181" s="1">
        <v>114194</v>
      </c>
      <c r="AO181" s="1">
        <v>90574</v>
      </c>
      <c r="AP181" s="1">
        <v>68465</v>
      </c>
      <c r="AQ181" s="1">
        <v>77271</v>
      </c>
      <c r="AR181" s="2">
        <v>1.03</v>
      </c>
      <c r="AS181" s="2">
        <v>1.03</v>
      </c>
      <c r="AT181" s="2">
        <v>1.03</v>
      </c>
      <c r="AU181" s="2">
        <v>1.03</v>
      </c>
      <c r="AV181" s="2">
        <v>1.03</v>
      </c>
      <c r="AW181" s="2">
        <v>1.03</v>
      </c>
      <c r="AX181" s="2">
        <v>1.03</v>
      </c>
      <c r="AY181" s="2">
        <v>1.03</v>
      </c>
      <c r="AZ181" s="2">
        <v>1.03</v>
      </c>
      <c r="BA181" s="2">
        <v>1.03</v>
      </c>
      <c r="BB181" s="2">
        <v>1.03</v>
      </c>
      <c r="BC181" s="2">
        <v>1.03</v>
      </c>
      <c r="BD181" s="1">
        <v>251597</v>
      </c>
      <c r="BE181" s="1">
        <v>246734</v>
      </c>
      <c r="BF181" s="1">
        <v>270145</v>
      </c>
      <c r="BG181" s="1">
        <v>167734</v>
      </c>
      <c r="BH181" s="1">
        <v>166861</v>
      </c>
      <c r="BI181" s="1">
        <v>209812</v>
      </c>
      <c r="BJ181" s="1">
        <v>397091</v>
      </c>
      <c r="BK181" s="1">
        <v>443112</v>
      </c>
      <c r="BL181" s="1">
        <v>283112</v>
      </c>
      <c r="BM181" s="1">
        <v>224551</v>
      </c>
      <c r="BN181" s="1">
        <v>169740</v>
      </c>
      <c r="BO181" s="1">
        <v>191571</v>
      </c>
      <c r="BP181" s="1">
        <v>104527</v>
      </c>
      <c r="BQ181" s="1">
        <v>102507</v>
      </c>
      <c r="BR181" s="1">
        <v>112233</v>
      </c>
      <c r="BS181" s="1">
        <v>69686</v>
      </c>
      <c r="BT181" s="1">
        <v>69323</v>
      </c>
      <c r="BU181" s="1">
        <v>87167</v>
      </c>
      <c r="BV181" s="1">
        <v>164973</v>
      </c>
      <c r="BW181" s="1">
        <v>184093</v>
      </c>
      <c r="BX181" s="1">
        <v>117620</v>
      </c>
      <c r="BY181" s="1">
        <v>93291</v>
      </c>
      <c r="BZ181" s="1">
        <v>70519</v>
      </c>
      <c r="CA181" s="1">
        <v>79589</v>
      </c>
      <c r="CB181" s="1">
        <v>21916.28</v>
      </c>
      <c r="CC181" s="1">
        <v>21492.77</v>
      </c>
      <c r="CD181" s="1">
        <v>23532.100999999999</v>
      </c>
      <c r="CE181" s="1">
        <v>14611.171</v>
      </c>
      <c r="CF181" s="1">
        <v>14535.128000000001</v>
      </c>
      <c r="CG181" s="1">
        <v>18276.524000000001</v>
      </c>
      <c r="CH181" s="1">
        <v>34590.207000000002</v>
      </c>
      <c r="CI181" s="1">
        <v>38599.061000000002</v>
      </c>
      <c r="CJ181" s="1">
        <v>24661.615000000002</v>
      </c>
      <c r="CK181" s="1">
        <v>19560.43</v>
      </c>
      <c r="CL181" s="1">
        <v>14785.907999999999</v>
      </c>
      <c r="CM181" s="1">
        <v>16687.543000000001</v>
      </c>
      <c r="CN181" s="1">
        <v>2934040</v>
      </c>
      <c r="CO181" s="1">
        <v>1218959</v>
      </c>
      <c r="CP181" s="1">
        <v>3022060</v>
      </c>
      <c r="CQ181" s="1">
        <v>1255528</v>
      </c>
      <c r="CR181" s="1">
        <v>263248.74</v>
      </c>
      <c r="CS181">
        <v>2018</v>
      </c>
      <c r="CT181">
        <v>11479.865012839187</v>
      </c>
      <c r="CV181">
        <v>475.6390309534886</v>
      </c>
      <c r="CW181">
        <v>54.602718701836885</v>
      </c>
      <c r="CX181">
        <f>38.8*8760</f>
        <v>339888</v>
      </c>
      <c r="CY181">
        <f>SUM(CR180:CR181)/CX181</f>
        <v>0.77783146801299252</v>
      </c>
    </row>
    <row r="182" spans="1:103">
      <c r="A182" s="100">
        <v>10883</v>
      </c>
      <c r="B182" t="s">
        <v>122</v>
      </c>
      <c r="C182" t="s">
        <v>109</v>
      </c>
      <c r="D182" t="s">
        <v>535</v>
      </c>
      <c r="E182" t="s">
        <v>536</v>
      </c>
      <c r="F182">
        <v>12258</v>
      </c>
      <c r="G182" s="103" t="s">
        <v>112</v>
      </c>
      <c r="H182" t="s">
        <v>113</v>
      </c>
      <c r="I182" t="s">
        <v>114</v>
      </c>
      <c r="J182" t="s">
        <v>8</v>
      </c>
      <c r="K182">
        <v>622</v>
      </c>
      <c r="L182">
        <v>5</v>
      </c>
      <c r="M182" t="s">
        <v>155</v>
      </c>
      <c r="N182" t="s">
        <v>242</v>
      </c>
      <c r="O182" t="s">
        <v>126</v>
      </c>
      <c r="P182" t="s">
        <v>126</v>
      </c>
      <c r="Q182" t="s">
        <v>118</v>
      </c>
      <c r="R182" t="s">
        <v>142</v>
      </c>
      <c r="S182" t="s">
        <v>127</v>
      </c>
      <c r="T182" s="1">
        <v>4187</v>
      </c>
      <c r="U182" s="1">
        <v>161</v>
      </c>
      <c r="V182" s="1">
        <v>179</v>
      </c>
      <c r="W182" s="1">
        <v>137</v>
      </c>
      <c r="X182" s="1">
        <v>152</v>
      </c>
      <c r="Y182" s="1">
        <v>131</v>
      </c>
      <c r="Z182" s="1">
        <v>180</v>
      </c>
      <c r="AA182" s="1">
        <v>325</v>
      </c>
      <c r="AB182" s="1">
        <v>160</v>
      </c>
      <c r="AC182" s="1">
        <v>145</v>
      </c>
      <c r="AD182" s="1">
        <v>311</v>
      </c>
      <c r="AE182" s="1">
        <v>171</v>
      </c>
      <c r="AF182" s="1">
        <v>2156</v>
      </c>
      <c r="AG182" s="1">
        <v>83</v>
      </c>
      <c r="AH182" s="1">
        <v>92</v>
      </c>
      <c r="AI182" s="1">
        <v>71</v>
      </c>
      <c r="AJ182" s="1">
        <v>78</v>
      </c>
      <c r="AK182" s="1">
        <v>67</v>
      </c>
      <c r="AL182" s="1">
        <v>93</v>
      </c>
      <c r="AM182" s="1">
        <v>167</v>
      </c>
      <c r="AN182" s="1">
        <v>82</v>
      </c>
      <c r="AO182" s="1">
        <v>74</v>
      </c>
      <c r="AP182" s="1">
        <v>160</v>
      </c>
      <c r="AQ182" s="1">
        <v>88</v>
      </c>
      <c r="AR182" s="2">
        <v>5.88</v>
      </c>
      <c r="AS182" s="2">
        <v>5.88</v>
      </c>
      <c r="AT182" s="2">
        <v>5.88</v>
      </c>
      <c r="AU182" s="2">
        <v>5.88</v>
      </c>
      <c r="AV182" s="2">
        <v>5.88</v>
      </c>
      <c r="AW182" s="2">
        <v>5.88</v>
      </c>
      <c r="AX182" s="2">
        <v>5.88</v>
      </c>
      <c r="AY182" s="2">
        <v>5.88</v>
      </c>
      <c r="AZ182" s="2">
        <v>5.88</v>
      </c>
      <c r="BA182" s="2">
        <v>5.88</v>
      </c>
      <c r="BB182" s="2">
        <v>5.88</v>
      </c>
      <c r="BC182" s="2">
        <v>5.88</v>
      </c>
      <c r="BD182" s="1">
        <v>24620</v>
      </c>
      <c r="BE182" s="1">
        <v>947</v>
      </c>
      <c r="BF182" s="1">
        <v>1053</v>
      </c>
      <c r="BG182" s="1">
        <v>806</v>
      </c>
      <c r="BH182" s="1">
        <v>894</v>
      </c>
      <c r="BI182" s="1">
        <v>770</v>
      </c>
      <c r="BJ182" s="1">
        <v>1058</v>
      </c>
      <c r="BK182" s="1">
        <v>1911</v>
      </c>
      <c r="BL182" s="1">
        <v>941</v>
      </c>
      <c r="BM182" s="1">
        <v>853</v>
      </c>
      <c r="BN182" s="1">
        <v>1829</v>
      </c>
      <c r="BO182" s="1">
        <v>1005</v>
      </c>
      <c r="BP182" s="1">
        <v>12678</v>
      </c>
      <c r="BQ182" s="1">
        <v>488</v>
      </c>
      <c r="BR182" s="1">
        <v>542</v>
      </c>
      <c r="BS182" s="1">
        <v>415</v>
      </c>
      <c r="BT182" s="1">
        <v>461</v>
      </c>
      <c r="BU182" s="1">
        <v>396</v>
      </c>
      <c r="BV182" s="1">
        <v>546</v>
      </c>
      <c r="BW182" s="1">
        <v>984</v>
      </c>
      <c r="BX182" s="1">
        <v>484</v>
      </c>
      <c r="BY182" s="1">
        <v>438</v>
      </c>
      <c r="BZ182" s="1">
        <v>942</v>
      </c>
      <c r="CA182" s="1">
        <v>518</v>
      </c>
      <c r="CB182" s="1">
        <v>2658.1669999999999</v>
      </c>
      <c r="CC182" s="1">
        <v>102.307</v>
      </c>
      <c r="CD182" s="1">
        <v>113.58499999999999</v>
      </c>
      <c r="CE182" s="1">
        <v>87.073999999999998</v>
      </c>
      <c r="CF182" s="1">
        <v>96.563000000000002</v>
      </c>
      <c r="CG182" s="1">
        <v>83.111000000000004</v>
      </c>
      <c r="CH182" s="1">
        <v>114.529</v>
      </c>
      <c r="CI182" s="1">
        <v>206.31200000000001</v>
      </c>
      <c r="CJ182" s="1">
        <v>101.462</v>
      </c>
      <c r="CK182" s="1">
        <v>91.864999999999995</v>
      </c>
      <c r="CL182" s="1">
        <v>197.54400000000001</v>
      </c>
      <c r="CM182" s="1">
        <v>108.64100000000001</v>
      </c>
      <c r="CN182" s="1">
        <v>6239</v>
      </c>
      <c r="CO182" s="1">
        <v>3211</v>
      </c>
      <c r="CP182" s="1">
        <v>36687</v>
      </c>
      <c r="CQ182" s="1">
        <v>18892</v>
      </c>
      <c r="CR182" s="1">
        <v>3961.16</v>
      </c>
      <c r="CS182">
        <v>2018</v>
      </c>
      <c r="CT182">
        <v>9261.6809217501941</v>
      </c>
      <c r="CV182">
        <v>1587.3673828663013</v>
      </c>
      <c r="CW182">
        <v>147.0169020570136</v>
      </c>
    </row>
    <row r="183" spans="1:103">
      <c r="A183" s="100">
        <v>10883</v>
      </c>
      <c r="B183" t="s">
        <v>122</v>
      </c>
      <c r="C183" t="s">
        <v>109</v>
      </c>
      <c r="D183" t="s">
        <v>535</v>
      </c>
      <c r="E183" t="s">
        <v>536</v>
      </c>
      <c r="F183">
        <v>12258</v>
      </c>
      <c r="G183" s="103" t="s">
        <v>112</v>
      </c>
      <c r="H183" t="s">
        <v>113</v>
      </c>
      <c r="I183" t="s">
        <v>114</v>
      </c>
      <c r="J183" t="s">
        <v>8</v>
      </c>
      <c r="K183">
        <v>622</v>
      </c>
      <c r="L183">
        <v>5</v>
      </c>
      <c r="M183" t="s">
        <v>155</v>
      </c>
      <c r="N183" t="s">
        <v>243</v>
      </c>
      <c r="O183" t="s">
        <v>117</v>
      </c>
      <c r="P183" t="s">
        <v>117</v>
      </c>
      <c r="Q183" t="s">
        <v>118</v>
      </c>
      <c r="R183" t="s">
        <v>132</v>
      </c>
      <c r="S183" t="s">
        <v>120</v>
      </c>
      <c r="T183" s="1">
        <v>466968</v>
      </c>
      <c r="U183" s="1">
        <v>390189</v>
      </c>
      <c r="V183" s="1">
        <v>440608</v>
      </c>
      <c r="W183" s="1">
        <v>373020</v>
      </c>
      <c r="X183" s="1">
        <v>345448</v>
      </c>
      <c r="Y183" s="1">
        <v>346213</v>
      </c>
      <c r="Z183" s="1">
        <v>374543</v>
      </c>
      <c r="AA183" s="1">
        <v>393518</v>
      </c>
      <c r="AB183" s="1">
        <v>355465</v>
      </c>
      <c r="AC183" s="1">
        <v>368998</v>
      </c>
      <c r="AD183" s="1">
        <v>396995</v>
      </c>
      <c r="AE183" s="1">
        <v>453746</v>
      </c>
      <c r="AF183" s="1">
        <v>36407</v>
      </c>
      <c r="AG183" s="1">
        <v>30168</v>
      </c>
      <c r="AH183" s="1">
        <v>29083</v>
      </c>
      <c r="AI183" s="1">
        <v>17512</v>
      </c>
      <c r="AJ183" s="1">
        <v>24282</v>
      </c>
      <c r="AK183" s="1">
        <v>25530</v>
      </c>
      <c r="AL183" s="1">
        <v>30072</v>
      </c>
      <c r="AM183" s="1">
        <v>33299</v>
      </c>
      <c r="AN183" s="1">
        <v>30308</v>
      </c>
      <c r="AO183" s="1">
        <v>30671</v>
      </c>
      <c r="AP183" s="1">
        <v>23715</v>
      </c>
      <c r="AQ183" s="1">
        <v>29600</v>
      </c>
      <c r="AR183" s="2">
        <v>1.03</v>
      </c>
      <c r="AS183" s="2">
        <v>1.03</v>
      </c>
      <c r="AT183" s="2">
        <v>1.03</v>
      </c>
      <c r="AU183" s="2">
        <v>1.03</v>
      </c>
      <c r="AV183" s="2">
        <v>1.03</v>
      </c>
      <c r="AW183" s="2">
        <v>1.03</v>
      </c>
      <c r="AX183" s="2">
        <v>1.03</v>
      </c>
      <c r="AY183" s="2">
        <v>1.03</v>
      </c>
      <c r="AZ183" s="2">
        <v>1.03</v>
      </c>
      <c r="BA183" s="2">
        <v>1.03</v>
      </c>
      <c r="BB183" s="2">
        <v>1.03</v>
      </c>
      <c r="BC183" s="2">
        <v>1.03</v>
      </c>
      <c r="BD183" s="1">
        <v>480977</v>
      </c>
      <c r="BE183" s="1">
        <v>401895</v>
      </c>
      <c r="BF183" s="1">
        <v>453826</v>
      </c>
      <c r="BG183" s="1">
        <v>384211</v>
      </c>
      <c r="BH183" s="1">
        <v>355811</v>
      </c>
      <c r="BI183" s="1">
        <v>356599</v>
      </c>
      <c r="BJ183" s="1">
        <v>385779</v>
      </c>
      <c r="BK183" s="1">
        <v>405324</v>
      </c>
      <c r="BL183" s="1">
        <v>366129</v>
      </c>
      <c r="BM183" s="1">
        <v>380068</v>
      </c>
      <c r="BN183" s="1">
        <v>408905</v>
      </c>
      <c r="BO183" s="1">
        <v>467358</v>
      </c>
      <c r="BP183" s="1">
        <v>37499</v>
      </c>
      <c r="BQ183" s="1">
        <v>31073</v>
      </c>
      <c r="BR183" s="1">
        <v>29955</v>
      </c>
      <c r="BS183" s="1">
        <v>18037</v>
      </c>
      <c r="BT183" s="1">
        <v>25010</v>
      </c>
      <c r="BU183" s="1">
        <v>26296</v>
      </c>
      <c r="BV183" s="1">
        <v>30974</v>
      </c>
      <c r="BW183" s="1">
        <v>34298</v>
      </c>
      <c r="BX183" s="1">
        <v>31217</v>
      </c>
      <c r="BY183" s="1">
        <v>31591</v>
      </c>
      <c r="BZ183" s="1">
        <v>24426</v>
      </c>
      <c r="CA183" s="1">
        <v>30488</v>
      </c>
      <c r="CB183" s="1">
        <v>7782.31</v>
      </c>
      <c r="CC183" s="1">
        <v>6448.56</v>
      </c>
      <c r="CD183" s="1">
        <v>6216.73</v>
      </c>
      <c r="CE183" s="1">
        <v>3743.23</v>
      </c>
      <c r="CF183" s="1">
        <v>5190.47</v>
      </c>
      <c r="CG183" s="1">
        <v>5457.22</v>
      </c>
      <c r="CH183" s="1">
        <v>6428.19</v>
      </c>
      <c r="CI183" s="1">
        <v>7117.86</v>
      </c>
      <c r="CJ183" s="1">
        <v>6478.63</v>
      </c>
      <c r="CK183" s="1">
        <v>6556.23</v>
      </c>
      <c r="CL183" s="1">
        <v>5069.22</v>
      </c>
      <c r="CM183" s="1">
        <v>6327.31</v>
      </c>
      <c r="CN183" s="1">
        <v>4705711</v>
      </c>
      <c r="CO183" s="1">
        <v>340647</v>
      </c>
      <c r="CP183" s="1">
        <v>4846882</v>
      </c>
      <c r="CQ183" s="1">
        <v>350864</v>
      </c>
      <c r="CR183" s="1">
        <v>72815.960000000006</v>
      </c>
      <c r="CS183">
        <v>2018</v>
      </c>
      <c r="CT183">
        <v>66563.456692736043</v>
      </c>
      <c r="CV183">
        <v>475.6390309534886</v>
      </c>
      <c r="CW183">
        <v>316.60178038247477</v>
      </c>
      <c r="CX183">
        <f>22*8760</f>
        <v>192720</v>
      </c>
      <c r="CY183">
        <f>CR183/CX183</f>
        <v>0.37783291822332921</v>
      </c>
    </row>
    <row r="184" spans="1:103">
      <c r="A184" s="100">
        <v>50035</v>
      </c>
      <c r="B184" t="s">
        <v>108</v>
      </c>
      <c r="C184" t="s">
        <v>109</v>
      </c>
      <c r="D184" t="s">
        <v>537</v>
      </c>
      <c r="E184" t="s">
        <v>538</v>
      </c>
      <c r="F184">
        <v>22219</v>
      </c>
      <c r="G184" s="103" t="s">
        <v>174</v>
      </c>
      <c r="H184" t="s">
        <v>113</v>
      </c>
      <c r="I184" t="s">
        <v>114</v>
      </c>
      <c r="J184" t="s">
        <v>8</v>
      </c>
      <c r="K184">
        <v>562212</v>
      </c>
      <c r="L184">
        <v>4</v>
      </c>
      <c r="M184" t="s">
        <v>539</v>
      </c>
      <c r="N184" t="s">
        <v>243</v>
      </c>
      <c r="O184" t="s">
        <v>514</v>
      </c>
      <c r="P184" t="s">
        <v>213</v>
      </c>
      <c r="Q184" t="s">
        <v>118</v>
      </c>
      <c r="R184" t="s">
        <v>119</v>
      </c>
      <c r="S184" t="s">
        <v>267</v>
      </c>
      <c r="T184" s="1">
        <v>4194</v>
      </c>
      <c r="U184" s="1">
        <v>4054</v>
      </c>
      <c r="V184" s="1">
        <v>3645</v>
      </c>
      <c r="W184" s="1">
        <v>4055</v>
      </c>
      <c r="X184" s="1">
        <v>3911</v>
      </c>
      <c r="Y184" s="1">
        <v>3553</v>
      </c>
      <c r="Z184" s="1">
        <v>3880</v>
      </c>
      <c r="AA184" s="1">
        <v>4194</v>
      </c>
      <c r="AB184" s="1">
        <v>3520</v>
      </c>
      <c r="AC184" s="1">
        <v>2781</v>
      </c>
      <c r="AD184" s="1">
        <v>4175</v>
      </c>
      <c r="AE184" s="1">
        <v>4014</v>
      </c>
      <c r="AF184" s="1">
        <v>4194</v>
      </c>
      <c r="AG184" s="1">
        <v>4054</v>
      </c>
      <c r="AH184" s="1">
        <v>3645</v>
      </c>
      <c r="AI184" s="1">
        <v>4055</v>
      </c>
      <c r="AJ184" s="1">
        <v>3911</v>
      </c>
      <c r="AK184" s="1">
        <v>3553</v>
      </c>
      <c r="AL184" s="1">
        <v>3880</v>
      </c>
      <c r="AM184" s="1">
        <v>4194</v>
      </c>
      <c r="AN184" s="1">
        <v>3520</v>
      </c>
      <c r="AO184" s="1">
        <v>2781</v>
      </c>
      <c r="AP184" s="1">
        <v>4175</v>
      </c>
      <c r="AQ184" s="1">
        <v>4014</v>
      </c>
      <c r="AR184" s="2">
        <v>8.2870000000000008</v>
      </c>
      <c r="AS184" s="2">
        <v>8.2880000000000003</v>
      </c>
      <c r="AT184" s="2">
        <v>8.2889999999999997</v>
      </c>
      <c r="AU184" s="2">
        <v>8.2880000000000003</v>
      </c>
      <c r="AV184" s="2">
        <v>8.2880000000000003</v>
      </c>
      <c r="AW184" s="2">
        <v>8.2870000000000008</v>
      </c>
      <c r="AX184" s="2">
        <v>8.2870000000000008</v>
      </c>
      <c r="AY184" s="2">
        <v>8.2870000000000008</v>
      </c>
      <c r="AZ184" s="2">
        <v>8.2880000000000003</v>
      </c>
      <c r="BA184" s="2">
        <v>8.2889999999999997</v>
      </c>
      <c r="BB184" s="2">
        <v>8.2880000000000003</v>
      </c>
      <c r="BC184" s="2">
        <v>8.2880000000000003</v>
      </c>
      <c r="BD184" s="1">
        <v>34756</v>
      </c>
      <c r="BE184" s="1">
        <v>33600</v>
      </c>
      <c r="BF184" s="1">
        <v>30213</v>
      </c>
      <c r="BG184" s="1">
        <v>33608</v>
      </c>
      <c r="BH184" s="1">
        <v>32414</v>
      </c>
      <c r="BI184" s="1">
        <v>29444</v>
      </c>
      <c r="BJ184" s="1">
        <v>32154</v>
      </c>
      <c r="BK184" s="1">
        <v>34756</v>
      </c>
      <c r="BL184" s="1">
        <v>29174</v>
      </c>
      <c r="BM184" s="1">
        <v>23052</v>
      </c>
      <c r="BN184" s="1">
        <v>34602</v>
      </c>
      <c r="BO184" s="1">
        <v>33268</v>
      </c>
      <c r="BP184" s="1">
        <v>34756</v>
      </c>
      <c r="BQ184" s="1">
        <v>33600</v>
      </c>
      <c r="BR184" s="1">
        <v>30213</v>
      </c>
      <c r="BS184" s="1">
        <v>33608</v>
      </c>
      <c r="BT184" s="1">
        <v>32414</v>
      </c>
      <c r="BU184" s="1">
        <v>29444</v>
      </c>
      <c r="BV184" s="1">
        <v>32154</v>
      </c>
      <c r="BW184" s="1">
        <v>34756</v>
      </c>
      <c r="BX184" s="1">
        <v>29174</v>
      </c>
      <c r="BY184" s="1">
        <v>23052</v>
      </c>
      <c r="BZ184" s="1">
        <v>34602</v>
      </c>
      <c r="CA184" s="1">
        <v>33268</v>
      </c>
      <c r="CB184" s="1">
        <v>702.28599999999994</v>
      </c>
      <c r="CC184" s="1">
        <v>717.38599999999997</v>
      </c>
      <c r="CD184" s="1">
        <v>675.83299999999997</v>
      </c>
      <c r="CE184" s="1">
        <v>697.79899999999998</v>
      </c>
      <c r="CF184" s="1">
        <v>650.25800000000004</v>
      </c>
      <c r="CG184" s="1">
        <v>590.572</v>
      </c>
      <c r="CH184" s="1">
        <v>635.21799999999996</v>
      </c>
      <c r="CI184" s="1">
        <v>612.41800000000001</v>
      </c>
      <c r="CJ184" s="1">
        <v>638.38499999999999</v>
      </c>
      <c r="CK184" s="1">
        <v>506.43599999999998</v>
      </c>
      <c r="CL184" s="1">
        <v>698.82600000000002</v>
      </c>
      <c r="CM184" s="1">
        <v>778.95899999999995</v>
      </c>
      <c r="CN184" s="1">
        <v>45976</v>
      </c>
      <c r="CO184" s="1">
        <v>45976</v>
      </c>
      <c r="CP184" s="1">
        <v>381041</v>
      </c>
      <c r="CQ184" s="1">
        <v>381041</v>
      </c>
      <c r="CR184" s="1">
        <v>7904.3760000000002</v>
      </c>
      <c r="CS184">
        <v>2018</v>
      </c>
      <c r="CT184">
        <v>48206.335326153509</v>
      </c>
      <c r="CV184">
        <v>50</v>
      </c>
      <c r="CW184">
        <v>24.103167663076754</v>
      </c>
    </row>
    <row r="185" spans="1:103">
      <c r="A185" s="100">
        <v>50035</v>
      </c>
      <c r="B185" t="s">
        <v>108</v>
      </c>
      <c r="C185" t="s">
        <v>109</v>
      </c>
      <c r="D185" t="s">
        <v>537</v>
      </c>
      <c r="E185" t="s">
        <v>538</v>
      </c>
      <c r="F185">
        <v>22219</v>
      </c>
      <c r="G185" s="103" t="s">
        <v>174</v>
      </c>
      <c r="H185" t="s">
        <v>113</v>
      </c>
      <c r="I185" t="s">
        <v>114</v>
      </c>
      <c r="J185" t="s">
        <v>8</v>
      </c>
      <c r="K185">
        <v>562212</v>
      </c>
      <c r="L185">
        <v>4</v>
      </c>
      <c r="M185" t="s">
        <v>539</v>
      </c>
      <c r="N185" t="s">
        <v>243</v>
      </c>
      <c r="O185" t="s">
        <v>515</v>
      </c>
      <c r="P185" t="s">
        <v>310</v>
      </c>
      <c r="Q185" t="s">
        <v>118</v>
      </c>
      <c r="R185" t="s">
        <v>119</v>
      </c>
      <c r="S185" t="s">
        <v>267</v>
      </c>
      <c r="T185" s="1">
        <v>2359</v>
      </c>
      <c r="U185" s="1">
        <v>2281</v>
      </c>
      <c r="V185" s="1">
        <v>2051</v>
      </c>
      <c r="W185" s="1">
        <v>2281</v>
      </c>
      <c r="X185" s="1">
        <v>2200</v>
      </c>
      <c r="Y185" s="1">
        <v>1998</v>
      </c>
      <c r="Z185" s="1">
        <v>2182</v>
      </c>
      <c r="AA185" s="1">
        <v>2359</v>
      </c>
      <c r="AB185" s="1">
        <v>1980</v>
      </c>
      <c r="AC185" s="1">
        <v>1565</v>
      </c>
      <c r="AD185" s="1">
        <v>2349</v>
      </c>
      <c r="AE185" s="1">
        <v>2258</v>
      </c>
      <c r="AF185" s="1">
        <v>2359</v>
      </c>
      <c r="AG185" s="1">
        <v>2281</v>
      </c>
      <c r="AH185" s="1">
        <v>2051</v>
      </c>
      <c r="AI185" s="1">
        <v>2281</v>
      </c>
      <c r="AJ185" s="1">
        <v>2200</v>
      </c>
      <c r="AK185" s="1">
        <v>1998</v>
      </c>
      <c r="AL185" s="1">
        <v>2182</v>
      </c>
      <c r="AM185" s="1">
        <v>2359</v>
      </c>
      <c r="AN185" s="1">
        <v>1980</v>
      </c>
      <c r="AO185" s="1">
        <v>1565</v>
      </c>
      <c r="AP185" s="1">
        <v>2349</v>
      </c>
      <c r="AQ185" s="1">
        <v>2258</v>
      </c>
      <c r="AR185" s="2">
        <v>14.156000000000001</v>
      </c>
      <c r="AS185" s="2">
        <v>14.153</v>
      </c>
      <c r="AT185" s="2">
        <v>14.153</v>
      </c>
      <c r="AU185" s="2">
        <v>14.154999999999999</v>
      </c>
      <c r="AV185" s="2">
        <v>14.154999999999999</v>
      </c>
      <c r="AW185" s="2">
        <v>14.157999999999999</v>
      </c>
      <c r="AX185" s="2">
        <v>14.157999999999999</v>
      </c>
      <c r="AY185" s="2">
        <v>14.156000000000001</v>
      </c>
      <c r="AZ185" s="2">
        <v>14.156000000000001</v>
      </c>
      <c r="BA185" s="2">
        <v>14.151999999999999</v>
      </c>
      <c r="BB185" s="2">
        <v>14.153</v>
      </c>
      <c r="BC185" s="2">
        <v>14.154999999999999</v>
      </c>
      <c r="BD185" s="1">
        <v>33394</v>
      </c>
      <c r="BE185" s="1">
        <v>32283</v>
      </c>
      <c r="BF185" s="1">
        <v>29028</v>
      </c>
      <c r="BG185" s="1">
        <v>32288</v>
      </c>
      <c r="BH185" s="1">
        <v>31141</v>
      </c>
      <c r="BI185" s="1">
        <v>28288</v>
      </c>
      <c r="BJ185" s="1">
        <v>30893</v>
      </c>
      <c r="BK185" s="1">
        <v>33394</v>
      </c>
      <c r="BL185" s="1">
        <v>28029</v>
      </c>
      <c r="BM185" s="1">
        <v>22148</v>
      </c>
      <c r="BN185" s="1">
        <v>33245</v>
      </c>
      <c r="BO185" s="1">
        <v>31962</v>
      </c>
      <c r="BP185" s="1">
        <v>33394</v>
      </c>
      <c r="BQ185" s="1">
        <v>32283</v>
      </c>
      <c r="BR185" s="1">
        <v>29028</v>
      </c>
      <c r="BS185" s="1">
        <v>32288</v>
      </c>
      <c r="BT185" s="1">
        <v>31141</v>
      </c>
      <c r="BU185" s="1">
        <v>28288</v>
      </c>
      <c r="BV185" s="1">
        <v>30893</v>
      </c>
      <c r="BW185" s="1">
        <v>33394</v>
      </c>
      <c r="BX185" s="1">
        <v>28029</v>
      </c>
      <c r="BY185" s="1">
        <v>22148</v>
      </c>
      <c r="BZ185" s="1">
        <v>33245</v>
      </c>
      <c r="CA185" s="1">
        <v>31962</v>
      </c>
      <c r="CB185" s="1">
        <v>674.77200000000005</v>
      </c>
      <c r="CC185" s="1">
        <v>689.27599999999995</v>
      </c>
      <c r="CD185" s="1">
        <v>649.31200000000001</v>
      </c>
      <c r="CE185" s="1">
        <v>670.38699999999994</v>
      </c>
      <c r="CF185" s="1">
        <v>624.71199999999999</v>
      </c>
      <c r="CG185" s="1">
        <v>567.38499999999999</v>
      </c>
      <c r="CH185" s="1">
        <v>610.31100000000004</v>
      </c>
      <c r="CI185" s="1">
        <v>588.42399999999998</v>
      </c>
      <c r="CJ185" s="1">
        <v>613.33299999999997</v>
      </c>
      <c r="CK185" s="1">
        <v>486.57900000000001</v>
      </c>
      <c r="CL185" s="1">
        <v>671.41899999999998</v>
      </c>
      <c r="CM185" s="1">
        <v>748.37800000000004</v>
      </c>
      <c r="CN185" s="1">
        <v>25863</v>
      </c>
      <c r="CO185" s="1">
        <v>25863</v>
      </c>
      <c r="CP185" s="1">
        <v>366093</v>
      </c>
      <c r="CQ185" s="1">
        <v>366093</v>
      </c>
      <c r="CR185" s="1">
        <v>7594.2879999999996</v>
      </c>
      <c r="CS185">
        <v>2018</v>
      </c>
      <c r="CT185">
        <v>48206.362466106111</v>
      </c>
      <c r="CV185">
        <v>50</v>
      </c>
      <c r="CW185">
        <v>24.103181233053053</v>
      </c>
    </row>
    <row r="186" spans="1:103">
      <c r="A186" s="100">
        <v>50035</v>
      </c>
      <c r="B186" t="s">
        <v>108</v>
      </c>
      <c r="C186" t="s">
        <v>109</v>
      </c>
      <c r="D186" t="s">
        <v>537</v>
      </c>
      <c r="E186" t="s">
        <v>538</v>
      </c>
      <c r="F186">
        <v>22219</v>
      </c>
      <c r="G186" s="103" t="s">
        <v>174</v>
      </c>
      <c r="H186" t="s">
        <v>113</v>
      </c>
      <c r="I186" t="s">
        <v>114</v>
      </c>
      <c r="J186" t="s">
        <v>8</v>
      </c>
      <c r="K186">
        <v>562212</v>
      </c>
      <c r="L186">
        <v>4</v>
      </c>
      <c r="M186" t="s">
        <v>539</v>
      </c>
      <c r="N186" t="s">
        <v>243</v>
      </c>
      <c r="O186" t="s">
        <v>117</v>
      </c>
      <c r="P186" t="s">
        <v>117</v>
      </c>
      <c r="Q186" t="s">
        <v>118</v>
      </c>
      <c r="R186" t="s">
        <v>119</v>
      </c>
      <c r="S186" t="s">
        <v>120</v>
      </c>
      <c r="T186" s="1">
        <v>690</v>
      </c>
      <c r="U186" s="1">
        <v>250</v>
      </c>
      <c r="V186" s="1">
        <v>530</v>
      </c>
      <c r="W186" s="1">
        <v>280</v>
      </c>
      <c r="X186" s="1">
        <v>500</v>
      </c>
      <c r="Y186" s="1">
        <v>750</v>
      </c>
      <c r="Z186" s="1">
        <v>530</v>
      </c>
      <c r="AA186" s="1">
        <v>690</v>
      </c>
      <c r="AB186" s="1">
        <v>150</v>
      </c>
      <c r="AC186" s="1">
        <v>500</v>
      </c>
      <c r="AD186" s="1">
        <v>384</v>
      </c>
      <c r="AE186" s="1">
        <v>370</v>
      </c>
      <c r="AF186" s="1">
        <v>690</v>
      </c>
      <c r="AG186" s="1">
        <v>250</v>
      </c>
      <c r="AH186" s="1">
        <v>530</v>
      </c>
      <c r="AI186" s="1">
        <v>280</v>
      </c>
      <c r="AJ186" s="1">
        <v>500</v>
      </c>
      <c r="AK186" s="1">
        <v>750</v>
      </c>
      <c r="AL186" s="1">
        <v>530</v>
      </c>
      <c r="AM186" s="1">
        <v>690</v>
      </c>
      <c r="AN186" s="1">
        <v>150</v>
      </c>
      <c r="AO186" s="1">
        <v>500</v>
      </c>
      <c r="AP186" s="1">
        <v>384</v>
      </c>
      <c r="AQ186" s="1">
        <v>370</v>
      </c>
      <c r="AR186" s="2">
        <v>1</v>
      </c>
      <c r="AS186" s="2">
        <v>1</v>
      </c>
      <c r="AT186" s="2">
        <v>1</v>
      </c>
      <c r="AU186" s="2">
        <v>1</v>
      </c>
      <c r="AV186" s="2">
        <v>1</v>
      </c>
      <c r="AW186" s="2">
        <v>1</v>
      </c>
      <c r="AX186" s="2">
        <v>1</v>
      </c>
      <c r="AY186" s="2">
        <v>1</v>
      </c>
      <c r="AZ186" s="2">
        <v>1</v>
      </c>
      <c r="BA186" s="2">
        <v>1</v>
      </c>
      <c r="BB186" s="2">
        <v>1</v>
      </c>
      <c r="BC186" s="2">
        <v>1</v>
      </c>
      <c r="BD186" s="1">
        <v>690</v>
      </c>
      <c r="BE186" s="1">
        <v>250</v>
      </c>
      <c r="BF186" s="1">
        <v>530</v>
      </c>
      <c r="BG186" s="1">
        <v>280</v>
      </c>
      <c r="BH186" s="1">
        <v>500</v>
      </c>
      <c r="BI186" s="1">
        <v>750</v>
      </c>
      <c r="BJ186" s="1">
        <v>530</v>
      </c>
      <c r="BK186" s="1">
        <v>690</v>
      </c>
      <c r="BL186" s="1">
        <v>150</v>
      </c>
      <c r="BM186" s="1">
        <v>500</v>
      </c>
      <c r="BN186" s="1">
        <v>384</v>
      </c>
      <c r="BO186" s="1">
        <v>370</v>
      </c>
      <c r="BP186" s="1">
        <v>690</v>
      </c>
      <c r="BQ186" s="1">
        <v>250</v>
      </c>
      <c r="BR186" s="1">
        <v>530</v>
      </c>
      <c r="BS186" s="1">
        <v>280</v>
      </c>
      <c r="BT186" s="1">
        <v>500</v>
      </c>
      <c r="BU186" s="1">
        <v>750</v>
      </c>
      <c r="BV186" s="1">
        <v>530</v>
      </c>
      <c r="BW186" s="1">
        <v>690</v>
      </c>
      <c r="BX186" s="1">
        <v>150</v>
      </c>
      <c r="BY186" s="1">
        <v>500</v>
      </c>
      <c r="BZ186" s="1">
        <v>384</v>
      </c>
      <c r="CA186" s="1">
        <v>370</v>
      </c>
      <c r="CB186" s="1">
        <v>13.942</v>
      </c>
      <c r="CC186" s="1">
        <v>5.3380000000000001</v>
      </c>
      <c r="CD186" s="1">
        <v>11.855</v>
      </c>
      <c r="CE186" s="1">
        <v>5.8140000000000001</v>
      </c>
      <c r="CF186" s="1">
        <v>10.029999999999999</v>
      </c>
      <c r="CG186" s="1">
        <v>15.042999999999999</v>
      </c>
      <c r="CH186" s="1">
        <v>10.471</v>
      </c>
      <c r="CI186" s="1">
        <v>12.157999999999999</v>
      </c>
      <c r="CJ186" s="1">
        <v>3.282</v>
      </c>
      <c r="CK186" s="1">
        <v>10.984999999999999</v>
      </c>
      <c r="CL186" s="1">
        <v>7.7549999999999999</v>
      </c>
      <c r="CM186" s="1">
        <v>8.6630000000000003</v>
      </c>
      <c r="CN186" s="1">
        <v>5624</v>
      </c>
      <c r="CO186" s="1">
        <v>5624</v>
      </c>
      <c r="CP186" s="1">
        <v>5624</v>
      </c>
      <c r="CQ186" s="1">
        <v>5624</v>
      </c>
      <c r="CR186" s="1">
        <v>115.336</v>
      </c>
      <c r="CS186">
        <v>2018</v>
      </c>
      <c r="CT186">
        <v>48761.878338073111</v>
      </c>
      <c r="CV186">
        <v>475.6390309534886</v>
      </c>
      <c r="CW186">
        <v>231.93052560193001</v>
      </c>
    </row>
    <row r="187" spans="1:103">
      <c r="A187" s="100">
        <v>50041</v>
      </c>
      <c r="B187" t="s">
        <v>122</v>
      </c>
      <c r="C187" t="s">
        <v>109</v>
      </c>
      <c r="D187" t="s">
        <v>540</v>
      </c>
      <c r="E187" t="s">
        <v>541</v>
      </c>
      <c r="F187">
        <v>16544</v>
      </c>
      <c r="G187" s="103" t="s">
        <v>112</v>
      </c>
      <c r="H187" t="s">
        <v>113</v>
      </c>
      <c r="I187" t="s">
        <v>114</v>
      </c>
      <c r="J187" t="s">
        <v>8</v>
      </c>
      <c r="K187">
        <v>327</v>
      </c>
      <c r="L187">
        <v>7</v>
      </c>
      <c r="M187" t="s">
        <v>207</v>
      </c>
      <c r="N187" t="s">
        <v>243</v>
      </c>
      <c r="O187" t="s">
        <v>220</v>
      </c>
      <c r="P187" t="s">
        <v>266</v>
      </c>
      <c r="Q187" t="s">
        <v>118</v>
      </c>
      <c r="R187" t="s">
        <v>119</v>
      </c>
      <c r="S187" t="s">
        <v>267</v>
      </c>
      <c r="T187" s="1">
        <v>0</v>
      </c>
      <c r="U187" s="1">
        <v>0</v>
      </c>
      <c r="V187" s="1">
        <v>0</v>
      </c>
      <c r="W187" s="1">
        <v>0</v>
      </c>
      <c r="X187" s="1">
        <v>0</v>
      </c>
      <c r="Y187" s="1">
        <v>0</v>
      </c>
      <c r="Z187" s="1">
        <v>0</v>
      </c>
      <c r="AA187" s="1">
        <v>0</v>
      </c>
      <c r="AB187" s="1">
        <v>0</v>
      </c>
      <c r="AC187" s="1">
        <v>0</v>
      </c>
      <c r="AD187" s="1">
        <v>0</v>
      </c>
      <c r="AE187" s="1">
        <v>0</v>
      </c>
      <c r="AF187" s="1">
        <v>0</v>
      </c>
      <c r="AG187" s="1">
        <v>0</v>
      </c>
      <c r="AH187" s="1">
        <v>0</v>
      </c>
      <c r="AI187" s="1">
        <v>0</v>
      </c>
      <c r="AJ187" s="1">
        <v>0</v>
      </c>
      <c r="AK187" s="1">
        <v>0</v>
      </c>
      <c r="AL187" s="1">
        <v>0</v>
      </c>
      <c r="AM187" s="1">
        <v>0</v>
      </c>
      <c r="AN187" s="1">
        <v>0</v>
      </c>
      <c r="AO187" s="1">
        <v>0</v>
      </c>
      <c r="AP187" s="1">
        <v>0</v>
      </c>
      <c r="AQ187" s="1">
        <v>0</v>
      </c>
      <c r="AR187" s="2">
        <v>0</v>
      </c>
      <c r="AS187" s="2">
        <v>0</v>
      </c>
      <c r="AT187" s="2">
        <v>0</v>
      </c>
      <c r="AU187" s="2">
        <v>0</v>
      </c>
      <c r="AV187" s="2">
        <v>0</v>
      </c>
      <c r="AW187" s="2">
        <v>0</v>
      </c>
      <c r="AX187" s="2">
        <v>0</v>
      </c>
      <c r="AY187" s="2">
        <v>0</v>
      </c>
      <c r="AZ187" s="2">
        <v>0</v>
      </c>
      <c r="BA187" s="2">
        <v>0</v>
      </c>
      <c r="BB187" s="2">
        <v>0</v>
      </c>
      <c r="BC187" s="2">
        <v>0</v>
      </c>
      <c r="BD187" s="1">
        <v>0</v>
      </c>
      <c r="BE187" s="1">
        <v>0</v>
      </c>
      <c r="BF187" s="1">
        <v>0</v>
      </c>
      <c r="BG187" s="1">
        <v>0</v>
      </c>
      <c r="BH187" s="1">
        <v>0</v>
      </c>
      <c r="BI187" s="1">
        <v>0</v>
      </c>
      <c r="BJ187" s="1">
        <v>0</v>
      </c>
      <c r="BK187" s="1">
        <v>0</v>
      </c>
      <c r="BL187" s="1">
        <v>0</v>
      </c>
      <c r="BM187" s="1">
        <v>0</v>
      </c>
      <c r="BN187" s="1">
        <v>0</v>
      </c>
      <c r="BO187" s="1">
        <v>0</v>
      </c>
      <c r="BP187" s="1">
        <v>0</v>
      </c>
      <c r="BQ187" s="1">
        <v>0</v>
      </c>
      <c r="BR187" s="1">
        <v>0</v>
      </c>
      <c r="BS187" s="1">
        <v>0</v>
      </c>
      <c r="BT187" s="1">
        <v>0</v>
      </c>
      <c r="BU187" s="1">
        <v>0</v>
      </c>
      <c r="BV187" s="1">
        <v>0</v>
      </c>
      <c r="BW187" s="1">
        <v>0</v>
      </c>
      <c r="BX187" s="1">
        <v>0</v>
      </c>
      <c r="BY187" s="1">
        <v>0</v>
      </c>
      <c r="BZ187" s="1">
        <v>0</v>
      </c>
      <c r="CA187" s="1">
        <v>0</v>
      </c>
      <c r="CB187" s="1">
        <v>0</v>
      </c>
      <c r="CC187" s="1">
        <v>0</v>
      </c>
      <c r="CD187" s="1">
        <v>0</v>
      </c>
      <c r="CE187" s="1">
        <v>0</v>
      </c>
      <c r="CF187" s="1">
        <v>0</v>
      </c>
      <c r="CG187" s="1">
        <v>0</v>
      </c>
      <c r="CH187" s="1">
        <v>0</v>
      </c>
      <c r="CI187" s="1">
        <v>0</v>
      </c>
      <c r="CJ187" s="1">
        <v>0</v>
      </c>
      <c r="CK187" s="1">
        <v>0</v>
      </c>
      <c r="CL187" s="1">
        <v>0</v>
      </c>
      <c r="CM187" s="1">
        <v>0</v>
      </c>
      <c r="CN187" s="1">
        <v>0</v>
      </c>
      <c r="CO187" s="1">
        <v>0</v>
      </c>
      <c r="CP187" s="1">
        <v>0</v>
      </c>
      <c r="CQ187" s="1">
        <v>0</v>
      </c>
      <c r="CR187" s="1">
        <v>0</v>
      </c>
      <c r="CS187">
        <v>2018</v>
      </c>
      <c r="CT187" t="s">
        <v>8</v>
      </c>
      <c r="CV187">
        <v>386</v>
      </c>
      <c r="CW187" t="s">
        <v>8</v>
      </c>
    </row>
    <row r="188" spans="1:103">
      <c r="A188" s="100">
        <v>50041</v>
      </c>
      <c r="B188" t="s">
        <v>122</v>
      </c>
      <c r="C188" t="s">
        <v>109</v>
      </c>
      <c r="D188" t="s">
        <v>540</v>
      </c>
      <c r="E188" t="s">
        <v>541</v>
      </c>
      <c r="F188">
        <v>16544</v>
      </c>
      <c r="G188" s="103" t="s">
        <v>112</v>
      </c>
      <c r="H188" t="s">
        <v>113</v>
      </c>
      <c r="I188" t="s">
        <v>114</v>
      </c>
      <c r="J188" t="s">
        <v>8</v>
      </c>
      <c r="K188">
        <v>327</v>
      </c>
      <c r="L188">
        <v>7</v>
      </c>
      <c r="M188" t="s">
        <v>207</v>
      </c>
      <c r="N188" t="s">
        <v>243</v>
      </c>
      <c r="O188" t="s">
        <v>117</v>
      </c>
      <c r="P188" t="s">
        <v>117</v>
      </c>
      <c r="Q188" t="s">
        <v>118</v>
      </c>
      <c r="R188" t="s">
        <v>119</v>
      </c>
      <c r="S188" t="s">
        <v>120</v>
      </c>
      <c r="T188" s="1">
        <v>92803</v>
      </c>
      <c r="U188" s="1">
        <v>90993</v>
      </c>
      <c r="V188" s="1">
        <v>100798</v>
      </c>
      <c r="W188" s="1">
        <v>95033</v>
      </c>
      <c r="X188" s="1">
        <v>100416</v>
      </c>
      <c r="Y188" s="1">
        <v>31862</v>
      </c>
      <c r="Z188" s="1">
        <v>38583</v>
      </c>
      <c r="AA188" s="1">
        <v>70899</v>
      </c>
      <c r="AB188" s="1">
        <v>57848</v>
      </c>
      <c r="AC188" s="1">
        <v>85678</v>
      </c>
      <c r="AD188" s="1">
        <v>95752</v>
      </c>
      <c r="AE188" s="1">
        <v>100732</v>
      </c>
      <c r="AF188" s="1">
        <v>27180</v>
      </c>
      <c r="AG188" s="1">
        <v>26459</v>
      </c>
      <c r="AH188" s="1">
        <v>30104</v>
      </c>
      <c r="AI188" s="1">
        <v>28099</v>
      </c>
      <c r="AJ188" s="1">
        <v>30318</v>
      </c>
      <c r="AK188" s="1">
        <v>1830</v>
      </c>
      <c r="AL188" s="1">
        <v>596</v>
      </c>
      <c r="AM188" s="1">
        <v>17806</v>
      </c>
      <c r="AN188" s="1">
        <v>13217</v>
      </c>
      <c r="AO188" s="1">
        <v>23197</v>
      </c>
      <c r="AP188" s="1">
        <v>27320</v>
      </c>
      <c r="AQ188" s="1">
        <v>28870</v>
      </c>
      <c r="AR188" s="2">
        <v>1.03</v>
      </c>
      <c r="AS188" s="2">
        <v>1.03</v>
      </c>
      <c r="AT188" s="2">
        <v>1.03</v>
      </c>
      <c r="AU188" s="2">
        <v>1.03</v>
      </c>
      <c r="AV188" s="2">
        <v>1.03</v>
      </c>
      <c r="AW188" s="2">
        <v>1.03</v>
      </c>
      <c r="AX188" s="2">
        <v>1.03</v>
      </c>
      <c r="AY188" s="2">
        <v>1.03</v>
      </c>
      <c r="AZ188" s="2">
        <v>1.03</v>
      </c>
      <c r="BA188" s="2">
        <v>1.03</v>
      </c>
      <c r="BB188" s="2">
        <v>1.03</v>
      </c>
      <c r="BC188" s="2">
        <v>1.03</v>
      </c>
      <c r="BD188" s="1">
        <v>95587</v>
      </c>
      <c r="BE188" s="1">
        <v>93723</v>
      </c>
      <c r="BF188" s="1">
        <v>103822</v>
      </c>
      <c r="BG188" s="1">
        <v>97884</v>
      </c>
      <c r="BH188" s="1">
        <v>103428</v>
      </c>
      <c r="BI188" s="1">
        <v>32818</v>
      </c>
      <c r="BJ188" s="1">
        <v>39740</v>
      </c>
      <c r="BK188" s="1">
        <v>73026</v>
      </c>
      <c r="BL188" s="1">
        <v>59583</v>
      </c>
      <c r="BM188" s="1">
        <v>88248</v>
      </c>
      <c r="BN188" s="1">
        <v>98625</v>
      </c>
      <c r="BO188" s="1">
        <v>103754</v>
      </c>
      <c r="BP188" s="1">
        <v>27995</v>
      </c>
      <c r="BQ188" s="1">
        <v>27253</v>
      </c>
      <c r="BR188" s="1">
        <v>31007</v>
      </c>
      <c r="BS188" s="1">
        <v>28942</v>
      </c>
      <c r="BT188" s="1">
        <v>31228</v>
      </c>
      <c r="BU188" s="1">
        <v>1885</v>
      </c>
      <c r="BV188" s="1">
        <v>614</v>
      </c>
      <c r="BW188" s="1">
        <v>18340</v>
      </c>
      <c r="BX188" s="1">
        <v>13614</v>
      </c>
      <c r="BY188" s="1">
        <v>23893</v>
      </c>
      <c r="BZ188" s="1">
        <v>28140</v>
      </c>
      <c r="CA188" s="1">
        <v>29736</v>
      </c>
      <c r="CB188" s="1">
        <v>3216</v>
      </c>
      <c r="CC188" s="1">
        <v>3131</v>
      </c>
      <c r="CD188" s="1">
        <v>3560</v>
      </c>
      <c r="CE188" s="1">
        <v>3315</v>
      </c>
      <c r="CF188" s="1">
        <v>3585</v>
      </c>
      <c r="CG188" s="1">
        <v>181</v>
      </c>
      <c r="CH188" s="1">
        <v>39</v>
      </c>
      <c r="CI188" s="1">
        <v>2089</v>
      </c>
      <c r="CJ188" s="1">
        <v>1547</v>
      </c>
      <c r="CK188" s="1">
        <v>2741</v>
      </c>
      <c r="CL188" s="1">
        <v>3229</v>
      </c>
      <c r="CM188" s="1">
        <v>3413</v>
      </c>
      <c r="CN188" s="1">
        <v>961397</v>
      </c>
      <c r="CO188" s="1">
        <v>254996</v>
      </c>
      <c r="CP188" s="1">
        <v>990238</v>
      </c>
      <c r="CQ188" s="1">
        <v>262647</v>
      </c>
      <c r="CR188" s="1">
        <v>30046</v>
      </c>
      <c r="CS188">
        <v>2018</v>
      </c>
      <c r="CT188">
        <v>32957.39865539506</v>
      </c>
      <c r="CV188">
        <v>475.6390309534886</v>
      </c>
      <c r="CW188">
        <v>156.75825159199914</v>
      </c>
    </row>
    <row r="189" spans="1:103">
      <c r="A189" s="100">
        <v>50051</v>
      </c>
      <c r="B189" t="s">
        <v>108</v>
      </c>
      <c r="C189" t="s">
        <v>109</v>
      </c>
      <c r="D189" t="s">
        <v>543</v>
      </c>
      <c r="E189" t="s">
        <v>544</v>
      </c>
      <c r="F189">
        <v>6036</v>
      </c>
      <c r="G189" s="103" t="s">
        <v>174</v>
      </c>
      <c r="H189" t="s">
        <v>113</v>
      </c>
      <c r="I189" t="s">
        <v>114</v>
      </c>
      <c r="J189" t="s">
        <v>8</v>
      </c>
      <c r="K189">
        <v>562212</v>
      </c>
      <c r="L189">
        <v>4</v>
      </c>
      <c r="M189" t="s">
        <v>539</v>
      </c>
      <c r="N189" t="s">
        <v>243</v>
      </c>
      <c r="O189" t="s">
        <v>126</v>
      </c>
      <c r="P189" t="s">
        <v>126</v>
      </c>
      <c r="Q189" t="s">
        <v>118</v>
      </c>
      <c r="R189" t="s">
        <v>119</v>
      </c>
      <c r="S189" t="s">
        <v>127</v>
      </c>
      <c r="T189" s="1">
        <v>943</v>
      </c>
      <c r="U189" s="1">
        <v>381</v>
      </c>
      <c r="V189" s="1">
        <v>461</v>
      </c>
      <c r="W189" s="1">
        <v>557</v>
      </c>
      <c r="X189" s="1">
        <v>235</v>
      </c>
      <c r="Y189" s="1">
        <v>546</v>
      </c>
      <c r="Z189" s="1">
        <v>342</v>
      </c>
      <c r="AA189" s="1">
        <v>600</v>
      </c>
      <c r="AB189" s="1">
        <v>329</v>
      </c>
      <c r="AC189" s="1">
        <v>905</v>
      </c>
      <c r="AD189" s="1">
        <v>478</v>
      </c>
      <c r="AE189" s="1">
        <v>219</v>
      </c>
      <c r="AF189" s="1">
        <v>943</v>
      </c>
      <c r="AG189" s="1">
        <v>381</v>
      </c>
      <c r="AH189" s="1">
        <v>461</v>
      </c>
      <c r="AI189" s="1">
        <v>557</v>
      </c>
      <c r="AJ189" s="1">
        <v>235</v>
      </c>
      <c r="AK189" s="1">
        <v>546</v>
      </c>
      <c r="AL189" s="1">
        <v>342</v>
      </c>
      <c r="AM189" s="1">
        <v>600</v>
      </c>
      <c r="AN189" s="1">
        <v>329</v>
      </c>
      <c r="AO189" s="1">
        <v>905</v>
      </c>
      <c r="AP189" s="1">
        <v>478</v>
      </c>
      <c r="AQ189" s="1">
        <v>219</v>
      </c>
      <c r="AR189" s="2">
        <v>5.9</v>
      </c>
      <c r="AS189" s="2">
        <v>5.9</v>
      </c>
      <c r="AT189" s="2">
        <v>5.9</v>
      </c>
      <c r="AU189" s="2">
        <v>5.9</v>
      </c>
      <c r="AV189" s="2">
        <v>5.9</v>
      </c>
      <c r="AW189" s="2">
        <v>5.9</v>
      </c>
      <c r="AX189" s="2">
        <v>5.9</v>
      </c>
      <c r="AY189" s="2">
        <v>5.9</v>
      </c>
      <c r="AZ189" s="2">
        <v>5.9</v>
      </c>
      <c r="BA189" s="2">
        <v>5.9</v>
      </c>
      <c r="BB189" s="2">
        <v>5.9</v>
      </c>
      <c r="BC189" s="2">
        <v>5.9</v>
      </c>
      <c r="BD189" s="1">
        <v>5564</v>
      </c>
      <c r="BE189" s="1">
        <v>2248</v>
      </c>
      <c r="BF189" s="1">
        <v>2720</v>
      </c>
      <c r="BG189" s="1">
        <v>3286</v>
      </c>
      <c r="BH189" s="1">
        <v>1387</v>
      </c>
      <c r="BI189" s="1">
        <v>3221</v>
      </c>
      <c r="BJ189" s="1">
        <v>2018</v>
      </c>
      <c r="BK189" s="1">
        <v>3540</v>
      </c>
      <c r="BL189" s="1">
        <v>1941</v>
      </c>
      <c r="BM189" s="1">
        <v>5340</v>
      </c>
      <c r="BN189" s="1">
        <v>2820</v>
      </c>
      <c r="BO189" s="1">
        <v>1292</v>
      </c>
      <c r="BP189" s="1">
        <v>5564</v>
      </c>
      <c r="BQ189" s="1">
        <v>2248</v>
      </c>
      <c r="BR189" s="1">
        <v>2720</v>
      </c>
      <c r="BS189" s="1">
        <v>3286</v>
      </c>
      <c r="BT189" s="1">
        <v>1387</v>
      </c>
      <c r="BU189" s="1">
        <v>3221</v>
      </c>
      <c r="BV189" s="1">
        <v>2018</v>
      </c>
      <c r="BW189" s="1">
        <v>3540</v>
      </c>
      <c r="BX189" s="1">
        <v>1941</v>
      </c>
      <c r="BY189" s="1">
        <v>5340</v>
      </c>
      <c r="BZ189" s="1">
        <v>2820</v>
      </c>
      <c r="CA189" s="1">
        <v>1292</v>
      </c>
      <c r="CB189" s="1">
        <v>273.25900000000001</v>
      </c>
      <c r="CC189" s="1">
        <v>115.932</v>
      </c>
      <c r="CD189" s="1">
        <v>130.911</v>
      </c>
      <c r="CE189" s="1">
        <v>173.83799999999999</v>
      </c>
      <c r="CF189" s="1">
        <v>62.137</v>
      </c>
      <c r="CG189" s="1">
        <v>200.04499999999999</v>
      </c>
      <c r="CH189" s="1">
        <v>136.86799999999999</v>
      </c>
      <c r="CI189" s="1">
        <v>203.59299999999999</v>
      </c>
      <c r="CJ189" s="1">
        <v>97.956999999999994</v>
      </c>
      <c r="CK189" s="1">
        <v>273.76799999999997</v>
      </c>
      <c r="CL189" s="1">
        <v>162.60499999999999</v>
      </c>
      <c r="CM189" s="1">
        <v>74.933000000000007</v>
      </c>
      <c r="CN189" s="1">
        <v>5996</v>
      </c>
      <c r="CO189" s="1">
        <v>5996</v>
      </c>
      <c r="CP189" s="1">
        <v>35377</v>
      </c>
      <c r="CQ189" s="1">
        <v>35377</v>
      </c>
      <c r="CR189" s="1">
        <v>1905.846</v>
      </c>
      <c r="CS189">
        <v>2018</v>
      </c>
      <c r="CT189">
        <v>18562.360232673575</v>
      </c>
      <c r="CV189">
        <v>1587.3673828663013</v>
      </c>
      <c r="CW189">
        <v>294.6528518236056</v>
      </c>
    </row>
    <row r="190" spans="1:103">
      <c r="A190" s="100">
        <v>50051</v>
      </c>
      <c r="B190" t="s">
        <v>108</v>
      </c>
      <c r="C190" t="s">
        <v>109</v>
      </c>
      <c r="D190" t="s">
        <v>543</v>
      </c>
      <c r="E190" t="s">
        <v>544</v>
      </c>
      <c r="F190">
        <v>6036</v>
      </c>
      <c r="G190" s="103" t="s">
        <v>174</v>
      </c>
      <c r="H190" t="s">
        <v>113</v>
      </c>
      <c r="I190" t="s">
        <v>114</v>
      </c>
      <c r="J190" t="s">
        <v>8</v>
      </c>
      <c r="K190">
        <v>562212</v>
      </c>
      <c r="L190">
        <v>4</v>
      </c>
      <c r="M190" t="s">
        <v>539</v>
      </c>
      <c r="N190" t="s">
        <v>243</v>
      </c>
      <c r="O190" t="s">
        <v>514</v>
      </c>
      <c r="P190" t="s">
        <v>213</v>
      </c>
      <c r="Q190" t="s">
        <v>118</v>
      </c>
      <c r="R190" t="s">
        <v>119</v>
      </c>
      <c r="S190" t="s">
        <v>267</v>
      </c>
      <c r="T190" s="1">
        <v>14155</v>
      </c>
      <c r="U190" s="1">
        <v>14545</v>
      </c>
      <c r="V190" s="1">
        <v>13128</v>
      </c>
      <c r="W190" s="1">
        <v>7351</v>
      </c>
      <c r="X190" s="1">
        <v>9335</v>
      </c>
      <c r="Y190" s="1">
        <v>10171</v>
      </c>
      <c r="Z190" s="1">
        <v>9250</v>
      </c>
      <c r="AA190" s="1">
        <v>9237</v>
      </c>
      <c r="AB190" s="1">
        <v>10732</v>
      </c>
      <c r="AC190" s="1">
        <v>9296</v>
      </c>
      <c r="AD190" s="1">
        <v>10185</v>
      </c>
      <c r="AE190" s="1">
        <v>10644</v>
      </c>
      <c r="AF190" s="1">
        <v>14155</v>
      </c>
      <c r="AG190" s="1">
        <v>14545</v>
      </c>
      <c r="AH190" s="1">
        <v>13128</v>
      </c>
      <c r="AI190" s="1">
        <v>7351</v>
      </c>
      <c r="AJ190" s="1">
        <v>9335</v>
      </c>
      <c r="AK190" s="1">
        <v>10171</v>
      </c>
      <c r="AL190" s="1">
        <v>9250</v>
      </c>
      <c r="AM190" s="1">
        <v>9237</v>
      </c>
      <c r="AN190" s="1">
        <v>10732</v>
      </c>
      <c r="AO190" s="1">
        <v>9296</v>
      </c>
      <c r="AP190" s="1">
        <v>10185</v>
      </c>
      <c r="AQ190" s="1">
        <v>10644</v>
      </c>
      <c r="AR190" s="2">
        <v>9.2430000000000003</v>
      </c>
      <c r="AS190" s="2">
        <v>9.2430000000000003</v>
      </c>
      <c r="AT190" s="2">
        <v>9.2439999999999998</v>
      </c>
      <c r="AU190" s="2">
        <v>8.4469999999999992</v>
      </c>
      <c r="AV190" s="2">
        <v>8.4469999999999992</v>
      </c>
      <c r="AW190" s="2">
        <v>8.4469999999999992</v>
      </c>
      <c r="AX190" s="2">
        <v>8.4469999999999992</v>
      </c>
      <c r="AY190" s="2">
        <v>8.4469999999999992</v>
      </c>
      <c r="AZ190" s="2">
        <v>8.4480000000000004</v>
      </c>
      <c r="BA190" s="2">
        <v>8.4469999999999992</v>
      </c>
      <c r="BB190" s="2">
        <v>8.4469999999999992</v>
      </c>
      <c r="BC190" s="2">
        <v>8.4459999999999997</v>
      </c>
      <c r="BD190" s="1">
        <v>130835</v>
      </c>
      <c r="BE190" s="1">
        <v>134439</v>
      </c>
      <c r="BF190" s="1">
        <v>121355</v>
      </c>
      <c r="BG190" s="1">
        <v>62094</v>
      </c>
      <c r="BH190" s="1">
        <v>78853</v>
      </c>
      <c r="BI190" s="1">
        <v>85914</v>
      </c>
      <c r="BJ190" s="1">
        <v>78135</v>
      </c>
      <c r="BK190" s="1">
        <v>78025</v>
      </c>
      <c r="BL190" s="1">
        <v>90664</v>
      </c>
      <c r="BM190" s="1">
        <v>78523</v>
      </c>
      <c r="BN190" s="1">
        <v>86033</v>
      </c>
      <c r="BO190" s="1">
        <v>89899</v>
      </c>
      <c r="BP190" s="1">
        <v>130835</v>
      </c>
      <c r="BQ190" s="1">
        <v>134439</v>
      </c>
      <c r="BR190" s="1">
        <v>121355</v>
      </c>
      <c r="BS190" s="1">
        <v>62094</v>
      </c>
      <c r="BT190" s="1">
        <v>78853</v>
      </c>
      <c r="BU190" s="1">
        <v>85914</v>
      </c>
      <c r="BV190" s="1">
        <v>78135</v>
      </c>
      <c r="BW190" s="1">
        <v>78025</v>
      </c>
      <c r="BX190" s="1">
        <v>90664</v>
      </c>
      <c r="BY190" s="1">
        <v>78523</v>
      </c>
      <c r="BZ190" s="1">
        <v>86033</v>
      </c>
      <c r="CA190" s="1">
        <v>89899</v>
      </c>
      <c r="CB190" s="1">
        <v>6425.9009999999998</v>
      </c>
      <c r="CC190" s="1">
        <v>6933.5259999999998</v>
      </c>
      <c r="CD190" s="1">
        <v>5840.9059999999999</v>
      </c>
      <c r="CE190" s="1">
        <v>3284.623</v>
      </c>
      <c r="CF190" s="1">
        <v>3533.8180000000002</v>
      </c>
      <c r="CG190" s="1">
        <v>5335.1710000000003</v>
      </c>
      <c r="CH190" s="1">
        <v>5299.9089999999997</v>
      </c>
      <c r="CI190" s="1">
        <v>4487.3779999999997</v>
      </c>
      <c r="CJ190" s="1">
        <v>4575.3429999999998</v>
      </c>
      <c r="CK190" s="1">
        <v>4026.0569999999998</v>
      </c>
      <c r="CL190" s="1">
        <v>4960.3990000000003</v>
      </c>
      <c r="CM190" s="1">
        <v>5213.567</v>
      </c>
      <c r="CN190" s="1">
        <v>128029</v>
      </c>
      <c r="CO190" s="1">
        <v>128029</v>
      </c>
      <c r="CP190" s="1">
        <v>1114769</v>
      </c>
      <c r="CQ190" s="1">
        <v>1114769</v>
      </c>
      <c r="CR190" s="1">
        <v>59916.597999999998</v>
      </c>
      <c r="CS190">
        <v>2018</v>
      </c>
      <c r="CT190">
        <v>18605.345383594711</v>
      </c>
      <c r="CV190">
        <v>50</v>
      </c>
      <c r="CW190">
        <v>9.3026726917973548</v>
      </c>
    </row>
    <row r="191" spans="1:103">
      <c r="A191" s="100">
        <v>50051</v>
      </c>
      <c r="B191" t="s">
        <v>108</v>
      </c>
      <c r="C191" t="s">
        <v>109</v>
      </c>
      <c r="D191" t="s">
        <v>543</v>
      </c>
      <c r="E191" t="s">
        <v>544</v>
      </c>
      <c r="F191">
        <v>6036</v>
      </c>
      <c r="G191" s="103" t="s">
        <v>174</v>
      </c>
      <c r="H191" t="s">
        <v>113</v>
      </c>
      <c r="I191" t="s">
        <v>114</v>
      </c>
      <c r="J191" t="s">
        <v>8</v>
      </c>
      <c r="K191">
        <v>562212</v>
      </c>
      <c r="L191">
        <v>4</v>
      </c>
      <c r="M191" t="s">
        <v>539</v>
      </c>
      <c r="N191" t="s">
        <v>243</v>
      </c>
      <c r="O191" t="s">
        <v>515</v>
      </c>
      <c r="P191" t="s">
        <v>310</v>
      </c>
      <c r="Q191" t="s">
        <v>118</v>
      </c>
      <c r="R191" t="s">
        <v>119</v>
      </c>
      <c r="S191" t="s">
        <v>267</v>
      </c>
      <c r="T191" s="1">
        <v>7961</v>
      </c>
      <c r="U191" s="1">
        <v>8181</v>
      </c>
      <c r="V191" s="1">
        <v>7384</v>
      </c>
      <c r="W191" s="1">
        <v>4134</v>
      </c>
      <c r="X191" s="1">
        <v>5251</v>
      </c>
      <c r="Y191" s="1">
        <v>5721</v>
      </c>
      <c r="Z191" s="1">
        <v>5204</v>
      </c>
      <c r="AA191" s="1">
        <v>5195</v>
      </c>
      <c r="AB191" s="1">
        <v>6038</v>
      </c>
      <c r="AC191" s="1">
        <v>5229</v>
      </c>
      <c r="AD191" s="1">
        <v>5730</v>
      </c>
      <c r="AE191" s="1">
        <v>5987</v>
      </c>
      <c r="AF191" s="1">
        <v>7961</v>
      </c>
      <c r="AG191" s="1">
        <v>8181</v>
      </c>
      <c r="AH191" s="1">
        <v>7384</v>
      </c>
      <c r="AI191" s="1">
        <v>4134</v>
      </c>
      <c r="AJ191" s="1">
        <v>5251</v>
      </c>
      <c r="AK191" s="1">
        <v>5721</v>
      </c>
      <c r="AL191" s="1">
        <v>5204</v>
      </c>
      <c r="AM191" s="1">
        <v>5195</v>
      </c>
      <c r="AN191" s="1">
        <v>6038</v>
      </c>
      <c r="AO191" s="1">
        <v>5229</v>
      </c>
      <c r="AP191" s="1">
        <v>5730</v>
      </c>
      <c r="AQ191" s="1">
        <v>5987</v>
      </c>
      <c r="AR191" s="2">
        <v>15.79</v>
      </c>
      <c r="AS191" s="2">
        <v>15.79</v>
      </c>
      <c r="AT191" s="2">
        <v>15.789</v>
      </c>
      <c r="AU191" s="2">
        <v>14.43</v>
      </c>
      <c r="AV191" s="2">
        <v>14.427</v>
      </c>
      <c r="AW191" s="2">
        <v>14.428000000000001</v>
      </c>
      <c r="AX191" s="2">
        <v>14.426</v>
      </c>
      <c r="AY191" s="2">
        <v>14.429</v>
      </c>
      <c r="AZ191" s="2">
        <v>14.426</v>
      </c>
      <c r="BA191" s="2">
        <v>14.428000000000001</v>
      </c>
      <c r="BB191" s="2">
        <v>14.426</v>
      </c>
      <c r="BC191" s="2">
        <v>14.428000000000001</v>
      </c>
      <c r="BD191" s="1">
        <v>125704</v>
      </c>
      <c r="BE191" s="1">
        <v>129178</v>
      </c>
      <c r="BF191" s="1">
        <v>116586</v>
      </c>
      <c r="BG191" s="1">
        <v>59654</v>
      </c>
      <c r="BH191" s="1">
        <v>75756</v>
      </c>
      <c r="BI191" s="1">
        <v>82543</v>
      </c>
      <c r="BJ191" s="1">
        <v>75073</v>
      </c>
      <c r="BK191" s="1">
        <v>74959</v>
      </c>
      <c r="BL191" s="1">
        <v>87104</v>
      </c>
      <c r="BM191" s="1">
        <v>75444</v>
      </c>
      <c r="BN191" s="1">
        <v>82661</v>
      </c>
      <c r="BO191" s="1">
        <v>86380</v>
      </c>
      <c r="BP191" s="1">
        <v>125704</v>
      </c>
      <c r="BQ191" s="1">
        <v>129178</v>
      </c>
      <c r="BR191" s="1">
        <v>116586</v>
      </c>
      <c r="BS191" s="1">
        <v>59654</v>
      </c>
      <c r="BT191" s="1">
        <v>75756</v>
      </c>
      <c r="BU191" s="1">
        <v>82543</v>
      </c>
      <c r="BV191" s="1">
        <v>75073</v>
      </c>
      <c r="BW191" s="1">
        <v>74959</v>
      </c>
      <c r="BX191" s="1">
        <v>87104</v>
      </c>
      <c r="BY191" s="1">
        <v>75444</v>
      </c>
      <c r="BZ191" s="1">
        <v>82661</v>
      </c>
      <c r="CA191" s="1">
        <v>86380</v>
      </c>
      <c r="CB191" s="1">
        <v>6173.92</v>
      </c>
      <c r="CC191" s="1">
        <v>6662.1729999999998</v>
      </c>
      <c r="CD191" s="1">
        <v>5611.3590000000004</v>
      </c>
      <c r="CE191" s="1">
        <v>3155.5390000000002</v>
      </c>
      <c r="CF191" s="1">
        <v>3395.0450000000001</v>
      </c>
      <c r="CG191" s="1">
        <v>5125.7839999999997</v>
      </c>
      <c r="CH191" s="1">
        <v>5092.223</v>
      </c>
      <c r="CI191" s="1">
        <v>4311.0290000000005</v>
      </c>
      <c r="CJ191" s="1">
        <v>4395.7</v>
      </c>
      <c r="CK191" s="1">
        <v>3868.1750000000002</v>
      </c>
      <c r="CL191" s="1">
        <v>4765.9960000000001</v>
      </c>
      <c r="CM191" s="1">
        <v>5009.5</v>
      </c>
      <c r="CN191" s="1">
        <v>72015</v>
      </c>
      <c r="CO191" s="1">
        <v>72015</v>
      </c>
      <c r="CP191" s="1">
        <v>1071042</v>
      </c>
      <c r="CQ191" s="1">
        <v>1071042</v>
      </c>
      <c r="CR191" s="1">
        <v>57566.442999999999</v>
      </c>
      <c r="CS191">
        <v>2018</v>
      </c>
      <c r="CT191">
        <v>18605.31837966782</v>
      </c>
      <c r="CV191">
        <v>50</v>
      </c>
      <c r="CW191">
        <v>9.3026591898339106</v>
      </c>
    </row>
    <row r="192" spans="1:103">
      <c r="A192" s="100">
        <v>50051</v>
      </c>
      <c r="B192" t="s">
        <v>108</v>
      </c>
      <c r="C192" t="s">
        <v>109</v>
      </c>
      <c r="D192" t="s">
        <v>543</v>
      </c>
      <c r="E192" t="s">
        <v>544</v>
      </c>
      <c r="F192">
        <v>6036</v>
      </c>
      <c r="G192" s="103" t="s">
        <v>174</v>
      </c>
      <c r="H192" t="s">
        <v>113</v>
      </c>
      <c r="I192" t="s">
        <v>114</v>
      </c>
      <c r="J192" t="s">
        <v>8</v>
      </c>
      <c r="K192">
        <v>562212</v>
      </c>
      <c r="L192">
        <v>4</v>
      </c>
      <c r="M192" t="s">
        <v>539</v>
      </c>
      <c r="N192" t="s">
        <v>243</v>
      </c>
      <c r="O192" t="s">
        <v>274</v>
      </c>
      <c r="P192" t="s">
        <v>275</v>
      </c>
      <c r="Q192" t="s">
        <v>118</v>
      </c>
      <c r="R192" t="s">
        <v>119</v>
      </c>
      <c r="S192" t="s">
        <v>267</v>
      </c>
      <c r="T192" s="1">
        <v>842</v>
      </c>
      <c r="U192" s="1">
        <v>122</v>
      </c>
      <c r="V192" s="1">
        <v>35</v>
      </c>
      <c r="W192" s="1">
        <v>0</v>
      </c>
      <c r="X192" s="1">
        <v>0</v>
      </c>
      <c r="Y192" s="1">
        <v>0</v>
      </c>
      <c r="Z192" s="1">
        <v>0</v>
      </c>
      <c r="AA192" s="1">
        <v>0</v>
      </c>
      <c r="AB192" s="1">
        <v>0</v>
      </c>
      <c r="AC192" s="1">
        <v>0</v>
      </c>
      <c r="AD192" s="1">
        <v>0</v>
      </c>
      <c r="AE192" s="1">
        <v>0</v>
      </c>
      <c r="AF192" s="1">
        <v>842</v>
      </c>
      <c r="AG192" s="1">
        <v>122</v>
      </c>
      <c r="AH192" s="1">
        <v>35</v>
      </c>
      <c r="AI192" s="1">
        <v>0</v>
      </c>
      <c r="AJ192" s="1">
        <v>0</v>
      </c>
      <c r="AK192" s="1">
        <v>0</v>
      </c>
      <c r="AL192" s="1">
        <v>0</v>
      </c>
      <c r="AM192" s="1">
        <v>0</v>
      </c>
      <c r="AN192" s="1">
        <v>0</v>
      </c>
      <c r="AO192" s="1">
        <v>0</v>
      </c>
      <c r="AP192" s="1">
        <v>0</v>
      </c>
      <c r="AQ192" s="1">
        <v>0</v>
      </c>
      <c r="AR192" s="2">
        <v>8.8000000000000007</v>
      </c>
      <c r="AS192" s="2">
        <v>8.8000000000000007</v>
      </c>
      <c r="AT192" s="2">
        <v>8.8000000000000007</v>
      </c>
      <c r="AU192" s="2">
        <v>0</v>
      </c>
      <c r="AV192" s="2">
        <v>0</v>
      </c>
      <c r="AW192" s="2">
        <v>0</v>
      </c>
      <c r="AX192" s="2">
        <v>0</v>
      </c>
      <c r="AY192" s="2">
        <v>0</v>
      </c>
      <c r="AZ192" s="2">
        <v>0</v>
      </c>
      <c r="BA192" s="2">
        <v>0</v>
      </c>
      <c r="BB192" s="2">
        <v>0</v>
      </c>
      <c r="BC192" s="2">
        <v>0</v>
      </c>
      <c r="BD192" s="1">
        <v>7410</v>
      </c>
      <c r="BE192" s="1">
        <v>1074</v>
      </c>
      <c r="BF192" s="1">
        <v>308</v>
      </c>
      <c r="BG192" s="1">
        <v>0</v>
      </c>
      <c r="BH192" s="1">
        <v>0</v>
      </c>
      <c r="BI192" s="1">
        <v>0</v>
      </c>
      <c r="BJ192" s="1">
        <v>0</v>
      </c>
      <c r="BK192" s="1">
        <v>0</v>
      </c>
      <c r="BL192" s="1">
        <v>0</v>
      </c>
      <c r="BM192" s="1">
        <v>0</v>
      </c>
      <c r="BN192" s="1">
        <v>0</v>
      </c>
      <c r="BO192" s="1">
        <v>0</v>
      </c>
      <c r="BP192" s="1">
        <v>7410</v>
      </c>
      <c r="BQ192" s="1">
        <v>1074</v>
      </c>
      <c r="BR192" s="1">
        <v>308</v>
      </c>
      <c r="BS192" s="1">
        <v>0</v>
      </c>
      <c r="BT192" s="1">
        <v>0</v>
      </c>
      <c r="BU192" s="1">
        <v>0</v>
      </c>
      <c r="BV192" s="1">
        <v>0</v>
      </c>
      <c r="BW192" s="1">
        <v>0</v>
      </c>
      <c r="BX192" s="1">
        <v>0</v>
      </c>
      <c r="BY192" s="1">
        <v>0</v>
      </c>
      <c r="BZ192" s="1">
        <v>0</v>
      </c>
      <c r="CA192" s="1">
        <v>0</v>
      </c>
      <c r="CB192" s="1">
        <v>363.92</v>
      </c>
      <c r="CC192" s="1">
        <v>55.369</v>
      </c>
      <c r="CD192" s="1">
        <v>14.824</v>
      </c>
      <c r="CE192" s="1">
        <v>0</v>
      </c>
      <c r="CF192" s="1">
        <v>0</v>
      </c>
      <c r="CG192" s="1">
        <v>0</v>
      </c>
      <c r="CH192" s="1">
        <v>0</v>
      </c>
      <c r="CI192" s="1">
        <v>0</v>
      </c>
      <c r="CJ192" s="1">
        <v>0</v>
      </c>
      <c r="CK192" s="1">
        <v>0</v>
      </c>
      <c r="CL192" s="1">
        <v>0</v>
      </c>
      <c r="CM192" s="1">
        <v>0</v>
      </c>
      <c r="CN192" s="1">
        <v>999</v>
      </c>
      <c r="CO192" s="1">
        <v>999</v>
      </c>
      <c r="CP192" s="1">
        <v>8792</v>
      </c>
      <c r="CQ192" s="1">
        <v>8792</v>
      </c>
      <c r="CR192" s="1">
        <v>434.113</v>
      </c>
      <c r="CS192">
        <v>2018</v>
      </c>
      <c r="CT192">
        <v>20252.791323917965</v>
      </c>
      <c r="CV192">
        <v>200</v>
      </c>
      <c r="CW192">
        <v>40.505582647835929</v>
      </c>
    </row>
    <row r="193" spans="1:101">
      <c r="A193" s="100">
        <v>50087</v>
      </c>
      <c r="B193" t="s">
        <v>122</v>
      </c>
      <c r="C193" t="s">
        <v>109</v>
      </c>
      <c r="D193" t="s">
        <v>548</v>
      </c>
      <c r="E193" t="s">
        <v>549</v>
      </c>
      <c r="F193">
        <v>23955</v>
      </c>
      <c r="G193" s="103" t="s">
        <v>112</v>
      </c>
      <c r="H193" t="s">
        <v>113</v>
      </c>
      <c r="I193" t="s">
        <v>114</v>
      </c>
      <c r="J193" t="s">
        <v>8</v>
      </c>
      <c r="K193">
        <v>611</v>
      </c>
      <c r="L193">
        <v>5</v>
      </c>
      <c r="M193" t="s">
        <v>155</v>
      </c>
      <c r="N193" t="s">
        <v>231</v>
      </c>
      <c r="O193" t="s">
        <v>126</v>
      </c>
      <c r="P193" t="s">
        <v>126</v>
      </c>
      <c r="Q193" t="s">
        <v>118</v>
      </c>
      <c r="R193" t="s">
        <v>142</v>
      </c>
      <c r="S193" t="s">
        <v>127</v>
      </c>
      <c r="T193" s="1">
        <v>9</v>
      </c>
      <c r="U193" s="1">
        <v>0</v>
      </c>
      <c r="V193" s="1">
        <v>0</v>
      </c>
      <c r="W193" s="1">
        <v>0</v>
      </c>
      <c r="X193" s="1">
        <v>0</v>
      </c>
      <c r="Y193" s="1">
        <v>0</v>
      </c>
      <c r="Z193" s="1">
        <v>0</v>
      </c>
      <c r="AA193" s="1">
        <v>1</v>
      </c>
      <c r="AB193" s="1">
        <v>0</v>
      </c>
      <c r="AC193" s="1">
        <v>0</v>
      </c>
      <c r="AD193" s="1">
        <v>1</v>
      </c>
      <c r="AE193" s="1">
        <v>0</v>
      </c>
      <c r="AF193" s="1">
        <v>5</v>
      </c>
      <c r="AG193" s="1">
        <v>0</v>
      </c>
      <c r="AH193" s="1">
        <v>0</v>
      </c>
      <c r="AI193" s="1">
        <v>0</v>
      </c>
      <c r="AJ193" s="1">
        <v>0</v>
      </c>
      <c r="AK193" s="1">
        <v>0</v>
      </c>
      <c r="AL193" s="1">
        <v>0</v>
      </c>
      <c r="AM193" s="1">
        <v>0</v>
      </c>
      <c r="AN193" s="1">
        <v>0</v>
      </c>
      <c r="AO193" s="1">
        <v>0</v>
      </c>
      <c r="AP193" s="1">
        <v>0</v>
      </c>
      <c r="AQ193" s="1">
        <v>0</v>
      </c>
      <c r="AR193" s="2">
        <v>5.8</v>
      </c>
      <c r="AS193" s="2">
        <v>0</v>
      </c>
      <c r="AT193" s="2">
        <v>0</v>
      </c>
      <c r="AU193" s="2">
        <v>0</v>
      </c>
      <c r="AV193" s="2">
        <v>0</v>
      </c>
      <c r="AW193" s="2">
        <v>0</v>
      </c>
      <c r="AX193" s="2">
        <v>0</v>
      </c>
      <c r="AY193" s="2">
        <v>5.8</v>
      </c>
      <c r="AZ193" s="2">
        <v>0</v>
      </c>
      <c r="BA193" s="2">
        <v>0</v>
      </c>
      <c r="BB193" s="2">
        <v>5.8</v>
      </c>
      <c r="BC193" s="2">
        <v>0</v>
      </c>
      <c r="BD193" s="1">
        <v>52</v>
      </c>
      <c r="BE193" s="1">
        <v>0</v>
      </c>
      <c r="BF193" s="1">
        <v>0</v>
      </c>
      <c r="BG193" s="1">
        <v>0</v>
      </c>
      <c r="BH193" s="1">
        <v>0</v>
      </c>
      <c r="BI193" s="1">
        <v>0</v>
      </c>
      <c r="BJ193" s="1">
        <v>0</v>
      </c>
      <c r="BK193" s="1">
        <v>6</v>
      </c>
      <c r="BL193" s="1">
        <v>0</v>
      </c>
      <c r="BM193" s="1">
        <v>0</v>
      </c>
      <c r="BN193" s="1">
        <v>6</v>
      </c>
      <c r="BO193" s="1">
        <v>0</v>
      </c>
      <c r="BP193" s="1">
        <v>28</v>
      </c>
      <c r="BQ193" s="1">
        <v>0</v>
      </c>
      <c r="BR193" s="1">
        <v>0</v>
      </c>
      <c r="BS193" s="1">
        <v>0</v>
      </c>
      <c r="BT193" s="1">
        <v>0</v>
      </c>
      <c r="BU193" s="1">
        <v>0</v>
      </c>
      <c r="BV193" s="1">
        <v>0</v>
      </c>
      <c r="BW193" s="1">
        <v>2</v>
      </c>
      <c r="BX193" s="1">
        <v>0</v>
      </c>
      <c r="BY193" s="1">
        <v>0</v>
      </c>
      <c r="BZ193" s="1">
        <v>2</v>
      </c>
      <c r="CA193" s="1">
        <v>0</v>
      </c>
      <c r="CB193" s="1">
        <v>4.4820000000000002</v>
      </c>
      <c r="CC193" s="1">
        <v>0.17199999999999999</v>
      </c>
      <c r="CD193" s="1">
        <v>0.191</v>
      </c>
      <c r="CE193" s="1">
        <v>0.14699999999999999</v>
      </c>
      <c r="CF193" s="1">
        <v>0.16300000000000001</v>
      </c>
      <c r="CG193" s="1">
        <v>0.14000000000000001</v>
      </c>
      <c r="CH193" s="1">
        <v>0.193</v>
      </c>
      <c r="CI193" s="1">
        <v>0.34799999999999998</v>
      </c>
      <c r="CJ193" s="1">
        <v>0.17100000000000001</v>
      </c>
      <c r="CK193" s="1">
        <v>0.155</v>
      </c>
      <c r="CL193" s="1">
        <v>0.33300000000000002</v>
      </c>
      <c r="CM193" s="1">
        <v>0.183</v>
      </c>
      <c r="CN193" s="1">
        <v>11</v>
      </c>
      <c r="CO193" s="1">
        <v>5</v>
      </c>
      <c r="CP193" s="1">
        <v>64</v>
      </c>
      <c r="CQ193" s="1">
        <v>32</v>
      </c>
      <c r="CR193" s="1">
        <v>6.6779999999999999</v>
      </c>
      <c r="CS193">
        <v>2018</v>
      </c>
      <c r="CT193">
        <v>9583.707696915244</v>
      </c>
      <c r="CV193">
        <v>1587.3673828663013</v>
      </c>
      <c r="CW193">
        <v>152.12865005007978</v>
      </c>
    </row>
    <row r="194" spans="1:101">
      <c r="A194" s="100">
        <v>50087</v>
      </c>
      <c r="B194" t="s">
        <v>122</v>
      </c>
      <c r="C194" t="s">
        <v>109</v>
      </c>
      <c r="D194" t="s">
        <v>548</v>
      </c>
      <c r="E194" t="s">
        <v>549</v>
      </c>
      <c r="F194">
        <v>23955</v>
      </c>
      <c r="G194" s="103" t="s">
        <v>112</v>
      </c>
      <c r="H194" t="s">
        <v>113</v>
      </c>
      <c r="I194" t="s">
        <v>114</v>
      </c>
      <c r="J194" t="s">
        <v>8</v>
      </c>
      <c r="K194">
        <v>611</v>
      </c>
      <c r="L194">
        <v>5</v>
      </c>
      <c r="M194" t="s">
        <v>155</v>
      </c>
      <c r="N194" t="s">
        <v>231</v>
      </c>
      <c r="O194" t="s">
        <v>117</v>
      </c>
      <c r="P194" t="s">
        <v>117</v>
      </c>
      <c r="Q194" t="s">
        <v>118</v>
      </c>
      <c r="R194" t="s">
        <v>142</v>
      </c>
      <c r="S194" t="s">
        <v>120</v>
      </c>
      <c r="T194" s="1">
        <v>47664</v>
      </c>
      <c r="U194" s="1">
        <v>46744</v>
      </c>
      <c r="V194" s="1">
        <v>51179</v>
      </c>
      <c r="W194" s="1">
        <v>31777</v>
      </c>
      <c r="X194" s="1">
        <v>31612</v>
      </c>
      <c r="Y194" s="1">
        <v>39749</v>
      </c>
      <c r="Z194" s="1">
        <v>75229</v>
      </c>
      <c r="AA194" s="1">
        <v>83948</v>
      </c>
      <c r="AB194" s="1">
        <v>53636</v>
      </c>
      <c r="AC194" s="1">
        <v>42541</v>
      </c>
      <c r="AD194" s="1">
        <v>32157</v>
      </c>
      <c r="AE194" s="1">
        <v>36293</v>
      </c>
      <c r="AF194" s="1">
        <v>30951</v>
      </c>
      <c r="AG194" s="1">
        <v>30353</v>
      </c>
      <c r="AH194" s="1">
        <v>33233</v>
      </c>
      <c r="AI194" s="1">
        <v>20635</v>
      </c>
      <c r="AJ194" s="1">
        <v>20528</v>
      </c>
      <c r="AK194" s="1">
        <v>25811</v>
      </c>
      <c r="AL194" s="1">
        <v>48850</v>
      </c>
      <c r="AM194" s="1">
        <v>54511</v>
      </c>
      <c r="AN194" s="1">
        <v>34829</v>
      </c>
      <c r="AO194" s="1">
        <v>27624</v>
      </c>
      <c r="AP194" s="1">
        <v>20881</v>
      </c>
      <c r="AQ194" s="1">
        <v>23566</v>
      </c>
      <c r="AR194" s="2">
        <v>0.8</v>
      </c>
      <c r="AS194" s="2">
        <v>0.8</v>
      </c>
      <c r="AT194" s="2">
        <v>0.8</v>
      </c>
      <c r="AU194" s="2">
        <v>0.8</v>
      </c>
      <c r="AV194" s="2">
        <v>0.8</v>
      </c>
      <c r="AW194" s="2">
        <v>0.8</v>
      </c>
      <c r="AX194" s="2">
        <v>0.8</v>
      </c>
      <c r="AY194" s="2">
        <v>0.8</v>
      </c>
      <c r="AZ194" s="2">
        <v>0.8</v>
      </c>
      <c r="BA194" s="2">
        <v>0.8</v>
      </c>
      <c r="BB194" s="2">
        <v>0.8</v>
      </c>
      <c r="BC194" s="2">
        <v>0.8</v>
      </c>
      <c r="BD194" s="1">
        <v>38131</v>
      </c>
      <c r="BE194" s="1">
        <v>37395</v>
      </c>
      <c r="BF194" s="1">
        <v>40943</v>
      </c>
      <c r="BG194" s="1">
        <v>25422</v>
      </c>
      <c r="BH194" s="1">
        <v>25290</v>
      </c>
      <c r="BI194" s="1">
        <v>31799</v>
      </c>
      <c r="BJ194" s="1">
        <v>60183</v>
      </c>
      <c r="BK194" s="1">
        <v>67158</v>
      </c>
      <c r="BL194" s="1">
        <v>42909</v>
      </c>
      <c r="BM194" s="1">
        <v>34033</v>
      </c>
      <c r="BN194" s="1">
        <v>25726</v>
      </c>
      <c r="BO194" s="1">
        <v>29034</v>
      </c>
      <c r="BP194" s="1">
        <v>24761</v>
      </c>
      <c r="BQ194" s="1">
        <v>24282</v>
      </c>
      <c r="BR194" s="1">
        <v>26586</v>
      </c>
      <c r="BS194" s="1">
        <v>16508</v>
      </c>
      <c r="BT194" s="1">
        <v>16422</v>
      </c>
      <c r="BU194" s="1">
        <v>20649</v>
      </c>
      <c r="BV194" s="1">
        <v>39080</v>
      </c>
      <c r="BW194" s="1">
        <v>43609</v>
      </c>
      <c r="BX194" s="1">
        <v>27863</v>
      </c>
      <c r="BY194" s="1">
        <v>22099</v>
      </c>
      <c r="BZ194" s="1">
        <v>16705</v>
      </c>
      <c r="CA194" s="1">
        <v>18853</v>
      </c>
      <c r="CB194" s="1">
        <v>3991.348</v>
      </c>
      <c r="CC194" s="1">
        <v>3914.2190000000001</v>
      </c>
      <c r="CD194" s="1">
        <v>4285.6180000000004</v>
      </c>
      <c r="CE194" s="1">
        <v>2660.9569999999999</v>
      </c>
      <c r="CF194" s="1">
        <v>2647.1080000000002</v>
      </c>
      <c r="CG194" s="1">
        <v>3328.4830000000002</v>
      </c>
      <c r="CH194" s="1">
        <v>6299.4979999999996</v>
      </c>
      <c r="CI194" s="1">
        <v>7029.5820000000003</v>
      </c>
      <c r="CJ194" s="1">
        <v>4491.3230000000003</v>
      </c>
      <c r="CK194" s="1">
        <v>3562.306</v>
      </c>
      <c r="CL194" s="1">
        <v>2692.779</v>
      </c>
      <c r="CM194" s="1">
        <v>3039.1010000000001</v>
      </c>
      <c r="CN194" s="1">
        <v>572529</v>
      </c>
      <c r="CO194" s="1">
        <v>371772</v>
      </c>
      <c r="CP194" s="1">
        <v>458023</v>
      </c>
      <c r="CQ194" s="1">
        <v>297417</v>
      </c>
      <c r="CR194" s="1">
        <v>47942.322</v>
      </c>
      <c r="CS194">
        <v>2018</v>
      </c>
      <c r="CT194">
        <v>9553.6257088257007</v>
      </c>
      <c r="CV194">
        <v>475.6390309534886</v>
      </c>
      <c r="CW194">
        <v>45.440772742381917</v>
      </c>
    </row>
    <row r="195" spans="1:101">
      <c r="A195" s="100">
        <v>50087</v>
      </c>
      <c r="B195" t="s">
        <v>122</v>
      </c>
      <c r="C195" t="s">
        <v>109</v>
      </c>
      <c r="D195" t="s">
        <v>548</v>
      </c>
      <c r="E195" t="s">
        <v>549</v>
      </c>
      <c r="F195">
        <v>23955</v>
      </c>
      <c r="G195" s="103" t="s">
        <v>112</v>
      </c>
      <c r="H195" t="s">
        <v>113</v>
      </c>
      <c r="I195" t="s">
        <v>114</v>
      </c>
      <c r="J195" t="s">
        <v>8</v>
      </c>
      <c r="K195">
        <v>611</v>
      </c>
      <c r="L195">
        <v>5</v>
      </c>
      <c r="M195" t="s">
        <v>155</v>
      </c>
      <c r="N195" t="s">
        <v>243</v>
      </c>
      <c r="O195" t="s">
        <v>117</v>
      </c>
      <c r="P195" t="s">
        <v>117</v>
      </c>
      <c r="Q195" t="s">
        <v>118</v>
      </c>
      <c r="R195" t="s">
        <v>132</v>
      </c>
      <c r="S195" t="s">
        <v>120</v>
      </c>
      <c r="T195" s="1">
        <v>83528</v>
      </c>
      <c r="U195" s="1">
        <v>67731</v>
      </c>
      <c r="V195" s="1">
        <v>71921</v>
      </c>
      <c r="W195" s="1">
        <v>69722</v>
      </c>
      <c r="X195" s="1">
        <v>74952</v>
      </c>
      <c r="Y195" s="1">
        <v>93963</v>
      </c>
      <c r="Z195" s="1">
        <v>141827</v>
      </c>
      <c r="AA195" s="1">
        <v>113587</v>
      </c>
      <c r="AB195" s="1">
        <v>99009</v>
      </c>
      <c r="AC195" s="1">
        <v>93152</v>
      </c>
      <c r="AD195" s="1">
        <v>85380</v>
      </c>
      <c r="AE195" s="1">
        <v>79180</v>
      </c>
      <c r="AF195" s="1">
        <v>25971</v>
      </c>
      <c r="AG195" s="1">
        <v>22961</v>
      </c>
      <c r="AH195" s="1">
        <v>24683</v>
      </c>
      <c r="AI195" s="1">
        <v>23768</v>
      </c>
      <c r="AJ195" s="1">
        <v>26536</v>
      </c>
      <c r="AK195" s="1">
        <v>28778</v>
      </c>
      <c r="AL195" s="1">
        <v>24869</v>
      </c>
      <c r="AM195" s="1">
        <v>32383</v>
      </c>
      <c r="AN195" s="1">
        <v>28033</v>
      </c>
      <c r="AO195" s="1">
        <v>27420</v>
      </c>
      <c r="AP195" s="1">
        <v>26428</v>
      </c>
      <c r="AQ195" s="1">
        <v>26925</v>
      </c>
      <c r="AR195" s="2">
        <v>0.8</v>
      </c>
      <c r="AS195" s="2">
        <v>0.8</v>
      </c>
      <c r="AT195" s="2">
        <v>0.8</v>
      </c>
      <c r="AU195" s="2">
        <v>0.8</v>
      </c>
      <c r="AV195" s="2">
        <v>0.8</v>
      </c>
      <c r="AW195" s="2">
        <v>0.8</v>
      </c>
      <c r="AX195" s="2">
        <v>0.8</v>
      </c>
      <c r="AY195" s="2">
        <v>0.8</v>
      </c>
      <c r="AZ195" s="2">
        <v>0.8</v>
      </c>
      <c r="BA195" s="2">
        <v>0.8</v>
      </c>
      <c r="BB195" s="2">
        <v>0.8</v>
      </c>
      <c r="BC195" s="2">
        <v>0.8</v>
      </c>
      <c r="BD195" s="1">
        <v>66822</v>
      </c>
      <c r="BE195" s="1">
        <v>54185</v>
      </c>
      <c r="BF195" s="1">
        <v>57537</v>
      </c>
      <c r="BG195" s="1">
        <v>55778</v>
      </c>
      <c r="BH195" s="1">
        <v>59962</v>
      </c>
      <c r="BI195" s="1">
        <v>75170</v>
      </c>
      <c r="BJ195" s="1">
        <v>113462</v>
      </c>
      <c r="BK195" s="1">
        <v>90870</v>
      </c>
      <c r="BL195" s="1">
        <v>79207</v>
      </c>
      <c r="BM195" s="1">
        <v>74522</v>
      </c>
      <c r="BN195" s="1">
        <v>68304</v>
      </c>
      <c r="BO195" s="1">
        <v>63344</v>
      </c>
      <c r="BP195" s="1">
        <v>20777</v>
      </c>
      <c r="BQ195" s="1">
        <v>18369</v>
      </c>
      <c r="BR195" s="1">
        <v>19746</v>
      </c>
      <c r="BS195" s="1">
        <v>19014</v>
      </c>
      <c r="BT195" s="1">
        <v>21229</v>
      </c>
      <c r="BU195" s="1">
        <v>23022</v>
      </c>
      <c r="BV195" s="1">
        <v>19895</v>
      </c>
      <c r="BW195" s="1">
        <v>25906</v>
      </c>
      <c r="BX195" s="1">
        <v>22426</v>
      </c>
      <c r="BY195" s="1">
        <v>21936</v>
      </c>
      <c r="BZ195" s="1">
        <v>21142</v>
      </c>
      <c r="CA195" s="1">
        <v>21540</v>
      </c>
      <c r="CB195" s="1">
        <v>2386.692</v>
      </c>
      <c r="CC195" s="1">
        <v>2013</v>
      </c>
      <c r="CD195" s="1">
        <v>2188</v>
      </c>
      <c r="CE195" s="1">
        <v>2075</v>
      </c>
      <c r="CF195" s="1">
        <v>1945</v>
      </c>
      <c r="CG195" s="1">
        <v>2012</v>
      </c>
      <c r="CH195" s="1">
        <v>967</v>
      </c>
      <c r="CI195" s="1">
        <v>1839</v>
      </c>
      <c r="CJ195" s="1">
        <v>1778</v>
      </c>
      <c r="CK195" s="1">
        <v>2009</v>
      </c>
      <c r="CL195" s="1">
        <v>2266.1750000000002</v>
      </c>
      <c r="CM195" s="1">
        <v>2407.3249999999998</v>
      </c>
      <c r="CN195" s="1">
        <v>1073952</v>
      </c>
      <c r="CO195" s="1">
        <v>318755</v>
      </c>
      <c r="CP195" s="1">
        <v>859163</v>
      </c>
      <c r="CQ195" s="1">
        <v>255002</v>
      </c>
      <c r="CR195" s="1">
        <v>23886.191999999999</v>
      </c>
      <c r="CS195">
        <v>2018</v>
      </c>
      <c r="CT195">
        <v>35969.023442497659</v>
      </c>
      <c r="CV195">
        <v>475.6390309534886</v>
      </c>
      <c r="CW195">
        <v>171.08271454532903</v>
      </c>
    </row>
    <row r="196" spans="1:101">
      <c r="A196" s="100">
        <v>50087</v>
      </c>
      <c r="B196" t="s">
        <v>122</v>
      </c>
      <c r="C196" t="s">
        <v>109</v>
      </c>
      <c r="D196" t="s">
        <v>548</v>
      </c>
      <c r="E196" t="s">
        <v>549</v>
      </c>
      <c r="F196">
        <v>23955</v>
      </c>
      <c r="G196" s="103" t="s">
        <v>112</v>
      </c>
      <c r="H196" t="s">
        <v>113</v>
      </c>
      <c r="I196" t="s">
        <v>114</v>
      </c>
      <c r="J196" t="s">
        <v>8</v>
      </c>
      <c r="K196">
        <v>611</v>
      </c>
      <c r="L196">
        <v>5</v>
      </c>
      <c r="M196" t="s">
        <v>155</v>
      </c>
      <c r="N196" t="s">
        <v>243</v>
      </c>
      <c r="O196" t="s">
        <v>128</v>
      </c>
      <c r="P196" t="s">
        <v>128</v>
      </c>
      <c r="Q196" t="s">
        <v>118</v>
      </c>
      <c r="R196" t="s">
        <v>132</v>
      </c>
      <c r="S196" t="s">
        <v>127</v>
      </c>
      <c r="T196" s="1">
        <v>1340</v>
      </c>
      <c r="U196" s="1">
        <v>0</v>
      </c>
      <c r="V196" s="1">
        <v>0</v>
      </c>
      <c r="W196" s="1">
        <v>0</v>
      </c>
      <c r="X196" s="1">
        <v>0</v>
      </c>
      <c r="Y196" s="1">
        <v>0</v>
      </c>
      <c r="Z196" s="1">
        <v>0</v>
      </c>
      <c r="AA196" s="1">
        <v>0</v>
      </c>
      <c r="AB196" s="1">
        <v>0</v>
      </c>
      <c r="AC196" s="1">
        <v>0</v>
      </c>
      <c r="AD196" s="1">
        <v>310</v>
      </c>
      <c r="AE196" s="1">
        <v>48</v>
      </c>
      <c r="AF196" s="1">
        <v>417</v>
      </c>
      <c r="AG196" s="1">
        <v>0</v>
      </c>
      <c r="AH196" s="1">
        <v>0</v>
      </c>
      <c r="AI196" s="1">
        <v>0</v>
      </c>
      <c r="AJ196" s="1">
        <v>0</v>
      </c>
      <c r="AK196" s="1">
        <v>0</v>
      </c>
      <c r="AL196" s="1">
        <v>0</v>
      </c>
      <c r="AM196" s="1">
        <v>0</v>
      </c>
      <c r="AN196" s="1">
        <v>0</v>
      </c>
      <c r="AO196" s="1">
        <v>0</v>
      </c>
      <c r="AP196" s="1">
        <v>96</v>
      </c>
      <c r="AQ196" s="1">
        <v>16</v>
      </c>
      <c r="AR196" s="2">
        <v>6.4</v>
      </c>
      <c r="AS196" s="2">
        <v>0</v>
      </c>
      <c r="AT196" s="2">
        <v>0</v>
      </c>
      <c r="AU196" s="2">
        <v>0</v>
      </c>
      <c r="AV196" s="2">
        <v>0</v>
      </c>
      <c r="AW196" s="2">
        <v>0</v>
      </c>
      <c r="AX196" s="2">
        <v>0</v>
      </c>
      <c r="AY196" s="2">
        <v>0</v>
      </c>
      <c r="AZ196" s="2">
        <v>0</v>
      </c>
      <c r="BA196" s="2">
        <v>0</v>
      </c>
      <c r="BB196" s="2">
        <v>6.4</v>
      </c>
      <c r="BC196" s="2">
        <v>6.4</v>
      </c>
      <c r="BD196" s="1">
        <v>8576</v>
      </c>
      <c r="BE196" s="1">
        <v>0</v>
      </c>
      <c r="BF196" s="1">
        <v>0</v>
      </c>
      <c r="BG196" s="1">
        <v>0</v>
      </c>
      <c r="BH196" s="1">
        <v>0</v>
      </c>
      <c r="BI196" s="1">
        <v>0</v>
      </c>
      <c r="BJ196" s="1">
        <v>0</v>
      </c>
      <c r="BK196" s="1">
        <v>0</v>
      </c>
      <c r="BL196" s="1">
        <v>0</v>
      </c>
      <c r="BM196" s="1">
        <v>0</v>
      </c>
      <c r="BN196" s="1">
        <v>1984</v>
      </c>
      <c r="BO196" s="1">
        <v>307</v>
      </c>
      <c r="BP196" s="1">
        <v>2667</v>
      </c>
      <c r="BQ196" s="1">
        <v>0</v>
      </c>
      <c r="BR196" s="1">
        <v>0</v>
      </c>
      <c r="BS196" s="1">
        <v>0</v>
      </c>
      <c r="BT196" s="1">
        <v>0</v>
      </c>
      <c r="BU196" s="1">
        <v>0</v>
      </c>
      <c r="BV196" s="1">
        <v>0</v>
      </c>
      <c r="BW196" s="1">
        <v>0</v>
      </c>
      <c r="BX196" s="1">
        <v>0</v>
      </c>
      <c r="BY196" s="1">
        <v>0</v>
      </c>
      <c r="BZ196" s="1">
        <v>614</v>
      </c>
      <c r="CA196" s="1">
        <v>104</v>
      </c>
      <c r="CB196" s="1">
        <v>306.30799999999999</v>
      </c>
      <c r="CC196" s="1">
        <v>0</v>
      </c>
      <c r="CD196" s="1">
        <v>0</v>
      </c>
      <c r="CE196" s="1">
        <v>0</v>
      </c>
      <c r="CF196" s="1">
        <v>0</v>
      </c>
      <c r="CG196" s="1">
        <v>0</v>
      </c>
      <c r="CH196" s="1">
        <v>0</v>
      </c>
      <c r="CI196" s="1">
        <v>0</v>
      </c>
      <c r="CJ196" s="1">
        <v>0</v>
      </c>
      <c r="CK196" s="1">
        <v>0</v>
      </c>
      <c r="CL196" s="1">
        <v>65.825000000000003</v>
      </c>
      <c r="CM196" s="1">
        <v>11.675000000000001</v>
      </c>
      <c r="CN196" s="1">
        <v>1698</v>
      </c>
      <c r="CO196" s="1">
        <v>529</v>
      </c>
      <c r="CP196" s="1">
        <v>10867</v>
      </c>
      <c r="CQ196" s="1">
        <v>3385</v>
      </c>
      <c r="CR196" s="1">
        <v>383.80799999999999</v>
      </c>
      <c r="CS196">
        <v>2018</v>
      </c>
      <c r="CT196">
        <v>28313.635984658998</v>
      </c>
      <c r="CV196">
        <v>1115.164113563842</v>
      </c>
      <c r="CW196">
        <v>315.7435077460155</v>
      </c>
    </row>
    <row r="197" spans="1:101">
      <c r="A197" s="100">
        <v>50208</v>
      </c>
      <c r="B197" t="s">
        <v>108</v>
      </c>
      <c r="C197" t="s">
        <v>109</v>
      </c>
      <c r="D197" t="s">
        <v>555</v>
      </c>
      <c r="E197" t="s">
        <v>556</v>
      </c>
      <c r="F197">
        <v>15064</v>
      </c>
      <c r="G197" s="103" t="s">
        <v>189</v>
      </c>
      <c r="H197" t="s">
        <v>113</v>
      </c>
      <c r="I197" t="s">
        <v>114</v>
      </c>
      <c r="J197" t="s">
        <v>8</v>
      </c>
      <c r="K197">
        <v>22</v>
      </c>
      <c r="L197">
        <v>2</v>
      </c>
      <c r="M197" t="s">
        <v>115</v>
      </c>
      <c r="N197" t="s">
        <v>243</v>
      </c>
      <c r="O197" t="s">
        <v>274</v>
      </c>
      <c r="P197" t="s">
        <v>275</v>
      </c>
      <c r="Q197" t="s">
        <v>118</v>
      </c>
      <c r="R197" t="s">
        <v>132</v>
      </c>
      <c r="S197" t="s">
        <v>267</v>
      </c>
      <c r="T197" s="1">
        <v>21457</v>
      </c>
      <c r="U197" s="1">
        <v>20004</v>
      </c>
      <c r="V197" s="1">
        <v>22642</v>
      </c>
      <c r="W197" s="1">
        <v>16210</v>
      </c>
      <c r="X197" s="1">
        <v>18502</v>
      </c>
      <c r="Y197" s="1">
        <v>17684</v>
      </c>
      <c r="Z197" s="1">
        <v>4457</v>
      </c>
      <c r="AA197" s="1">
        <v>0</v>
      </c>
      <c r="AB197" s="1">
        <v>0</v>
      </c>
      <c r="AC197" s="1">
        <v>0</v>
      </c>
      <c r="AD197" s="1">
        <v>930</v>
      </c>
      <c r="AE197" s="1">
        <v>20732</v>
      </c>
      <c r="AF197" s="1">
        <v>21457</v>
      </c>
      <c r="AG197" s="1">
        <v>20004</v>
      </c>
      <c r="AH197" s="1">
        <v>22642</v>
      </c>
      <c r="AI197" s="1">
        <v>16210</v>
      </c>
      <c r="AJ197" s="1">
        <v>18502</v>
      </c>
      <c r="AK197" s="1">
        <v>17684</v>
      </c>
      <c r="AL197" s="1">
        <v>4457</v>
      </c>
      <c r="AM197" s="1">
        <v>0</v>
      </c>
      <c r="AN197" s="1">
        <v>0</v>
      </c>
      <c r="AO197" s="1">
        <v>0</v>
      </c>
      <c r="AP197" s="1">
        <v>930</v>
      </c>
      <c r="AQ197" s="1">
        <v>20732</v>
      </c>
      <c r="AR197" s="2">
        <v>8.5</v>
      </c>
      <c r="AS197" s="2">
        <v>8.5</v>
      </c>
      <c r="AT197" s="2">
        <v>8.5</v>
      </c>
      <c r="AU197" s="2">
        <v>8.5</v>
      </c>
      <c r="AV197" s="2">
        <v>8.5</v>
      </c>
      <c r="AW197" s="2">
        <v>8.5109999999999992</v>
      </c>
      <c r="AX197" s="2">
        <v>8.5</v>
      </c>
      <c r="AY197" s="2">
        <v>0</v>
      </c>
      <c r="AZ197" s="2">
        <v>0</v>
      </c>
      <c r="BA197" s="2">
        <v>0</v>
      </c>
      <c r="BB197" s="2">
        <v>8.5</v>
      </c>
      <c r="BC197" s="2">
        <v>8.5</v>
      </c>
      <c r="BD197" s="1">
        <v>182385</v>
      </c>
      <c r="BE197" s="1">
        <v>170034</v>
      </c>
      <c r="BF197" s="1">
        <v>192457</v>
      </c>
      <c r="BG197" s="1">
        <v>137785</v>
      </c>
      <c r="BH197" s="1">
        <v>157267</v>
      </c>
      <c r="BI197" s="1">
        <v>150509</v>
      </c>
      <c r="BJ197" s="1">
        <v>37885</v>
      </c>
      <c r="BK197" s="1">
        <v>0</v>
      </c>
      <c r="BL197" s="1">
        <v>0</v>
      </c>
      <c r="BM197" s="1">
        <v>0</v>
      </c>
      <c r="BN197" s="1">
        <v>7905</v>
      </c>
      <c r="BO197" s="1">
        <v>176222</v>
      </c>
      <c r="BP197" s="1">
        <v>182385</v>
      </c>
      <c r="BQ197" s="1">
        <v>170034</v>
      </c>
      <c r="BR197" s="1">
        <v>192457</v>
      </c>
      <c r="BS197" s="1">
        <v>137785</v>
      </c>
      <c r="BT197" s="1">
        <v>157267</v>
      </c>
      <c r="BU197" s="1">
        <v>150509</v>
      </c>
      <c r="BV197" s="1">
        <v>37885</v>
      </c>
      <c r="BW197" s="1">
        <v>0</v>
      </c>
      <c r="BX197" s="1">
        <v>0</v>
      </c>
      <c r="BY197" s="1">
        <v>0</v>
      </c>
      <c r="BZ197" s="1">
        <v>7905</v>
      </c>
      <c r="CA197" s="1">
        <v>176222</v>
      </c>
      <c r="CB197" s="1">
        <v>11348</v>
      </c>
      <c r="CC197" s="1">
        <v>10380</v>
      </c>
      <c r="CD197" s="1">
        <v>11427</v>
      </c>
      <c r="CE197" s="1">
        <v>8213</v>
      </c>
      <c r="CF197" s="1">
        <v>11286</v>
      </c>
      <c r="CG197" s="1">
        <v>9547</v>
      </c>
      <c r="CH197" s="1">
        <v>2720</v>
      </c>
      <c r="CI197" s="1">
        <v>0</v>
      </c>
      <c r="CJ197" s="1">
        <v>0</v>
      </c>
      <c r="CK197" s="1">
        <v>0</v>
      </c>
      <c r="CL197" s="1">
        <v>493</v>
      </c>
      <c r="CM197" s="1">
        <v>10850</v>
      </c>
      <c r="CN197" s="1">
        <v>142618</v>
      </c>
      <c r="CO197" s="1">
        <v>142618</v>
      </c>
      <c r="CP197" s="1">
        <v>1212449</v>
      </c>
      <c r="CQ197" s="1">
        <v>1212449</v>
      </c>
      <c r="CR197" s="1">
        <v>76264</v>
      </c>
      <c r="CS197">
        <v>2018</v>
      </c>
      <c r="CT197">
        <v>15898.051505297388</v>
      </c>
      <c r="CV197">
        <v>200</v>
      </c>
      <c r="CW197">
        <v>31.796103010594774</v>
      </c>
    </row>
    <row r="198" spans="1:101">
      <c r="A198" s="100">
        <v>50225</v>
      </c>
      <c r="B198" t="s">
        <v>108</v>
      </c>
      <c r="C198" t="s">
        <v>109</v>
      </c>
      <c r="D198" t="s">
        <v>557</v>
      </c>
      <c r="E198" t="s">
        <v>558</v>
      </c>
      <c r="F198">
        <v>15824</v>
      </c>
      <c r="G198" s="103" t="s">
        <v>174</v>
      </c>
      <c r="H198" t="s">
        <v>113</v>
      </c>
      <c r="I198" t="s">
        <v>114</v>
      </c>
      <c r="J198" t="s">
        <v>8</v>
      </c>
      <c r="K198">
        <v>22</v>
      </c>
      <c r="L198">
        <v>2</v>
      </c>
      <c r="M198" t="s">
        <v>115</v>
      </c>
      <c r="N198" t="s">
        <v>243</v>
      </c>
      <c r="O198" t="s">
        <v>514</v>
      </c>
      <c r="P198" t="s">
        <v>213</v>
      </c>
      <c r="Q198" t="s">
        <v>118</v>
      </c>
      <c r="R198" t="s">
        <v>119</v>
      </c>
      <c r="S198" t="s">
        <v>267</v>
      </c>
      <c r="T198" s="1">
        <v>11555</v>
      </c>
      <c r="U198" s="1">
        <v>9476</v>
      </c>
      <c r="V198" s="1">
        <v>8871</v>
      </c>
      <c r="W198" s="1">
        <v>7980</v>
      </c>
      <c r="X198" s="1">
        <v>9626</v>
      </c>
      <c r="Y198" s="1">
        <v>8846</v>
      </c>
      <c r="Z198" s="1">
        <v>9860</v>
      </c>
      <c r="AA198" s="1">
        <v>9775</v>
      </c>
      <c r="AB198" s="1">
        <v>9006</v>
      </c>
      <c r="AC198" s="1">
        <v>8081</v>
      </c>
      <c r="AD198" s="1">
        <v>9078</v>
      </c>
      <c r="AE198" s="1">
        <v>10593</v>
      </c>
      <c r="AF198" s="1">
        <v>11555</v>
      </c>
      <c r="AG198" s="1">
        <v>9476</v>
      </c>
      <c r="AH198" s="1">
        <v>8871</v>
      </c>
      <c r="AI198" s="1">
        <v>7980</v>
      </c>
      <c r="AJ198" s="1">
        <v>9626</v>
      </c>
      <c r="AK198" s="1">
        <v>8846</v>
      </c>
      <c r="AL198" s="1">
        <v>9860</v>
      </c>
      <c r="AM198" s="1">
        <v>9775</v>
      </c>
      <c r="AN198" s="1">
        <v>9006</v>
      </c>
      <c r="AO198" s="1">
        <v>8081</v>
      </c>
      <c r="AP198" s="1">
        <v>9078</v>
      </c>
      <c r="AQ198" s="1">
        <v>10593</v>
      </c>
      <c r="AR198" s="2">
        <v>7.9690000000000003</v>
      </c>
      <c r="AS198" s="2">
        <v>7.968</v>
      </c>
      <c r="AT198" s="2">
        <v>7.9690000000000003</v>
      </c>
      <c r="AU198" s="2">
        <v>7.9690000000000003</v>
      </c>
      <c r="AV198" s="2">
        <v>7.968</v>
      </c>
      <c r="AW198" s="2">
        <v>7.968</v>
      </c>
      <c r="AX198" s="2">
        <v>7.9690000000000003</v>
      </c>
      <c r="AY198" s="2">
        <v>7.9690000000000003</v>
      </c>
      <c r="AZ198" s="2">
        <v>7.9690000000000003</v>
      </c>
      <c r="BA198" s="2">
        <v>7.9690000000000003</v>
      </c>
      <c r="BB198" s="2">
        <v>7.9690000000000003</v>
      </c>
      <c r="BC198" s="2">
        <v>7.9690000000000003</v>
      </c>
      <c r="BD198" s="1">
        <v>92082</v>
      </c>
      <c r="BE198" s="1">
        <v>75505</v>
      </c>
      <c r="BF198" s="1">
        <v>70693</v>
      </c>
      <c r="BG198" s="1">
        <v>63593</v>
      </c>
      <c r="BH198" s="1">
        <v>76700</v>
      </c>
      <c r="BI198" s="1">
        <v>70485</v>
      </c>
      <c r="BJ198" s="1">
        <v>78574</v>
      </c>
      <c r="BK198" s="1">
        <v>77897</v>
      </c>
      <c r="BL198" s="1">
        <v>71769</v>
      </c>
      <c r="BM198" s="1">
        <v>64397</v>
      </c>
      <c r="BN198" s="1">
        <v>72343</v>
      </c>
      <c r="BO198" s="1">
        <v>84416</v>
      </c>
      <c r="BP198" s="1">
        <v>92082</v>
      </c>
      <c r="BQ198" s="1">
        <v>75505</v>
      </c>
      <c r="BR198" s="1">
        <v>70693</v>
      </c>
      <c r="BS198" s="1">
        <v>63593</v>
      </c>
      <c r="BT198" s="1">
        <v>76700</v>
      </c>
      <c r="BU198" s="1">
        <v>70485</v>
      </c>
      <c r="BV198" s="1">
        <v>78574</v>
      </c>
      <c r="BW198" s="1">
        <v>77897</v>
      </c>
      <c r="BX198" s="1">
        <v>71769</v>
      </c>
      <c r="BY198" s="1">
        <v>64397</v>
      </c>
      <c r="BZ198" s="1">
        <v>72343</v>
      </c>
      <c r="CA198" s="1">
        <v>84416</v>
      </c>
      <c r="CB198" s="1">
        <v>3795.5340000000001</v>
      </c>
      <c r="CC198" s="1">
        <v>3489.3789999999999</v>
      </c>
      <c r="CD198" s="1">
        <v>2873.9059999999999</v>
      </c>
      <c r="CE198" s="1">
        <v>3011.15</v>
      </c>
      <c r="CF198" s="1">
        <v>4219.2950000000001</v>
      </c>
      <c r="CG198" s="1">
        <v>3781.6080000000002</v>
      </c>
      <c r="CH198" s="1">
        <v>3851.3119999999999</v>
      </c>
      <c r="CI198" s="1">
        <v>3915.11</v>
      </c>
      <c r="CJ198" s="1">
        <v>3720.473</v>
      </c>
      <c r="CK198" s="1">
        <v>3158.4580000000001</v>
      </c>
      <c r="CL198" s="1">
        <v>3112.8270000000002</v>
      </c>
      <c r="CM198" s="1">
        <v>3700.58</v>
      </c>
      <c r="CN198" s="1">
        <v>112747</v>
      </c>
      <c r="CO198" s="1">
        <v>112747</v>
      </c>
      <c r="CP198" s="1">
        <v>898454</v>
      </c>
      <c r="CQ198" s="1">
        <v>898454</v>
      </c>
      <c r="CR198" s="1">
        <v>42629.631999999998</v>
      </c>
      <c r="CS198">
        <v>2018</v>
      </c>
      <c r="CT198">
        <v>21075.809427583143</v>
      </c>
      <c r="CV198">
        <v>50</v>
      </c>
      <c r="CW198">
        <v>10.537904713791571</v>
      </c>
    </row>
    <row r="199" spans="1:101">
      <c r="A199" s="100">
        <v>50225</v>
      </c>
      <c r="B199" t="s">
        <v>108</v>
      </c>
      <c r="C199" t="s">
        <v>109</v>
      </c>
      <c r="D199" t="s">
        <v>557</v>
      </c>
      <c r="E199" t="s">
        <v>558</v>
      </c>
      <c r="F199">
        <v>15824</v>
      </c>
      <c r="G199" s="103" t="s">
        <v>174</v>
      </c>
      <c r="H199" t="s">
        <v>113</v>
      </c>
      <c r="I199" t="s">
        <v>114</v>
      </c>
      <c r="J199" t="s">
        <v>8</v>
      </c>
      <c r="K199">
        <v>22</v>
      </c>
      <c r="L199">
        <v>2</v>
      </c>
      <c r="M199" t="s">
        <v>115</v>
      </c>
      <c r="N199" t="s">
        <v>243</v>
      </c>
      <c r="O199" t="s">
        <v>515</v>
      </c>
      <c r="P199" t="s">
        <v>310</v>
      </c>
      <c r="Q199" t="s">
        <v>118</v>
      </c>
      <c r="R199" t="s">
        <v>119</v>
      </c>
      <c r="S199" t="s">
        <v>267</v>
      </c>
      <c r="T199" s="1">
        <v>6500</v>
      </c>
      <c r="U199" s="1">
        <v>5330</v>
      </c>
      <c r="V199" s="1">
        <v>4990</v>
      </c>
      <c r="W199" s="1">
        <v>4489</v>
      </c>
      <c r="X199" s="1">
        <v>5414</v>
      </c>
      <c r="Y199" s="1">
        <v>4976</v>
      </c>
      <c r="Z199" s="1">
        <v>5547</v>
      </c>
      <c r="AA199" s="1">
        <v>5498</v>
      </c>
      <c r="AB199" s="1">
        <v>5066</v>
      </c>
      <c r="AC199" s="1">
        <v>4546</v>
      </c>
      <c r="AD199" s="1">
        <v>5107</v>
      </c>
      <c r="AE199" s="1">
        <v>5959</v>
      </c>
      <c r="AF199" s="1">
        <v>6500</v>
      </c>
      <c r="AG199" s="1">
        <v>5330</v>
      </c>
      <c r="AH199" s="1">
        <v>4990</v>
      </c>
      <c r="AI199" s="1">
        <v>4489</v>
      </c>
      <c r="AJ199" s="1">
        <v>5414</v>
      </c>
      <c r="AK199" s="1">
        <v>4976</v>
      </c>
      <c r="AL199" s="1">
        <v>5547</v>
      </c>
      <c r="AM199" s="1">
        <v>5498</v>
      </c>
      <c r="AN199" s="1">
        <v>5066</v>
      </c>
      <c r="AO199" s="1">
        <v>4546</v>
      </c>
      <c r="AP199" s="1">
        <v>5107</v>
      </c>
      <c r="AQ199" s="1">
        <v>5959</v>
      </c>
      <c r="AR199" s="2">
        <v>13.611000000000001</v>
      </c>
      <c r="AS199" s="2">
        <v>13.612</v>
      </c>
      <c r="AT199" s="2">
        <v>13.611000000000001</v>
      </c>
      <c r="AU199" s="2">
        <v>13.61</v>
      </c>
      <c r="AV199" s="2">
        <v>13.612</v>
      </c>
      <c r="AW199" s="2">
        <v>13.611000000000001</v>
      </c>
      <c r="AX199" s="2">
        <v>13.61</v>
      </c>
      <c r="AY199" s="2">
        <v>13.612</v>
      </c>
      <c r="AZ199" s="2">
        <v>13.611000000000001</v>
      </c>
      <c r="BA199" s="2">
        <v>13.61</v>
      </c>
      <c r="BB199" s="2">
        <v>13.61</v>
      </c>
      <c r="BC199" s="2">
        <v>13.611000000000001</v>
      </c>
      <c r="BD199" s="1">
        <v>88472</v>
      </c>
      <c r="BE199" s="1">
        <v>72552</v>
      </c>
      <c r="BF199" s="1">
        <v>67919</v>
      </c>
      <c r="BG199" s="1">
        <v>61095</v>
      </c>
      <c r="BH199" s="1">
        <v>73695</v>
      </c>
      <c r="BI199" s="1">
        <v>67728</v>
      </c>
      <c r="BJ199" s="1">
        <v>75495</v>
      </c>
      <c r="BK199" s="1">
        <v>74839</v>
      </c>
      <c r="BL199" s="1">
        <v>68953</v>
      </c>
      <c r="BM199" s="1">
        <v>61871</v>
      </c>
      <c r="BN199" s="1">
        <v>69506</v>
      </c>
      <c r="BO199" s="1">
        <v>81108</v>
      </c>
      <c r="BP199" s="1">
        <v>88472</v>
      </c>
      <c r="BQ199" s="1">
        <v>72552</v>
      </c>
      <c r="BR199" s="1">
        <v>67919</v>
      </c>
      <c r="BS199" s="1">
        <v>61095</v>
      </c>
      <c r="BT199" s="1">
        <v>73695</v>
      </c>
      <c r="BU199" s="1">
        <v>67728</v>
      </c>
      <c r="BV199" s="1">
        <v>75495</v>
      </c>
      <c r="BW199" s="1">
        <v>74839</v>
      </c>
      <c r="BX199" s="1">
        <v>68953</v>
      </c>
      <c r="BY199" s="1">
        <v>61871</v>
      </c>
      <c r="BZ199" s="1">
        <v>69506</v>
      </c>
      <c r="CA199" s="1">
        <v>81108</v>
      </c>
      <c r="CB199" s="1">
        <v>3646.72</v>
      </c>
      <c r="CC199" s="1">
        <v>3352.9180000000001</v>
      </c>
      <c r="CD199" s="1">
        <v>2761.13</v>
      </c>
      <c r="CE199" s="1">
        <v>2892.9</v>
      </c>
      <c r="CF199" s="1">
        <v>4054.011</v>
      </c>
      <c r="CG199" s="1">
        <v>3633.7139999999999</v>
      </c>
      <c r="CH199" s="1">
        <v>3700.3620000000001</v>
      </c>
      <c r="CI199" s="1">
        <v>3761.4050000000002</v>
      </c>
      <c r="CJ199" s="1">
        <v>3574.52</v>
      </c>
      <c r="CK199" s="1">
        <v>3034.5450000000001</v>
      </c>
      <c r="CL199" s="1">
        <v>2990.7829999999999</v>
      </c>
      <c r="CM199" s="1">
        <v>3555.58</v>
      </c>
      <c r="CN199" s="1">
        <v>63422</v>
      </c>
      <c r="CO199" s="1">
        <v>63422</v>
      </c>
      <c r="CP199" s="1">
        <v>863233</v>
      </c>
      <c r="CQ199" s="1">
        <v>863233</v>
      </c>
      <c r="CR199" s="1">
        <v>40958.588000000003</v>
      </c>
      <c r="CS199">
        <v>2018</v>
      </c>
      <c r="CT199">
        <v>21075.750951180249</v>
      </c>
      <c r="CV199">
        <v>50</v>
      </c>
      <c r="CW199">
        <v>10.537875475590123</v>
      </c>
    </row>
    <row r="200" spans="1:101">
      <c r="A200" s="100">
        <v>50225</v>
      </c>
      <c r="B200" t="s">
        <v>108</v>
      </c>
      <c r="C200" t="s">
        <v>109</v>
      </c>
      <c r="D200" t="s">
        <v>557</v>
      </c>
      <c r="E200" t="s">
        <v>558</v>
      </c>
      <c r="F200">
        <v>15824</v>
      </c>
      <c r="G200" s="103" t="s">
        <v>174</v>
      </c>
      <c r="H200" t="s">
        <v>113</v>
      </c>
      <c r="I200" t="s">
        <v>114</v>
      </c>
      <c r="J200" t="s">
        <v>8</v>
      </c>
      <c r="K200">
        <v>22</v>
      </c>
      <c r="L200">
        <v>2</v>
      </c>
      <c r="M200" t="s">
        <v>115</v>
      </c>
      <c r="N200" t="s">
        <v>243</v>
      </c>
      <c r="O200" t="s">
        <v>117</v>
      </c>
      <c r="P200" t="s">
        <v>117</v>
      </c>
      <c r="Q200" t="s">
        <v>118</v>
      </c>
      <c r="R200" t="s">
        <v>119</v>
      </c>
      <c r="S200" t="s">
        <v>120</v>
      </c>
      <c r="T200" s="1">
        <v>940</v>
      </c>
      <c r="U200" s="1">
        <v>686</v>
      </c>
      <c r="V200" s="1">
        <v>1598</v>
      </c>
      <c r="W200" s="1">
        <v>1604</v>
      </c>
      <c r="X200" s="1">
        <v>358</v>
      </c>
      <c r="Y200" s="1">
        <v>1336</v>
      </c>
      <c r="Z200" s="1">
        <v>1598</v>
      </c>
      <c r="AA200" s="1">
        <v>328</v>
      </c>
      <c r="AB200" s="1">
        <v>656</v>
      </c>
      <c r="AC200" s="1">
        <v>632</v>
      </c>
      <c r="AD200" s="1">
        <v>1938</v>
      </c>
      <c r="AE200" s="1">
        <v>886</v>
      </c>
      <c r="AF200" s="1">
        <v>940</v>
      </c>
      <c r="AG200" s="1">
        <v>686</v>
      </c>
      <c r="AH200" s="1">
        <v>1598</v>
      </c>
      <c r="AI200" s="1">
        <v>1604</v>
      </c>
      <c r="AJ200" s="1">
        <v>358</v>
      </c>
      <c r="AK200" s="1">
        <v>1336</v>
      </c>
      <c r="AL200" s="1">
        <v>1598</v>
      </c>
      <c r="AM200" s="1">
        <v>328</v>
      </c>
      <c r="AN200" s="1">
        <v>656</v>
      </c>
      <c r="AO200" s="1">
        <v>632</v>
      </c>
      <c r="AP200" s="1">
        <v>1938</v>
      </c>
      <c r="AQ200" s="1">
        <v>886</v>
      </c>
      <c r="AR200" s="2">
        <v>1</v>
      </c>
      <c r="AS200" s="2">
        <v>1</v>
      </c>
      <c r="AT200" s="2">
        <v>1</v>
      </c>
      <c r="AU200" s="2">
        <v>1</v>
      </c>
      <c r="AV200" s="2">
        <v>1</v>
      </c>
      <c r="AW200" s="2">
        <v>1</v>
      </c>
      <c r="AX200" s="2">
        <v>1</v>
      </c>
      <c r="AY200" s="2">
        <v>1</v>
      </c>
      <c r="AZ200" s="2">
        <v>1</v>
      </c>
      <c r="BA200" s="2">
        <v>1</v>
      </c>
      <c r="BB200" s="2">
        <v>1</v>
      </c>
      <c r="BC200" s="2">
        <v>1</v>
      </c>
      <c r="BD200" s="1">
        <v>940</v>
      </c>
      <c r="BE200" s="1">
        <v>686</v>
      </c>
      <c r="BF200" s="1">
        <v>1598</v>
      </c>
      <c r="BG200" s="1">
        <v>1604</v>
      </c>
      <c r="BH200" s="1">
        <v>358</v>
      </c>
      <c r="BI200" s="1">
        <v>1336</v>
      </c>
      <c r="BJ200" s="1">
        <v>1598</v>
      </c>
      <c r="BK200" s="1">
        <v>328</v>
      </c>
      <c r="BL200" s="1">
        <v>656</v>
      </c>
      <c r="BM200" s="1">
        <v>632</v>
      </c>
      <c r="BN200" s="1">
        <v>1938</v>
      </c>
      <c r="BO200" s="1">
        <v>886</v>
      </c>
      <c r="BP200" s="1">
        <v>940</v>
      </c>
      <c r="BQ200" s="1">
        <v>686</v>
      </c>
      <c r="BR200" s="1">
        <v>1598</v>
      </c>
      <c r="BS200" s="1">
        <v>1604</v>
      </c>
      <c r="BT200" s="1">
        <v>358</v>
      </c>
      <c r="BU200" s="1">
        <v>1336</v>
      </c>
      <c r="BV200" s="1">
        <v>1598</v>
      </c>
      <c r="BW200" s="1">
        <v>328</v>
      </c>
      <c r="BX200" s="1">
        <v>656</v>
      </c>
      <c r="BY200" s="1">
        <v>632</v>
      </c>
      <c r="BZ200" s="1">
        <v>1938</v>
      </c>
      <c r="CA200" s="1">
        <v>886</v>
      </c>
      <c r="CB200" s="1">
        <v>38.746000000000002</v>
      </c>
      <c r="CC200" s="1">
        <v>31.702999999999999</v>
      </c>
      <c r="CD200" s="1">
        <v>64.963999999999999</v>
      </c>
      <c r="CE200" s="1">
        <v>75.95</v>
      </c>
      <c r="CF200" s="1">
        <v>19.693999999999999</v>
      </c>
      <c r="CG200" s="1">
        <v>71.677999999999997</v>
      </c>
      <c r="CH200" s="1">
        <v>78.325999999999993</v>
      </c>
      <c r="CI200" s="1">
        <v>16.484999999999999</v>
      </c>
      <c r="CJ200" s="1">
        <v>34.006999999999998</v>
      </c>
      <c r="CK200" s="1">
        <v>30.997</v>
      </c>
      <c r="CL200" s="1">
        <v>83.39</v>
      </c>
      <c r="CM200" s="1">
        <v>38.840000000000003</v>
      </c>
      <c r="CN200" s="1">
        <v>12560</v>
      </c>
      <c r="CO200" s="1">
        <v>12560</v>
      </c>
      <c r="CP200" s="1">
        <v>12560</v>
      </c>
      <c r="CQ200" s="1">
        <v>12560</v>
      </c>
      <c r="CR200" s="1">
        <v>584.78</v>
      </c>
      <c r="CS200">
        <v>2018</v>
      </c>
      <c r="CT200">
        <v>21478.16272786347</v>
      </c>
      <c r="CV200">
        <v>475.6390309534886</v>
      </c>
      <c r="CW200">
        <v>102.15852506542318</v>
      </c>
    </row>
    <row r="201" spans="1:101">
      <c r="A201" s="100">
        <v>50230</v>
      </c>
      <c r="B201" t="s">
        <v>122</v>
      </c>
      <c r="C201" t="s">
        <v>109</v>
      </c>
      <c r="D201" t="s">
        <v>559</v>
      </c>
      <c r="E201" t="s">
        <v>560</v>
      </c>
      <c r="F201">
        <v>16191</v>
      </c>
      <c r="G201" s="103" t="s">
        <v>174</v>
      </c>
      <c r="H201" t="s">
        <v>113</v>
      </c>
      <c r="I201" t="s">
        <v>114</v>
      </c>
      <c r="J201" t="s">
        <v>8</v>
      </c>
      <c r="K201">
        <v>321</v>
      </c>
      <c r="L201">
        <v>7</v>
      </c>
      <c r="M201" t="s">
        <v>207</v>
      </c>
      <c r="N201" t="s">
        <v>242</v>
      </c>
      <c r="O201" t="s">
        <v>126</v>
      </c>
      <c r="P201" t="s">
        <v>126</v>
      </c>
      <c r="Q201" t="s">
        <v>118</v>
      </c>
      <c r="R201" t="s">
        <v>142</v>
      </c>
      <c r="S201" t="s">
        <v>127</v>
      </c>
      <c r="T201" s="1">
        <v>76</v>
      </c>
      <c r="U201" s="1">
        <v>3</v>
      </c>
      <c r="V201" s="1">
        <v>3</v>
      </c>
      <c r="W201" s="1">
        <v>3</v>
      </c>
      <c r="X201" s="1">
        <v>3</v>
      </c>
      <c r="Y201" s="1">
        <v>2</v>
      </c>
      <c r="Z201" s="1">
        <v>3</v>
      </c>
      <c r="AA201" s="1">
        <v>6</v>
      </c>
      <c r="AB201" s="1">
        <v>3</v>
      </c>
      <c r="AC201" s="1">
        <v>3</v>
      </c>
      <c r="AD201" s="1">
        <v>6</v>
      </c>
      <c r="AE201" s="1">
        <v>3</v>
      </c>
      <c r="AF201" s="1">
        <v>74</v>
      </c>
      <c r="AG201" s="1">
        <v>3</v>
      </c>
      <c r="AH201" s="1">
        <v>3</v>
      </c>
      <c r="AI201" s="1">
        <v>2</v>
      </c>
      <c r="AJ201" s="1">
        <v>3</v>
      </c>
      <c r="AK201" s="1">
        <v>2</v>
      </c>
      <c r="AL201" s="1">
        <v>3</v>
      </c>
      <c r="AM201" s="1">
        <v>6</v>
      </c>
      <c r="AN201" s="1">
        <v>3</v>
      </c>
      <c r="AO201" s="1">
        <v>3</v>
      </c>
      <c r="AP201" s="1">
        <v>6</v>
      </c>
      <c r="AQ201" s="1">
        <v>3</v>
      </c>
      <c r="AR201" s="2">
        <v>6.1</v>
      </c>
      <c r="AS201" s="2">
        <v>6.1</v>
      </c>
      <c r="AT201" s="2">
        <v>6.1</v>
      </c>
      <c r="AU201" s="2">
        <v>6.1</v>
      </c>
      <c r="AV201" s="2">
        <v>6.1</v>
      </c>
      <c r="AW201" s="2">
        <v>6.1</v>
      </c>
      <c r="AX201" s="2">
        <v>6.1</v>
      </c>
      <c r="AY201" s="2">
        <v>6.1</v>
      </c>
      <c r="AZ201" s="2">
        <v>6.1</v>
      </c>
      <c r="BA201" s="2">
        <v>6.1</v>
      </c>
      <c r="BB201" s="2">
        <v>6.1</v>
      </c>
      <c r="BC201" s="2">
        <v>6.1</v>
      </c>
      <c r="BD201" s="1">
        <v>464</v>
      </c>
      <c r="BE201" s="1">
        <v>18</v>
      </c>
      <c r="BF201" s="1">
        <v>18</v>
      </c>
      <c r="BG201" s="1">
        <v>18</v>
      </c>
      <c r="BH201" s="1">
        <v>18</v>
      </c>
      <c r="BI201" s="1">
        <v>12</v>
      </c>
      <c r="BJ201" s="1">
        <v>18</v>
      </c>
      <c r="BK201" s="1">
        <v>37</v>
      </c>
      <c r="BL201" s="1">
        <v>18</v>
      </c>
      <c r="BM201" s="1">
        <v>18</v>
      </c>
      <c r="BN201" s="1">
        <v>37</v>
      </c>
      <c r="BO201" s="1">
        <v>18</v>
      </c>
      <c r="BP201" s="1">
        <v>453</v>
      </c>
      <c r="BQ201" s="1">
        <v>17</v>
      </c>
      <c r="BR201" s="1">
        <v>18</v>
      </c>
      <c r="BS201" s="1">
        <v>15</v>
      </c>
      <c r="BT201" s="1">
        <v>16</v>
      </c>
      <c r="BU201" s="1">
        <v>12</v>
      </c>
      <c r="BV201" s="1">
        <v>18</v>
      </c>
      <c r="BW201" s="1">
        <v>35</v>
      </c>
      <c r="BX201" s="1">
        <v>17</v>
      </c>
      <c r="BY201" s="1">
        <v>16</v>
      </c>
      <c r="BZ201" s="1">
        <v>34</v>
      </c>
      <c r="CA201" s="1">
        <v>18</v>
      </c>
      <c r="CB201" s="1">
        <v>66.436000000000007</v>
      </c>
      <c r="CC201" s="1">
        <v>2.5569999999999999</v>
      </c>
      <c r="CD201" s="1">
        <v>2.839</v>
      </c>
      <c r="CE201" s="1">
        <v>2.1760000000000002</v>
      </c>
      <c r="CF201" s="1">
        <v>2.4129999999999998</v>
      </c>
      <c r="CG201" s="1">
        <v>2.077</v>
      </c>
      <c r="CH201" s="1">
        <v>2.8620000000000001</v>
      </c>
      <c r="CI201" s="1">
        <v>5.1559999999999997</v>
      </c>
      <c r="CJ201" s="1">
        <v>2.536</v>
      </c>
      <c r="CK201" s="1">
        <v>2.2959999999999998</v>
      </c>
      <c r="CL201" s="1">
        <v>4.9370000000000003</v>
      </c>
      <c r="CM201" s="1">
        <v>2.7149999999999999</v>
      </c>
      <c r="CN201" s="1">
        <v>114</v>
      </c>
      <c r="CO201" s="1">
        <v>111</v>
      </c>
      <c r="CP201" s="1">
        <v>694</v>
      </c>
      <c r="CQ201" s="1">
        <v>669</v>
      </c>
      <c r="CR201" s="1">
        <v>99</v>
      </c>
      <c r="CS201">
        <v>2018</v>
      </c>
      <c r="CT201">
        <v>7010.1010101010097</v>
      </c>
      <c r="CV201">
        <v>1587.3673828663013</v>
      </c>
      <c r="CW201">
        <v>111.27605694032455</v>
      </c>
    </row>
    <row r="202" spans="1:101">
      <c r="A202" s="100">
        <v>50230</v>
      </c>
      <c r="B202" t="s">
        <v>122</v>
      </c>
      <c r="C202" t="s">
        <v>109</v>
      </c>
      <c r="D202" t="s">
        <v>559</v>
      </c>
      <c r="E202" t="s">
        <v>560</v>
      </c>
      <c r="F202">
        <v>16191</v>
      </c>
      <c r="G202" s="103" t="s">
        <v>174</v>
      </c>
      <c r="H202" t="s">
        <v>113</v>
      </c>
      <c r="I202" t="s">
        <v>114</v>
      </c>
      <c r="J202" t="s">
        <v>8</v>
      </c>
      <c r="K202">
        <v>321</v>
      </c>
      <c r="L202">
        <v>7</v>
      </c>
      <c r="M202" t="s">
        <v>207</v>
      </c>
      <c r="N202" t="s">
        <v>243</v>
      </c>
      <c r="O202" t="s">
        <v>274</v>
      </c>
      <c r="P202" t="s">
        <v>275</v>
      </c>
      <c r="Q202" t="s">
        <v>118</v>
      </c>
      <c r="R202" t="s">
        <v>142</v>
      </c>
      <c r="S202" t="s">
        <v>267</v>
      </c>
      <c r="T202" s="1">
        <v>0</v>
      </c>
      <c r="U202" s="1">
        <v>0</v>
      </c>
      <c r="V202" s="1">
        <v>0</v>
      </c>
      <c r="W202" s="1">
        <v>0</v>
      </c>
      <c r="X202" s="1">
        <v>0</v>
      </c>
      <c r="Y202" s="1">
        <v>0</v>
      </c>
      <c r="Z202" s="1">
        <v>0</v>
      </c>
      <c r="AA202" s="1">
        <v>0</v>
      </c>
      <c r="AB202" s="1">
        <v>0</v>
      </c>
      <c r="AC202" s="1">
        <v>0</v>
      </c>
      <c r="AD202" s="1">
        <v>0</v>
      </c>
      <c r="AE202" s="1">
        <v>0</v>
      </c>
      <c r="AF202" s="1">
        <v>0</v>
      </c>
      <c r="AG202" s="1">
        <v>0</v>
      </c>
      <c r="AH202" s="1">
        <v>0</v>
      </c>
      <c r="AI202" s="1">
        <v>0</v>
      </c>
      <c r="AJ202" s="1">
        <v>0</v>
      </c>
      <c r="AK202" s="1">
        <v>0</v>
      </c>
      <c r="AL202" s="1">
        <v>0</v>
      </c>
      <c r="AM202" s="1">
        <v>0</v>
      </c>
      <c r="AN202" s="1">
        <v>0</v>
      </c>
      <c r="AO202" s="1">
        <v>0</v>
      </c>
      <c r="AP202" s="1">
        <v>0</v>
      </c>
      <c r="AQ202" s="1">
        <v>0</v>
      </c>
      <c r="AR202" s="2">
        <v>0</v>
      </c>
      <c r="AS202" s="2">
        <v>0</v>
      </c>
      <c r="AT202" s="2">
        <v>0</v>
      </c>
      <c r="AU202" s="2">
        <v>0</v>
      </c>
      <c r="AV202" s="2">
        <v>0</v>
      </c>
      <c r="AW202" s="2">
        <v>0</v>
      </c>
      <c r="AX202" s="2">
        <v>0</v>
      </c>
      <c r="AY202" s="2">
        <v>0</v>
      </c>
      <c r="AZ202" s="2">
        <v>0</v>
      </c>
      <c r="BA202" s="2">
        <v>0</v>
      </c>
      <c r="BB202" s="2">
        <v>0</v>
      </c>
      <c r="BC202" s="2">
        <v>0</v>
      </c>
      <c r="BD202" s="1">
        <v>0</v>
      </c>
      <c r="BE202" s="1">
        <v>0</v>
      </c>
      <c r="BF202" s="1">
        <v>0</v>
      </c>
      <c r="BG202" s="1">
        <v>0</v>
      </c>
      <c r="BH202" s="1">
        <v>0</v>
      </c>
      <c r="BI202" s="1">
        <v>0</v>
      </c>
      <c r="BJ202" s="1">
        <v>0</v>
      </c>
      <c r="BK202" s="1">
        <v>0</v>
      </c>
      <c r="BL202" s="1">
        <v>0</v>
      </c>
      <c r="BM202" s="1">
        <v>0</v>
      </c>
      <c r="BN202" s="1">
        <v>0</v>
      </c>
      <c r="BO202" s="1">
        <v>0</v>
      </c>
      <c r="BP202" s="1">
        <v>0</v>
      </c>
      <c r="BQ202" s="1">
        <v>0</v>
      </c>
      <c r="BR202" s="1">
        <v>0</v>
      </c>
      <c r="BS202" s="1">
        <v>0</v>
      </c>
      <c r="BT202" s="1">
        <v>0</v>
      </c>
      <c r="BU202" s="1">
        <v>0</v>
      </c>
      <c r="BV202" s="1">
        <v>0</v>
      </c>
      <c r="BW202" s="1">
        <v>0</v>
      </c>
      <c r="BX202" s="1">
        <v>0</v>
      </c>
      <c r="BY202" s="1">
        <v>0</v>
      </c>
      <c r="BZ202" s="1">
        <v>0</v>
      </c>
      <c r="CA202" s="1">
        <v>0</v>
      </c>
      <c r="CB202" s="1">
        <v>0</v>
      </c>
      <c r="CC202" s="1">
        <v>0</v>
      </c>
      <c r="CD202" s="1">
        <v>0</v>
      </c>
      <c r="CE202" s="1">
        <v>0</v>
      </c>
      <c r="CF202" s="1">
        <v>0</v>
      </c>
      <c r="CG202" s="1">
        <v>0</v>
      </c>
      <c r="CH202" s="1">
        <v>0</v>
      </c>
      <c r="CI202" s="1">
        <v>0</v>
      </c>
      <c r="CJ202" s="1">
        <v>0</v>
      </c>
      <c r="CK202" s="1">
        <v>0</v>
      </c>
      <c r="CL202" s="1">
        <v>0</v>
      </c>
      <c r="CM202" s="1">
        <v>0</v>
      </c>
      <c r="CN202" s="1">
        <v>0</v>
      </c>
      <c r="CO202" s="1">
        <v>0</v>
      </c>
      <c r="CP202" s="1">
        <v>0</v>
      </c>
      <c r="CQ202" s="1">
        <v>0</v>
      </c>
      <c r="CR202" s="1">
        <v>0</v>
      </c>
      <c r="CS202">
        <v>2018</v>
      </c>
      <c r="CT202" t="s">
        <v>8</v>
      </c>
      <c r="CV202">
        <v>200</v>
      </c>
      <c r="CW202" t="s">
        <v>8</v>
      </c>
    </row>
    <row r="203" spans="1:101">
      <c r="A203" s="100">
        <v>50243</v>
      </c>
      <c r="B203" t="s">
        <v>122</v>
      </c>
      <c r="C203" t="s">
        <v>109</v>
      </c>
      <c r="D203" t="s">
        <v>561</v>
      </c>
      <c r="E203" t="s">
        <v>561</v>
      </c>
      <c r="F203">
        <v>9303</v>
      </c>
      <c r="G203" s="103" t="s">
        <v>174</v>
      </c>
      <c r="H203" t="s">
        <v>113</v>
      </c>
      <c r="I203" t="s">
        <v>114</v>
      </c>
      <c r="J203" t="s">
        <v>8</v>
      </c>
      <c r="K203">
        <v>22</v>
      </c>
      <c r="L203">
        <v>3</v>
      </c>
      <c r="M203" t="s">
        <v>125</v>
      </c>
      <c r="N203" t="s">
        <v>231</v>
      </c>
      <c r="O203" t="s">
        <v>220</v>
      </c>
      <c r="P203" t="s">
        <v>266</v>
      </c>
      <c r="Q203" t="s">
        <v>118</v>
      </c>
      <c r="R203" t="s">
        <v>119</v>
      </c>
      <c r="S203" t="s">
        <v>267</v>
      </c>
      <c r="T203" s="1" t="s">
        <v>109</v>
      </c>
      <c r="U203" s="1" t="s">
        <v>109</v>
      </c>
      <c r="V203" s="1" t="s">
        <v>109</v>
      </c>
      <c r="W203" s="1" t="s">
        <v>109</v>
      </c>
      <c r="X203" s="1" t="s">
        <v>109</v>
      </c>
      <c r="Y203" s="1">
        <v>0</v>
      </c>
      <c r="Z203" s="1" t="s">
        <v>109</v>
      </c>
      <c r="AA203" s="1" t="s">
        <v>109</v>
      </c>
      <c r="AB203" s="1" t="s">
        <v>109</v>
      </c>
      <c r="AC203" s="1" t="s">
        <v>109</v>
      </c>
      <c r="AD203" s="1" t="s">
        <v>109</v>
      </c>
      <c r="AE203" s="1" t="s">
        <v>109</v>
      </c>
      <c r="AF203" s="1" t="s">
        <v>109</v>
      </c>
      <c r="AG203" s="1" t="s">
        <v>109</v>
      </c>
      <c r="AH203" s="1" t="s">
        <v>109</v>
      </c>
      <c r="AI203" s="1" t="s">
        <v>109</v>
      </c>
      <c r="AJ203" s="1" t="s">
        <v>109</v>
      </c>
      <c r="AK203" s="1">
        <v>0</v>
      </c>
      <c r="AL203" s="1" t="s">
        <v>109</v>
      </c>
      <c r="AM203" s="1" t="s">
        <v>109</v>
      </c>
      <c r="AN203" s="1" t="s">
        <v>109</v>
      </c>
      <c r="AO203" s="1" t="s">
        <v>109</v>
      </c>
      <c r="AP203" s="1" t="s">
        <v>109</v>
      </c>
      <c r="AQ203" s="1" t="s">
        <v>109</v>
      </c>
      <c r="AR203" s="2" t="s">
        <v>109</v>
      </c>
      <c r="AS203" s="2" t="s">
        <v>109</v>
      </c>
      <c r="AT203" s="2" t="s">
        <v>109</v>
      </c>
      <c r="AU203" s="2" t="s">
        <v>109</v>
      </c>
      <c r="AV203" s="2" t="s">
        <v>109</v>
      </c>
      <c r="AW203" s="2">
        <v>0</v>
      </c>
      <c r="AX203" s="2" t="s">
        <v>109</v>
      </c>
      <c r="AY203" s="2" t="s">
        <v>109</v>
      </c>
      <c r="AZ203" s="2" t="s">
        <v>109</v>
      </c>
      <c r="BA203" s="2" t="s">
        <v>109</v>
      </c>
      <c r="BB203" s="2" t="s">
        <v>109</v>
      </c>
      <c r="BC203" s="2" t="s">
        <v>109</v>
      </c>
      <c r="BD203" s="1" t="s">
        <v>109</v>
      </c>
      <c r="BE203" s="1" t="s">
        <v>109</v>
      </c>
      <c r="BF203" s="1" t="s">
        <v>109</v>
      </c>
      <c r="BG203" s="1" t="s">
        <v>109</v>
      </c>
      <c r="BH203" s="1" t="s">
        <v>109</v>
      </c>
      <c r="BI203" s="1">
        <v>0</v>
      </c>
      <c r="BJ203" s="1" t="s">
        <v>109</v>
      </c>
      <c r="BK203" s="1" t="s">
        <v>109</v>
      </c>
      <c r="BL203" s="1" t="s">
        <v>109</v>
      </c>
      <c r="BM203" s="1" t="s">
        <v>109</v>
      </c>
      <c r="BN203" s="1" t="s">
        <v>109</v>
      </c>
      <c r="BO203" s="1" t="s">
        <v>109</v>
      </c>
      <c r="BP203" s="1" t="s">
        <v>109</v>
      </c>
      <c r="BQ203" s="1" t="s">
        <v>109</v>
      </c>
      <c r="BR203" s="1" t="s">
        <v>109</v>
      </c>
      <c r="BS203" s="1" t="s">
        <v>109</v>
      </c>
      <c r="BT203" s="1" t="s">
        <v>109</v>
      </c>
      <c r="BU203" s="1">
        <v>0</v>
      </c>
      <c r="BV203" s="1" t="s">
        <v>109</v>
      </c>
      <c r="BW203" s="1" t="s">
        <v>109</v>
      </c>
      <c r="BX203" s="1" t="s">
        <v>109</v>
      </c>
      <c r="BY203" s="1" t="s">
        <v>109</v>
      </c>
      <c r="BZ203" s="1" t="s">
        <v>109</v>
      </c>
      <c r="CA203" s="1" t="s">
        <v>109</v>
      </c>
      <c r="CB203" s="1" t="s">
        <v>109</v>
      </c>
      <c r="CC203" s="1" t="s">
        <v>109</v>
      </c>
      <c r="CD203" s="1" t="s">
        <v>109</v>
      </c>
      <c r="CE203" s="1" t="s">
        <v>109</v>
      </c>
      <c r="CF203" s="1" t="s">
        <v>109</v>
      </c>
      <c r="CG203" s="1">
        <v>0</v>
      </c>
      <c r="CH203" s="1" t="s">
        <v>109</v>
      </c>
      <c r="CI203" s="1" t="s">
        <v>109</v>
      </c>
      <c r="CJ203" s="1" t="s">
        <v>109</v>
      </c>
      <c r="CK203" s="1" t="s">
        <v>109</v>
      </c>
      <c r="CL203" s="1" t="s">
        <v>109</v>
      </c>
      <c r="CM203" s="1" t="s">
        <v>109</v>
      </c>
      <c r="CN203" s="1">
        <v>0</v>
      </c>
      <c r="CO203" s="1">
        <v>0</v>
      </c>
      <c r="CP203" s="1">
        <v>0</v>
      </c>
      <c r="CQ203" s="1">
        <v>0</v>
      </c>
      <c r="CR203" s="1">
        <v>0</v>
      </c>
      <c r="CS203">
        <v>2018</v>
      </c>
      <c r="CT203" t="s">
        <v>8</v>
      </c>
      <c r="CV203">
        <v>386</v>
      </c>
      <c r="CW203" t="s">
        <v>8</v>
      </c>
    </row>
    <row r="204" spans="1:101">
      <c r="A204" s="100">
        <v>50243</v>
      </c>
      <c r="B204" t="s">
        <v>122</v>
      </c>
      <c r="C204" t="s">
        <v>109</v>
      </c>
      <c r="D204" t="s">
        <v>561</v>
      </c>
      <c r="E204" t="s">
        <v>561</v>
      </c>
      <c r="F204">
        <v>9303</v>
      </c>
      <c r="G204" s="103" t="s">
        <v>174</v>
      </c>
      <c r="H204" t="s">
        <v>113</v>
      </c>
      <c r="I204" t="s">
        <v>114</v>
      </c>
      <c r="J204" t="s">
        <v>8</v>
      </c>
      <c r="K204">
        <v>22</v>
      </c>
      <c r="L204">
        <v>3</v>
      </c>
      <c r="M204" t="s">
        <v>125</v>
      </c>
      <c r="N204" t="s">
        <v>231</v>
      </c>
      <c r="O204" t="s">
        <v>126</v>
      </c>
      <c r="P204" t="s">
        <v>126</v>
      </c>
      <c r="Q204" t="s">
        <v>118</v>
      </c>
      <c r="R204" t="s">
        <v>119</v>
      </c>
      <c r="S204" t="s">
        <v>127</v>
      </c>
      <c r="T204" s="1">
        <v>9713</v>
      </c>
      <c r="U204" s="1">
        <v>0</v>
      </c>
      <c r="V204" s="1">
        <v>0</v>
      </c>
      <c r="W204" s="1">
        <v>0</v>
      </c>
      <c r="X204" s="1">
        <v>0</v>
      </c>
      <c r="Y204" s="1">
        <v>0</v>
      </c>
      <c r="Z204" s="1">
        <v>0</v>
      </c>
      <c r="AA204" s="1">
        <v>1855</v>
      </c>
      <c r="AB204" s="1">
        <v>0</v>
      </c>
      <c r="AC204" s="1">
        <v>0</v>
      </c>
      <c r="AD204" s="1">
        <v>0</v>
      </c>
      <c r="AE204" s="1">
        <v>0</v>
      </c>
      <c r="AF204" s="1">
        <v>5097</v>
      </c>
      <c r="AG204" s="1">
        <v>0</v>
      </c>
      <c r="AH204" s="1">
        <v>0</v>
      </c>
      <c r="AI204" s="1">
        <v>0</v>
      </c>
      <c r="AJ204" s="1">
        <v>0</v>
      </c>
      <c r="AK204" s="1">
        <v>0</v>
      </c>
      <c r="AL204" s="1">
        <v>0</v>
      </c>
      <c r="AM204" s="1">
        <v>841</v>
      </c>
      <c r="AN204" s="1">
        <v>0</v>
      </c>
      <c r="AO204" s="1">
        <v>0</v>
      </c>
      <c r="AP204" s="1">
        <v>0</v>
      </c>
      <c r="AQ204" s="1">
        <v>0</v>
      </c>
      <c r="AR204" s="2">
        <v>5.82</v>
      </c>
      <c r="AS204" s="2">
        <v>0</v>
      </c>
      <c r="AT204" s="2">
        <v>0</v>
      </c>
      <c r="AU204" s="2">
        <v>0</v>
      </c>
      <c r="AV204" s="2">
        <v>0</v>
      </c>
      <c r="AW204" s="2">
        <v>0</v>
      </c>
      <c r="AX204" s="2">
        <v>0</v>
      </c>
      <c r="AY204" s="2">
        <v>5.82</v>
      </c>
      <c r="AZ204" s="2">
        <v>0</v>
      </c>
      <c r="BA204" s="2">
        <v>0</v>
      </c>
      <c r="BB204" s="2">
        <v>0</v>
      </c>
      <c r="BC204" s="2">
        <v>0</v>
      </c>
      <c r="BD204" s="1">
        <v>56530</v>
      </c>
      <c r="BE204" s="1">
        <v>0</v>
      </c>
      <c r="BF204" s="1">
        <v>0</v>
      </c>
      <c r="BG204" s="1">
        <v>0</v>
      </c>
      <c r="BH204" s="1">
        <v>0</v>
      </c>
      <c r="BI204" s="1">
        <v>0</v>
      </c>
      <c r="BJ204" s="1">
        <v>0</v>
      </c>
      <c r="BK204" s="1">
        <v>10796</v>
      </c>
      <c r="BL204" s="1">
        <v>0</v>
      </c>
      <c r="BM204" s="1">
        <v>0</v>
      </c>
      <c r="BN204" s="1">
        <v>0</v>
      </c>
      <c r="BO204" s="1">
        <v>0</v>
      </c>
      <c r="BP204" s="1">
        <v>29665</v>
      </c>
      <c r="BQ204" s="1">
        <v>0</v>
      </c>
      <c r="BR204" s="1">
        <v>0</v>
      </c>
      <c r="BS204" s="1">
        <v>0</v>
      </c>
      <c r="BT204" s="1">
        <v>0</v>
      </c>
      <c r="BU204" s="1">
        <v>0</v>
      </c>
      <c r="BV204" s="1">
        <v>0</v>
      </c>
      <c r="BW204" s="1">
        <v>4895</v>
      </c>
      <c r="BX204" s="1">
        <v>0</v>
      </c>
      <c r="BY204" s="1">
        <v>0</v>
      </c>
      <c r="BZ204" s="1">
        <v>0</v>
      </c>
      <c r="CA204" s="1">
        <v>0</v>
      </c>
      <c r="CB204" s="1">
        <v>4995.2820000000002</v>
      </c>
      <c r="CC204" s="1">
        <v>0</v>
      </c>
      <c r="CD204" s="1">
        <v>0</v>
      </c>
      <c r="CE204" s="1">
        <v>0</v>
      </c>
      <c r="CF204" s="1">
        <v>0</v>
      </c>
      <c r="CG204" s="1">
        <v>0</v>
      </c>
      <c r="CH204" s="1">
        <v>0</v>
      </c>
      <c r="CI204" s="1">
        <v>826.17600000000004</v>
      </c>
      <c r="CJ204" s="1">
        <v>0</v>
      </c>
      <c r="CK204" s="1">
        <v>0</v>
      </c>
      <c r="CL204" s="1">
        <v>0</v>
      </c>
      <c r="CM204" s="1">
        <v>0</v>
      </c>
      <c r="CN204" s="1">
        <v>11568</v>
      </c>
      <c r="CO204" s="1">
        <v>5938</v>
      </c>
      <c r="CP204" s="1">
        <v>67326</v>
      </c>
      <c r="CQ204" s="1">
        <v>34560</v>
      </c>
      <c r="CR204" s="1">
        <v>5821.4579999999996</v>
      </c>
      <c r="CS204">
        <v>2018</v>
      </c>
      <c r="CT204">
        <v>11565.14398970155</v>
      </c>
      <c r="CV204">
        <v>1587.3673828663013</v>
      </c>
      <c r="CW204">
        <v>183.58132347404484</v>
      </c>
    </row>
    <row r="205" spans="1:101">
      <c r="A205" s="100">
        <v>50243</v>
      </c>
      <c r="B205" t="s">
        <v>122</v>
      </c>
      <c r="C205" t="s">
        <v>109</v>
      </c>
      <c r="D205" t="s">
        <v>561</v>
      </c>
      <c r="E205" t="s">
        <v>561</v>
      </c>
      <c r="F205">
        <v>9303</v>
      </c>
      <c r="G205" s="103" t="s">
        <v>174</v>
      </c>
      <c r="H205" t="s">
        <v>113</v>
      </c>
      <c r="I205" t="s">
        <v>114</v>
      </c>
      <c r="J205" t="s">
        <v>8</v>
      </c>
      <c r="K205">
        <v>22</v>
      </c>
      <c r="L205">
        <v>3</v>
      </c>
      <c r="M205" t="s">
        <v>125</v>
      </c>
      <c r="N205" t="s">
        <v>231</v>
      </c>
      <c r="O205" t="s">
        <v>117</v>
      </c>
      <c r="P205" t="s">
        <v>117</v>
      </c>
      <c r="Q205" t="s">
        <v>118</v>
      </c>
      <c r="R205" t="s">
        <v>119</v>
      </c>
      <c r="S205" t="s">
        <v>120</v>
      </c>
      <c r="T205" s="1">
        <v>1874</v>
      </c>
      <c r="U205" s="1">
        <v>0</v>
      </c>
      <c r="V205" s="1">
        <v>5384</v>
      </c>
      <c r="W205" s="1">
        <v>5089</v>
      </c>
      <c r="X205" s="1">
        <v>974</v>
      </c>
      <c r="Y205" s="1">
        <v>0</v>
      </c>
      <c r="Z205" s="1">
        <v>7710</v>
      </c>
      <c r="AA205" s="1">
        <v>14459</v>
      </c>
      <c r="AB205" s="1">
        <v>15753</v>
      </c>
      <c r="AC205" s="1">
        <v>1879</v>
      </c>
      <c r="AD205" s="1">
        <v>2096</v>
      </c>
      <c r="AE205" s="1">
        <v>0</v>
      </c>
      <c r="AF205" s="1">
        <v>984</v>
      </c>
      <c r="AG205" s="1">
        <v>0</v>
      </c>
      <c r="AH205" s="1">
        <v>2098</v>
      </c>
      <c r="AI205" s="1">
        <v>2309</v>
      </c>
      <c r="AJ205" s="1">
        <v>379</v>
      </c>
      <c r="AK205" s="1">
        <v>0</v>
      </c>
      <c r="AL205" s="1">
        <v>3790</v>
      </c>
      <c r="AM205" s="1">
        <v>6556</v>
      </c>
      <c r="AN205" s="1">
        <v>7693</v>
      </c>
      <c r="AO205" s="1">
        <v>903</v>
      </c>
      <c r="AP205" s="1">
        <v>912</v>
      </c>
      <c r="AQ205" s="1">
        <v>0</v>
      </c>
      <c r="AR205" s="2">
        <v>1.0429999999999999</v>
      </c>
      <c r="AS205" s="2">
        <v>0</v>
      </c>
      <c r="AT205" s="2">
        <v>1.0349999999999999</v>
      </c>
      <c r="AU205" s="2">
        <v>1.0369999999999999</v>
      </c>
      <c r="AV205" s="2">
        <v>1.0249999999999999</v>
      </c>
      <c r="AW205" s="2">
        <v>0</v>
      </c>
      <c r="AX205" s="2">
        <v>1.026</v>
      </c>
      <c r="AY205" s="2">
        <v>1.022</v>
      </c>
      <c r="AZ205" s="2">
        <v>1.0269999999999999</v>
      </c>
      <c r="BA205" s="2">
        <v>1.0349999999999999</v>
      </c>
      <c r="BB205" s="2">
        <v>1.032</v>
      </c>
      <c r="BC205" s="2">
        <v>0</v>
      </c>
      <c r="BD205" s="1">
        <v>1955</v>
      </c>
      <c r="BE205" s="1">
        <v>0</v>
      </c>
      <c r="BF205" s="1">
        <v>5572</v>
      </c>
      <c r="BG205" s="1">
        <v>5277</v>
      </c>
      <c r="BH205" s="1">
        <v>998</v>
      </c>
      <c r="BI205" s="1">
        <v>0</v>
      </c>
      <c r="BJ205" s="1">
        <v>7910</v>
      </c>
      <c r="BK205" s="1">
        <v>14777</v>
      </c>
      <c r="BL205" s="1">
        <v>16178</v>
      </c>
      <c r="BM205" s="1">
        <v>1945</v>
      </c>
      <c r="BN205" s="1">
        <v>2163</v>
      </c>
      <c r="BO205" s="1">
        <v>0</v>
      </c>
      <c r="BP205" s="1">
        <v>1026</v>
      </c>
      <c r="BQ205" s="1">
        <v>0</v>
      </c>
      <c r="BR205" s="1">
        <v>2171</v>
      </c>
      <c r="BS205" s="1">
        <v>2394</v>
      </c>
      <c r="BT205" s="1">
        <v>388</v>
      </c>
      <c r="BU205" s="1">
        <v>0</v>
      </c>
      <c r="BV205" s="1">
        <v>3889</v>
      </c>
      <c r="BW205" s="1">
        <v>6700</v>
      </c>
      <c r="BX205" s="1">
        <v>7901</v>
      </c>
      <c r="BY205" s="1">
        <v>935</v>
      </c>
      <c r="BZ205" s="1">
        <v>941</v>
      </c>
      <c r="CA205" s="1">
        <v>0</v>
      </c>
      <c r="CB205" s="1">
        <v>172.71799999999999</v>
      </c>
      <c r="CC205" s="1">
        <v>0</v>
      </c>
      <c r="CD205" s="1">
        <v>361</v>
      </c>
      <c r="CE205" s="1">
        <v>401</v>
      </c>
      <c r="CF205" s="1">
        <v>64</v>
      </c>
      <c r="CG205" s="1">
        <v>0</v>
      </c>
      <c r="CH205" s="1">
        <v>656</v>
      </c>
      <c r="CI205" s="1">
        <v>1130.8240000000001</v>
      </c>
      <c r="CJ205" s="1">
        <v>1298</v>
      </c>
      <c r="CK205" s="1">
        <v>159</v>
      </c>
      <c r="CL205" s="1">
        <v>157</v>
      </c>
      <c r="CM205" s="1">
        <v>0</v>
      </c>
      <c r="CN205" s="1">
        <v>55218</v>
      </c>
      <c r="CO205" s="1">
        <v>25624</v>
      </c>
      <c r="CP205" s="1">
        <v>56775</v>
      </c>
      <c r="CQ205" s="1">
        <v>26345</v>
      </c>
      <c r="CR205" s="1">
        <v>4399.5420000000004</v>
      </c>
      <c r="CS205">
        <v>2018</v>
      </c>
      <c r="CT205">
        <v>12904.752358313659</v>
      </c>
      <c r="CV205">
        <v>475.6390309534886</v>
      </c>
      <c r="CW205">
        <v>61.380039064030555</v>
      </c>
    </row>
    <row r="206" spans="1:101">
      <c r="A206" s="100">
        <v>50243</v>
      </c>
      <c r="B206" t="s">
        <v>122</v>
      </c>
      <c r="C206" t="s">
        <v>109</v>
      </c>
      <c r="D206" t="s">
        <v>561</v>
      </c>
      <c r="E206" t="s">
        <v>561</v>
      </c>
      <c r="F206">
        <v>9303</v>
      </c>
      <c r="G206" s="103" t="s">
        <v>174</v>
      </c>
      <c r="H206" t="s">
        <v>113</v>
      </c>
      <c r="I206" t="s">
        <v>114</v>
      </c>
      <c r="J206" t="s">
        <v>8</v>
      </c>
      <c r="K206">
        <v>22</v>
      </c>
      <c r="L206">
        <v>3</v>
      </c>
      <c r="M206" t="s">
        <v>125</v>
      </c>
      <c r="N206" t="s">
        <v>243</v>
      </c>
      <c r="O206" t="s">
        <v>117</v>
      </c>
      <c r="P206" t="s">
        <v>117</v>
      </c>
      <c r="Q206" t="s">
        <v>118</v>
      </c>
      <c r="R206" t="s">
        <v>119</v>
      </c>
      <c r="S206" t="s">
        <v>120</v>
      </c>
      <c r="T206" s="1">
        <v>0</v>
      </c>
      <c r="U206" s="1">
        <v>0</v>
      </c>
      <c r="V206" s="1">
        <v>0</v>
      </c>
      <c r="W206" s="1">
        <v>0</v>
      </c>
      <c r="X206" s="1">
        <v>0</v>
      </c>
      <c r="Y206" s="1">
        <v>0</v>
      </c>
      <c r="Z206" s="1">
        <v>0</v>
      </c>
      <c r="AA206" s="1">
        <v>0</v>
      </c>
      <c r="AB206" s="1">
        <v>0</v>
      </c>
      <c r="AC206" s="1">
        <v>0</v>
      </c>
      <c r="AD206" s="1">
        <v>0</v>
      </c>
      <c r="AE206" s="1">
        <v>0</v>
      </c>
      <c r="AF206" s="1">
        <v>0</v>
      </c>
      <c r="AG206" s="1">
        <v>0</v>
      </c>
      <c r="AH206" s="1">
        <v>0</v>
      </c>
      <c r="AI206" s="1">
        <v>0</v>
      </c>
      <c r="AJ206" s="1">
        <v>0</v>
      </c>
      <c r="AK206" s="1">
        <v>0</v>
      </c>
      <c r="AL206" s="1">
        <v>0</v>
      </c>
      <c r="AM206" s="1">
        <v>0</v>
      </c>
      <c r="AN206" s="1">
        <v>0</v>
      </c>
      <c r="AO206" s="1">
        <v>0</v>
      </c>
      <c r="AP206" s="1">
        <v>0</v>
      </c>
      <c r="AQ206" s="1">
        <v>0</v>
      </c>
      <c r="AR206" s="2">
        <v>0</v>
      </c>
      <c r="AS206" s="2">
        <v>0</v>
      </c>
      <c r="AT206" s="2">
        <v>0</v>
      </c>
      <c r="AU206" s="2">
        <v>0</v>
      </c>
      <c r="AV206" s="2">
        <v>0</v>
      </c>
      <c r="AW206" s="2">
        <v>0</v>
      </c>
      <c r="AX206" s="2">
        <v>0</v>
      </c>
      <c r="AY206" s="2">
        <v>0</v>
      </c>
      <c r="AZ206" s="2">
        <v>0</v>
      </c>
      <c r="BA206" s="2">
        <v>0</v>
      </c>
      <c r="BB206" s="2">
        <v>0</v>
      </c>
      <c r="BC206" s="2">
        <v>0</v>
      </c>
      <c r="BD206" s="1">
        <v>0</v>
      </c>
      <c r="BE206" s="1">
        <v>0</v>
      </c>
      <c r="BF206" s="1">
        <v>0</v>
      </c>
      <c r="BG206" s="1">
        <v>0</v>
      </c>
      <c r="BH206" s="1">
        <v>0</v>
      </c>
      <c r="BI206" s="1">
        <v>0</v>
      </c>
      <c r="BJ206" s="1">
        <v>0</v>
      </c>
      <c r="BK206" s="1">
        <v>0</v>
      </c>
      <c r="BL206" s="1">
        <v>0</v>
      </c>
      <c r="BM206" s="1">
        <v>0</v>
      </c>
      <c r="BN206" s="1">
        <v>0</v>
      </c>
      <c r="BO206" s="1">
        <v>0</v>
      </c>
      <c r="BP206" s="1">
        <v>0</v>
      </c>
      <c r="BQ206" s="1">
        <v>0</v>
      </c>
      <c r="BR206" s="1">
        <v>0</v>
      </c>
      <c r="BS206" s="1">
        <v>0</v>
      </c>
      <c r="BT206" s="1">
        <v>0</v>
      </c>
      <c r="BU206" s="1">
        <v>0</v>
      </c>
      <c r="BV206" s="1">
        <v>0</v>
      </c>
      <c r="BW206" s="1">
        <v>0</v>
      </c>
      <c r="BX206" s="1">
        <v>0</v>
      </c>
      <c r="BY206" s="1">
        <v>0</v>
      </c>
      <c r="BZ206" s="1">
        <v>0</v>
      </c>
      <c r="CA206" s="1">
        <v>0</v>
      </c>
      <c r="CB206" s="1">
        <v>0</v>
      </c>
      <c r="CC206" s="1">
        <v>0</v>
      </c>
      <c r="CD206" s="1">
        <v>0</v>
      </c>
      <c r="CE206" s="1">
        <v>0</v>
      </c>
      <c r="CF206" s="1">
        <v>0</v>
      </c>
      <c r="CG206" s="1">
        <v>0</v>
      </c>
      <c r="CH206" s="1">
        <v>0</v>
      </c>
      <c r="CI206" s="1">
        <v>0</v>
      </c>
      <c r="CJ206" s="1">
        <v>0</v>
      </c>
      <c r="CK206" s="1">
        <v>0</v>
      </c>
      <c r="CL206" s="1">
        <v>0</v>
      </c>
      <c r="CM206" s="1">
        <v>0</v>
      </c>
      <c r="CN206" s="1">
        <v>0</v>
      </c>
      <c r="CO206" s="1">
        <v>0</v>
      </c>
      <c r="CP206" s="1">
        <v>0</v>
      </c>
      <c r="CQ206" s="1">
        <v>0</v>
      </c>
      <c r="CR206" s="1">
        <v>0</v>
      </c>
      <c r="CS206">
        <v>2018</v>
      </c>
      <c r="CT206" t="s">
        <v>8</v>
      </c>
      <c r="CV206">
        <v>475.6390309534886</v>
      </c>
      <c r="CW206" t="s">
        <v>8</v>
      </c>
    </row>
    <row r="207" spans="1:101">
      <c r="A207" s="100">
        <v>50243</v>
      </c>
      <c r="B207" t="s">
        <v>122</v>
      </c>
      <c r="C207" t="s">
        <v>109</v>
      </c>
      <c r="D207" t="s">
        <v>561</v>
      </c>
      <c r="E207" t="s">
        <v>561</v>
      </c>
      <c r="F207">
        <v>9303</v>
      </c>
      <c r="G207" s="103" t="s">
        <v>174</v>
      </c>
      <c r="H207" t="s">
        <v>113</v>
      </c>
      <c r="I207" t="s">
        <v>114</v>
      </c>
      <c r="J207" t="s">
        <v>8</v>
      </c>
      <c r="K207">
        <v>22</v>
      </c>
      <c r="L207">
        <v>3</v>
      </c>
      <c r="M207" t="s">
        <v>125</v>
      </c>
      <c r="N207" t="s">
        <v>243</v>
      </c>
      <c r="O207" t="s">
        <v>128</v>
      </c>
      <c r="P207" t="s">
        <v>128</v>
      </c>
      <c r="Q207" t="s">
        <v>118</v>
      </c>
      <c r="R207" t="s">
        <v>119</v>
      </c>
      <c r="S207" t="s">
        <v>127</v>
      </c>
      <c r="T207" s="1">
        <v>0</v>
      </c>
      <c r="U207" s="1">
        <v>0</v>
      </c>
      <c r="V207" s="1">
        <v>0</v>
      </c>
      <c r="W207" s="1">
        <v>0</v>
      </c>
      <c r="X207" s="1">
        <v>0</v>
      </c>
      <c r="Y207" s="1">
        <v>0</v>
      </c>
      <c r="Z207" s="1">
        <v>0</v>
      </c>
      <c r="AA207" s="1">
        <v>0</v>
      </c>
      <c r="AB207" s="1">
        <v>0</v>
      </c>
      <c r="AC207" s="1">
        <v>0</v>
      </c>
      <c r="AD207" s="1">
        <v>0</v>
      </c>
      <c r="AE207" s="1">
        <v>0</v>
      </c>
      <c r="AF207" s="1">
        <v>0</v>
      </c>
      <c r="AG207" s="1">
        <v>0</v>
      </c>
      <c r="AH207" s="1">
        <v>0</v>
      </c>
      <c r="AI207" s="1">
        <v>0</v>
      </c>
      <c r="AJ207" s="1">
        <v>0</v>
      </c>
      <c r="AK207" s="1">
        <v>0</v>
      </c>
      <c r="AL207" s="1">
        <v>0</v>
      </c>
      <c r="AM207" s="1">
        <v>0</v>
      </c>
      <c r="AN207" s="1">
        <v>0</v>
      </c>
      <c r="AO207" s="1">
        <v>0</v>
      </c>
      <c r="AP207" s="1">
        <v>0</v>
      </c>
      <c r="AQ207" s="1">
        <v>0</v>
      </c>
      <c r="AR207" s="2">
        <v>0</v>
      </c>
      <c r="AS207" s="2">
        <v>0</v>
      </c>
      <c r="AT207" s="2">
        <v>0</v>
      </c>
      <c r="AU207" s="2">
        <v>0</v>
      </c>
      <c r="AV207" s="2">
        <v>0</v>
      </c>
      <c r="AW207" s="2">
        <v>0</v>
      </c>
      <c r="AX207" s="2">
        <v>0</v>
      </c>
      <c r="AY207" s="2">
        <v>0</v>
      </c>
      <c r="AZ207" s="2">
        <v>0</v>
      </c>
      <c r="BA207" s="2">
        <v>0</v>
      </c>
      <c r="BB207" s="2">
        <v>0</v>
      </c>
      <c r="BC207" s="2">
        <v>0</v>
      </c>
      <c r="BD207" s="1">
        <v>0</v>
      </c>
      <c r="BE207" s="1">
        <v>0</v>
      </c>
      <c r="BF207" s="1">
        <v>0</v>
      </c>
      <c r="BG207" s="1">
        <v>0</v>
      </c>
      <c r="BH207" s="1">
        <v>0</v>
      </c>
      <c r="BI207" s="1">
        <v>0</v>
      </c>
      <c r="BJ207" s="1">
        <v>0</v>
      </c>
      <c r="BK207" s="1">
        <v>0</v>
      </c>
      <c r="BL207" s="1">
        <v>0</v>
      </c>
      <c r="BM207" s="1">
        <v>0</v>
      </c>
      <c r="BN207" s="1">
        <v>0</v>
      </c>
      <c r="BO207" s="1">
        <v>0</v>
      </c>
      <c r="BP207" s="1">
        <v>0</v>
      </c>
      <c r="BQ207" s="1">
        <v>0</v>
      </c>
      <c r="BR207" s="1">
        <v>0</v>
      </c>
      <c r="BS207" s="1">
        <v>0</v>
      </c>
      <c r="BT207" s="1">
        <v>0</v>
      </c>
      <c r="BU207" s="1">
        <v>0</v>
      </c>
      <c r="BV207" s="1">
        <v>0</v>
      </c>
      <c r="BW207" s="1">
        <v>0</v>
      </c>
      <c r="BX207" s="1">
        <v>0</v>
      </c>
      <c r="BY207" s="1">
        <v>0</v>
      </c>
      <c r="BZ207" s="1">
        <v>0</v>
      </c>
      <c r="CA207" s="1">
        <v>0</v>
      </c>
      <c r="CB207" s="1">
        <v>0</v>
      </c>
      <c r="CC207" s="1">
        <v>0</v>
      </c>
      <c r="CD207" s="1">
        <v>0</v>
      </c>
      <c r="CE207" s="1">
        <v>0</v>
      </c>
      <c r="CF207" s="1">
        <v>0</v>
      </c>
      <c r="CG207" s="1">
        <v>0</v>
      </c>
      <c r="CH207" s="1">
        <v>0</v>
      </c>
      <c r="CI207" s="1">
        <v>0</v>
      </c>
      <c r="CJ207" s="1">
        <v>0</v>
      </c>
      <c r="CK207" s="1">
        <v>0</v>
      </c>
      <c r="CL207" s="1">
        <v>0</v>
      </c>
      <c r="CM207" s="1">
        <v>0</v>
      </c>
      <c r="CN207" s="1">
        <v>0</v>
      </c>
      <c r="CO207" s="1">
        <v>0</v>
      </c>
      <c r="CP207" s="1">
        <v>0</v>
      </c>
      <c r="CQ207" s="1">
        <v>0</v>
      </c>
      <c r="CR207" s="1">
        <v>0</v>
      </c>
      <c r="CS207">
        <v>2018</v>
      </c>
      <c r="CT207" t="s">
        <v>8</v>
      </c>
      <c r="CV207">
        <v>1115.164113563842</v>
      </c>
      <c r="CW207" t="s">
        <v>8</v>
      </c>
    </row>
    <row r="208" spans="1:101">
      <c r="A208" s="100">
        <v>50243</v>
      </c>
      <c r="B208" t="s">
        <v>122</v>
      </c>
      <c r="C208" t="s">
        <v>109</v>
      </c>
      <c r="D208" t="s">
        <v>561</v>
      </c>
      <c r="E208" t="s">
        <v>561</v>
      </c>
      <c r="F208">
        <v>9303</v>
      </c>
      <c r="G208" s="103" t="s">
        <v>174</v>
      </c>
      <c r="H208" t="s">
        <v>113</v>
      </c>
      <c r="I208" t="s">
        <v>114</v>
      </c>
      <c r="J208" t="s">
        <v>8</v>
      </c>
      <c r="K208">
        <v>22</v>
      </c>
      <c r="L208">
        <v>3</v>
      </c>
      <c r="M208" t="s">
        <v>125</v>
      </c>
      <c r="N208" t="s">
        <v>243</v>
      </c>
      <c r="O208" t="s">
        <v>486</v>
      </c>
      <c r="P208" t="s">
        <v>369</v>
      </c>
      <c r="Q208" t="s">
        <v>118</v>
      </c>
      <c r="R208" t="s">
        <v>119</v>
      </c>
      <c r="S208" t="s">
        <v>267</v>
      </c>
      <c r="T208" s="1">
        <v>0</v>
      </c>
      <c r="U208" s="1">
        <v>0</v>
      </c>
      <c r="V208" s="1">
        <v>0</v>
      </c>
      <c r="W208" s="1">
        <v>0</v>
      </c>
      <c r="X208" s="1">
        <v>0</v>
      </c>
      <c r="Y208" s="1">
        <v>0</v>
      </c>
      <c r="Z208" s="1">
        <v>0</v>
      </c>
      <c r="AA208" s="1">
        <v>0</v>
      </c>
      <c r="AB208" s="1">
        <v>0</v>
      </c>
      <c r="AC208" s="1">
        <v>0</v>
      </c>
      <c r="AD208" s="1">
        <v>0</v>
      </c>
      <c r="AE208" s="1">
        <v>0</v>
      </c>
      <c r="AF208" s="1">
        <v>0</v>
      </c>
      <c r="AG208" s="1">
        <v>0</v>
      </c>
      <c r="AH208" s="1">
        <v>0</v>
      </c>
      <c r="AI208" s="1">
        <v>0</v>
      </c>
      <c r="AJ208" s="1">
        <v>0</v>
      </c>
      <c r="AK208" s="1">
        <v>0</v>
      </c>
      <c r="AL208" s="1">
        <v>0</v>
      </c>
      <c r="AM208" s="1">
        <v>0</v>
      </c>
      <c r="AN208" s="1">
        <v>0</v>
      </c>
      <c r="AO208" s="1">
        <v>0</v>
      </c>
      <c r="AP208" s="1">
        <v>0</v>
      </c>
      <c r="AQ208" s="1">
        <v>0</v>
      </c>
      <c r="AR208" s="2">
        <v>0</v>
      </c>
      <c r="AS208" s="2">
        <v>0</v>
      </c>
      <c r="AT208" s="2">
        <v>0</v>
      </c>
      <c r="AU208" s="2">
        <v>0</v>
      </c>
      <c r="AV208" s="2">
        <v>0</v>
      </c>
      <c r="AW208" s="2">
        <v>0</v>
      </c>
      <c r="AX208" s="2">
        <v>0</v>
      </c>
      <c r="AY208" s="2">
        <v>0</v>
      </c>
      <c r="AZ208" s="2">
        <v>0</v>
      </c>
      <c r="BA208" s="2">
        <v>0</v>
      </c>
      <c r="BB208" s="2">
        <v>0</v>
      </c>
      <c r="BC208" s="2">
        <v>0</v>
      </c>
      <c r="BD208" s="1">
        <v>0</v>
      </c>
      <c r="BE208" s="1">
        <v>0</v>
      </c>
      <c r="BF208" s="1">
        <v>0</v>
      </c>
      <c r="BG208" s="1">
        <v>0</v>
      </c>
      <c r="BH208" s="1">
        <v>0</v>
      </c>
      <c r="BI208" s="1">
        <v>0</v>
      </c>
      <c r="BJ208" s="1">
        <v>0</v>
      </c>
      <c r="BK208" s="1">
        <v>0</v>
      </c>
      <c r="BL208" s="1">
        <v>0</v>
      </c>
      <c r="BM208" s="1">
        <v>0</v>
      </c>
      <c r="BN208" s="1">
        <v>0</v>
      </c>
      <c r="BO208" s="1">
        <v>0</v>
      </c>
      <c r="BP208" s="1">
        <v>0</v>
      </c>
      <c r="BQ208" s="1">
        <v>0</v>
      </c>
      <c r="BR208" s="1">
        <v>0</v>
      </c>
      <c r="BS208" s="1">
        <v>0</v>
      </c>
      <c r="BT208" s="1">
        <v>0</v>
      </c>
      <c r="BU208" s="1">
        <v>0</v>
      </c>
      <c r="BV208" s="1">
        <v>0</v>
      </c>
      <c r="BW208" s="1">
        <v>0</v>
      </c>
      <c r="BX208" s="1">
        <v>0</v>
      </c>
      <c r="BY208" s="1">
        <v>0</v>
      </c>
      <c r="BZ208" s="1">
        <v>0</v>
      </c>
      <c r="CA208" s="1">
        <v>0</v>
      </c>
      <c r="CB208" s="1">
        <v>0</v>
      </c>
      <c r="CC208" s="1">
        <v>0</v>
      </c>
      <c r="CD208" s="1">
        <v>0</v>
      </c>
      <c r="CE208" s="1">
        <v>0</v>
      </c>
      <c r="CF208" s="1">
        <v>0</v>
      </c>
      <c r="CG208" s="1">
        <v>0</v>
      </c>
      <c r="CH208" s="1">
        <v>0</v>
      </c>
      <c r="CI208" s="1">
        <v>0</v>
      </c>
      <c r="CJ208" s="1">
        <v>0</v>
      </c>
      <c r="CK208" s="1">
        <v>0</v>
      </c>
      <c r="CL208" s="1">
        <v>0</v>
      </c>
      <c r="CM208" s="1">
        <v>0</v>
      </c>
      <c r="CN208" s="1">
        <v>0</v>
      </c>
      <c r="CO208" s="1">
        <v>0</v>
      </c>
      <c r="CP208" s="1">
        <v>0</v>
      </c>
      <c r="CQ208" s="1">
        <v>0</v>
      </c>
      <c r="CR208" s="1">
        <v>0</v>
      </c>
      <c r="CS208">
        <v>2018</v>
      </c>
      <c r="CT208" t="s">
        <v>8</v>
      </c>
      <c r="CV208">
        <v>0</v>
      </c>
      <c r="CW208" t="s">
        <v>8</v>
      </c>
    </row>
    <row r="209" spans="1:101">
      <c r="A209" s="100">
        <v>50243</v>
      </c>
      <c r="B209" t="s">
        <v>122</v>
      </c>
      <c r="C209" t="s">
        <v>109</v>
      </c>
      <c r="D209" t="s">
        <v>561</v>
      </c>
      <c r="E209" t="s">
        <v>561</v>
      </c>
      <c r="F209">
        <v>9303</v>
      </c>
      <c r="G209" s="103" t="s">
        <v>174</v>
      </c>
      <c r="H209" t="s">
        <v>113</v>
      </c>
      <c r="I209" t="s">
        <v>114</v>
      </c>
      <c r="J209" t="s">
        <v>8</v>
      </c>
      <c r="K209">
        <v>22</v>
      </c>
      <c r="L209">
        <v>3</v>
      </c>
      <c r="M209" t="s">
        <v>125</v>
      </c>
      <c r="N209" t="s">
        <v>243</v>
      </c>
      <c r="O209" t="s">
        <v>493</v>
      </c>
      <c r="P209" t="s">
        <v>310</v>
      </c>
      <c r="Q209" t="s">
        <v>118</v>
      </c>
      <c r="R209" t="s">
        <v>119</v>
      </c>
      <c r="S209" t="s">
        <v>267</v>
      </c>
      <c r="T209" s="1">
        <v>0</v>
      </c>
      <c r="U209" s="1">
        <v>0</v>
      </c>
      <c r="V209" s="1">
        <v>0</v>
      </c>
      <c r="W209" s="1">
        <v>0</v>
      </c>
      <c r="X209" s="1">
        <v>0</v>
      </c>
      <c r="Y209" s="1">
        <v>0</v>
      </c>
      <c r="Z209" s="1">
        <v>0</v>
      </c>
      <c r="AA209" s="1">
        <v>0</v>
      </c>
      <c r="AB209" s="1">
        <v>0</v>
      </c>
      <c r="AC209" s="1">
        <v>0</v>
      </c>
      <c r="AD209" s="1">
        <v>0</v>
      </c>
      <c r="AE209" s="1">
        <v>0</v>
      </c>
      <c r="AF209" s="1">
        <v>0</v>
      </c>
      <c r="AG209" s="1">
        <v>0</v>
      </c>
      <c r="AH209" s="1">
        <v>0</v>
      </c>
      <c r="AI209" s="1">
        <v>0</v>
      </c>
      <c r="AJ209" s="1">
        <v>0</v>
      </c>
      <c r="AK209" s="1">
        <v>0</v>
      </c>
      <c r="AL209" s="1">
        <v>0</v>
      </c>
      <c r="AM209" s="1">
        <v>0</v>
      </c>
      <c r="AN209" s="1">
        <v>0</v>
      </c>
      <c r="AO209" s="1">
        <v>0</v>
      </c>
      <c r="AP209" s="1">
        <v>0</v>
      </c>
      <c r="AQ209" s="1">
        <v>0</v>
      </c>
      <c r="AR209" s="2">
        <v>0</v>
      </c>
      <c r="AS209" s="2">
        <v>0</v>
      </c>
      <c r="AT209" s="2">
        <v>0</v>
      </c>
      <c r="AU209" s="2">
        <v>0</v>
      </c>
      <c r="AV209" s="2">
        <v>0</v>
      </c>
      <c r="AW209" s="2">
        <v>0</v>
      </c>
      <c r="AX209" s="2">
        <v>0</v>
      </c>
      <c r="AY209" s="2">
        <v>0</v>
      </c>
      <c r="AZ209" s="2">
        <v>0</v>
      </c>
      <c r="BA209" s="2">
        <v>0</v>
      </c>
      <c r="BB209" s="2">
        <v>0</v>
      </c>
      <c r="BC209" s="2">
        <v>0</v>
      </c>
      <c r="BD209" s="1">
        <v>0</v>
      </c>
      <c r="BE209" s="1">
        <v>0</v>
      </c>
      <c r="BF209" s="1">
        <v>0</v>
      </c>
      <c r="BG209" s="1">
        <v>0</v>
      </c>
      <c r="BH209" s="1">
        <v>0</v>
      </c>
      <c r="BI209" s="1">
        <v>0</v>
      </c>
      <c r="BJ209" s="1">
        <v>0</v>
      </c>
      <c r="BK209" s="1">
        <v>0</v>
      </c>
      <c r="BL209" s="1">
        <v>0</v>
      </c>
      <c r="BM209" s="1">
        <v>0</v>
      </c>
      <c r="BN209" s="1">
        <v>0</v>
      </c>
      <c r="BO209" s="1">
        <v>0</v>
      </c>
      <c r="BP209" s="1">
        <v>0</v>
      </c>
      <c r="BQ209" s="1">
        <v>0</v>
      </c>
      <c r="BR209" s="1">
        <v>0</v>
      </c>
      <c r="BS209" s="1">
        <v>0</v>
      </c>
      <c r="BT209" s="1">
        <v>0</v>
      </c>
      <c r="BU209" s="1">
        <v>0</v>
      </c>
      <c r="BV209" s="1">
        <v>0</v>
      </c>
      <c r="BW209" s="1">
        <v>0</v>
      </c>
      <c r="BX209" s="1">
        <v>0</v>
      </c>
      <c r="BY209" s="1">
        <v>0</v>
      </c>
      <c r="BZ209" s="1">
        <v>0</v>
      </c>
      <c r="CA209" s="1">
        <v>0</v>
      </c>
      <c r="CB209" s="1">
        <v>0</v>
      </c>
      <c r="CC209" s="1">
        <v>0</v>
      </c>
      <c r="CD209" s="1">
        <v>0</v>
      </c>
      <c r="CE209" s="1">
        <v>0</v>
      </c>
      <c r="CF209" s="1">
        <v>0</v>
      </c>
      <c r="CG209" s="1">
        <v>0</v>
      </c>
      <c r="CH209" s="1">
        <v>0</v>
      </c>
      <c r="CI209" s="1">
        <v>0</v>
      </c>
      <c r="CJ209" s="1">
        <v>0</v>
      </c>
      <c r="CK209" s="1">
        <v>0</v>
      </c>
      <c r="CL209" s="1">
        <v>0</v>
      </c>
      <c r="CM209" s="1">
        <v>0</v>
      </c>
      <c r="CN209" s="1">
        <v>0</v>
      </c>
      <c r="CO209" s="1">
        <v>0</v>
      </c>
      <c r="CP209" s="1">
        <v>0</v>
      </c>
      <c r="CQ209" s="1">
        <v>0</v>
      </c>
      <c r="CR209" s="1">
        <v>0</v>
      </c>
      <c r="CS209">
        <v>2018</v>
      </c>
      <c r="CT209" t="s">
        <v>8</v>
      </c>
      <c r="CV209">
        <v>100</v>
      </c>
      <c r="CW209" t="s">
        <v>8</v>
      </c>
    </row>
    <row r="210" spans="1:101">
      <c r="A210" s="100">
        <v>50243</v>
      </c>
      <c r="B210" t="s">
        <v>122</v>
      </c>
      <c r="C210" t="s">
        <v>109</v>
      </c>
      <c r="D210" t="s">
        <v>561</v>
      </c>
      <c r="E210" t="s">
        <v>561</v>
      </c>
      <c r="F210">
        <v>9303</v>
      </c>
      <c r="G210" s="103" t="s">
        <v>174</v>
      </c>
      <c r="H210" t="s">
        <v>113</v>
      </c>
      <c r="I210" t="s">
        <v>114</v>
      </c>
      <c r="J210" t="s">
        <v>8</v>
      </c>
      <c r="K210">
        <v>22</v>
      </c>
      <c r="L210">
        <v>3</v>
      </c>
      <c r="M210" t="s">
        <v>125</v>
      </c>
      <c r="N210" t="s">
        <v>243</v>
      </c>
      <c r="O210" t="s">
        <v>274</v>
      </c>
      <c r="P210" t="s">
        <v>275</v>
      </c>
      <c r="Q210" t="s">
        <v>118</v>
      </c>
      <c r="R210" t="s">
        <v>119</v>
      </c>
      <c r="S210" t="s">
        <v>267</v>
      </c>
      <c r="T210" s="1">
        <v>0</v>
      </c>
      <c r="U210" s="1">
        <v>0</v>
      </c>
      <c r="V210" s="1">
        <v>0</v>
      </c>
      <c r="W210" s="1">
        <v>0</v>
      </c>
      <c r="X210" s="1">
        <v>0</v>
      </c>
      <c r="Y210" s="1">
        <v>0</v>
      </c>
      <c r="Z210" s="1">
        <v>0</v>
      </c>
      <c r="AA210" s="1">
        <v>0</v>
      </c>
      <c r="AB210" s="1">
        <v>0</v>
      </c>
      <c r="AC210" s="1">
        <v>0</v>
      </c>
      <c r="AD210" s="1">
        <v>0</v>
      </c>
      <c r="AE210" s="1">
        <v>0</v>
      </c>
      <c r="AF210" s="1">
        <v>0</v>
      </c>
      <c r="AG210" s="1">
        <v>0</v>
      </c>
      <c r="AH210" s="1">
        <v>0</v>
      </c>
      <c r="AI210" s="1">
        <v>0</v>
      </c>
      <c r="AJ210" s="1">
        <v>0</v>
      </c>
      <c r="AK210" s="1">
        <v>0</v>
      </c>
      <c r="AL210" s="1">
        <v>0</v>
      </c>
      <c r="AM210" s="1">
        <v>0</v>
      </c>
      <c r="AN210" s="1">
        <v>0</v>
      </c>
      <c r="AO210" s="1">
        <v>0</v>
      </c>
      <c r="AP210" s="1">
        <v>0</v>
      </c>
      <c r="AQ210" s="1">
        <v>0</v>
      </c>
      <c r="AR210" s="2">
        <v>0</v>
      </c>
      <c r="AS210" s="2">
        <v>0</v>
      </c>
      <c r="AT210" s="2">
        <v>0</v>
      </c>
      <c r="AU210" s="2">
        <v>0</v>
      </c>
      <c r="AV210" s="2">
        <v>0</v>
      </c>
      <c r="AW210" s="2">
        <v>0</v>
      </c>
      <c r="AX210" s="2">
        <v>0</v>
      </c>
      <c r="AY210" s="2">
        <v>0</v>
      </c>
      <c r="AZ210" s="2">
        <v>0</v>
      </c>
      <c r="BA210" s="2">
        <v>0</v>
      </c>
      <c r="BB210" s="2">
        <v>0</v>
      </c>
      <c r="BC210" s="2">
        <v>0</v>
      </c>
      <c r="BD210" s="1">
        <v>0</v>
      </c>
      <c r="BE210" s="1">
        <v>0</v>
      </c>
      <c r="BF210" s="1">
        <v>0</v>
      </c>
      <c r="BG210" s="1">
        <v>0</v>
      </c>
      <c r="BH210" s="1">
        <v>0</v>
      </c>
      <c r="BI210" s="1">
        <v>0</v>
      </c>
      <c r="BJ210" s="1">
        <v>0</v>
      </c>
      <c r="BK210" s="1">
        <v>0</v>
      </c>
      <c r="BL210" s="1">
        <v>0</v>
      </c>
      <c r="BM210" s="1">
        <v>0</v>
      </c>
      <c r="BN210" s="1">
        <v>0</v>
      </c>
      <c r="BO210" s="1">
        <v>0</v>
      </c>
      <c r="BP210" s="1">
        <v>0</v>
      </c>
      <c r="BQ210" s="1">
        <v>0</v>
      </c>
      <c r="BR210" s="1">
        <v>0</v>
      </c>
      <c r="BS210" s="1">
        <v>0</v>
      </c>
      <c r="BT210" s="1">
        <v>0</v>
      </c>
      <c r="BU210" s="1">
        <v>0</v>
      </c>
      <c r="BV210" s="1">
        <v>0</v>
      </c>
      <c r="BW210" s="1">
        <v>0</v>
      </c>
      <c r="BX210" s="1">
        <v>0</v>
      </c>
      <c r="BY210" s="1">
        <v>0</v>
      </c>
      <c r="BZ210" s="1">
        <v>0</v>
      </c>
      <c r="CA210" s="1">
        <v>0</v>
      </c>
      <c r="CB210" s="1">
        <v>0</v>
      </c>
      <c r="CC210" s="1">
        <v>0</v>
      </c>
      <c r="CD210" s="1">
        <v>0</v>
      </c>
      <c r="CE210" s="1">
        <v>0</v>
      </c>
      <c r="CF210" s="1">
        <v>0</v>
      </c>
      <c r="CG210" s="1">
        <v>0</v>
      </c>
      <c r="CH210" s="1">
        <v>0</v>
      </c>
      <c r="CI210" s="1">
        <v>0</v>
      </c>
      <c r="CJ210" s="1">
        <v>0</v>
      </c>
      <c r="CK210" s="1">
        <v>0</v>
      </c>
      <c r="CL210" s="1">
        <v>0</v>
      </c>
      <c r="CM210" s="1">
        <v>0</v>
      </c>
      <c r="CN210" s="1">
        <v>0</v>
      </c>
      <c r="CO210" s="1">
        <v>0</v>
      </c>
      <c r="CP210" s="1">
        <v>0</v>
      </c>
      <c r="CQ210" s="1">
        <v>0</v>
      </c>
      <c r="CR210" s="1">
        <v>0</v>
      </c>
      <c r="CS210">
        <v>2018</v>
      </c>
      <c r="CT210" t="s">
        <v>8</v>
      </c>
      <c r="CV210">
        <v>200</v>
      </c>
      <c r="CW210" t="s">
        <v>8</v>
      </c>
    </row>
    <row r="211" spans="1:101">
      <c r="A211" s="100">
        <v>50273</v>
      </c>
      <c r="B211" t="s">
        <v>108</v>
      </c>
      <c r="C211" t="s">
        <v>109</v>
      </c>
      <c r="D211" t="s">
        <v>562</v>
      </c>
      <c r="E211" t="s">
        <v>563</v>
      </c>
      <c r="F211">
        <v>56125</v>
      </c>
      <c r="G211" s="103" t="s">
        <v>112</v>
      </c>
      <c r="H211" t="s">
        <v>113</v>
      </c>
      <c r="I211" t="s">
        <v>114</v>
      </c>
      <c r="J211" t="s">
        <v>8</v>
      </c>
      <c r="K211">
        <v>22</v>
      </c>
      <c r="L211">
        <v>2</v>
      </c>
      <c r="M211" t="s">
        <v>115</v>
      </c>
      <c r="N211" t="s">
        <v>243</v>
      </c>
      <c r="O211" t="s">
        <v>126</v>
      </c>
      <c r="P211" t="s">
        <v>126</v>
      </c>
      <c r="Q211" t="s">
        <v>118</v>
      </c>
      <c r="R211" t="s">
        <v>142</v>
      </c>
      <c r="S211" t="s">
        <v>127</v>
      </c>
      <c r="T211" s="1">
        <v>0</v>
      </c>
      <c r="U211" s="1">
        <v>0</v>
      </c>
      <c r="V211" s="1">
        <v>0</v>
      </c>
      <c r="W211" s="1">
        <v>0</v>
      </c>
      <c r="X211" s="1">
        <v>0</v>
      </c>
      <c r="Y211" s="1">
        <v>0</v>
      </c>
      <c r="Z211" s="1">
        <v>0</v>
      </c>
      <c r="AA211" s="1">
        <v>0</v>
      </c>
      <c r="AB211" s="1">
        <v>0</v>
      </c>
      <c r="AC211" s="1">
        <v>0</v>
      </c>
      <c r="AD211" s="1">
        <v>0</v>
      </c>
      <c r="AE211" s="1">
        <v>0</v>
      </c>
      <c r="AF211" s="1">
        <v>0</v>
      </c>
      <c r="AG211" s="1">
        <v>0</v>
      </c>
      <c r="AH211" s="1">
        <v>0</v>
      </c>
      <c r="AI211" s="1">
        <v>0</v>
      </c>
      <c r="AJ211" s="1">
        <v>0</v>
      </c>
      <c r="AK211" s="1">
        <v>0</v>
      </c>
      <c r="AL211" s="1">
        <v>0</v>
      </c>
      <c r="AM211" s="1">
        <v>0</v>
      </c>
      <c r="AN211" s="1">
        <v>0</v>
      </c>
      <c r="AO211" s="1">
        <v>0</v>
      </c>
      <c r="AP211" s="1">
        <v>0</v>
      </c>
      <c r="AQ211" s="1">
        <v>0</v>
      </c>
      <c r="AR211" s="2">
        <v>0</v>
      </c>
      <c r="AS211" s="2">
        <v>0</v>
      </c>
      <c r="AT211" s="2">
        <v>0</v>
      </c>
      <c r="AU211" s="2">
        <v>0</v>
      </c>
      <c r="AV211" s="2">
        <v>0</v>
      </c>
      <c r="AW211" s="2">
        <v>0</v>
      </c>
      <c r="AX211" s="2">
        <v>0</v>
      </c>
      <c r="AY211" s="2">
        <v>0</v>
      </c>
      <c r="AZ211" s="2">
        <v>0</v>
      </c>
      <c r="BA211" s="2">
        <v>0</v>
      </c>
      <c r="BB211" s="2">
        <v>0</v>
      </c>
      <c r="BC211" s="2">
        <v>0</v>
      </c>
      <c r="BD211" s="1">
        <v>0</v>
      </c>
      <c r="BE211" s="1">
        <v>0</v>
      </c>
      <c r="BF211" s="1">
        <v>0</v>
      </c>
      <c r="BG211" s="1">
        <v>0</v>
      </c>
      <c r="BH211" s="1">
        <v>0</v>
      </c>
      <c r="BI211" s="1">
        <v>0</v>
      </c>
      <c r="BJ211" s="1">
        <v>0</v>
      </c>
      <c r="BK211" s="1">
        <v>0</v>
      </c>
      <c r="BL211" s="1">
        <v>0</v>
      </c>
      <c r="BM211" s="1">
        <v>0</v>
      </c>
      <c r="BN211" s="1">
        <v>0</v>
      </c>
      <c r="BO211" s="1">
        <v>0</v>
      </c>
      <c r="BP211" s="1">
        <v>0</v>
      </c>
      <c r="BQ211" s="1">
        <v>0</v>
      </c>
      <c r="BR211" s="1">
        <v>0</v>
      </c>
      <c r="BS211" s="1">
        <v>0</v>
      </c>
      <c r="BT211" s="1">
        <v>0</v>
      </c>
      <c r="BU211" s="1">
        <v>0</v>
      </c>
      <c r="BV211" s="1">
        <v>0</v>
      </c>
      <c r="BW211" s="1">
        <v>0</v>
      </c>
      <c r="BX211" s="1">
        <v>0</v>
      </c>
      <c r="BY211" s="1">
        <v>0</v>
      </c>
      <c r="BZ211" s="1">
        <v>0</v>
      </c>
      <c r="CA211" s="1">
        <v>0</v>
      </c>
      <c r="CB211" s="1">
        <v>0</v>
      </c>
      <c r="CC211" s="1">
        <v>0</v>
      </c>
      <c r="CD211" s="1">
        <v>0</v>
      </c>
      <c r="CE211" s="1">
        <v>0</v>
      </c>
      <c r="CF211" s="1">
        <v>0</v>
      </c>
      <c r="CG211" s="1">
        <v>0</v>
      </c>
      <c r="CH211" s="1">
        <v>0</v>
      </c>
      <c r="CI211" s="1">
        <v>0</v>
      </c>
      <c r="CJ211" s="1">
        <v>0</v>
      </c>
      <c r="CK211" s="1">
        <v>0</v>
      </c>
      <c r="CL211" s="1">
        <v>0</v>
      </c>
      <c r="CM211" s="1">
        <v>0</v>
      </c>
      <c r="CN211" s="1">
        <v>0</v>
      </c>
      <c r="CO211" s="1">
        <v>0</v>
      </c>
      <c r="CP211" s="1">
        <v>0</v>
      </c>
      <c r="CQ211" s="1">
        <v>0</v>
      </c>
      <c r="CR211" s="1">
        <v>0</v>
      </c>
      <c r="CS211">
        <v>2018</v>
      </c>
      <c r="CT211" t="s">
        <v>8</v>
      </c>
      <c r="CV211">
        <v>1587.3673828663013</v>
      </c>
      <c r="CW211" t="s">
        <v>8</v>
      </c>
    </row>
    <row r="212" spans="1:101">
      <c r="A212" s="100">
        <v>50273</v>
      </c>
      <c r="B212" t="s">
        <v>108</v>
      </c>
      <c r="C212" t="s">
        <v>109</v>
      </c>
      <c r="D212" t="s">
        <v>562</v>
      </c>
      <c r="E212" t="s">
        <v>563</v>
      </c>
      <c r="F212">
        <v>56125</v>
      </c>
      <c r="G212" s="103" t="s">
        <v>112</v>
      </c>
      <c r="H212" t="s">
        <v>113</v>
      </c>
      <c r="I212" t="s">
        <v>114</v>
      </c>
      <c r="J212" t="s">
        <v>8</v>
      </c>
      <c r="K212">
        <v>22</v>
      </c>
      <c r="L212">
        <v>2</v>
      </c>
      <c r="M212" t="s">
        <v>115</v>
      </c>
      <c r="N212" t="s">
        <v>243</v>
      </c>
      <c r="O212" t="s">
        <v>514</v>
      </c>
      <c r="P212" t="s">
        <v>213</v>
      </c>
      <c r="Q212" t="s">
        <v>118</v>
      </c>
      <c r="R212" t="s">
        <v>142</v>
      </c>
      <c r="S212" t="s">
        <v>267</v>
      </c>
      <c r="T212" s="1">
        <v>6378</v>
      </c>
      <c r="U212" s="1">
        <v>6441</v>
      </c>
      <c r="V212" s="1">
        <v>6744</v>
      </c>
      <c r="W212" s="1">
        <v>6174</v>
      </c>
      <c r="X212" s="1">
        <v>7145</v>
      </c>
      <c r="Y212" s="1">
        <v>6906</v>
      </c>
      <c r="Z212" s="1">
        <v>6847</v>
      </c>
      <c r="AA212" s="1">
        <v>6826</v>
      </c>
      <c r="AB212" s="1">
        <v>6539</v>
      </c>
      <c r="AC212" s="1">
        <v>6750</v>
      </c>
      <c r="AD212" s="1">
        <v>6770</v>
      </c>
      <c r="AE212" s="1">
        <v>7263</v>
      </c>
      <c r="AF212" s="1">
        <v>6378</v>
      </c>
      <c r="AG212" s="1">
        <v>6441</v>
      </c>
      <c r="AH212" s="1">
        <v>6744</v>
      </c>
      <c r="AI212" s="1">
        <v>6174</v>
      </c>
      <c r="AJ212" s="1">
        <v>7145</v>
      </c>
      <c r="AK212" s="1">
        <v>6906</v>
      </c>
      <c r="AL212" s="1">
        <v>6847</v>
      </c>
      <c r="AM212" s="1">
        <v>6826</v>
      </c>
      <c r="AN212" s="1">
        <v>6539</v>
      </c>
      <c r="AO212" s="1">
        <v>6750</v>
      </c>
      <c r="AP212" s="1">
        <v>6770</v>
      </c>
      <c r="AQ212" s="1">
        <v>7263</v>
      </c>
      <c r="AR212" s="2">
        <v>7.1719999999999997</v>
      </c>
      <c r="AS212" s="2">
        <v>7.1719999999999997</v>
      </c>
      <c r="AT212" s="2">
        <v>7.1719999999999997</v>
      </c>
      <c r="AU212" s="2">
        <v>7.1719999999999997</v>
      </c>
      <c r="AV212" s="2">
        <v>7.1719999999999997</v>
      </c>
      <c r="AW212" s="2">
        <v>7.1719999999999997</v>
      </c>
      <c r="AX212" s="2">
        <v>7.1719999999999997</v>
      </c>
      <c r="AY212" s="2">
        <v>7.1719999999999997</v>
      </c>
      <c r="AZ212" s="2">
        <v>7.1719999999999997</v>
      </c>
      <c r="BA212" s="2">
        <v>7.1719999999999997</v>
      </c>
      <c r="BB212" s="2">
        <v>7.1719999999999997</v>
      </c>
      <c r="BC212" s="2">
        <v>7.1719999999999997</v>
      </c>
      <c r="BD212" s="1">
        <v>45743</v>
      </c>
      <c r="BE212" s="1">
        <v>46195</v>
      </c>
      <c r="BF212" s="1">
        <v>48368</v>
      </c>
      <c r="BG212" s="1">
        <v>44280</v>
      </c>
      <c r="BH212" s="1">
        <v>51244</v>
      </c>
      <c r="BI212" s="1">
        <v>49530</v>
      </c>
      <c r="BJ212" s="1">
        <v>49107</v>
      </c>
      <c r="BK212" s="1">
        <v>48956</v>
      </c>
      <c r="BL212" s="1">
        <v>46898</v>
      </c>
      <c r="BM212" s="1">
        <v>48411</v>
      </c>
      <c r="BN212" s="1">
        <v>48554</v>
      </c>
      <c r="BO212" s="1">
        <v>52090</v>
      </c>
      <c r="BP212" s="1">
        <v>45743</v>
      </c>
      <c r="BQ212" s="1">
        <v>46195</v>
      </c>
      <c r="BR212" s="1">
        <v>48368</v>
      </c>
      <c r="BS212" s="1">
        <v>44280</v>
      </c>
      <c r="BT212" s="1">
        <v>51244</v>
      </c>
      <c r="BU212" s="1">
        <v>49530</v>
      </c>
      <c r="BV212" s="1">
        <v>49107</v>
      </c>
      <c r="BW212" s="1">
        <v>48956</v>
      </c>
      <c r="BX212" s="1">
        <v>46898</v>
      </c>
      <c r="BY212" s="1">
        <v>48411</v>
      </c>
      <c r="BZ212" s="1">
        <v>48554</v>
      </c>
      <c r="CA212" s="1">
        <v>52090</v>
      </c>
      <c r="CB212" s="1">
        <v>1524.6659999999999</v>
      </c>
      <c r="CC212" s="1">
        <v>1539.752</v>
      </c>
      <c r="CD212" s="1">
        <v>1612.2619999999999</v>
      </c>
      <c r="CE212" s="1">
        <v>1475.8420000000001</v>
      </c>
      <c r="CF212" s="1">
        <v>1708.057</v>
      </c>
      <c r="CG212" s="1">
        <v>1650.797</v>
      </c>
      <c r="CH212" s="1">
        <v>1636.7729999999999</v>
      </c>
      <c r="CI212" s="1">
        <v>1631.72</v>
      </c>
      <c r="CJ212" s="1">
        <v>1563.2739999999999</v>
      </c>
      <c r="CK212" s="1">
        <v>1613.557</v>
      </c>
      <c r="CL212" s="1">
        <v>1618.3720000000001</v>
      </c>
      <c r="CM212" s="1">
        <v>1736.3430000000001</v>
      </c>
      <c r="CN212" s="1">
        <v>80783</v>
      </c>
      <c r="CO212" s="1">
        <v>80783</v>
      </c>
      <c r="CP212" s="1">
        <v>579376</v>
      </c>
      <c r="CQ212" s="1">
        <v>579376</v>
      </c>
      <c r="CR212" s="1">
        <v>19311.415000000001</v>
      </c>
      <c r="CS212">
        <v>2018</v>
      </c>
      <c r="CT212">
        <v>30001.737314432939</v>
      </c>
      <c r="CV212">
        <v>50</v>
      </c>
      <c r="CW212">
        <v>15.000868657216468</v>
      </c>
    </row>
    <row r="213" spans="1:101">
      <c r="A213" s="100">
        <v>50273</v>
      </c>
      <c r="B213" t="s">
        <v>108</v>
      </c>
      <c r="C213" t="s">
        <v>109</v>
      </c>
      <c r="D213" t="s">
        <v>562</v>
      </c>
      <c r="E213" t="s">
        <v>563</v>
      </c>
      <c r="F213">
        <v>56125</v>
      </c>
      <c r="G213" s="103" t="s">
        <v>112</v>
      </c>
      <c r="H213" t="s">
        <v>113</v>
      </c>
      <c r="I213" t="s">
        <v>114</v>
      </c>
      <c r="J213" t="s">
        <v>8</v>
      </c>
      <c r="K213">
        <v>22</v>
      </c>
      <c r="L213">
        <v>2</v>
      </c>
      <c r="M213" t="s">
        <v>115</v>
      </c>
      <c r="N213" t="s">
        <v>243</v>
      </c>
      <c r="O213" t="s">
        <v>515</v>
      </c>
      <c r="P213" t="s">
        <v>310</v>
      </c>
      <c r="Q213" t="s">
        <v>118</v>
      </c>
      <c r="R213" t="s">
        <v>142</v>
      </c>
      <c r="S213" t="s">
        <v>267</v>
      </c>
      <c r="T213" s="1">
        <v>3595</v>
      </c>
      <c r="U213" s="1">
        <v>3647</v>
      </c>
      <c r="V213" s="1">
        <v>3805</v>
      </c>
      <c r="W213" s="1">
        <v>3473</v>
      </c>
      <c r="X213" s="1">
        <v>4021</v>
      </c>
      <c r="Y213" s="1">
        <v>3862</v>
      </c>
      <c r="Z213" s="1">
        <v>3833</v>
      </c>
      <c r="AA213" s="1">
        <v>3820</v>
      </c>
      <c r="AB213" s="1">
        <v>3663</v>
      </c>
      <c r="AC213" s="1">
        <v>3784</v>
      </c>
      <c r="AD213" s="1">
        <v>3813</v>
      </c>
      <c r="AE213" s="1">
        <v>4124</v>
      </c>
      <c r="AF213" s="1">
        <v>3595</v>
      </c>
      <c r="AG213" s="1">
        <v>3647</v>
      </c>
      <c r="AH213" s="1">
        <v>3805</v>
      </c>
      <c r="AI213" s="1">
        <v>3473</v>
      </c>
      <c r="AJ213" s="1">
        <v>4021</v>
      </c>
      <c r="AK213" s="1">
        <v>3862</v>
      </c>
      <c r="AL213" s="1">
        <v>3833</v>
      </c>
      <c r="AM213" s="1">
        <v>3820</v>
      </c>
      <c r="AN213" s="1">
        <v>3663</v>
      </c>
      <c r="AO213" s="1">
        <v>3784</v>
      </c>
      <c r="AP213" s="1">
        <v>3813</v>
      </c>
      <c r="AQ213" s="1">
        <v>4124</v>
      </c>
      <c r="AR213" s="2">
        <v>12.25</v>
      </c>
      <c r="AS213" s="2">
        <v>12.25</v>
      </c>
      <c r="AT213" s="2">
        <v>12.25</v>
      </c>
      <c r="AU213" s="2">
        <v>12.25</v>
      </c>
      <c r="AV213" s="2">
        <v>12.25</v>
      </c>
      <c r="AW213" s="2">
        <v>12.25</v>
      </c>
      <c r="AX213" s="2">
        <v>12.25</v>
      </c>
      <c r="AY213" s="2">
        <v>12.25</v>
      </c>
      <c r="AZ213" s="2">
        <v>12.25</v>
      </c>
      <c r="BA213" s="2">
        <v>12.25</v>
      </c>
      <c r="BB213" s="2">
        <v>12.25</v>
      </c>
      <c r="BC213" s="2">
        <v>12.25</v>
      </c>
      <c r="BD213" s="1">
        <v>44039</v>
      </c>
      <c r="BE213" s="1">
        <v>44676</v>
      </c>
      <c r="BF213" s="1">
        <v>46611</v>
      </c>
      <c r="BG213" s="1">
        <v>42544</v>
      </c>
      <c r="BH213" s="1">
        <v>49257</v>
      </c>
      <c r="BI213" s="1">
        <v>47310</v>
      </c>
      <c r="BJ213" s="1">
        <v>46954</v>
      </c>
      <c r="BK213" s="1">
        <v>46795</v>
      </c>
      <c r="BL213" s="1">
        <v>44872</v>
      </c>
      <c r="BM213" s="1">
        <v>46354</v>
      </c>
      <c r="BN213" s="1">
        <v>46709</v>
      </c>
      <c r="BO213" s="1">
        <v>50519</v>
      </c>
      <c r="BP213" s="1">
        <v>44039</v>
      </c>
      <c r="BQ213" s="1">
        <v>44676</v>
      </c>
      <c r="BR213" s="1">
        <v>46611</v>
      </c>
      <c r="BS213" s="1">
        <v>42544</v>
      </c>
      <c r="BT213" s="1">
        <v>49257</v>
      </c>
      <c r="BU213" s="1">
        <v>47310</v>
      </c>
      <c r="BV213" s="1">
        <v>46954</v>
      </c>
      <c r="BW213" s="1">
        <v>46795</v>
      </c>
      <c r="BX213" s="1">
        <v>44872</v>
      </c>
      <c r="BY213" s="1">
        <v>46354</v>
      </c>
      <c r="BZ213" s="1">
        <v>46709</v>
      </c>
      <c r="CA213" s="1">
        <v>50519</v>
      </c>
      <c r="CB213" s="1">
        <v>1467.3150000000001</v>
      </c>
      <c r="CC213" s="1">
        <v>1488.9670000000001</v>
      </c>
      <c r="CD213" s="1">
        <v>1553.761</v>
      </c>
      <c r="CE213" s="1">
        <v>1418.0730000000001</v>
      </c>
      <c r="CF213" s="1">
        <v>1641.9690000000001</v>
      </c>
      <c r="CG213" s="1">
        <v>1577.0840000000001</v>
      </c>
      <c r="CH213" s="1">
        <v>1565.2550000000001</v>
      </c>
      <c r="CI213" s="1">
        <v>1559.5440000000001</v>
      </c>
      <c r="CJ213" s="1">
        <v>1495.682</v>
      </c>
      <c r="CK213" s="1">
        <v>1545.1379999999999</v>
      </c>
      <c r="CL213" s="1">
        <v>1556.9480000000001</v>
      </c>
      <c r="CM213" s="1">
        <v>1683.866</v>
      </c>
      <c r="CN213" s="1">
        <v>45440</v>
      </c>
      <c r="CO213" s="1">
        <v>45440</v>
      </c>
      <c r="CP213" s="1">
        <v>556640</v>
      </c>
      <c r="CQ213" s="1">
        <v>556640</v>
      </c>
      <c r="CR213" s="1">
        <v>18553.601999999999</v>
      </c>
      <c r="CS213">
        <v>2018</v>
      </c>
      <c r="CT213">
        <v>30001.721498607119</v>
      </c>
      <c r="CV213">
        <v>50</v>
      </c>
      <c r="CW213">
        <v>15.000860749303559</v>
      </c>
    </row>
    <row r="214" spans="1:101">
      <c r="A214" s="100">
        <v>50273</v>
      </c>
      <c r="B214" t="s">
        <v>108</v>
      </c>
      <c r="C214" t="s">
        <v>109</v>
      </c>
      <c r="D214" t="s">
        <v>562</v>
      </c>
      <c r="E214" t="s">
        <v>563</v>
      </c>
      <c r="F214">
        <v>56125</v>
      </c>
      <c r="G214" s="103" t="s">
        <v>112</v>
      </c>
      <c r="H214" t="s">
        <v>113</v>
      </c>
      <c r="I214" t="s">
        <v>114</v>
      </c>
      <c r="J214" t="s">
        <v>8</v>
      </c>
      <c r="K214">
        <v>22</v>
      </c>
      <c r="L214">
        <v>2</v>
      </c>
      <c r="M214" t="s">
        <v>115</v>
      </c>
      <c r="N214" t="s">
        <v>243</v>
      </c>
      <c r="O214" t="s">
        <v>117</v>
      </c>
      <c r="P214" t="s">
        <v>117</v>
      </c>
      <c r="Q214" t="s">
        <v>118</v>
      </c>
      <c r="R214" t="s">
        <v>142</v>
      </c>
      <c r="S214" t="s">
        <v>120</v>
      </c>
      <c r="T214" s="1">
        <v>1305</v>
      </c>
      <c r="U214" s="1">
        <v>1279</v>
      </c>
      <c r="V214" s="1">
        <v>1401</v>
      </c>
      <c r="W214" s="1">
        <v>870</v>
      </c>
      <c r="X214" s="1">
        <v>865</v>
      </c>
      <c r="Y214" s="1">
        <v>1088</v>
      </c>
      <c r="Z214" s="1">
        <v>2059</v>
      </c>
      <c r="AA214" s="1">
        <v>2297</v>
      </c>
      <c r="AB214" s="1">
        <v>1468</v>
      </c>
      <c r="AC214" s="1">
        <v>1164</v>
      </c>
      <c r="AD214" s="1">
        <v>880</v>
      </c>
      <c r="AE214" s="1">
        <v>993</v>
      </c>
      <c r="AF214" s="1">
        <v>1305</v>
      </c>
      <c r="AG214" s="1">
        <v>1279</v>
      </c>
      <c r="AH214" s="1">
        <v>1401</v>
      </c>
      <c r="AI214" s="1">
        <v>870</v>
      </c>
      <c r="AJ214" s="1">
        <v>865</v>
      </c>
      <c r="AK214" s="1">
        <v>1088</v>
      </c>
      <c r="AL214" s="1">
        <v>2059</v>
      </c>
      <c r="AM214" s="1">
        <v>2297</v>
      </c>
      <c r="AN214" s="1">
        <v>1468</v>
      </c>
      <c r="AO214" s="1">
        <v>1164</v>
      </c>
      <c r="AP214" s="1">
        <v>880</v>
      </c>
      <c r="AQ214" s="1">
        <v>993</v>
      </c>
      <c r="AR214" s="2">
        <v>1</v>
      </c>
      <c r="AS214" s="2">
        <v>1</v>
      </c>
      <c r="AT214" s="2">
        <v>1</v>
      </c>
      <c r="AU214" s="2">
        <v>1</v>
      </c>
      <c r="AV214" s="2">
        <v>1</v>
      </c>
      <c r="AW214" s="2">
        <v>1</v>
      </c>
      <c r="AX214" s="2">
        <v>1</v>
      </c>
      <c r="AY214" s="2">
        <v>1</v>
      </c>
      <c r="AZ214" s="2">
        <v>1</v>
      </c>
      <c r="BA214" s="2">
        <v>1</v>
      </c>
      <c r="BB214" s="2">
        <v>1</v>
      </c>
      <c r="BC214" s="2">
        <v>1</v>
      </c>
      <c r="BD214" s="1">
        <v>1305</v>
      </c>
      <c r="BE214" s="1">
        <v>1279</v>
      </c>
      <c r="BF214" s="1">
        <v>1401</v>
      </c>
      <c r="BG214" s="1">
        <v>870</v>
      </c>
      <c r="BH214" s="1">
        <v>865</v>
      </c>
      <c r="BI214" s="1">
        <v>1088</v>
      </c>
      <c r="BJ214" s="1">
        <v>2059</v>
      </c>
      <c r="BK214" s="1">
        <v>2297</v>
      </c>
      <c r="BL214" s="1">
        <v>1468</v>
      </c>
      <c r="BM214" s="1">
        <v>1164</v>
      </c>
      <c r="BN214" s="1">
        <v>880</v>
      </c>
      <c r="BO214" s="1">
        <v>993</v>
      </c>
      <c r="BP214" s="1">
        <v>1305</v>
      </c>
      <c r="BQ214" s="1">
        <v>1279</v>
      </c>
      <c r="BR214" s="1">
        <v>1401</v>
      </c>
      <c r="BS214" s="1">
        <v>870</v>
      </c>
      <c r="BT214" s="1">
        <v>865</v>
      </c>
      <c r="BU214" s="1">
        <v>1088</v>
      </c>
      <c r="BV214" s="1">
        <v>2059</v>
      </c>
      <c r="BW214" s="1">
        <v>2297</v>
      </c>
      <c r="BX214" s="1">
        <v>1468</v>
      </c>
      <c r="BY214" s="1">
        <v>1164</v>
      </c>
      <c r="BZ214" s="1">
        <v>880</v>
      </c>
      <c r="CA214" s="1">
        <v>993</v>
      </c>
      <c r="CB214" s="1">
        <v>43.481000000000002</v>
      </c>
      <c r="CC214" s="1">
        <v>42.64</v>
      </c>
      <c r="CD214" s="1">
        <v>46.686</v>
      </c>
      <c r="CE214" s="1">
        <v>28.988</v>
      </c>
      <c r="CF214" s="1">
        <v>28.837</v>
      </c>
      <c r="CG214" s="1">
        <v>36.26</v>
      </c>
      <c r="CH214" s="1">
        <v>68.625</v>
      </c>
      <c r="CI214" s="1">
        <v>76.578000000000003</v>
      </c>
      <c r="CJ214" s="1">
        <v>48.927</v>
      </c>
      <c r="CK214" s="1">
        <v>38.807000000000002</v>
      </c>
      <c r="CL214" s="1">
        <v>29.334</v>
      </c>
      <c r="CM214" s="1">
        <v>33.106999999999999</v>
      </c>
      <c r="CN214" s="1">
        <v>15669</v>
      </c>
      <c r="CO214" s="1">
        <v>15669</v>
      </c>
      <c r="CP214" s="1">
        <v>15669</v>
      </c>
      <c r="CQ214" s="1">
        <v>15669</v>
      </c>
      <c r="CR214" s="1">
        <v>522.27</v>
      </c>
      <c r="CS214">
        <v>2018</v>
      </c>
      <c r="CT214">
        <v>30001.72324659659</v>
      </c>
      <c r="CV214">
        <v>475.6390309534886</v>
      </c>
      <c r="CW214">
        <v>142.69990571945954</v>
      </c>
    </row>
    <row r="215" spans="1:101">
      <c r="A215" s="100">
        <v>50273</v>
      </c>
      <c r="B215" t="s">
        <v>108</v>
      </c>
      <c r="C215" t="s">
        <v>109</v>
      </c>
      <c r="D215" t="s">
        <v>562</v>
      </c>
      <c r="E215" t="s">
        <v>563</v>
      </c>
      <c r="F215">
        <v>56125</v>
      </c>
      <c r="G215" s="103" t="s">
        <v>112</v>
      </c>
      <c r="H215" t="s">
        <v>113</v>
      </c>
      <c r="I215" t="s">
        <v>114</v>
      </c>
      <c r="J215" t="s">
        <v>8</v>
      </c>
      <c r="K215">
        <v>22</v>
      </c>
      <c r="L215">
        <v>2</v>
      </c>
      <c r="M215" t="s">
        <v>115</v>
      </c>
      <c r="N215" t="s">
        <v>243</v>
      </c>
      <c r="O215" t="s">
        <v>493</v>
      </c>
      <c r="P215" t="s">
        <v>310</v>
      </c>
      <c r="Q215" t="s">
        <v>118</v>
      </c>
      <c r="R215" t="s">
        <v>142</v>
      </c>
      <c r="S215" t="s">
        <v>267</v>
      </c>
      <c r="T215" s="1">
        <v>19</v>
      </c>
      <c r="U215" s="1">
        <v>21</v>
      </c>
      <c r="V215" s="1">
        <v>22</v>
      </c>
      <c r="W215" s="1">
        <v>20</v>
      </c>
      <c r="X215" s="1">
        <v>23</v>
      </c>
      <c r="Y215" s="1">
        <v>22</v>
      </c>
      <c r="Z215" s="1">
        <v>22</v>
      </c>
      <c r="AA215" s="1">
        <v>22</v>
      </c>
      <c r="AB215" s="1">
        <v>21</v>
      </c>
      <c r="AC215" s="1">
        <v>22</v>
      </c>
      <c r="AD215" s="1">
        <v>22</v>
      </c>
      <c r="AE215" s="1">
        <v>24</v>
      </c>
      <c r="AF215" s="1">
        <v>19</v>
      </c>
      <c r="AG215" s="1">
        <v>21</v>
      </c>
      <c r="AH215" s="1">
        <v>22</v>
      </c>
      <c r="AI215" s="1">
        <v>20</v>
      </c>
      <c r="AJ215" s="1">
        <v>23</v>
      </c>
      <c r="AK215" s="1">
        <v>22</v>
      </c>
      <c r="AL215" s="1">
        <v>22</v>
      </c>
      <c r="AM215" s="1">
        <v>22</v>
      </c>
      <c r="AN215" s="1">
        <v>21</v>
      </c>
      <c r="AO215" s="1">
        <v>22</v>
      </c>
      <c r="AP215" s="1">
        <v>22</v>
      </c>
      <c r="AQ215" s="1">
        <v>24</v>
      </c>
      <c r="AR215" s="2">
        <v>24</v>
      </c>
      <c r="AS215" s="2">
        <v>24</v>
      </c>
      <c r="AT215" s="2">
        <v>24</v>
      </c>
      <c r="AU215" s="2">
        <v>24</v>
      </c>
      <c r="AV215" s="2">
        <v>24</v>
      </c>
      <c r="AW215" s="2">
        <v>24</v>
      </c>
      <c r="AX215" s="2">
        <v>24</v>
      </c>
      <c r="AY215" s="2">
        <v>24</v>
      </c>
      <c r="AZ215" s="2">
        <v>24</v>
      </c>
      <c r="BA215" s="2">
        <v>24</v>
      </c>
      <c r="BB215" s="2">
        <v>24</v>
      </c>
      <c r="BC215" s="2">
        <v>24</v>
      </c>
      <c r="BD215" s="1">
        <v>456</v>
      </c>
      <c r="BE215" s="1">
        <v>504</v>
      </c>
      <c r="BF215" s="1">
        <v>528</v>
      </c>
      <c r="BG215" s="1">
        <v>480</v>
      </c>
      <c r="BH215" s="1">
        <v>552</v>
      </c>
      <c r="BI215" s="1">
        <v>528</v>
      </c>
      <c r="BJ215" s="1">
        <v>528</v>
      </c>
      <c r="BK215" s="1">
        <v>528</v>
      </c>
      <c r="BL215" s="1">
        <v>504</v>
      </c>
      <c r="BM215" s="1">
        <v>528</v>
      </c>
      <c r="BN215" s="1">
        <v>528</v>
      </c>
      <c r="BO215" s="1">
        <v>576</v>
      </c>
      <c r="BP215" s="1">
        <v>456</v>
      </c>
      <c r="BQ215" s="1">
        <v>504</v>
      </c>
      <c r="BR215" s="1">
        <v>528</v>
      </c>
      <c r="BS215" s="1">
        <v>480</v>
      </c>
      <c r="BT215" s="1">
        <v>552</v>
      </c>
      <c r="BU215" s="1">
        <v>528</v>
      </c>
      <c r="BV215" s="1">
        <v>528</v>
      </c>
      <c r="BW215" s="1">
        <v>528</v>
      </c>
      <c r="BX215" s="1">
        <v>504</v>
      </c>
      <c r="BY215" s="1">
        <v>528</v>
      </c>
      <c r="BZ215" s="1">
        <v>528</v>
      </c>
      <c r="CA215" s="1">
        <v>576</v>
      </c>
      <c r="CB215" s="1">
        <v>16.448</v>
      </c>
      <c r="CC215" s="1">
        <v>16.690999999999999</v>
      </c>
      <c r="CD215" s="1">
        <v>17.417999999999999</v>
      </c>
      <c r="CE215" s="1">
        <v>15.897</v>
      </c>
      <c r="CF215" s="1">
        <v>18.407</v>
      </c>
      <c r="CG215" s="1">
        <v>17.678999999999998</v>
      </c>
      <c r="CH215" s="1">
        <v>17.547000000000001</v>
      </c>
      <c r="CI215" s="1">
        <v>17.483000000000001</v>
      </c>
      <c r="CJ215" s="1">
        <v>16.766999999999999</v>
      </c>
      <c r="CK215" s="1">
        <v>17.321000000000002</v>
      </c>
      <c r="CL215" s="1">
        <v>17.454000000000001</v>
      </c>
      <c r="CM215" s="1">
        <v>18.876000000000001</v>
      </c>
      <c r="CN215" s="1">
        <v>260</v>
      </c>
      <c r="CO215" s="1">
        <v>260</v>
      </c>
      <c r="CP215" s="1">
        <v>6240</v>
      </c>
      <c r="CQ215" s="1">
        <v>6240</v>
      </c>
      <c r="CR215" s="1">
        <v>207.988</v>
      </c>
      <c r="CS215">
        <v>2018</v>
      </c>
      <c r="CT215">
        <v>30001.730869088602</v>
      </c>
      <c r="CV215">
        <v>100</v>
      </c>
      <c r="CW215">
        <v>30.0017308690886</v>
      </c>
    </row>
    <row r="216" spans="1:101">
      <c r="A216" s="100">
        <v>50273</v>
      </c>
      <c r="B216" t="s">
        <v>108</v>
      </c>
      <c r="C216" t="s">
        <v>109</v>
      </c>
      <c r="D216" t="s">
        <v>562</v>
      </c>
      <c r="E216" t="s">
        <v>563</v>
      </c>
      <c r="F216">
        <v>56125</v>
      </c>
      <c r="G216" s="103" t="s">
        <v>112</v>
      </c>
      <c r="H216" t="s">
        <v>113</v>
      </c>
      <c r="I216" t="s">
        <v>114</v>
      </c>
      <c r="J216" t="s">
        <v>8</v>
      </c>
      <c r="K216">
        <v>22</v>
      </c>
      <c r="L216">
        <v>2</v>
      </c>
      <c r="M216" t="s">
        <v>115</v>
      </c>
      <c r="N216" t="s">
        <v>243</v>
      </c>
      <c r="O216" t="s">
        <v>274</v>
      </c>
      <c r="P216" t="s">
        <v>275</v>
      </c>
      <c r="Q216" t="s">
        <v>118</v>
      </c>
      <c r="R216" t="s">
        <v>142</v>
      </c>
      <c r="S216" t="s">
        <v>267</v>
      </c>
      <c r="T216" s="1">
        <v>194</v>
      </c>
      <c r="U216" s="1">
        <v>162</v>
      </c>
      <c r="V216" s="1">
        <v>174</v>
      </c>
      <c r="W216" s="1">
        <v>145</v>
      </c>
      <c r="X216" s="1">
        <v>136</v>
      </c>
      <c r="Y216" s="1">
        <v>168</v>
      </c>
      <c r="Z216" s="1">
        <v>185</v>
      </c>
      <c r="AA216" s="1">
        <v>177</v>
      </c>
      <c r="AB216" s="1">
        <v>174</v>
      </c>
      <c r="AC216" s="1">
        <v>141</v>
      </c>
      <c r="AD216" s="1">
        <v>161</v>
      </c>
      <c r="AE216" s="1">
        <v>176</v>
      </c>
      <c r="AF216" s="1">
        <v>194</v>
      </c>
      <c r="AG216" s="1">
        <v>162</v>
      </c>
      <c r="AH216" s="1">
        <v>174</v>
      </c>
      <c r="AI216" s="1">
        <v>145</v>
      </c>
      <c r="AJ216" s="1">
        <v>136</v>
      </c>
      <c r="AK216" s="1">
        <v>168</v>
      </c>
      <c r="AL216" s="1">
        <v>185</v>
      </c>
      <c r="AM216" s="1">
        <v>177</v>
      </c>
      <c r="AN216" s="1">
        <v>174</v>
      </c>
      <c r="AO216" s="1">
        <v>141</v>
      </c>
      <c r="AP216" s="1">
        <v>161</v>
      </c>
      <c r="AQ216" s="1">
        <v>176</v>
      </c>
      <c r="AR216" s="2">
        <v>11</v>
      </c>
      <c r="AS216" s="2">
        <v>11</v>
      </c>
      <c r="AT216" s="2">
        <v>11</v>
      </c>
      <c r="AU216" s="2">
        <v>11</v>
      </c>
      <c r="AV216" s="2">
        <v>11</v>
      </c>
      <c r="AW216" s="2">
        <v>11</v>
      </c>
      <c r="AX216" s="2">
        <v>11</v>
      </c>
      <c r="AY216" s="2">
        <v>11</v>
      </c>
      <c r="AZ216" s="2">
        <v>11</v>
      </c>
      <c r="BA216" s="2">
        <v>11</v>
      </c>
      <c r="BB216" s="2">
        <v>11</v>
      </c>
      <c r="BC216" s="2">
        <v>11</v>
      </c>
      <c r="BD216" s="1">
        <v>2134</v>
      </c>
      <c r="BE216" s="1">
        <v>1782</v>
      </c>
      <c r="BF216" s="1">
        <v>1914</v>
      </c>
      <c r="BG216" s="1">
        <v>1595</v>
      </c>
      <c r="BH216" s="1">
        <v>1496</v>
      </c>
      <c r="BI216" s="1">
        <v>1848</v>
      </c>
      <c r="BJ216" s="1">
        <v>2035</v>
      </c>
      <c r="BK216" s="1">
        <v>1947</v>
      </c>
      <c r="BL216" s="1">
        <v>1914</v>
      </c>
      <c r="BM216" s="1">
        <v>1551</v>
      </c>
      <c r="BN216" s="1">
        <v>1771</v>
      </c>
      <c r="BO216" s="1">
        <v>1936</v>
      </c>
      <c r="BP216" s="1">
        <v>2134</v>
      </c>
      <c r="BQ216" s="1">
        <v>1782</v>
      </c>
      <c r="BR216" s="1">
        <v>1914</v>
      </c>
      <c r="BS216" s="1">
        <v>1595</v>
      </c>
      <c r="BT216" s="1">
        <v>1496</v>
      </c>
      <c r="BU216" s="1">
        <v>1848</v>
      </c>
      <c r="BV216" s="1">
        <v>2035</v>
      </c>
      <c r="BW216" s="1">
        <v>1947</v>
      </c>
      <c r="BX216" s="1">
        <v>1914</v>
      </c>
      <c r="BY216" s="1">
        <v>1551</v>
      </c>
      <c r="BZ216" s="1">
        <v>1771</v>
      </c>
      <c r="CA216" s="1">
        <v>1936</v>
      </c>
      <c r="CB216" s="1">
        <v>71.100999999999999</v>
      </c>
      <c r="CC216" s="1">
        <v>59.475999999999999</v>
      </c>
      <c r="CD216" s="1">
        <v>63.704999999999998</v>
      </c>
      <c r="CE216" s="1">
        <v>53.015999999999998</v>
      </c>
      <c r="CF216" s="1">
        <v>50.012999999999998</v>
      </c>
      <c r="CG216" s="1">
        <v>61.774999999999999</v>
      </c>
      <c r="CH216" s="1">
        <v>67.691000000000003</v>
      </c>
      <c r="CI216" s="1">
        <v>65.007000000000005</v>
      </c>
      <c r="CJ216" s="1">
        <v>63.648000000000003</v>
      </c>
      <c r="CK216" s="1">
        <v>51.84</v>
      </c>
      <c r="CL216" s="1">
        <v>59.084000000000003</v>
      </c>
      <c r="CM216" s="1">
        <v>64.369</v>
      </c>
      <c r="CN216" s="1">
        <v>1993</v>
      </c>
      <c r="CO216" s="1">
        <v>1993</v>
      </c>
      <c r="CP216" s="1">
        <v>21923</v>
      </c>
      <c r="CQ216" s="1">
        <v>21923</v>
      </c>
      <c r="CR216" s="1">
        <v>730.72500000000002</v>
      </c>
      <c r="CS216">
        <v>2018</v>
      </c>
      <c r="CT216">
        <v>30001.710629853911</v>
      </c>
      <c r="CV216">
        <v>200</v>
      </c>
      <c r="CW216">
        <v>60.003421259707821</v>
      </c>
    </row>
    <row r="217" spans="1:101">
      <c r="A217" s="100">
        <v>50290</v>
      </c>
      <c r="B217" t="s">
        <v>108</v>
      </c>
      <c r="C217" t="s">
        <v>109</v>
      </c>
      <c r="D217" t="s">
        <v>567</v>
      </c>
      <c r="E217" t="s">
        <v>568</v>
      </c>
      <c r="F217">
        <v>16929</v>
      </c>
      <c r="G217" s="103" t="s">
        <v>112</v>
      </c>
      <c r="H217" t="s">
        <v>113</v>
      </c>
      <c r="I217" t="s">
        <v>114</v>
      </c>
      <c r="J217" t="s">
        <v>8</v>
      </c>
      <c r="K217">
        <v>22</v>
      </c>
      <c r="L217">
        <v>2</v>
      </c>
      <c r="M217" t="s">
        <v>115</v>
      </c>
      <c r="N217" t="s">
        <v>243</v>
      </c>
      <c r="O217" t="s">
        <v>126</v>
      </c>
      <c r="P217" t="s">
        <v>126</v>
      </c>
      <c r="Q217" t="s">
        <v>118</v>
      </c>
      <c r="R217" t="s">
        <v>119</v>
      </c>
      <c r="S217" t="s">
        <v>127</v>
      </c>
      <c r="T217" s="1">
        <v>538</v>
      </c>
      <c r="U217" s="1">
        <v>81</v>
      </c>
      <c r="V217" s="1">
        <v>348</v>
      </c>
      <c r="W217" s="1">
        <v>405</v>
      </c>
      <c r="X217" s="1">
        <v>421</v>
      </c>
      <c r="Y217" s="1">
        <v>0</v>
      </c>
      <c r="Z217" s="1">
        <v>0</v>
      </c>
      <c r="AA217" s="1">
        <v>55</v>
      </c>
      <c r="AB217" s="1">
        <v>201</v>
      </c>
      <c r="AC217" s="1">
        <v>442</v>
      </c>
      <c r="AD217" s="1">
        <v>262</v>
      </c>
      <c r="AE217" s="1">
        <v>214</v>
      </c>
      <c r="AF217" s="1">
        <v>538</v>
      </c>
      <c r="AG217" s="1">
        <v>81</v>
      </c>
      <c r="AH217" s="1">
        <v>348</v>
      </c>
      <c r="AI217" s="1">
        <v>405</v>
      </c>
      <c r="AJ217" s="1">
        <v>421</v>
      </c>
      <c r="AK217" s="1">
        <v>0</v>
      </c>
      <c r="AL217" s="1">
        <v>0</v>
      </c>
      <c r="AM217" s="1">
        <v>55</v>
      </c>
      <c r="AN217" s="1">
        <v>201</v>
      </c>
      <c r="AO217" s="1">
        <v>442</v>
      </c>
      <c r="AP217" s="1">
        <v>262</v>
      </c>
      <c r="AQ217" s="1">
        <v>214</v>
      </c>
      <c r="AR217" s="2">
        <v>5.8</v>
      </c>
      <c r="AS217" s="2">
        <v>5.8</v>
      </c>
      <c r="AT217" s="2">
        <v>5.8</v>
      </c>
      <c r="AU217" s="2">
        <v>5.8</v>
      </c>
      <c r="AV217" s="2">
        <v>5.8</v>
      </c>
      <c r="AW217" s="2">
        <v>0</v>
      </c>
      <c r="AX217" s="2">
        <v>0</v>
      </c>
      <c r="AY217" s="2">
        <v>5.8</v>
      </c>
      <c r="AZ217" s="2">
        <v>5.8</v>
      </c>
      <c r="BA217" s="2">
        <v>5.8</v>
      </c>
      <c r="BB217" s="2">
        <v>5.8</v>
      </c>
      <c r="BC217" s="2">
        <v>5.8</v>
      </c>
      <c r="BD217" s="1">
        <v>3120</v>
      </c>
      <c r="BE217" s="1">
        <v>470</v>
      </c>
      <c r="BF217" s="1">
        <v>2018</v>
      </c>
      <c r="BG217" s="1">
        <v>2349</v>
      </c>
      <c r="BH217" s="1">
        <v>2442</v>
      </c>
      <c r="BI217" s="1">
        <v>0</v>
      </c>
      <c r="BJ217" s="1">
        <v>0</v>
      </c>
      <c r="BK217" s="1">
        <v>319</v>
      </c>
      <c r="BL217" s="1">
        <v>1166</v>
      </c>
      <c r="BM217" s="1">
        <v>2564</v>
      </c>
      <c r="BN217" s="1">
        <v>1520</v>
      </c>
      <c r="BO217" s="1">
        <v>1241</v>
      </c>
      <c r="BP217" s="1">
        <v>3120</v>
      </c>
      <c r="BQ217" s="1">
        <v>470</v>
      </c>
      <c r="BR217" s="1">
        <v>2018</v>
      </c>
      <c r="BS217" s="1">
        <v>2349</v>
      </c>
      <c r="BT217" s="1">
        <v>2442</v>
      </c>
      <c r="BU217" s="1">
        <v>0</v>
      </c>
      <c r="BV217" s="1">
        <v>0</v>
      </c>
      <c r="BW217" s="1">
        <v>319</v>
      </c>
      <c r="BX217" s="1">
        <v>1166</v>
      </c>
      <c r="BY217" s="1">
        <v>2564</v>
      </c>
      <c r="BZ217" s="1">
        <v>1520</v>
      </c>
      <c r="CA217" s="1">
        <v>1241</v>
      </c>
      <c r="CB217" s="1">
        <v>153.18</v>
      </c>
      <c r="CC217" s="1">
        <v>24.073</v>
      </c>
      <c r="CD217" s="1">
        <v>101.327</v>
      </c>
      <c r="CE217" s="1">
        <v>125.002</v>
      </c>
      <c r="CF217" s="1">
        <v>125.93899999999999</v>
      </c>
      <c r="CG217" s="1">
        <v>0</v>
      </c>
      <c r="CH217" s="1">
        <v>0</v>
      </c>
      <c r="CI217" s="1">
        <v>16.356000000000002</v>
      </c>
      <c r="CJ217" s="1">
        <v>61.408000000000001</v>
      </c>
      <c r="CK217" s="1">
        <v>136.39599999999999</v>
      </c>
      <c r="CL217" s="1">
        <v>88.768000000000001</v>
      </c>
      <c r="CM217" s="1">
        <v>71.168999999999997</v>
      </c>
      <c r="CN217" s="1">
        <v>2967</v>
      </c>
      <c r="CO217" s="1">
        <v>2967</v>
      </c>
      <c r="CP217" s="1">
        <v>17209</v>
      </c>
      <c r="CQ217" s="1">
        <v>17209</v>
      </c>
      <c r="CR217" s="1">
        <v>903.61800000000005</v>
      </c>
      <c r="CS217">
        <v>2018</v>
      </c>
      <c r="CT217">
        <v>19044.552012022777</v>
      </c>
      <c r="CV217">
        <v>1587.3673828663013</v>
      </c>
      <c r="CW217">
        <v>302.30700685185747</v>
      </c>
    </row>
    <row r="218" spans="1:101">
      <c r="A218" s="100">
        <v>50290</v>
      </c>
      <c r="B218" t="s">
        <v>108</v>
      </c>
      <c r="C218" t="s">
        <v>109</v>
      </c>
      <c r="D218" t="s">
        <v>567</v>
      </c>
      <c r="E218" t="s">
        <v>568</v>
      </c>
      <c r="F218">
        <v>16929</v>
      </c>
      <c r="G218" s="103" t="s">
        <v>112</v>
      </c>
      <c r="H218" t="s">
        <v>113</v>
      </c>
      <c r="I218" t="s">
        <v>114</v>
      </c>
      <c r="J218" t="s">
        <v>8</v>
      </c>
      <c r="K218">
        <v>22</v>
      </c>
      <c r="L218">
        <v>2</v>
      </c>
      <c r="M218" t="s">
        <v>115</v>
      </c>
      <c r="N218" t="s">
        <v>243</v>
      </c>
      <c r="O218" t="s">
        <v>514</v>
      </c>
      <c r="P218" t="s">
        <v>213</v>
      </c>
      <c r="Q218" t="s">
        <v>118</v>
      </c>
      <c r="R218" t="s">
        <v>119</v>
      </c>
      <c r="S218" t="s">
        <v>267</v>
      </c>
      <c r="T218" s="1">
        <v>61366</v>
      </c>
      <c r="U218" s="1">
        <v>58616</v>
      </c>
      <c r="V218" s="1">
        <v>62283</v>
      </c>
      <c r="W218" s="1">
        <v>38574</v>
      </c>
      <c r="X218" s="1">
        <v>55704</v>
      </c>
      <c r="Y218" s="1">
        <v>57644</v>
      </c>
      <c r="Z218" s="1">
        <v>56662</v>
      </c>
      <c r="AA218" s="1">
        <v>56987</v>
      </c>
      <c r="AB218" s="1">
        <v>59682</v>
      </c>
      <c r="AC218" s="1">
        <v>60849</v>
      </c>
      <c r="AD218" s="1">
        <v>53346</v>
      </c>
      <c r="AE218" s="1">
        <v>59530</v>
      </c>
      <c r="AF218" s="1">
        <v>61366</v>
      </c>
      <c r="AG218" s="1">
        <v>58616</v>
      </c>
      <c r="AH218" s="1">
        <v>62283</v>
      </c>
      <c r="AI218" s="1">
        <v>38574</v>
      </c>
      <c r="AJ218" s="1">
        <v>55704</v>
      </c>
      <c r="AK218" s="1">
        <v>57644</v>
      </c>
      <c r="AL218" s="1">
        <v>56662</v>
      </c>
      <c r="AM218" s="1">
        <v>56987</v>
      </c>
      <c r="AN218" s="1">
        <v>59682</v>
      </c>
      <c r="AO218" s="1">
        <v>60849</v>
      </c>
      <c r="AP218" s="1">
        <v>53346</v>
      </c>
      <c r="AQ218" s="1">
        <v>59530</v>
      </c>
      <c r="AR218" s="2">
        <v>7.9690000000000003</v>
      </c>
      <c r="AS218" s="2">
        <v>7.9690000000000003</v>
      </c>
      <c r="AT218" s="2">
        <v>7.9690000000000003</v>
      </c>
      <c r="AU218" s="2">
        <v>7.9690000000000003</v>
      </c>
      <c r="AV218" s="2">
        <v>7.9690000000000003</v>
      </c>
      <c r="AW218" s="2">
        <v>7.9690000000000003</v>
      </c>
      <c r="AX218" s="2">
        <v>7.9690000000000003</v>
      </c>
      <c r="AY218" s="2">
        <v>7.9690000000000003</v>
      </c>
      <c r="AZ218" s="2">
        <v>7.9690000000000003</v>
      </c>
      <c r="BA218" s="2">
        <v>7.9690000000000003</v>
      </c>
      <c r="BB218" s="2">
        <v>7.9690000000000003</v>
      </c>
      <c r="BC218" s="2">
        <v>7.9690000000000003</v>
      </c>
      <c r="BD218" s="1">
        <v>489026</v>
      </c>
      <c r="BE218" s="1">
        <v>467111</v>
      </c>
      <c r="BF218" s="1">
        <v>496333</v>
      </c>
      <c r="BG218" s="1">
        <v>307396</v>
      </c>
      <c r="BH218" s="1">
        <v>443905</v>
      </c>
      <c r="BI218" s="1">
        <v>459365</v>
      </c>
      <c r="BJ218" s="1">
        <v>451539</v>
      </c>
      <c r="BK218" s="1">
        <v>454129</v>
      </c>
      <c r="BL218" s="1">
        <v>475606</v>
      </c>
      <c r="BM218" s="1">
        <v>484906</v>
      </c>
      <c r="BN218" s="1">
        <v>425114</v>
      </c>
      <c r="BO218" s="1">
        <v>474395</v>
      </c>
      <c r="BP218" s="1">
        <v>489026</v>
      </c>
      <c r="BQ218" s="1">
        <v>467111</v>
      </c>
      <c r="BR218" s="1">
        <v>496333</v>
      </c>
      <c r="BS218" s="1">
        <v>307396</v>
      </c>
      <c r="BT218" s="1">
        <v>443905</v>
      </c>
      <c r="BU218" s="1">
        <v>459365</v>
      </c>
      <c r="BV218" s="1">
        <v>451539</v>
      </c>
      <c r="BW218" s="1">
        <v>454129</v>
      </c>
      <c r="BX218" s="1">
        <v>475606</v>
      </c>
      <c r="BY218" s="1">
        <v>484906</v>
      </c>
      <c r="BZ218" s="1">
        <v>425114</v>
      </c>
      <c r="CA218" s="1">
        <v>474395</v>
      </c>
      <c r="CB218" s="1">
        <v>24006.125</v>
      </c>
      <c r="CC218" s="1">
        <v>23935.276000000002</v>
      </c>
      <c r="CD218" s="1">
        <v>24916.792000000001</v>
      </c>
      <c r="CE218" s="1">
        <v>16358.079</v>
      </c>
      <c r="CF218" s="1">
        <v>22894.996999999999</v>
      </c>
      <c r="CG218" s="1">
        <v>25587.74</v>
      </c>
      <c r="CH218" s="1">
        <v>23247.242999999999</v>
      </c>
      <c r="CI218" s="1">
        <v>23284.795999999998</v>
      </c>
      <c r="CJ218" s="1">
        <v>25052.468000000001</v>
      </c>
      <c r="CK218" s="1">
        <v>25799.363000000001</v>
      </c>
      <c r="CL218" s="1">
        <v>24833.260999999999</v>
      </c>
      <c r="CM218" s="1">
        <v>27201.064999999999</v>
      </c>
      <c r="CN218" s="1">
        <v>681243</v>
      </c>
      <c r="CO218" s="1">
        <v>681243</v>
      </c>
      <c r="CP218" s="1">
        <v>5428825</v>
      </c>
      <c r="CQ218" s="1">
        <v>5428825</v>
      </c>
      <c r="CR218" s="1">
        <v>287117.21000000002</v>
      </c>
      <c r="CS218">
        <v>2018</v>
      </c>
      <c r="CT218">
        <v>18908.044557830581</v>
      </c>
      <c r="CV218">
        <v>50</v>
      </c>
      <c r="CW218">
        <v>9.4540222789152892</v>
      </c>
    </row>
    <row r="219" spans="1:101">
      <c r="A219" s="100">
        <v>50290</v>
      </c>
      <c r="B219" t="s">
        <v>108</v>
      </c>
      <c r="C219" t="s">
        <v>109</v>
      </c>
      <c r="D219" t="s">
        <v>567</v>
      </c>
      <c r="E219" t="s">
        <v>568</v>
      </c>
      <c r="F219">
        <v>16929</v>
      </c>
      <c r="G219" s="103" t="s">
        <v>112</v>
      </c>
      <c r="H219" t="s">
        <v>113</v>
      </c>
      <c r="I219" t="s">
        <v>114</v>
      </c>
      <c r="J219" t="s">
        <v>8</v>
      </c>
      <c r="K219">
        <v>22</v>
      </c>
      <c r="L219">
        <v>2</v>
      </c>
      <c r="M219" t="s">
        <v>115</v>
      </c>
      <c r="N219" t="s">
        <v>243</v>
      </c>
      <c r="O219" t="s">
        <v>515</v>
      </c>
      <c r="P219" t="s">
        <v>310</v>
      </c>
      <c r="Q219" t="s">
        <v>118</v>
      </c>
      <c r="R219" t="s">
        <v>119</v>
      </c>
      <c r="S219" t="s">
        <v>267</v>
      </c>
      <c r="T219" s="1">
        <v>34518</v>
      </c>
      <c r="U219" s="1">
        <v>32972</v>
      </c>
      <c r="V219" s="1">
        <v>35035</v>
      </c>
      <c r="W219" s="1">
        <v>21698</v>
      </c>
      <c r="X219" s="1">
        <v>31333</v>
      </c>
      <c r="Y219" s="1">
        <v>32425</v>
      </c>
      <c r="Z219" s="1">
        <v>31873</v>
      </c>
      <c r="AA219" s="1">
        <v>32056</v>
      </c>
      <c r="AB219" s="1">
        <v>33571</v>
      </c>
      <c r="AC219" s="1">
        <v>34227</v>
      </c>
      <c r="AD219" s="1">
        <v>30006</v>
      </c>
      <c r="AE219" s="1">
        <v>33485</v>
      </c>
      <c r="AF219" s="1">
        <v>34518</v>
      </c>
      <c r="AG219" s="1">
        <v>32972</v>
      </c>
      <c r="AH219" s="1">
        <v>35035</v>
      </c>
      <c r="AI219" s="1">
        <v>21698</v>
      </c>
      <c r="AJ219" s="1">
        <v>31333</v>
      </c>
      <c r="AK219" s="1">
        <v>32425</v>
      </c>
      <c r="AL219" s="1">
        <v>31873</v>
      </c>
      <c r="AM219" s="1">
        <v>32056</v>
      </c>
      <c r="AN219" s="1">
        <v>33571</v>
      </c>
      <c r="AO219" s="1">
        <v>34227</v>
      </c>
      <c r="AP219" s="1">
        <v>30006</v>
      </c>
      <c r="AQ219" s="1">
        <v>33485</v>
      </c>
      <c r="AR219" s="2">
        <v>13.611000000000001</v>
      </c>
      <c r="AS219" s="2">
        <v>13.611000000000001</v>
      </c>
      <c r="AT219" s="2">
        <v>13.611000000000001</v>
      </c>
      <c r="AU219" s="2">
        <v>13.611000000000001</v>
      </c>
      <c r="AV219" s="2">
        <v>13.611000000000001</v>
      </c>
      <c r="AW219" s="2">
        <v>13.611000000000001</v>
      </c>
      <c r="AX219" s="2">
        <v>13.611000000000001</v>
      </c>
      <c r="AY219" s="2">
        <v>13.611000000000001</v>
      </c>
      <c r="AZ219" s="2">
        <v>13.611000000000001</v>
      </c>
      <c r="BA219" s="2">
        <v>13.612</v>
      </c>
      <c r="BB219" s="2">
        <v>13.611000000000001</v>
      </c>
      <c r="BC219" s="2">
        <v>13.612</v>
      </c>
      <c r="BD219" s="1">
        <v>469824</v>
      </c>
      <c r="BE219" s="1">
        <v>448782</v>
      </c>
      <c r="BF219" s="1">
        <v>476861</v>
      </c>
      <c r="BG219" s="1">
        <v>295331</v>
      </c>
      <c r="BH219" s="1">
        <v>426473</v>
      </c>
      <c r="BI219" s="1">
        <v>441337</v>
      </c>
      <c r="BJ219" s="1">
        <v>433823</v>
      </c>
      <c r="BK219" s="1">
        <v>436314</v>
      </c>
      <c r="BL219" s="1">
        <v>456935</v>
      </c>
      <c r="BM219" s="1">
        <v>465898</v>
      </c>
      <c r="BN219" s="1">
        <v>408412</v>
      </c>
      <c r="BO219" s="1">
        <v>455798</v>
      </c>
      <c r="BP219" s="1">
        <v>469824</v>
      </c>
      <c r="BQ219" s="1">
        <v>448782</v>
      </c>
      <c r="BR219" s="1">
        <v>476861</v>
      </c>
      <c r="BS219" s="1">
        <v>295331</v>
      </c>
      <c r="BT219" s="1">
        <v>426473</v>
      </c>
      <c r="BU219" s="1">
        <v>441337</v>
      </c>
      <c r="BV219" s="1">
        <v>433823</v>
      </c>
      <c r="BW219" s="1">
        <v>436314</v>
      </c>
      <c r="BX219" s="1">
        <v>456935</v>
      </c>
      <c r="BY219" s="1">
        <v>465898</v>
      </c>
      <c r="BZ219" s="1">
        <v>408412</v>
      </c>
      <c r="CA219" s="1">
        <v>455798</v>
      </c>
      <c r="CB219" s="1">
        <v>23063.546999999999</v>
      </c>
      <c r="CC219" s="1">
        <v>22996.076000000001</v>
      </c>
      <c r="CD219" s="1">
        <v>23939.272000000001</v>
      </c>
      <c r="CE219" s="1">
        <v>15716.055</v>
      </c>
      <c r="CF219" s="1">
        <v>21995.933000000001</v>
      </c>
      <c r="CG219" s="1">
        <v>24583.517</v>
      </c>
      <c r="CH219" s="1">
        <v>22335.141</v>
      </c>
      <c r="CI219" s="1">
        <v>22371.348999999998</v>
      </c>
      <c r="CJ219" s="1">
        <v>24068.976999999999</v>
      </c>
      <c r="CK219" s="1">
        <v>24788.056</v>
      </c>
      <c r="CL219" s="1">
        <v>23857.57</v>
      </c>
      <c r="CM219" s="1">
        <v>26134.756000000001</v>
      </c>
      <c r="CN219" s="1">
        <v>383199</v>
      </c>
      <c r="CO219" s="1">
        <v>383199</v>
      </c>
      <c r="CP219" s="1">
        <v>5215788</v>
      </c>
      <c r="CQ219" s="1">
        <v>5215788</v>
      </c>
      <c r="CR219" s="1">
        <v>275850.25</v>
      </c>
      <c r="CS219">
        <v>2018</v>
      </c>
      <c r="CT219">
        <v>18908.041591406931</v>
      </c>
      <c r="CV219">
        <v>50</v>
      </c>
      <c r="CW219">
        <v>9.4540207957034657</v>
      </c>
    </row>
    <row r="220" spans="1:101">
      <c r="A220" s="100">
        <v>50290</v>
      </c>
      <c r="B220" t="s">
        <v>108</v>
      </c>
      <c r="C220" t="s">
        <v>109</v>
      </c>
      <c r="D220" t="s">
        <v>567</v>
      </c>
      <c r="E220" t="s">
        <v>568</v>
      </c>
      <c r="F220">
        <v>16929</v>
      </c>
      <c r="G220" s="103" t="s">
        <v>112</v>
      </c>
      <c r="H220" t="s">
        <v>113</v>
      </c>
      <c r="I220" t="s">
        <v>114</v>
      </c>
      <c r="J220" t="s">
        <v>8</v>
      </c>
      <c r="K220">
        <v>22</v>
      </c>
      <c r="L220">
        <v>2</v>
      </c>
      <c r="M220" t="s">
        <v>115</v>
      </c>
      <c r="N220" t="s">
        <v>243</v>
      </c>
      <c r="O220" t="s">
        <v>117</v>
      </c>
      <c r="P220" t="s">
        <v>117</v>
      </c>
      <c r="Q220" t="s">
        <v>118</v>
      </c>
      <c r="R220" t="s">
        <v>119</v>
      </c>
      <c r="S220" t="s">
        <v>120</v>
      </c>
      <c r="T220" s="1">
        <v>6868</v>
      </c>
      <c r="U220" s="1">
        <v>4734</v>
      </c>
      <c r="V220" s="1">
        <v>7482</v>
      </c>
      <c r="W220" s="1">
        <v>6894</v>
      </c>
      <c r="X220" s="1">
        <v>11597</v>
      </c>
      <c r="Y220" s="1">
        <v>4304</v>
      </c>
      <c r="Z220" s="1">
        <v>7354</v>
      </c>
      <c r="AA220" s="1">
        <v>7655</v>
      </c>
      <c r="AB220" s="1">
        <v>5831</v>
      </c>
      <c r="AC220" s="1">
        <v>6657</v>
      </c>
      <c r="AD220" s="1">
        <v>6803</v>
      </c>
      <c r="AE220" s="1">
        <v>6767</v>
      </c>
      <c r="AF220" s="1">
        <v>6868</v>
      </c>
      <c r="AG220" s="1">
        <v>4734</v>
      </c>
      <c r="AH220" s="1">
        <v>7482</v>
      </c>
      <c r="AI220" s="1">
        <v>6894</v>
      </c>
      <c r="AJ220" s="1">
        <v>11597</v>
      </c>
      <c r="AK220" s="1">
        <v>4304</v>
      </c>
      <c r="AL220" s="1">
        <v>7354</v>
      </c>
      <c r="AM220" s="1">
        <v>7655</v>
      </c>
      <c r="AN220" s="1">
        <v>5831</v>
      </c>
      <c r="AO220" s="1">
        <v>6657</v>
      </c>
      <c r="AP220" s="1">
        <v>6803</v>
      </c>
      <c r="AQ220" s="1">
        <v>6767</v>
      </c>
      <c r="AR220" s="2">
        <v>1</v>
      </c>
      <c r="AS220" s="2">
        <v>1</v>
      </c>
      <c r="AT220" s="2">
        <v>1</v>
      </c>
      <c r="AU220" s="2">
        <v>1</v>
      </c>
      <c r="AV220" s="2">
        <v>1</v>
      </c>
      <c r="AW220" s="2">
        <v>1</v>
      </c>
      <c r="AX220" s="2">
        <v>1</v>
      </c>
      <c r="AY220" s="2">
        <v>1</v>
      </c>
      <c r="AZ220" s="2">
        <v>1</v>
      </c>
      <c r="BA220" s="2">
        <v>1</v>
      </c>
      <c r="BB220" s="2">
        <v>1</v>
      </c>
      <c r="BC220" s="2">
        <v>1</v>
      </c>
      <c r="BD220" s="1">
        <v>6868</v>
      </c>
      <c r="BE220" s="1">
        <v>4734</v>
      </c>
      <c r="BF220" s="1">
        <v>7482</v>
      </c>
      <c r="BG220" s="1">
        <v>6894</v>
      </c>
      <c r="BH220" s="1">
        <v>11597</v>
      </c>
      <c r="BI220" s="1">
        <v>4304</v>
      </c>
      <c r="BJ220" s="1">
        <v>7354</v>
      </c>
      <c r="BK220" s="1">
        <v>7655</v>
      </c>
      <c r="BL220" s="1">
        <v>5831</v>
      </c>
      <c r="BM220" s="1">
        <v>6657</v>
      </c>
      <c r="BN220" s="1">
        <v>6803</v>
      </c>
      <c r="BO220" s="1">
        <v>6767</v>
      </c>
      <c r="BP220" s="1">
        <v>6868</v>
      </c>
      <c r="BQ220" s="1">
        <v>4734</v>
      </c>
      <c r="BR220" s="1">
        <v>7482</v>
      </c>
      <c r="BS220" s="1">
        <v>6894</v>
      </c>
      <c r="BT220" s="1">
        <v>11597</v>
      </c>
      <c r="BU220" s="1">
        <v>4304</v>
      </c>
      <c r="BV220" s="1">
        <v>7354</v>
      </c>
      <c r="BW220" s="1">
        <v>7655</v>
      </c>
      <c r="BX220" s="1">
        <v>5831</v>
      </c>
      <c r="BY220" s="1">
        <v>6657</v>
      </c>
      <c r="BZ220" s="1">
        <v>6803</v>
      </c>
      <c r="CA220" s="1">
        <v>6767</v>
      </c>
      <c r="CB220" s="1">
        <v>337.14800000000002</v>
      </c>
      <c r="CC220" s="1">
        <v>242.57499999999999</v>
      </c>
      <c r="CD220" s="1">
        <v>375.60899999999998</v>
      </c>
      <c r="CE220" s="1">
        <v>366.86399999999998</v>
      </c>
      <c r="CF220" s="1">
        <v>598.13099999999997</v>
      </c>
      <c r="CG220" s="1">
        <v>239.74299999999999</v>
      </c>
      <c r="CH220" s="1">
        <v>378.61599999999999</v>
      </c>
      <c r="CI220" s="1">
        <v>392.49900000000002</v>
      </c>
      <c r="CJ220" s="1">
        <v>307.14699999999999</v>
      </c>
      <c r="CK220" s="1">
        <v>354.185</v>
      </c>
      <c r="CL220" s="1">
        <v>397.40100000000001</v>
      </c>
      <c r="CM220" s="1">
        <v>388.01</v>
      </c>
      <c r="CN220" s="1">
        <v>82946</v>
      </c>
      <c r="CO220" s="1">
        <v>82946</v>
      </c>
      <c r="CP220" s="1">
        <v>82946</v>
      </c>
      <c r="CQ220" s="1">
        <v>82946</v>
      </c>
      <c r="CR220" s="1">
        <v>4377.9279999999999</v>
      </c>
      <c r="CS220">
        <v>2018</v>
      </c>
      <c r="CT220">
        <v>18946.405696941569</v>
      </c>
      <c r="CV220">
        <v>475.6390309534886</v>
      </c>
      <c r="CW220">
        <v>90.116500457449447</v>
      </c>
    </row>
    <row r="221" spans="1:101">
      <c r="A221" s="100">
        <v>50365</v>
      </c>
      <c r="B221" t="s">
        <v>108</v>
      </c>
      <c r="C221" t="s">
        <v>109</v>
      </c>
      <c r="D221" t="s">
        <v>575</v>
      </c>
      <c r="E221" t="s">
        <v>211</v>
      </c>
      <c r="F221">
        <v>56889</v>
      </c>
      <c r="G221" s="103" t="s">
        <v>137</v>
      </c>
      <c r="H221" t="s">
        <v>113</v>
      </c>
      <c r="I221" t="s">
        <v>114</v>
      </c>
      <c r="J221" t="s">
        <v>8</v>
      </c>
      <c r="K221">
        <v>22</v>
      </c>
      <c r="L221">
        <v>2</v>
      </c>
      <c r="M221" t="s">
        <v>115</v>
      </c>
      <c r="N221" t="s">
        <v>242</v>
      </c>
      <c r="O221" t="s">
        <v>212</v>
      </c>
      <c r="P221" t="s">
        <v>213</v>
      </c>
      <c r="Q221" t="s">
        <v>118</v>
      </c>
      <c r="R221" t="s">
        <v>142</v>
      </c>
      <c r="S221" t="s">
        <v>120</v>
      </c>
      <c r="T221" s="1">
        <v>0</v>
      </c>
      <c r="U221" s="1">
        <v>0</v>
      </c>
      <c r="V221" s="1">
        <v>0</v>
      </c>
      <c r="W221" s="1">
        <v>0</v>
      </c>
      <c r="X221" s="1">
        <v>0</v>
      </c>
      <c r="Y221" s="1">
        <v>0</v>
      </c>
      <c r="Z221" s="1">
        <v>0</v>
      </c>
      <c r="AA221" s="1">
        <v>0</v>
      </c>
      <c r="AB221" s="1">
        <v>0</v>
      </c>
      <c r="AC221" s="1">
        <v>0</v>
      </c>
      <c r="AD221" s="1">
        <v>0</v>
      </c>
      <c r="AE221" s="1">
        <v>0</v>
      </c>
      <c r="AF221" s="1">
        <v>0</v>
      </c>
      <c r="AG221" s="1">
        <v>0</v>
      </c>
      <c r="AH221" s="1">
        <v>0</v>
      </c>
      <c r="AI221" s="1">
        <v>0</v>
      </c>
      <c r="AJ221" s="1">
        <v>0</v>
      </c>
      <c r="AK221" s="1">
        <v>0</v>
      </c>
      <c r="AL221" s="1">
        <v>0</v>
      </c>
      <c r="AM221" s="1">
        <v>0</v>
      </c>
      <c r="AN221" s="1">
        <v>0</v>
      </c>
      <c r="AO221" s="1">
        <v>0</v>
      </c>
      <c r="AP221" s="1">
        <v>0</v>
      </c>
      <c r="AQ221" s="1">
        <v>0</v>
      </c>
      <c r="AR221" s="2">
        <v>0</v>
      </c>
      <c r="AS221" s="2">
        <v>0</v>
      </c>
      <c r="AT221" s="2">
        <v>0</v>
      </c>
      <c r="AU221" s="2">
        <v>0</v>
      </c>
      <c r="AV221" s="2">
        <v>0</v>
      </c>
      <c r="AW221" s="2">
        <v>0</v>
      </c>
      <c r="AX221" s="2">
        <v>0</v>
      </c>
      <c r="AY221" s="2">
        <v>0</v>
      </c>
      <c r="AZ221" s="2">
        <v>0</v>
      </c>
      <c r="BA221" s="2">
        <v>0</v>
      </c>
      <c r="BB221" s="2">
        <v>0</v>
      </c>
      <c r="BC221" s="2">
        <v>0</v>
      </c>
      <c r="BD221" s="1">
        <v>0</v>
      </c>
      <c r="BE221" s="1">
        <v>0</v>
      </c>
      <c r="BF221" s="1">
        <v>0</v>
      </c>
      <c r="BG221" s="1">
        <v>0</v>
      </c>
      <c r="BH221" s="1">
        <v>0</v>
      </c>
      <c r="BI221" s="1">
        <v>0</v>
      </c>
      <c r="BJ221" s="1">
        <v>0</v>
      </c>
      <c r="BK221" s="1">
        <v>0</v>
      </c>
      <c r="BL221" s="1">
        <v>0</v>
      </c>
      <c r="BM221" s="1">
        <v>0</v>
      </c>
      <c r="BN221" s="1">
        <v>0</v>
      </c>
      <c r="BO221" s="1">
        <v>0</v>
      </c>
      <c r="BP221" s="1">
        <v>0</v>
      </c>
      <c r="BQ221" s="1">
        <v>0</v>
      </c>
      <c r="BR221" s="1">
        <v>0</v>
      </c>
      <c r="BS221" s="1">
        <v>0</v>
      </c>
      <c r="BT221" s="1">
        <v>0</v>
      </c>
      <c r="BU221" s="1">
        <v>0</v>
      </c>
      <c r="BV221" s="1">
        <v>0</v>
      </c>
      <c r="BW221" s="1">
        <v>0</v>
      </c>
      <c r="BX221" s="1">
        <v>0</v>
      </c>
      <c r="BY221" s="1">
        <v>0</v>
      </c>
      <c r="BZ221" s="1">
        <v>0</v>
      </c>
      <c r="CA221" s="1">
        <v>0</v>
      </c>
      <c r="CB221" s="1">
        <v>0</v>
      </c>
      <c r="CC221" s="1">
        <v>0</v>
      </c>
      <c r="CD221" s="1">
        <v>0</v>
      </c>
      <c r="CE221" s="1">
        <v>0</v>
      </c>
      <c r="CF221" s="1">
        <v>0</v>
      </c>
      <c r="CG221" s="1">
        <v>0</v>
      </c>
      <c r="CH221" s="1">
        <v>0</v>
      </c>
      <c r="CI221" s="1">
        <v>0</v>
      </c>
      <c r="CJ221" s="1">
        <v>0</v>
      </c>
      <c r="CK221" s="1">
        <v>0</v>
      </c>
      <c r="CL221" s="1">
        <v>0</v>
      </c>
      <c r="CM221" s="1">
        <v>0</v>
      </c>
      <c r="CN221" s="1">
        <v>0</v>
      </c>
      <c r="CO221" s="1">
        <v>0</v>
      </c>
      <c r="CP221" s="1">
        <v>0</v>
      </c>
      <c r="CQ221" s="1">
        <v>0</v>
      </c>
      <c r="CR221" s="1">
        <v>0</v>
      </c>
      <c r="CS221">
        <v>2018</v>
      </c>
      <c r="CT221" t="s">
        <v>8</v>
      </c>
      <c r="CV221">
        <v>0</v>
      </c>
      <c r="CW221" t="s">
        <v>8</v>
      </c>
    </row>
    <row r="222" spans="1:101">
      <c r="A222" s="100">
        <v>50406</v>
      </c>
      <c r="B222" t="s">
        <v>122</v>
      </c>
      <c r="C222" t="s">
        <v>109</v>
      </c>
      <c r="D222" t="s">
        <v>577</v>
      </c>
      <c r="E222" t="s">
        <v>578</v>
      </c>
      <c r="F222">
        <v>16190</v>
      </c>
      <c r="G222" s="103" t="s">
        <v>174</v>
      </c>
      <c r="H222" t="s">
        <v>113</v>
      </c>
      <c r="I222" t="s">
        <v>114</v>
      </c>
      <c r="J222" t="s">
        <v>8</v>
      </c>
      <c r="K222">
        <v>322122</v>
      </c>
      <c r="L222">
        <v>7</v>
      </c>
      <c r="M222" t="s">
        <v>207</v>
      </c>
      <c r="N222" t="s">
        <v>243</v>
      </c>
      <c r="O222" t="s">
        <v>492</v>
      </c>
      <c r="P222" t="s">
        <v>275</v>
      </c>
      <c r="Q222" t="s">
        <v>118</v>
      </c>
      <c r="R222" t="s">
        <v>119</v>
      </c>
      <c r="S222" t="s">
        <v>267</v>
      </c>
      <c r="T222" s="1">
        <v>77236</v>
      </c>
      <c r="U222" s="1">
        <v>71006</v>
      </c>
      <c r="V222" s="1">
        <v>79799</v>
      </c>
      <c r="W222" s="1">
        <v>73720</v>
      </c>
      <c r="X222" s="1">
        <v>70646</v>
      </c>
      <c r="Y222" s="1">
        <v>75499</v>
      </c>
      <c r="Z222" s="1">
        <v>76488</v>
      </c>
      <c r="AA222" s="1">
        <v>74670</v>
      </c>
      <c r="AB222" s="1">
        <v>77975</v>
      </c>
      <c r="AC222" s="1">
        <v>69077</v>
      </c>
      <c r="AD222" s="1">
        <v>62122</v>
      </c>
      <c r="AE222" s="1">
        <v>79794</v>
      </c>
      <c r="AF222" s="1">
        <v>10115</v>
      </c>
      <c r="AG222" s="1">
        <v>8797</v>
      </c>
      <c r="AH222" s="1">
        <v>9464</v>
      </c>
      <c r="AI222" s="1">
        <v>10190</v>
      </c>
      <c r="AJ222" s="1">
        <v>10364</v>
      </c>
      <c r="AK222" s="1">
        <v>10471</v>
      </c>
      <c r="AL222" s="1">
        <v>10600</v>
      </c>
      <c r="AM222" s="1">
        <v>10482</v>
      </c>
      <c r="AN222" s="1">
        <v>11055</v>
      </c>
      <c r="AO222" s="1">
        <v>7804</v>
      </c>
      <c r="AP222" s="1">
        <v>8677</v>
      </c>
      <c r="AQ222" s="1">
        <v>10015</v>
      </c>
      <c r="AR222" s="2">
        <v>11.46</v>
      </c>
      <c r="AS222" s="2">
        <v>11.46</v>
      </c>
      <c r="AT222" s="2">
        <v>11.46</v>
      </c>
      <c r="AU222" s="2">
        <v>11.46</v>
      </c>
      <c r="AV222" s="2">
        <v>11.46</v>
      </c>
      <c r="AW222" s="2">
        <v>11.46</v>
      </c>
      <c r="AX222" s="2">
        <v>11.46</v>
      </c>
      <c r="AY222" s="2">
        <v>11.46</v>
      </c>
      <c r="AZ222" s="2">
        <v>11.46</v>
      </c>
      <c r="BA222" s="2">
        <v>11.46</v>
      </c>
      <c r="BB222" s="2">
        <v>11.46</v>
      </c>
      <c r="BC222" s="2">
        <v>11.46</v>
      </c>
      <c r="BD222" s="1">
        <v>885125</v>
      </c>
      <c r="BE222" s="1">
        <v>813729</v>
      </c>
      <c r="BF222" s="1">
        <v>914497</v>
      </c>
      <c r="BG222" s="1">
        <v>844831</v>
      </c>
      <c r="BH222" s="1">
        <v>809603</v>
      </c>
      <c r="BI222" s="1">
        <v>865219</v>
      </c>
      <c r="BJ222" s="1">
        <v>876552</v>
      </c>
      <c r="BK222" s="1">
        <v>855718</v>
      </c>
      <c r="BL222" s="1">
        <v>893594</v>
      </c>
      <c r="BM222" s="1">
        <v>791622</v>
      </c>
      <c r="BN222" s="1">
        <v>711918</v>
      </c>
      <c r="BO222" s="1">
        <v>914439</v>
      </c>
      <c r="BP222" s="1">
        <v>115916</v>
      </c>
      <c r="BQ222" s="1">
        <v>100808</v>
      </c>
      <c r="BR222" s="1">
        <v>108458</v>
      </c>
      <c r="BS222" s="1">
        <v>116782</v>
      </c>
      <c r="BT222" s="1">
        <v>118776</v>
      </c>
      <c r="BU222" s="1">
        <v>119994</v>
      </c>
      <c r="BV222" s="1">
        <v>121480</v>
      </c>
      <c r="BW222" s="1">
        <v>120124</v>
      </c>
      <c r="BX222" s="1">
        <v>126690</v>
      </c>
      <c r="BY222" s="1">
        <v>89438</v>
      </c>
      <c r="BZ222" s="1">
        <v>99444</v>
      </c>
      <c r="CA222" s="1">
        <v>114772</v>
      </c>
      <c r="CB222" s="1">
        <v>24239.302</v>
      </c>
      <c r="CC222" s="1">
        <v>21065.385999999999</v>
      </c>
      <c r="CD222" s="1">
        <v>22834.832999999999</v>
      </c>
      <c r="CE222" s="1">
        <v>24328.15</v>
      </c>
      <c r="CF222" s="1">
        <v>24459.532999999999</v>
      </c>
      <c r="CG222" s="1">
        <v>25090.455000000002</v>
      </c>
      <c r="CH222" s="1">
        <v>25422.985000000001</v>
      </c>
      <c r="CI222" s="1">
        <v>25133.190999999999</v>
      </c>
      <c r="CJ222" s="1">
        <v>26498.120999999999</v>
      </c>
      <c r="CK222" s="1">
        <v>18971</v>
      </c>
      <c r="CL222" s="1">
        <v>20849.807000000001</v>
      </c>
      <c r="CM222" s="1">
        <v>23939.499</v>
      </c>
      <c r="CN222" s="1">
        <v>888032</v>
      </c>
      <c r="CO222" s="1">
        <v>118034</v>
      </c>
      <c r="CP222" s="1">
        <v>10176847</v>
      </c>
      <c r="CQ222" s="1">
        <v>1352682</v>
      </c>
      <c r="CR222" s="1">
        <v>282832.26</v>
      </c>
      <c r="CS222">
        <v>2018</v>
      </c>
      <c r="CT222">
        <v>35981.91733856668</v>
      </c>
      <c r="CV222">
        <v>100</v>
      </c>
      <c r="CW222">
        <v>35.981917338566674</v>
      </c>
    </row>
    <row r="223" spans="1:101">
      <c r="A223" s="100">
        <v>50406</v>
      </c>
      <c r="B223" t="s">
        <v>122</v>
      </c>
      <c r="C223" t="s">
        <v>109</v>
      </c>
      <c r="D223" t="s">
        <v>577</v>
      </c>
      <c r="E223" t="s">
        <v>578</v>
      </c>
      <c r="F223">
        <v>16190</v>
      </c>
      <c r="G223" s="103" t="s">
        <v>174</v>
      </c>
      <c r="H223" t="s">
        <v>113</v>
      </c>
      <c r="I223" t="s">
        <v>114</v>
      </c>
      <c r="J223" t="s">
        <v>8</v>
      </c>
      <c r="K223">
        <v>322122</v>
      </c>
      <c r="L223">
        <v>7</v>
      </c>
      <c r="M223" t="s">
        <v>207</v>
      </c>
      <c r="N223" t="s">
        <v>243</v>
      </c>
      <c r="O223" t="s">
        <v>126</v>
      </c>
      <c r="P223" t="s">
        <v>126</v>
      </c>
      <c r="Q223" t="s">
        <v>118</v>
      </c>
      <c r="R223" t="s">
        <v>119</v>
      </c>
      <c r="S223" t="s">
        <v>127</v>
      </c>
      <c r="T223" s="1">
        <v>144</v>
      </c>
      <c r="U223" s="1">
        <v>119</v>
      </c>
      <c r="V223" s="1">
        <v>77</v>
      </c>
      <c r="W223" s="1">
        <v>127</v>
      </c>
      <c r="X223" s="1">
        <v>100</v>
      </c>
      <c r="Y223" s="1">
        <v>144</v>
      </c>
      <c r="Z223" s="1">
        <v>56</v>
      </c>
      <c r="AA223" s="1">
        <v>81</v>
      </c>
      <c r="AB223" s="1">
        <v>106</v>
      </c>
      <c r="AC223" s="1">
        <v>97</v>
      </c>
      <c r="AD223" s="1">
        <v>202</v>
      </c>
      <c r="AE223" s="1">
        <v>176</v>
      </c>
      <c r="AF223" s="1">
        <v>19</v>
      </c>
      <c r="AG223" s="1">
        <v>15</v>
      </c>
      <c r="AH223" s="1">
        <v>9</v>
      </c>
      <c r="AI223" s="1">
        <v>18</v>
      </c>
      <c r="AJ223" s="1">
        <v>15</v>
      </c>
      <c r="AK223" s="1">
        <v>20</v>
      </c>
      <c r="AL223" s="1">
        <v>8</v>
      </c>
      <c r="AM223" s="1">
        <v>11</v>
      </c>
      <c r="AN223" s="1">
        <v>15</v>
      </c>
      <c r="AO223" s="1">
        <v>11</v>
      </c>
      <c r="AP223" s="1">
        <v>28</v>
      </c>
      <c r="AQ223" s="1">
        <v>22</v>
      </c>
      <c r="AR223" s="2">
        <v>5.85</v>
      </c>
      <c r="AS223" s="2">
        <v>5.85</v>
      </c>
      <c r="AT223" s="2">
        <v>5.85</v>
      </c>
      <c r="AU223" s="2">
        <v>5.85</v>
      </c>
      <c r="AV223" s="2">
        <v>5.85</v>
      </c>
      <c r="AW223" s="2">
        <v>5.85</v>
      </c>
      <c r="AX223" s="2">
        <v>5.85</v>
      </c>
      <c r="AY223" s="2">
        <v>5.85</v>
      </c>
      <c r="AZ223" s="2">
        <v>5.85</v>
      </c>
      <c r="BA223" s="2">
        <v>5.85</v>
      </c>
      <c r="BB223" s="2">
        <v>5.85</v>
      </c>
      <c r="BC223" s="2">
        <v>5.85</v>
      </c>
      <c r="BD223" s="1">
        <v>842</v>
      </c>
      <c r="BE223" s="1">
        <v>696</v>
      </c>
      <c r="BF223" s="1">
        <v>450</v>
      </c>
      <c r="BG223" s="1">
        <v>743</v>
      </c>
      <c r="BH223" s="1">
        <v>585</v>
      </c>
      <c r="BI223" s="1">
        <v>842</v>
      </c>
      <c r="BJ223" s="1">
        <v>328</v>
      </c>
      <c r="BK223" s="1">
        <v>474</v>
      </c>
      <c r="BL223" s="1">
        <v>620</v>
      </c>
      <c r="BM223" s="1">
        <v>567</v>
      </c>
      <c r="BN223" s="1">
        <v>1182</v>
      </c>
      <c r="BO223" s="1">
        <v>1030</v>
      </c>
      <c r="BP223" s="1">
        <v>110</v>
      </c>
      <c r="BQ223" s="1">
        <v>86</v>
      </c>
      <c r="BR223" s="1">
        <v>53</v>
      </c>
      <c r="BS223" s="1">
        <v>103</v>
      </c>
      <c r="BT223" s="1">
        <v>86</v>
      </c>
      <c r="BU223" s="1">
        <v>117</v>
      </c>
      <c r="BV223" s="1">
        <v>45</v>
      </c>
      <c r="BW223" s="1">
        <v>67</v>
      </c>
      <c r="BX223" s="1">
        <v>88</v>
      </c>
      <c r="BY223" s="1">
        <v>64</v>
      </c>
      <c r="BZ223" s="1">
        <v>165</v>
      </c>
      <c r="CA223" s="1">
        <v>129</v>
      </c>
      <c r="CB223" s="1">
        <v>23.068999999999999</v>
      </c>
      <c r="CC223" s="1">
        <v>18.021999999999998</v>
      </c>
      <c r="CD223" s="1">
        <v>11.247999999999999</v>
      </c>
      <c r="CE223" s="1">
        <v>21.393999999999998</v>
      </c>
      <c r="CF223" s="1">
        <v>17.673999999999999</v>
      </c>
      <c r="CG223" s="1">
        <v>24.428999999999998</v>
      </c>
      <c r="CH223" s="1">
        <v>9.5020000000000007</v>
      </c>
      <c r="CI223" s="1">
        <v>13.917</v>
      </c>
      <c r="CJ223" s="1">
        <v>18.388000000000002</v>
      </c>
      <c r="CK223" s="1">
        <v>13.599</v>
      </c>
      <c r="CL223" s="1">
        <v>34.607999999999997</v>
      </c>
      <c r="CM223" s="1">
        <v>26.954000000000001</v>
      </c>
      <c r="CN223" s="1">
        <v>1429</v>
      </c>
      <c r="CO223" s="1">
        <v>191</v>
      </c>
      <c r="CP223" s="1">
        <v>8359</v>
      </c>
      <c r="CQ223" s="1">
        <v>1113</v>
      </c>
      <c r="CR223" s="1">
        <v>232.804</v>
      </c>
      <c r="CS223">
        <v>2018</v>
      </c>
      <c r="CT223">
        <v>35905.740451194994</v>
      </c>
      <c r="CV223">
        <v>1587.3673828663013</v>
      </c>
      <c r="CW223">
        <v>569.95601249890092</v>
      </c>
    </row>
    <row r="224" spans="1:101">
      <c r="A224" s="100">
        <v>50406</v>
      </c>
      <c r="B224" t="s">
        <v>122</v>
      </c>
      <c r="C224" t="s">
        <v>109</v>
      </c>
      <c r="D224" t="s">
        <v>577</v>
      </c>
      <c r="E224" t="s">
        <v>578</v>
      </c>
      <c r="F224">
        <v>16190</v>
      </c>
      <c r="G224" s="103" t="s">
        <v>174</v>
      </c>
      <c r="H224" t="s">
        <v>113</v>
      </c>
      <c r="I224" t="s">
        <v>114</v>
      </c>
      <c r="J224" t="s">
        <v>8</v>
      </c>
      <c r="K224">
        <v>322122</v>
      </c>
      <c r="L224">
        <v>7</v>
      </c>
      <c r="M224" t="s">
        <v>207</v>
      </c>
      <c r="N224" t="s">
        <v>243</v>
      </c>
      <c r="O224" t="s">
        <v>117</v>
      </c>
      <c r="P224" t="s">
        <v>117</v>
      </c>
      <c r="Q224" t="s">
        <v>118</v>
      </c>
      <c r="R224" t="s">
        <v>119</v>
      </c>
      <c r="S224" t="s">
        <v>120</v>
      </c>
      <c r="T224" s="1">
        <v>19048</v>
      </c>
      <c r="U224" s="1">
        <v>6433</v>
      </c>
      <c r="V224" s="1">
        <v>29431</v>
      </c>
      <c r="W224" s="1">
        <v>170496</v>
      </c>
      <c r="X224" s="1">
        <v>217673</v>
      </c>
      <c r="Y224" s="1">
        <v>119377</v>
      </c>
      <c r="Z224" s="1">
        <v>52635</v>
      </c>
      <c r="AA224" s="1">
        <v>42967</v>
      </c>
      <c r="AB224" s="1">
        <v>28822</v>
      </c>
      <c r="AC224" s="1">
        <v>69127</v>
      </c>
      <c r="AD224" s="1">
        <v>53215</v>
      </c>
      <c r="AE224" s="1">
        <v>108725</v>
      </c>
      <c r="AF224" s="1">
        <v>2494</v>
      </c>
      <c r="AG224" s="1">
        <v>797</v>
      </c>
      <c r="AH224" s="1">
        <v>3490</v>
      </c>
      <c r="AI224" s="1">
        <v>23568</v>
      </c>
      <c r="AJ224" s="1">
        <v>31935</v>
      </c>
      <c r="AK224" s="1">
        <v>16556</v>
      </c>
      <c r="AL224" s="1">
        <v>7295</v>
      </c>
      <c r="AM224" s="1">
        <v>6031</v>
      </c>
      <c r="AN224" s="1">
        <v>4086</v>
      </c>
      <c r="AO224" s="1">
        <v>7810</v>
      </c>
      <c r="AP224" s="1">
        <v>7433</v>
      </c>
      <c r="AQ224" s="1">
        <v>13646</v>
      </c>
      <c r="AR224" s="2">
        <v>1.04</v>
      </c>
      <c r="AS224" s="2">
        <v>1.04</v>
      </c>
      <c r="AT224" s="2">
        <v>1.04</v>
      </c>
      <c r="AU224" s="2">
        <v>1.03</v>
      </c>
      <c r="AV224" s="2">
        <v>1.03</v>
      </c>
      <c r="AW224" s="2">
        <v>1.02</v>
      </c>
      <c r="AX224" s="2">
        <v>1.02</v>
      </c>
      <c r="AY224" s="2">
        <v>1.02</v>
      </c>
      <c r="AZ224" s="2">
        <v>1.02</v>
      </c>
      <c r="BA224" s="2">
        <v>1.02</v>
      </c>
      <c r="BB224" s="2">
        <v>1.02</v>
      </c>
      <c r="BC224" s="2">
        <v>1.02</v>
      </c>
      <c r="BD224" s="1">
        <v>19810</v>
      </c>
      <c r="BE224" s="1">
        <v>6690</v>
      </c>
      <c r="BF224" s="1">
        <v>30608</v>
      </c>
      <c r="BG224" s="1">
        <v>175611</v>
      </c>
      <c r="BH224" s="1">
        <v>224203</v>
      </c>
      <c r="BI224" s="1">
        <v>121765</v>
      </c>
      <c r="BJ224" s="1">
        <v>53688</v>
      </c>
      <c r="BK224" s="1">
        <v>43826</v>
      </c>
      <c r="BL224" s="1">
        <v>29398</v>
      </c>
      <c r="BM224" s="1">
        <v>70510</v>
      </c>
      <c r="BN224" s="1">
        <v>54279</v>
      </c>
      <c r="BO224" s="1">
        <v>110900</v>
      </c>
      <c r="BP224" s="1">
        <v>2594</v>
      </c>
      <c r="BQ224" s="1">
        <v>829</v>
      </c>
      <c r="BR224" s="1">
        <v>3630</v>
      </c>
      <c r="BS224" s="1">
        <v>24275</v>
      </c>
      <c r="BT224" s="1">
        <v>32893</v>
      </c>
      <c r="BU224" s="1">
        <v>16887</v>
      </c>
      <c r="BV224" s="1">
        <v>7441</v>
      </c>
      <c r="BW224" s="1">
        <v>6152</v>
      </c>
      <c r="BX224" s="1">
        <v>4168</v>
      </c>
      <c r="BY224" s="1">
        <v>7966</v>
      </c>
      <c r="BZ224" s="1">
        <v>7582</v>
      </c>
      <c r="CA224" s="1">
        <v>13919</v>
      </c>
      <c r="CB224" s="1">
        <v>542.49800000000005</v>
      </c>
      <c r="CC224" s="1">
        <v>173.196</v>
      </c>
      <c r="CD224" s="1">
        <v>764.28300000000002</v>
      </c>
      <c r="CE224" s="1">
        <v>5056.9719999999998</v>
      </c>
      <c r="CF224" s="1">
        <v>6773.5720000000001</v>
      </c>
      <c r="CG224" s="1">
        <v>3531.0479999999998</v>
      </c>
      <c r="CH224" s="1">
        <v>1557.125</v>
      </c>
      <c r="CI224" s="1">
        <v>1287.2180000000001</v>
      </c>
      <c r="CJ224" s="1">
        <v>871.76499999999999</v>
      </c>
      <c r="CK224" s="1">
        <v>1689.74</v>
      </c>
      <c r="CL224" s="1">
        <v>1589.6669999999999</v>
      </c>
      <c r="CM224" s="1">
        <v>2903.2860000000001</v>
      </c>
      <c r="CN224" s="1">
        <v>917949</v>
      </c>
      <c r="CO224" s="1">
        <v>125141</v>
      </c>
      <c r="CP224" s="1">
        <v>941288</v>
      </c>
      <c r="CQ224" s="1">
        <v>128336</v>
      </c>
      <c r="CR224" s="1">
        <v>26740.37</v>
      </c>
      <c r="CS224">
        <v>2018</v>
      </c>
      <c r="CT224">
        <v>35201.008811770371</v>
      </c>
      <c r="CV224">
        <v>475.6390309534886</v>
      </c>
      <c r="CW224">
        <v>167.42973719815672</v>
      </c>
    </row>
    <row r="225" spans="1:101">
      <c r="A225" s="100">
        <v>50406</v>
      </c>
      <c r="B225" t="s">
        <v>122</v>
      </c>
      <c r="C225" t="s">
        <v>109</v>
      </c>
      <c r="D225" t="s">
        <v>577</v>
      </c>
      <c r="E225" t="s">
        <v>578</v>
      </c>
      <c r="F225">
        <v>16190</v>
      </c>
      <c r="G225" s="103" t="s">
        <v>174</v>
      </c>
      <c r="H225" t="s">
        <v>113</v>
      </c>
      <c r="I225" t="s">
        <v>114</v>
      </c>
      <c r="J225" t="s">
        <v>8</v>
      </c>
      <c r="K225">
        <v>322122</v>
      </c>
      <c r="L225">
        <v>7</v>
      </c>
      <c r="M225" t="s">
        <v>207</v>
      </c>
      <c r="N225" t="s">
        <v>243</v>
      </c>
      <c r="O225" t="s">
        <v>579</v>
      </c>
      <c r="P225" t="s">
        <v>369</v>
      </c>
      <c r="Q225" t="s">
        <v>118</v>
      </c>
      <c r="R225" t="s">
        <v>119</v>
      </c>
      <c r="S225" t="s">
        <v>127</v>
      </c>
      <c r="T225" s="1">
        <v>782</v>
      </c>
      <c r="U225" s="1">
        <v>728</v>
      </c>
      <c r="V225" s="1">
        <v>503</v>
      </c>
      <c r="W225" s="1">
        <v>180</v>
      </c>
      <c r="X225" s="1">
        <v>484</v>
      </c>
      <c r="Y225" s="1">
        <v>943</v>
      </c>
      <c r="Z225" s="1">
        <v>726</v>
      </c>
      <c r="AA225" s="1">
        <v>393</v>
      </c>
      <c r="AB225" s="1">
        <v>807</v>
      </c>
      <c r="AC225" s="1">
        <v>271</v>
      </c>
      <c r="AD225" s="1">
        <v>344</v>
      </c>
      <c r="AE225" s="1">
        <v>936</v>
      </c>
      <c r="AF225" s="1">
        <v>103</v>
      </c>
      <c r="AG225" s="1">
        <v>90</v>
      </c>
      <c r="AH225" s="1">
        <v>60</v>
      </c>
      <c r="AI225" s="1">
        <v>25</v>
      </c>
      <c r="AJ225" s="1">
        <v>71</v>
      </c>
      <c r="AK225" s="1">
        <v>131</v>
      </c>
      <c r="AL225" s="1">
        <v>101</v>
      </c>
      <c r="AM225" s="1">
        <v>55</v>
      </c>
      <c r="AN225" s="1">
        <v>114</v>
      </c>
      <c r="AO225" s="1">
        <v>31</v>
      </c>
      <c r="AP225" s="1">
        <v>48</v>
      </c>
      <c r="AQ225" s="1">
        <v>117</v>
      </c>
      <c r="AR225" s="2">
        <v>1.89</v>
      </c>
      <c r="AS225" s="2">
        <v>1.89</v>
      </c>
      <c r="AT225" s="2">
        <v>1.89</v>
      </c>
      <c r="AU225" s="2">
        <v>1.89</v>
      </c>
      <c r="AV225" s="2">
        <v>1.89</v>
      </c>
      <c r="AW225" s="2">
        <v>1.89</v>
      </c>
      <c r="AX225" s="2">
        <v>1.89</v>
      </c>
      <c r="AY225" s="2">
        <v>1.89</v>
      </c>
      <c r="AZ225" s="2">
        <v>1.89</v>
      </c>
      <c r="BA225" s="2">
        <v>1.89</v>
      </c>
      <c r="BB225" s="2">
        <v>1.89</v>
      </c>
      <c r="BC225" s="2">
        <v>1.89</v>
      </c>
      <c r="BD225" s="1">
        <v>1478</v>
      </c>
      <c r="BE225" s="1">
        <v>1376</v>
      </c>
      <c r="BF225" s="1">
        <v>951</v>
      </c>
      <c r="BG225" s="1">
        <v>340</v>
      </c>
      <c r="BH225" s="1">
        <v>915</v>
      </c>
      <c r="BI225" s="1">
        <v>1782</v>
      </c>
      <c r="BJ225" s="1">
        <v>1372</v>
      </c>
      <c r="BK225" s="1">
        <v>743</v>
      </c>
      <c r="BL225" s="1">
        <v>1525</v>
      </c>
      <c r="BM225" s="1">
        <v>512</v>
      </c>
      <c r="BN225" s="1">
        <v>650</v>
      </c>
      <c r="BO225" s="1">
        <v>1769</v>
      </c>
      <c r="BP225" s="1">
        <v>194</v>
      </c>
      <c r="BQ225" s="1">
        <v>170</v>
      </c>
      <c r="BR225" s="1">
        <v>113</v>
      </c>
      <c r="BS225" s="1">
        <v>47</v>
      </c>
      <c r="BT225" s="1">
        <v>134</v>
      </c>
      <c r="BU225" s="1">
        <v>247</v>
      </c>
      <c r="BV225" s="1">
        <v>190</v>
      </c>
      <c r="BW225" s="1">
        <v>104</v>
      </c>
      <c r="BX225" s="1">
        <v>216</v>
      </c>
      <c r="BY225" s="1">
        <v>58</v>
      </c>
      <c r="BZ225" s="1">
        <v>91</v>
      </c>
      <c r="CA225" s="1">
        <v>222</v>
      </c>
      <c r="CB225" s="1">
        <v>40.475000000000001</v>
      </c>
      <c r="CC225" s="1">
        <v>35.619</v>
      </c>
      <c r="CD225" s="1">
        <v>23.738</v>
      </c>
      <c r="CE225" s="1">
        <v>9.7970000000000006</v>
      </c>
      <c r="CF225" s="1">
        <v>27.637</v>
      </c>
      <c r="CG225" s="1">
        <v>51.683999999999997</v>
      </c>
      <c r="CH225" s="1">
        <v>39.796999999999997</v>
      </c>
      <c r="CI225" s="1">
        <v>21.815999999999999</v>
      </c>
      <c r="CJ225" s="1">
        <v>45.228000000000002</v>
      </c>
      <c r="CK225" s="1">
        <v>12.273999999999999</v>
      </c>
      <c r="CL225" s="1">
        <v>19.041</v>
      </c>
      <c r="CM225" s="1">
        <v>46.311999999999998</v>
      </c>
      <c r="CN225" s="1">
        <v>7097</v>
      </c>
      <c r="CO225" s="1">
        <v>946</v>
      </c>
      <c r="CP225" s="1">
        <v>13413</v>
      </c>
      <c r="CQ225" s="1">
        <v>1786</v>
      </c>
      <c r="CR225" s="1">
        <v>373.41800000000001</v>
      </c>
      <c r="CS225">
        <v>2018</v>
      </c>
      <c r="CT225">
        <v>35919.532534585909</v>
      </c>
      <c r="CV225">
        <v>0</v>
      </c>
      <c r="CW225">
        <v>0</v>
      </c>
    </row>
    <row r="226" spans="1:101">
      <c r="A226" s="100">
        <v>50406</v>
      </c>
      <c r="B226" t="s">
        <v>122</v>
      </c>
      <c r="C226" t="s">
        <v>109</v>
      </c>
      <c r="D226" t="s">
        <v>577</v>
      </c>
      <c r="E226" t="s">
        <v>578</v>
      </c>
      <c r="F226">
        <v>16190</v>
      </c>
      <c r="G226" s="103" t="s">
        <v>174</v>
      </c>
      <c r="H226" t="s">
        <v>113</v>
      </c>
      <c r="I226" t="s">
        <v>114</v>
      </c>
      <c r="J226" t="s">
        <v>8</v>
      </c>
      <c r="K226">
        <v>322122</v>
      </c>
      <c r="L226">
        <v>7</v>
      </c>
      <c r="M226" t="s">
        <v>207</v>
      </c>
      <c r="N226" t="s">
        <v>243</v>
      </c>
      <c r="O226" t="s">
        <v>128</v>
      </c>
      <c r="P226" t="s">
        <v>128</v>
      </c>
      <c r="Q226" t="s">
        <v>118</v>
      </c>
      <c r="R226" t="s">
        <v>119</v>
      </c>
      <c r="S226" t="s">
        <v>127</v>
      </c>
      <c r="T226" s="1">
        <v>20900</v>
      </c>
      <c r="U226" s="1">
        <v>5185</v>
      </c>
      <c r="V226" s="1">
        <v>2537</v>
      </c>
      <c r="W226" s="1">
        <v>4760</v>
      </c>
      <c r="X226" s="1">
        <v>6305</v>
      </c>
      <c r="Y226" s="1">
        <v>2310</v>
      </c>
      <c r="Z226" s="1">
        <v>5095</v>
      </c>
      <c r="AA226" s="1">
        <v>5715</v>
      </c>
      <c r="AB226" s="1">
        <v>1851</v>
      </c>
      <c r="AC226" s="1">
        <v>8105</v>
      </c>
      <c r="AD226" s="1">
        <v>6439</v>
      </c>
      <c r="AE226" s="1">
        <v>4593</v>
      </c>
      <c r="AF226" s="1">
        <v>2737</v>
      </c>
      <c r="AG226" s="1">
        <v>642</v>
      </c>
      <c r="AH226" s="1">
        <v>301</v>
      </c>
      <c r="AI226" s="1">
        <v>658</v>
      </c>
      <c r="AJ226" s="1">
        <v>925</v>
      </c>
      <c r="AK226" s="1">
        <v>320</v>
      </c>
      <c r="AL226" s="1">
        <v>706</v>
      </c>
      <c r="AM226" s="1">
        <v>802</v>
      </c>
      <c r="AN226" s="1">
        <v>262</v>
      </c>
      <c r="AO226" s="1">
        <v>916</v>
      </c>
      <c r="AP226" s="1">
        <v>899</v>
      </c>
      <c r="AQ226" s="1">
        <v>576</v>
      </c>
      <c r="AR226" s="2">
        <v>6.29</v>
      </c>
      <c r="AS226" s="2">
        <v>6.29</v>
      </c>
      <c r="AT226" s="2">
        <v>6.29</v>
      </c>
      <c r="AU226" s="2">
        <v>6.29</v>
      </c>
      <c r="AV226" s="2">
        <v>6.29</v>
      </c>
      <c r="AW226" s="2">
        <v>6.29</v>
      </c>
      <c r="AX226" s="2">
        <v>6.29</v>
      </c>
      <c r="AY226" s="2">
        <v>6.29</v>
      </c>
      <c r="AZ226" s="2">
        <v>6.29</v>
      </c>
      <c r="BA226" s="2">
        <v>6.29</v>
      </c>
      <c r="BB226" s="2">
        <v>6.29</v>
      </c>
      <c r="BC226" s="2">
        <v>6.29</v>
      </c>
      <c r="BD226" s="1">
        <v>131461</v>
      </c>
      <c r="BE226" s="1">
        <v>32614</v>
      </c>
      <c r="BF226" s="1">
        <v>15958</v>
      </c>
      <c r="BG226" s="1">
        <v>29940</v>
      </c>
      <c r="BH226" s="1">
        <v>39658</v>
      </c>
      <c r="BI226" s="1">
        <v>14530</v>
      </c>
      <c r="BJ226" s="1">
        <v>32048</v>
      </c>
      <c r="BK226" s="1">
        <v>35947</v>
      </c>
      <c r="BL226" s="1">
        <v>11643</v>
      </c>
      <c r="BM226" s="1">
        <v>50980</v>
      </c>
      <c r="BN226" s="1">
        <v>40501</v>
      </c>
      <c r="BO226" s="1">
        <v>28890</v>
      </c>
      <c r="BP226" s="1">
        <v>17216</v>
      </c>
      <c r="BQ226" s="1">
        <v>4040</v>
      </c>
      <c r="BR226" s="1">
        <v>1893</v>
      </c>
      <c r="BS226" s="1">
        <v>4139</v>
      </c>
      <c r="BT226" s="1">
        <v>5818</v>
      </c>
      <c r="BU226" s="1">
        <v>2015</v>
      </c>
      <c r="BV226" s="1">
        <v>4441</v>
      </c>
      <c r="BW226" s="1">
        <v>5046</v>
      </c>
      <c r="BX226" s="1">
        <v>1651</v>
      </c>
      <c r="BY226" s="1">
        <v>5760</v>
      </c>
      <c r="BZ226" s="1">
        <v>5657</v>
      </c>
      <c r="CA226" s="1">
        <v>3626</v>
      </c>
      <c r="CB226" s="1">
        <v>3600.0839999999998</v>
      </c>
      <c r="CC226" s="1">
        <v>844.28499999999997</v>
      </c>
      <c r="CD226" s="1">
        <v>398.46199999999999</v>
      </c>
      <c r="CE226" s="1">
        <v>862.178</v>
      </c>
      <c r="CF226" s="1">
        <v>1198.1510000000001</v>
      </c>
      <c r="CG226" s="1">
        <v>421.35199999999998</v>
      </c>
      <c r="CH226" s="1">
        <v>929.48699999999997</v>
      </c>
      <c r="CI226" s="1">
        <v>1055.8050000000001</v>
      </c>
      <c r="CJ226" s="1">
        <v>345.24900000000002</v>
      </c>
      <c r="CK226" s="1">
        <v>1221.732</v>
      </c>
      <c r="CL226" s="1">
        <v>1186.154</v>
      </c>
      <c r="CM226" s="1">
        <v>756.32299999999998</v>
      </c>
      <c r="CN226" s="1">
        <v>73795</v>
      </c>
      <c r="CO226" s="1">
        <v>9744</v>
      </c>
      <c r="CP226" s="1">
        <v>464170</v>
      </c>
      <c r="CQ226" s="1">
        <v>61302</v>
      </c>
      <c r="CR226" s="1">
        <v>12819.262000000001</v>
      </c>
      <c r="CS226">
        <v>2018</v>
      </c>
      <c r="CT226">
        <v>36208.79267464851</v>
      </c>
      <c r="CV226">
        <v>1115.164113563842</v>
      </c>
      <c r="CW226">
        <v>403.78746186241341</v>
      </c>
    </row>
    <row r="227" spans="1:101">
      <c r="A227" s="100">
        <v>50406</v>
      </c>
      <c r="B227" t="s">
        <v>122</v>
      </c>
      <c r="C227" t="s">
        <v>109</v>
      </c>
      <c r="D227" t="s">
        <v>577</v>
      </c>
      <c r="E227" t="s">
        <v>578</v>
      </c>
      <c r="F227">
        <v>16190</v>
      </c>
      <c r="G227" s="103" t="s">
        <v>174</v>
      </c>
      <c r="H227" t="s">
        <v>113</v>
      </c>
      <c r="I227" t="s">
        <v>114</v>
      </c>
      <c r="J227" t="s">
        <v>8</v>
      </c>
      <c r="K227">
        <v>322122</v>
      </c>
      <c r="L227">
        <v>7</v>
      </c>
      <c r="M227" t="s">
        <v>207</v>
      </c>
      <c r="N227" t="s">
        <v>243</v>
      </c>
      <c r="O227" t="s">
        <v>486</v>
      </c>
      <c r="P227" t="s">
        <v>369</v>
      </c>
      <c r="Q227" t="s">
        <v>118</v>
      </c>
      <c r="R227" t="s">
        <v>119</v>
      </c>
      <c r="S227" t="s">
        <v>267</v>
      </c>
      <c r="T227" s="1">
        <v>3888</v>
      </c>
      <c r="U227" s="1">
        <v>4518</v>
      </c>
      <c r="V227" s="1">
        <v>5832</v>
      </c>
      <c r="W227" s="1">
        <v>3051</v>
      </c>
      <c r="X227" s="1">
        <v>3336</v>
      </c>
      <c r="Y227" s="1">
        <v>5301</v>
      </c>
      <c r="Z227" s="1">
        <v>5202</v>
      </c>
      <c r="AA227" s="1">
        <v>4806</v>
      </c>
      <c r="AB227" s="1">
        <v>5913</v>
      </c>
      <c r="AC227" s="1">
        <v>4284</v>
      </c>
      <c r="AD227" s="1">
        <v>5337</v>
      </c>
      <c r="AE227" s="1">
        <v>5724</v>
      </c>
      <c r="AF227" s="1">
        <v>509</v>
      </c>
      <c r="AG227" s="1">
        <v>560</v>
      </c>
      <c r="AH227" s="1">
        <v>692</v>
      </c>
      <c r="AI227" s="1">
        <v>422</v>
      </c>
      <c r="AJ227" s="1">
        <v>489</v>
      </c>
      <c r="AK227" s="1">
        <v>735</v>
      </c>
      <c r="AL227" s="1">
        <v>721</v>
      </c>
      <c r="AM227" s="1">
        <v>675</v>
      </c>
      <c r="AN227" s="1">
        <v>838</v>
      </c>
      <c r="AO227" s="1">
        <v>484</v>
      </c>
      <c r="AP227" s="1">
        <v>745</v>
      </c>
      <c r="AQ227" s="1">
        <v>718</v>
      </c>
      <c r="AR227" s="2">
        <v>4.4000000000000004</v>
      </c>
      <c r="AS227" s="2">
        <v>4.4000000000000004</v>
      </c>
      <c r="AT227" s="2">
        <v>4.4000000000000004</v>
      </c>
      <c r="AU227" s="2">
        <v>4.4000000000000004</v>
      </c>
      <c r="AV227" s="2">
        <v>4.4000000000000004</v>
      </c>
      <c r="AW227" s="2">
        <v>4.4000000000000004</v>
      </c>
      <c r="AX227" s="2">
        <v>4.4000000000000004</v>
      </c>
      <c r="AY227" s="2">
        <v>4.4000000000000004</v>
      </c>
      <c r="AZ227" s="2">
        <v>4.4000000000000004</v>
      </c>
      <c r="BA227" s="2">
        <v>4.4000000000000004</v>
      </c>
      <c r="BB227" s="2">
        <v>4.4000000000000004</v>
      </c>
      <c r="BC227" s="2">
        <v>4.4000000000000004</v>
      </c>
      <c r="BD227" s="1">
        <v>17107</v>
      </c>
      <c r="BE227" s="1">
        <v>19879</v>
      </c>
      <c r="BF227" s="1">
        <v>25661</v>
      </c>
      <c r="BG227" s="1">
        <v>13424</v>
      </c>
      <c r="BH227" s="1">
        <v>14678</v>
      </c>
      <c r="BI227" s="1">
        <v>23324</v>
      </c>
      <c r="BJ227" s="1">
        <v>22889</v>
      </c>
      <c r="BK227" s="1">
        <v>21146</v>
      </c>
      <c r="BL227" s="1">
        <v>26017</v>
      </c>
      <c r="BM227" s="1">
        <v>18850</v>
      </c>
      <c r="BN227" s="1">
        <v>23483</v>
      </c>
      <c r="BO227" s="1">
        <v>25186</v>
      </c>
      <c r="BP227" s="1">
        <v>2240</v>
      </c>
      <c r="BQ227" s="1">
        <v>2463</v>
      </c>
      <c r="BR227" s="1">
        <v>3043</v>
      </c>
      <c r="BS227" s="1">
        <v>1856</v>
      </c>
      <c r="BT227" s="1">
        <v>2153</v>
      </c>
      <c r="BU227" s="1">
        <v>3235</v>
      </c>
      <c r="BV227" s="1">
        <v>3172</v>
      </c>
      <c r="BW227" s="1">
        <v>2968</v>
      </c>
      <c r="BX227" s="1">
        <v>3689</v>
      </c>
      <c r="BY227" s="1">
        <v>2130</v>
      </c>
      <c r="BZ227" s="1">
        <v>3280</v>
      </c>
      <c r="CA227" s="1">
        <v>3161</v>
      </c>
      <c r="CB227" s="1">
        <v>468.48399999999998</v>
      </c>
      <c r="CC227" s="1">
        <v>514.62199999999996</v>
      </c>
      <c r="CD227" s="1">
        <v>640.74599999999998</v>
      </c>
      <c r="CE227" s="1">
        <v>386.57499999999999</v>
      </c>
      <c r="CF227" s="1">
        <v>443.46</v>
      </c>
      <c r="CG227" s="1">
        <v>676.38400000000001</v>
      </c>
      <c r="CH227" s="1">
        <v>663.85299999999995</v>
      </c>
      <c r="CI227" s="1">
        <v>621.08799999999997</v>
      </c>
      <c r="CJ227" s="1">
        <v>771.49900000000002</v>
      </c>
      <c r="CK227" s="1">
        <v>451.72500000000002</v>
      </c>
      <c r="CL227" s="1">
        <v>687.73599999999999</v>
      </c>
      <c r="CM227" s="1">
        <v>659.34500000000003</v>
      </c>
      <c r="CN227" s="1">
        <v>57192</v>
      </c>
      <c r="CO227" s="1">
        <v>7588</v>
      </c>
      <c r="CP227" s="1">
        <v>251644</v>
      </c>
      <c r="CQ227" s="1">
        <v>33390</v>
      </c>
      <c r="CR227" s="1">
        <v>6985.5169999999998</v>
      </c>
      <c r="CS227">
        <v>2018</v>
      </c>
      <c r="CT227">
        <v>36023.675842460907</v>
      </c>
      <c r="CV227">
        <v>0</v>
      </c>
      <c r="CW227">
        <v>0</v>
      </c>
    </row>
    <row r="228" spans="1:101">
      <c r="A228" s="100">
        <v>50406</v>
      </c>
      <c r="B228" t="s">
        <v>122</v>
      </c>
      <c r="C228" t="s">
        <v>109</v>
      </c>
      <c r="D228" t="s">
        <v>577</v>
      </c>
      <c r="E228" t="s">
        <v>578</v>
      </c>
      <c r="F228">
        <v>16190</v>
      </c>
      <c r="G228" s="103" t="s">
        <v>174</v>
      </c>
      <c r="H228" t="s">
        <v>113</v>
      </c>
      <c r="I228" t="s">
        <v>114</v>
      </c>
      <c r="J228" t="s">
        <v>8</v>
      </c>
      <c r="K228">
        <v>322122</v>
      </c>
      <c r="L228">
        <v>7</v>
      </c>
      <c r="M228" t="s">
        <v>207</v>
      </c>
      <c r="N228" t="s">
        <v>243</v>
      </c>
      <c r="O228" t="s">
        <v>493</v>
      </c>
      <c r="P228" t="s">
        <v>310</v>
      </c>
      <c r="Q228" t="s">
        <v>118</v>
      </c>
      <c r="R228" t="s">
        <v>119</v>
      </c>
      <c r="S228" t="s">
        <v>267</v>
      </c>
      <c r="T228" s="1">
        <v>2242</v>
      </c>
      <c r="U228" s="1">
        <v>3246</v>
      </c>
      <c r="V228" s="1">
        <v>2808</v>
      </c>
      <c r="W228" s="1">
        <v>1505</v>
      </c>
      <c r="X228" s="1">
        <v>1301</v>
      </c>
      <c r="Y228" s="1">
        <v>2757</v>
      </c>
      <c r="Z228" s="1">
        <v>3062</v>
      </c>
      <c r="AA228" s="1">
        <v>2628</v>
      </c>
      <c r="AB228" s="1">
        <v>2892</v>
      </c>
      <c r="AC228" s="1">
        <v>2211</v>
      </c>
      <c r="AD228" s="1">
        <v>2894</v>
      </c>
      <c r="AE228" s="1">
        <v>3630</v>
      </c>
      <c r="AF228" s="1">
        <v>294</v>
      </c>
      <c r="AG228" s="1">
        <v>402</v>
      </c>
      <c r="AH228" s="1">
        <v>333</v>
      </c>
      <c r="AI228" s="1">
        <v>208</v>
      </c>
      <c r="AJ228" s="1">
        <v>191</v>
      </c>
      <c r="AK228" s="1">
        <v>382</v>
      </c>
      <c r="AL228" s="1">
        <v>424</v>
      </c>
      <c r="AM228" s="1">
        <v>369</v>
      </c>
      <c r="AN228" s="1">
        <v>410</v>
      </c>
      <c r="AO228" s="1">
        <v>250</v>
      </c>
      <c r="AP228" s="1">
        <v>404</v>
      </c>
      <c r="AQ228" s="1">
        <v>456</v>
      </c>
      <c r="AR228" s="2">
        <v>31.61</v>
      </c>
      <c r="AS228" s="2">
        <v>31.61</v>
      </c>
      <c r="AT228" s="2">
        <v>31.61</v>
      </c>
      <c r="AU228" s="2">
        <v>31.61</v>
      </c>
      <c r="AV228" s="2">
        <v>31.61</v>
      </c>
      <c r="AW228" s="2">
        <v>31.61</v>
      </c>
      <c r="AX228" s="2">
        <v>31.61</v>
      </c>
      <c r="AY228" s="2">
        <v>31.61</v>
      </c>
      <c r="AZ228" s="2">
        <v>31.61</v>
      </c>
      <c r="BA228" s="2">
        <v>31.61</v>
      </c>
      <c r="BB228" s="2">
        <v>31.61</v>
      </c>
      <c r="BC228" s="2">
        <v>31.61</v>
      </c>
      <c r="BD228" s="1">
        <v>70870</v>
      </c>
      <c r="BE228" s="1">
        <v>102606</v>
      </c>
      <c r="BF228" s="1">
        <v>88761</v>
      </c>
      <c r="BG228" s="1">
        <v>47573</v>
      </c>
      <c r="BH228" s="1">
        <v>41125</v>
      </c>
      <c r="BI228" s="1">
        <v>87149</v>
      </c>
      <c r="BJ228" s="1">
        <v>96790</v>
      </c>
      <c r="BK228" s="1">
        <v>83071</v>
      </c>
      <c r="BL228" s="1">
        <v>91416</v>
      </c>
      <c r="BM228" s="1">
        <v>69890</v>
      </c>
      <c r="BN228" s="1">
        <v>91479</v>
      </c>
      <c r="BO228" s="1">
        <v>114744</v>
      </c>
      <c r="BP228" s="1">
        <v>9281</v>
      </c>
      <c r="BQ228" s="1">
        <v>12711</v>
      </c>
      <c r="BR228" s="1">
        <v>10527</v>
      </c>
      <c r="BS228" s="1">
        <v>6576</v>
      </c>
      <c r="BT228" s="1">
        <v>6033</v>
      </c>
      <c r="BU228" s="1">
        <v>12086</v>
      </c>
      <c r="BV228" s="1">
        <v>13414</v>
      </c>
      <c r="BW228" s="1">
        <v>11661</v>
      </c>
      <c r="BX228" s="1">
        <v>12961</v>
      </c>
      <c r="BY228" s="1">
        <v>7896</v>
      </c>
      <c r="BZ228" s="1">
        <v>12778</v>
      </c>
      <c r="CA228" s="1">
        <v>14402</v>
      </c>
      <c r="CB228" s="1">
        <v>1940.778</v>
      </c>
      <c r="CC228" s="1">
        <v>2656.212</v>
      </c>
      <c r="CD228" s="1">
        <v>2216.3449999999998</v>
      </c>
      <c r="CE228" s="1">
        <v>1369.9359999999999</v>
      </c>
      <c r="CF228" s="1">
        <v>1242.4469999999999</v>
      </c>
      <c r="CG228" s="1">
        <v>2527.2260000000001</v>
      </c>
      <c r="CH228" s="1">
        <v>2807.232</v>
      </c>
      <c r="CI228" s="1">
        <v>2439.87</v>
      </c>
      <c r="CJ228" s="1">
        <v>2710.8020000000001</v>
      </c>
      <c r="CK228" s="1">
        <v>1674.886</v>
      </c>
      <c r="CL228" s="1">
        <v>2679.1379999999999</v>
      </c>
      <c r="CM228" s="1">
        <v>3003.94</v>
      </c>
      <c r="CN228" s="1">
        <v>31176</v>
      </c>
      <c r="CO228" s="1">
        <v>4123</v>
      </c>
      <c r="CP228" s="1">
        <v>985474</v>
      </c>
      <c r="CQ228" s="1">
        <v>130326</v>
      </c>
      <c r="CR228" s="1">
        <v>27268.812000000002</v>
      </c>
      <c r="CS228">
        <v>2018</v>
      </c>
      <c r="CT228">
        <v>36139.23481521674</v>
      </c>
      <c r="CV228">
        <v>100</v>
      </c>
      <c r="CW228">
        <v>36.139234815216739</v>
      </c>
    </row>
    <row r="229" spans="1:101">
      <c r="A229" s="100">
        <v>50406</v>
      </c>
      <c r="B229" t="s">
        <v>122</v>
      </c>
      <c r="C229" t="s">
        <v>109</v>
      </c>
      <c r="D229" t="s">
        <v>577</v>
      </c>
      <c r="E229" t="s">
        <v>578</v>
      </c>
      <c r="F229">
        <v>16190</v>
      </c>
      <c r="G229" s="103" t="s">
        <v>174</v>
      </c>
      <c r="H229" t="s">
        <v>113</v>
      </c>
      <c r="I229" t="s">
        <v>114</v>
      </c>
      <c r="J229" t="s">
        <v>8</v>
      </c>
      <c r="K229">
        <v>322122</v>
      </c>
      <c r="L229">
        <v>7</v>
      </c>
      <c r="M229" t="s">
        <v>207</v>
      </c>
      <c r="N229" t="s">
        <v>243</v>
      </c>
      <c r="O229" t="s">
        <v>274</v>
      </c>
      <c r="P229" t="s">
        <v>275</v>
      </c>
      <c r="Q229" t="s">
        <v>118</v>
      </c>
      <c r="R229" t="s">
        <v>119</v>
      </c>
      <c r="S229" t="s">
        <v>267</v>
      </c>
      <c r="T229" s="1">
        <v>79717</v>
      </c>
      <c r="U229" s="1">
        <v>71598</v>
      </c>
      <c r="V229" s="1">
        <v>58806</v>
      </c>
      <c r="W229" s="1">
        <v>33445</v>
      </c>
      <c r="X229" s="1">
        <v>47088</v>
      </c>
      <c r="Y229" s="1">
        <v>51056</v>
      </c>
      <c r="Z229" s="1">
        <v>70654</v>
      </c>
      <c r="AA229" s="1">
        <v>72667</v>
      </c>
      <c r="AB229" s="1">
        <v>71805</v>
      </c>
      <c r="AC229" s="1">
        <v>48995</v>
      </c>
      <c r="AD229" s="1">
        <v>74333</v>
      </c>
      <c r="AE229" s="1">
        <v>62928</v>
      </c>
      <c r="AF229" s="1">
        <v>10440</v>
      </c>
      <c r="AG229" s="1">
        <v>8870</v>
      </c>
      <c r="AH229" s="1">
        <v>6974</v>
      </c>
      <c r="AI229" s="1">
        <v>4623</v>
      </c>
      <c r="AJ229" s="1">
        <v>6908</v>
      </c>
      <c r="AK229" s="1">
        <v>7081</v>
      </c>
      <c r="AL229" s="1">
        <v>9792</v>
      </c>
      <c r="AM229" s="1">
        <v>10201</v>
      </c>
      <c r="AN229" s="1">
        <v>10180</v>
      </c>
      <c r="AO229" s="1">
        <v>5536</v>
      </c>
      <c r="AP229" s="1">
        <v>10383</v>
      </c>
      <c r="AQ229" s="1">
        <v>7898</v>
      </c>
      <c r="AR229" s="2">
        <v>8.7799999999999994</v>
      </c>
      <c r="AS229" s="2">
        <v>8.7799999999999994</v>
      </c>
      <c r="AT229" s="2">
        <v>8.7799999999999994</v>
      </c>
      <c r="AU229" s="2">
        <v>8.7799999999999994</v>
      </c>
      <c r="AV229" s="2">
        <v>8.7799999999999994</v>
      </c>
      <c r="AW229" s="2">
        <v>8.7799999999999994</v>
      </c>
      <c r="AX229" s="2">
        <v>8.7799999999999994</v>
      </c>
      <c r="AY229" s="2">
        <v>8.7799999999999994</v>
      </c>
      <c r="AZ229" s="2">
        <v>8.7799999999999994</v>
      </c>
      <c r="BA229" s="2">
        <v>8.7799999999999994</v>
      </c>
      <c r="BB229" s="2">
        <v>8.7799999999999994</v>
      </c>
      <c r="BC229" s="2">
        <v>8.7799999999999994</v>
      </c>
      <c r="BD229" s="1">
        <v>699915</v>
      </c>
      <c r="BE229" s="1">
        <v>628630</v>
      </c>
      <c r="BF229" s="1">
        <v>516317</v>
      </c>
      <c r="BG229" s="1">
        <v>293647</v>
      </c>
      <c r="BH229" s="1">
        <v>413433</v>
      </c>
      <c r="BI229" s="1">
        <v>448272</v>
      </c>
      <c r="BJ229" s="1">
        <v>620342</v>
      </c>
      <c r="BK229" s="1">
        <v>638016</v>
      </c>
      <c r="BL229" s="1">
        <v>630448</v>
      </c>
      <c r="BM229" s="1">
        <v>430176</v>
      </c>
      <c r="BN229" s="1">
        <v>652644</v>
      </c>
      <c r="BO229" s="1">
        <v>552508</v>
      </c>
      <c r="BP229" s="1">
        <v>91661</v>
      </c>
      <c r="BQ229" s="1">
        <v>77877</v>
      </c>
      <c r="BR229" s="1">
        <v>61234</v>
      </c>
      <c r="BS229" s="1">
        <v>40591</v>
      </c>
      <c r="BT229" s="1">
        <v>60654</v>
      </c>
      <c r="BU229" s="1">
        <v>62169</v>
      </c>
      <c r="BV229" s="1">
        <v>85972</v>
      </c>
      <c r="BW229" s="1">
        <v>89563</v>
      </c>
      <c r="BX229" s="1">
        <v>89382</v>
      </c>
      <c r="BY229" s="1">
        <v>48602</v>
      </c>
      <c r="BZ229" s="1">
        <v>91164</v>
      </c>
      <c r="CA229" s="1">
        <v>69345</v>
      </c>
      <c r="CB229" s="1">
        <v>19167.310000000001</v>
      </c>
      <c r="CC229" s="1">
        <v>16273.657999999999</v>
      </c>
      <c r="CD229" s="1">
        <v>12892.344999999999</v>
      </c>
      <c r="CE229" s="1">
        <v>8455.9979999999996</v>
      </c>
      <c r="CF229" s="1">
        <v>12490.526</v>
      </c>
      <c r="CG229" s="1">
        <v>12999.422</v>
      </c>
      <c r="CH229" s="1">
        <v>17992.019</v>
      </c>
      <c r="CI229" s="1">
        <v>18739.095000000001</v>
      </c>
      <c r="CJ229" s="1">
        <v>18694.948</v>
      </c>
      <c r="CK229" s="1">
        <v>10309.044</v>
      </c>
      <c r="CL229" s="1">
        <v>19113.848999999998</v>
      </c>
      <c r="CM229" s="1">
        <v>14464.341</v>
      </c>
      <c r="CN229" s="1">
        <v>743092</v>
      </c>
      <c r="CO229" s="1">
        <v>98886</v>
      </c>
      <c r="CP229" s="1">
        <v>6524348</v>
      </c>
      <c r="CQ229" s="1">
        <v>868214</v>
      </c>
      <c r="CR229" s="1">
        <v>181592.56</v>
      </c>
      <c r="CS229">
        <v>2018</v>
      </c>
      <c r="CT229">
        <v>35928.498392224879</v>
      </c>
      <c r="CV229">
        <v>200</v>
      </c>
      <c r="CW229">
        <v>71.856996784449763</v>
      </c>
    </row>
    <row r="230" spans="1:101">
      <c r="A230" s="100">
        <v>50447</v>
      </c>
      <c r="B230" t="s">
        <v>122</v>
      </c>
      <c r="C230" t="s">
        <v>109</v>
      </c>
      <c r="D230" t="s">
        <v>581</v>
      </c>
      <c r="E230" t="s">
        <v>582</v>
      </c>
      <c r="F230">
        <v>16721</v>
      </c>
      <c r="G230" s="103" t="s">
        <v>174</v>
      </c>
      <c r="H230" t="s">
        <v>113</v>
      </c>
      <c r="I230" t="s">
        <v>114</v>
      </c>
      <c r="J230" t="s">
        <v>8</v>
      </c>
      <c r="K230">
        <v>322122</v>
      </c>
      <c r="L230">
        <v>7</v>
      </c>
      <c r="M230" t="s">
        <v>207</v>
      </c>
      <c r="N230" t="s">
        <v>243</v>
      </c>
      <c r="O230" t="s">
        <v>220</v>
      </c>
      <c r="P230" t="s">
        <v>266</v>
      </c>
      <c r="Q230" t="s">
        <v>118</v>
      </c>
      <c r="R230" t="s">
        <v>132</v>
      </c>
      <c r="S230" t="s">
        <v>267</v>
      </c>
      <c r="T230" s="1">
        <v>4351</v>
      </c>
      <c r="U230" s="1">
        <v>2343</v>
      </c>
      <c r="V230" s="1">
        <v>1636</v>
      </c>
      <c r="W230" s="1">
        <v>1333</v>
      </c>
      <c r="X230" s="1">
        <v>734</v>
      </c>
      <c r="Y230" s="1">
        <v>1708</v>
      </c>
      <c r="Z230" s="1">
        <v>1168</v>
      </c>
      <c r="AA230" s="1">
        <v>1468</v>
      </c>
      <c r="AB230" s="1">
        <v>1510</v>
      </c>
      <c r="AC230" s="1">
        <v>1315</v>
      </c>
      <c r="AD230" s="1">
        <v>1482</v>
      </c>
      <c r="AE230" s="1">
        <v>2007</v>
      </c>
      <c r="AF230" s="1">
        <v>1095</v>
      </c>
      <c r="AG230" s="1">
        <v>529</v>
      </c>
      <c r="AH230" s="1">
        <v>300</v>
      </c>
      <c r="AI230" s="1">
        <v>234</v>
      </c>
      <c r="AJ230" s="1">
        <v>88</v>
      </c>
      <c r="AK230" s="1">
        <v>418</v>
      </c>
      <c r="AL230" s="1">
        <v>225</v>
      </c>
      <c r="AM230" s="1">
        <v>322</v>
      </c>
      <c r="AN230" s="1">
        <v>278</v>
      </c>
      <c r="AO230" s="1">
        <v>236</v>
      </c>
      <c r="AP230" s="1">
        <v>246</v>
      </c>
      <c r="AQ230" s="1">
        <v>313</v>
      </c>
      <c r="AR230" s="2">
        <v>25.4</v>
      </c>
      <c r="AS230" s="2">
        <v>25.42</v>
      </c>
      <c r="AT230" s="2">
        <v>25.42</v>
      </c>
      <c r="AU230" s="2">
        <v>25.42</v>
      </c>
      <c r="AV230" s="2">
        <v>25.55</v>
      </c>
      <c r="AW230" s="2">
        <v>25.55</v>
      </c>
      <c r="AX230" s="2">
        <v>25.55</v>
      </c>
      <c r="AY230" s="2">
        <v>25.55</v>
      </c>
      <c r="AZ230" s="2">
        <v>25.55</v>
      </c>
      <c r="BA230" s="2">
        <v>25.55</v>
      </c>
      <c r="BB230" s="2">
        <v>25.55</v>
      </c>
      <c r="BC230" s="2">
        <v>24.62</v>
      </c>
      <c r="BD230" s="1">
        <v>110515</v>
      </c>
      <c r="BE230" s="1">
        <v>59559</v>
      </c>
      <c r="BF230" s="1">
        <v>41587</v>
      </c>
      <c r="BG230" s="1">
        <v>33885</v>
      </c>
      <c r="BH230" s="1">
        <v>18754</v>
      </c>
      <c r="BI230" s="1">
        <v>43639</v>
      </c>
      <c r="BJ230" s="1">
        <v>29842</v>
      </c>
      <c r="BK230" s="1">
        <v>37507</v>
      </c>
      <c r="BL230" s="1">
        <v>38581</v>
      </c>
      <c r="BM230" s="1">
        <v>33598</v>
      </c>
      <c r="BN230" s="1">
        <v>37865</v>
      </c>
      <c r="BO230" s="1">
        <v>49412</v>
      </c>
      <c r="BP230" s="1">
        <v>27814</v>
      </c>
      <c r="BQ230" s="1">
        <v>13454</v>
      </c>
      <c r="BR230" s="1">
        <v>7622</v>
      </c>
      <c r="BS230" s="1">
        <v>5948</v>
      </c>
      <c r="BT230" s="1">
        <v>2253</v>
      </c>
      <c r="BU230" s="1">
        <v>10686</v>
      </c>
      <c r="BV230" s="1">
        <v>5752</v>
      </c>
      <c r="BW230" s="1">
        <v>8216</v>
      </c>
      <c r="BX230" s="1">
        <v>7092</v>
      </c>
      <c r="BY230" s="1">
        <v>6033</v>
      </c>
      <c r="BZ230" s="1">
        <v>6291</v>
      </c>
      <c r="CA230" s="1">
        <v>7710</v>
      </c>
      <c r="CB230" s="1">
        <v>5235.4260000000004</v>
      </c>
      <c r="CC230" s="1">
        <v>2464.0129999999999</v>
      </c>
      <c r="CD230" s="1">
        <v>996.90700000000004</v>
      </c>
      <c r="CE230" s="1">
        <v>423.09</v>
      </c>
      <c r="CF230" s="1">
        <v>55.014000000000003</v>
      </c>
      <c r="CG230" s="1">
        <v>928.50400000000002</v>
      </c>
      <c r="CH230" s="1">
        <v>671.16700000000003</v>
      </c>
      <c r="CI230" s="1">
        <v>960.77599999999995</v>
      </c>
      <c r="CJ230" s="1">
        <v>722.38400000000001</v>
      </c>
      <c r="CK230" s="1">
        <v>631.00900000000001</v>
      </c>
      <c r="CL230" s="1">
        <v>603.88400000000001</v>
      </c>
      <c r="CM230" s="1">
        <v>851.27300000000002</v>
      </c>
      <c r="CN230" s="1">
        <v>21055</v>
      </c>
      <c r="CO230" s="1">
        <v>4284</v>
      </c>
      <c r="CP230" s="1">
        <v>534744</v>
      </c>
      <c r="CQ230" s="1">
        <v>108871</v>
      </c>
      <c r="CR230" s="1">
        <v>14543.447</v>
      </c>
      <c r="CS230">
        <v>2018</v>
      </c>
      <c r="CT230">
        <v>36768.724773432325</v>
      </c>
      <c r="CV230">
        <v>386</v>
      </c>
      <c r="CW230">
        <v>141.92727762544877</v>
      </c>
    </row>
    <row r="231" spans="1:101">
      <c r="A231" s="100">
        <v>50447</v>
      </c>
      <c r="B231" t="s">
        <v>122</v>
      </c>
      <c r="C231" t="s">
        <v>109</v>
      </c>
      <c r="D231" t="s">
        <v>581</v>
      </c>
      <c r="E231" t="s">
        <v>582</v>
      </c>
      <c r="F231">
        <v>16721</v>
      </c>
      <c r="G231" s="103" t="s">
        <v>174</v>
      </c>
      <c r="H231" t="s">
        <v>113</v>
      </c>
      <c r="I231" t="s">
        <v>114</v>
      </c>
      <c r="J231" t="s">
        <v>8</v>
      </c>
      <c r="K231">
        <v>322122</v>
      </c>
      <c r="L231">
        <v>7</v>
      </c>
      <c r="M231" t="s">
        <v>207</v>
      </c>
      <c r="N231" t="s">
        <v>243</v>
      </c>
      <c r="O231" t="s">
        <v>126</v>
      </c>
      <c r="P231" t="s">
        <v>126</v>
      </c>
      <c r="Q231" t="s">
        <v>118</v>
      </c>
      <c r="R231" t="s">
        <v>142</v>
      </c>
      <c r="S231" t="s">
        <v>127</v>
      </c>
      <c r="T231" s="1">
        <v>0</v>
      </c>
      <c r="U231" s="1">
        <v>0</v>
      </c>
      <c r="V231" s="1">
        <v>0</v>
      </c>
      <c r="W231" s="1">
        <v>0</v>
      </c>
      <c r="X231" s="1">
        <v>0</v>
      </c>
      <c r="Y231" s="1">
        <v>0</v>
      </c>
      <c r="Z231" s="1">
        <v>0</v>
      </c>
      <c r="AA231" s="1">
        <v>0</v>
      </c>
      <c r="AB231" s="1">
        <v>0</v>
      </c>
      <c r="AC231" s="1">
        <v>0</v>
      </c>
      <c r="AD231" s="1">
        <v>0</v>
      </c>
      <c r="AE231" s="1">
        <v>0</v>
      </c>
      <c r="AF231" s="1">
        <v>0</v>
      </c>
      <c r="AG231" s="1">
        <v>0</v>
      </c>
      <c r="AH231" s="1">
        <v>0</v>
      </c>
      <c r="AI231" s="1">
        <v>0</v>
      </c>
      <c r="AJ231" s="1">
        <v>0</v>
      </c>
      <c r="AK231" s="1">
        <v>0</v>
      </c>
      <c r="AL231" s="1">
        <v>0</v>
      </c>
      <c r="AM231" s="1">
        <v>0</v>
      </c>
      <c r="AN231" s="1">
        <v>0</v>
      </c>
      <c r="AO231" s="1">
        <v>0</v>
      </c>
      <c r="AP231" s="1">
        <v>0</v>
      </c>
      <c r="AQ231" s="1">
        <v>0</v>
      </c>
      <c r="AR231" s="2">
        <v>0</v>
      </c>
      <c r="AS231" s="2">
        <v>0</v>
      </c>
      <c r="AT231" s="2">
        <v>0</v>
      </c>
      <c r="AU231" s="2">
        <v>0</v>
      </c>
      <c r="AV231" s="2">
        <v>0</v>
      </c>
      <c r="AW231" s="2">
        <v>0</v>
      </c>
      <c r="AX231" s="2">
        <v>0</v>
      </c>
      <c r="AY231" s="2">
        <v>0</v>
      </c>
      <c r="AZ231" s="2">
        <v>0</v>
      </c>
      <c r="BA231" s="2">
        <v>0</v>
      </c>
      <c r="BB231" s="2">
        <v>0</v>
      </c>
      <c r="BC231" s="2">
        <v>0</v>
      </c>
      <c r="BD231" s="1">
        <v>0</v>
      </c>
      <c r="BE231" s="1">
        <v>0</v>
      </c>
      <c r="BF231" s="1">
        <v>0</v>
      </c>
      <c r="BG231" s="1">
        <v>0</v>
      </c>
      <c r="BH231" s="1">
        <v>0</v>
      </c>
      <c r="BI231" s="1">
        <v>0</v>
      </c>
      <c r="BJ231" s="1">
        <v>0</v>
      </c>
      <c r="BK231" s="1">
        <v>0</v>
      </c>
      <c r="BL231" s="1">
        <v>0</v>
      </c>
      <c r="BM231" s="1">
        <v>0</v>
      </c>
      <c r="BN231" s="1">
        <v>0</v>
      </c>
      <c r="BO231" s="1">
        <v>0</v>
      </c>
      <c r="BP231" s="1">
        <v>0</v>
      </c>
      <c r="BQ231" s="1">
        <v>0</v>
      </c>
      <c r="BR231" s="1">
        <v>0</v>
      </c>
      <c r="BS231" s="1">
        <v>0</v>
      </c>
      <c r="BT231" s="1">
        <v>0</v>
      </c>
      <c r="BU231" s="1">
        <v>0</v>
      </c>
      <c r="BV231" s="1">
        <v>0</v>
      </c>
      <c r="BW231" s="1">
        <v>0</v>
      </c>
      <c r="BX231" s="1">
        <v>0</v>
      </c>
      <c r="BY231" s="1">
        <v>0</v>
      </c>
      <c r="BZ231" s="1">
        <v>0</v>
      </c>
      <c r="CA231" s="1">
        <v>0</v>
      </c>
      <c r="CB231" s="1">
        <v>0</v>
      </c>
      <c r="CC231" s="1">
        <v>0</v>
      </c>
      <c r="CD231" s="1">
        <v>0</v>
      </c>
      <c r="CE231" s="1">
        <v>0</v>
      </c>
      <c r="CF231" s="1">
        <v>0</v>
      </c>
      <c r="CG231" s="1">
        <v>0</v>
      </c>
      <c r="CH231" s="1">
        <v>0</v>
      </c>
      <c r="CI231" s="1">
        <v>0</v>
      </c>
      <c r="CJ231" s="1">
        <v>0</v>
      </c>
      <c r="CK231" s="1">
        <v>0</v>
      </c>
      <c r="CL231" s="1">
        <v>0</v>
      </c>
      <c r="CM231" s="1">
        <v>0</v>
      </c>
      <c r="CN231" s="1">
        <v>0</v>
      </c>
      <c r="CO231" s="1">
        <v>0</v>
      </c>
      <c r="CP231" s="1">
        <v>0</v>
      </c>
      <c r="CQ231" s="1">
        <v>0</v>
      </c>
      <c r="CR231" s="1">
        <v>0</v>
      </c>
      <c r="CS231">
        <v>2018</v>
      </c>
      <c r="CT231" t="s">
        <v>8</v>
      </c>
      <c r="CV231">
        <v>1587.3673828663013</v>
      </c>
      <c r="CW231" t="s">
        <v>8</v>
      </c>
    </row>
    <row r="232" spans="1:101">
      <c r="A232" s="100">
        <v>50447</v>
      </c>
      <c r="B232" t="s">
        <v>122</v>
      </c>
      <c r="C232" t="s">
        <v>109</v>
      </c>
      <c r="D232" t="s">
        <v>581</v>
      </c>
      <c r="E232" t="s">
        <v>582</v>
      </c>
      <c r="F232">
        <v>16721</v>
      </c>
      <c r="G232" s="103" t="s">
        <v>174</v>
      </c>
      <c r="H232" t="s">
        <v>113</v>
      </c>
      <c r="I232" t="s">
        <v>114</v>
      </c>
      <c r="J232" t="s">
        <v>8</v>
      </c>
      <c r="K232">
        <v>322122</v>
      </c>
      <c r="L232">
        <v>7</v>
      </c>
      <c r="M232" t="s">
        <v>207</v>
      </c>
      <c r="N232" t="s">
        <v>243</v>
      </c>
      <c r="O232" t="s">
        <v>128</v>
      </c>
      <c r="P232" t="s">
        <v>128</v>
      </c>
      <c r="Q232" t="s">
        <v>118</v>
      </c>
      <c r="R232" t="s">
        <v>132</v>
      </c>
      <c r="S232" t="s">
        <v>127</v>
      </c>
      <c r="T232" s="1">
        <v>682</v>
      </c>
      <c r="U232" s="1">
        <v>498</v>
      </c>
      <c r="V232" s="1">
        <v>839</v>
      </c>
      <c r="W232" s="1">
        <v>63</v>
      </c>
      <c r="X232" s="1">
        <v>1984</v>
      </c>
      <c r="Y232" s="1">
        <v>196</v>
      </c>
      <c r="Z232" s="1">
        <v>334</v>
      </c>
      <c r="AA232" s="1">
        <v>111</v>
      </c>
      <c r="AB232" s="1">
        <v>354</v>
      </c>
      <c r="AC232" s="1">
        <v>48</v>
      </c>
      <c r="AD232" s="1">
        <v>137</v>
      </c>
      <c r="AE232" s="1">
        <v>1269</v>
      </c>
      <c r="AF232" s="1">
        <v>172</v>
      </c>
      <c r="AG232" s="1">
        <v>113</v>
      </c>
      <c r="AH232" s="1">
        <v>154</v>
      </c>
      <c r="AI232" s="1">
        <v>11</v>
      </c>
      <c r="AJ232" s="1">
        <v>238</v>
      </c>
      <c r="AK232" s="1">
        <v>48</v>
      </c>
      <c r="AL232" s="1">
        <v>64</v>
      </c>
      <c r="AM232" s="1">
        <v>24</v>
      </c>
      <c r="AN232" s="1">
        <v>65</v>
      </c>
      <c r="AO232" s="1">
        <v>9</v>
      </c>
      <c r="AP232" s="1">
        <v>23</v>
      </c>
      <c r="AQ232" s="1">
        <v>198</v>
      </c>
      <c r="AR232" s="2">
        <v>6.3</v>
      </c>
      <c r="AS232" s="2">
        <v>6.3</v>
      </c>
      <c r="AT232" s="2">
        <v>6.3</v>
      </c>
      <c r="AU232" s="2">
        <v>6.3</v>
      </c>
      <c r="AV232" s="2">
        <v>6.3</v>
      </c>
      <c r="AW232" s="2">
        <v>6.3</v>
      </c>
      <c r="AX232" s="2">
        <v>6.3</v>
      </c>
      <c r="AY232" s="2">
        <v>6.3</v>
      </c>
      <c r="AZ232" s="2">
        <v>6.3</v>
      </c>
      <c r="BA232" s="2">
        <v>6.3</v>
      </c>
      <c r="BB232" s="2">
        <v>6.3</v>
      </c>
      <c r="BC232" s="2">
        <v>6.3</v>
      </c>
      <c r="BD232" s="1">
        <v>4297</v>
      </c>
      <c r="BE232" s="1">
        <v>3137</v>
      </c>
      <c r="BF232" s="1">
        <v>5286</v>
      </c>
      <c r="BG232" s="1">
        <v>397</v>
      </c>
      <c r="BH232" s="1">
        <v>12499</v>
      </c>
      <c r="BI232" s="1">
        <v>1235</v>
      </c>
      <c r="BJ232" s="1">
        <v>2104</v>
      </c>
      <c r="BK232" s="1">
        <v>699</v>
      </c>
      <c r="BL232" s="1">
        <v>2230</v>
      </c>
      <c r="BM232" s="1">
        <v>302</v>
      </c>
      <c r="BN232" s="1">
        <v>863</v>
      </c>
      <c r="BO232" s="1">
        <v>7995</v>
      </c>
      <c r="BP232" s="1">
        <v>1081</v>
      </c>
      <c r="BQ232" s="1">
        <v>709</v>
      </c>
      <c r="BR232" s="1">
        <v>969</v>
      </c>
      <c r="BS232" s="1">
        <v>70</v>
      </c>
      <c r="BT232" s="1">
        <v>1502</v>
      </c>
      <c r="BU232" s="1">
        <v>302</v>
      </c>
      <c r="BV232" s="1">
        <v>406</v>
      </c>
      <c r="BW232" s="1">
        <v>153</v>
      </c>
      <c r="BX232" s="1">
        <v>410</v>
      </c>
      <c r="BY232" s="1">
        <v>54</v>
      </c>
      <c r="BZ232" s="1">
        <v>143</v>
      </c>
      <c r="CA232" s="1">
        <v>1247</v>
      </c>
      <c r="CB232" s="1">
        <v>203.542</v>
      </c>
      <c r="CC232" s="1">
        <v>129.797</v>
      </c>
      <c r="CD232" s="1">
        <v>126.706</v>
      </c>
      <c r="CE232" s="1">
        <v>4.9560000000000004</v>
      </c>
      <c r="CF232" s="1">
        <v>36.665999999999997</v>
      </c>
      <c r="CG232" s="1">
        <v>26.273</v>
      </c>
      <c r="CH232" s="1">
        <v>47.323999999999998</v>
      </c>
      <c r="CI232" s="1">
        <v>17.913</v>
      </c>
      <c r="CJ232" s="1">
        <v>41.758000000000003</v>
      </c>
      <c r="CK232" s="1">
        <v>5.6790000000000003</v>
      </c>
      <c r="CL232" s="1">
        <v>13.765000000000001</v>
      </c>
      <c r="CM232" s="1">
        <v>137.732</v>
      </c>
      <c r="CN232" s="1">
        <v>6515</v>
      </c>
      <c r="CO232" s="1">
        <v>1119</v>
      </c>
      <c r="CP232" s="1">
        <v>41044</v>
      </c>
      <c r="CQ232" s="1">
        <v>7046</v>
      </c>
      <c r="CR232" s="1">
        <v>792.11099999999999</v>
      </c>
      <c r="CS232">
        <v>2018</v>
      </c>
      <c r="CT232">
        <v>51815.970236494635</v>
      </c>
      <c r="CV232">
        <v>1115.164113563842</v>
      </c>
      <c r="CW232">
        <v>577.83310517230962</v>
      </c>
    </row>
    <row r="233" spans="1:101">
      <c r="A233" s="100">
        <v>50447</v>
      </c>
      <c r="B233" t="s">
        <v>122</v>
      </c>
      <c r="C233" t="s">
        <v>109</v>
      </c>
      <c r="D233" t="s">
        <v>581</v>
      </c>
      <c r="E233" t="s">
        <v>582</v>
      </c>
      <c r="F233">
        <v>16721</v>
      </c>
      <c r="G233" s="103" t="s">
        <v>174</v>
      </c>
      <c r="H233" t="s">
        <v>113</v>
      </c>
      <c r="I233" t="s">
        <v>114</v>
      </c>
      <c r="J233" t="s">
        <v>8</v>
      </c>
      <c r="K233">
        <v>322122</v>
      </c>
      <c r="L233">
        <v>7</v>
      </c>
      <c r="M233" t="s">
        <v>207</v>
      </c>
      <c r="N233" t="s">
        <v>243</v>
      </c>
      <c r="O233" t="s">
        <v>274</v>
      </c>
      <c r="P233" t="s">
        <v>275</v>
      </c>
      <c r="Q233" t="s">
        <v>118</v>
      </c>
      <c r="R233" t="s">
        <v>132</v>
      </c>
      <c r="S233" t="s">
        <v>267</v>
      </c>
      <c r="T233" s="1">
        <v>36858</v>
      </c>
      <c r="U233" s="1">
        <v>40331</v>
      </c>
      <c r="V233" s="1">
        <v>31240</v>
      </c>
      <c r="W233" s="1">
        <v>18173</v>
      </c>
      <c r="X233" s="1">
        <v>14844</v>
      </c>
      <c r="Y233" s="1">
        <v>17061</v>
      </c>
      <c r="Z233" s="1">
        <v>20659</v>
      </c>
      <c r="AA233" s="1">
        <v>17116</v>
      </c>
      <c r="AB233" s="1">
        <v>26396</v>
      </c>
      <c r="AC233" s="1">
        <v>20977</v>
      </c>
      <c r="AD233" s="1">
        <v>22115</v>
      </c>
      <c r="AE233" s="1">
        <v>24274</v>
      </c>
      <c r="AF233" s="1">
        <v>9276</v>
      </c>
      <c r="AG233" s="1">
        <v>9111</v>
      </c>
      <c r="AH233" s="1">
        <v>5726</v>
      </c>
      <c r="AI233" s="1">
        <v>3190</v>
      </c>
      <c r="AJ233" s="1">
        <v>1784</v>
      </c>
      <c r="AK233" s="1">
        <v>4178</v>
      </c>
      <c r="AL233" s="1">
        <v>3982</v>
      </c>
      <c r="AM233" s="1">
        <v>3749</v>
      </c>
      <c r="AN233" s="1">
        <v>4852</v>
      </c>
      <c r="AO233" s="1">
        <v>3767</v>
      </c>
      <c r="AP233" s="1">
        <v>3674</v>
      </c>
      <c r="AQ233" s="1">
        <v>3788</v>
      </c>
      <c r="AR233" s="2">
        <v>9.4</v>
      </c>
      <c r="AS233" s="2">
        <v>9.4</v>
      </c>
      <c r="AT233" s="2">
        <v>9.4</v>
      </c>
      <c r="AU233" s="2">
        <v>9.4</v>
      </c>
      <c r="AV233" s="2">
        <v>9.4</v>
      </c>
      <c r="AW233" s="2">
        <v>9.4</v>
      </c>
      <c r="AX233" s="2">
        <v>9.4</v>
      </c>
      <c r="AY233" s="2">
        <v>9.4</v>
      </c>
      <c r="AZ233" s="2">
        <v>9.4</v>
      </c>
      <c r="BA233" s="2">
        <v>9.4</v>
      </c>
      <c r="BB233" s="2">
        <v>9.4</v>
      </c>
      <c r="BC233" s="2">
        <v>9.4</v>
      </c>
      <c r="BD233" s="1">
        <v>346465</v>
      </c>
      <c r="BE233" s="1">
        <v>379111</v>
      </c>
      <c r="BF233" s="1">
        <v>293656</v>
      </c>
      <c r="BG233" s="1">
        <v>170826</v>
      </c>
      <c r="BH233" s="1">
        <v>139534</v>
      </c>
      <c r="BI233" s="1">
        <v>160373</v>
      </c>
      <c r="BJ233" s="1">
        <v>194195</v>
      </c>
      <c r="BK233" s="1">
        <v>160890</v>
      </c>
      <c r="BL233" s="1">
        <v>248122</v>
      </c>
      <c r="BM233" s="1">
        <v>197184</v>
      </c>
      <c r="BN233" s="1">
        <v>207881</v>
      </c>
      <c r="BO233" s="1">
        <v>228176</v>
      </c>
      <c r="BP233" s="1">
        <v>87196</v>
      </c>
      <c r="BQ233" s="1">
        <v>85642</v>
      </c>
      <c r="BR233" s="1">
        <v>53820</v>
      </c>
      <c r="BS233" s="1">
        <v>29984</v>
      </c>
      <c r="BT233" s="1">
        <v>16767</v>
      </c>
      <c r="BU233" s="1">
        <v>39272</v>
      </c>
      <c r="BV233" s="1">
        <v>37429</v>
      </c>
      <c r="BW233" s="1">
        <v>35242</v>
      </c>
      <c r="BX233" s="1">
        <v>45609</v>
      </c>
      <c r="BY233" s="1">
        <v>35406</v>
      </c>
      <c r="BZ233" s="1">
        <v>34539</v>
      </c>
      <c r="CA233" s="1">
        <v>35603</v>
      </c>
      <c r="CB233" s="1">
        <v>16413.031999999999</v>
      </c>
      <c r="CC233" s="1">
        <v>15684.19</v>
      </c>
      <c r="CD233" s="1">
        <v>7039.3869999999997</v>
      </c>
      <c r="CE233" s="1">
        <v>2132.9540000000002</v>
      </c>
      <c r="CF233" s="1">
        <v>409.32</v>
      </c>
      <c r="CG233" s="1">
        <v>3412.223</v>
      </c>
      <c r="CH233" s="1">
        <v>4367.509</v>
      </c>
      <c r="CI233" s="1">
        <v>4121.3109999999997</v>
      </c>
      <c r="CJ233" s="1">
        <v>4645.8580000000002</v>
      </c>
      <c r="CK233" s="1">
        <v>3703.3119999999999</v>
      </c>
      <c r="CL233" s="1">
        <v>3315.3510000000001</v>
      </c>
      <c r="CM233" s="1">
        <v>3930.9949999999999</v>
      </c>
      <c r="CN233" s="1">
        <v>290044</v>
      </c>
      <c r="CO233" s="1">
        <v>57077</v>
      </c>
      <c r="CP233" s="1">
        <v>2726413</v>
      </c>
      <c r="CQ233" s="1">
        <v>536509</v>
      </c>
      <c r="CR233" s="1">
        <v>69175.441999999995</v>
      </c>
      <c r="CS233">
        <v>2018</v>
      </c>
      <c r="CT233">
        <v>39413.018857183451</v>
      </c>
      <c r="CV233">
        <v>200</v>
      </c>
      <c r="CW233">
        <v>78.826037714366905</v>
      </c>
    </row>
    <row r="234" spans="1:101">
      <c r="A234" s="100">
        <v>50564</v>
      </c>
      <c r="B234" t="s">
        <v>108</v>
      </c>
      <c r="C234" t="s">
        <v>109</v>
      </c>
      <c r="D234" t="s">
        <v>586</v>
      </c>
      <c r="E234" t="s">
        <v>587</v>
      </c>
      <c r="F234">
        <v>54842</v>
      </c>
      <c r="G234" s="103" t="s">
        <v>121</v>
      </c>
      <c r="H234" t="s">
        <v>113</v>
      </c>
      <c r="I234" t="s">
        <v>114</v>
      </c>
      <c r="J234" t="s">
        <v>8</v>
      </c>
      <c r="K234">
        <v>22</v>
      </c>
      <c r="L234">
        <v>2</v>
      </c>
      <c r="M234" t="s">
        <v>115</v>
      </c>
      <c r="N234" t="s">
        <v>242</v>
      </c>
      <c r="O234" t="s">
        <v>212</v>
      </c>
      <c r="P234" t="s">
        <v>213</v>
      </c>
      <c r="Q234" t="s">
        <v>118</v>
      </c>
      <c r="R234" t="s">
        <v>142</v>
      </c>
      <c r="S234" t="s">
        <v>120</v>
      </c>
      <c r="T234" s="1">
        <v>14581</v>
      </c>
      <c r="U234" s="1">
        <v>14717</v>
      </c>
      <c r="V234" s="1">
        <v>15369</v>
      </c>
      <c r="W234" s="1">
        <v>12482</v>
      </c>
      <c r="X234" s="1">
        <v>13435</v>
      </c>
      <c r="Y234" s="1">
        <v>15081</v>
      </c>
      <c r="Z234" s="1">
        <v>15864</v>
      </c>
      <c r="AA234" s="1">
        <v>15508</v>
      </c>
      <c r="AB234" s="1">
        <v>15325</v>
      </c>
      <c r="AC234" s="1">
        <v>15077</v>
      </c>
      <c r="AD234" s="1">
        <v>15314</v>
      </c>
      <c r="AE234" s="1">
        <v>16310</v>
      </c>
      <c r="AF234" s="1">
        <v>14581</v>
      </c>
      <c r="AG234" s="1">
        <v>14717</v>
      </c>
      <c r="AH234" s="1">
        <v>15369</v>
      </c>
      <c r="AI234" s="1">
        <v>12482</v>
      </c>
      <c r="AJ234" s="1">
        <v>13435</v>
      </c>
      <c r="AK234" s="1">
        <v>15081</v>
      </c>
      <c r="AL234" s="1">
        <v>15864</v>
      </c>
      <c r="AM234" s="1">
        <v>15508</v>
      </c>
      <c r="AN234" s="1">
        <v>15325</v>
      </c>
      <c r="AO234" s="1">
        <v>15077</v>
      </c>
      <c r="AP234" s="1">
        <v>15314</v>
      </c>
      <c r="AQ234" s="1">
        <v>16310</v>
      </c>
      <c r="AR234" s="2">
        <v>0.52400000000000002</v>
      </c>
      <c r="AS234" s="2">
        <v>0.52400000000000002</v>
      </c>
      <c r="AT234" s="2">
        <v>0.52400000000000002</v>
      </c>
      <c r="AU234" s="2">
        <v>0.52400000000000002</v>
      </c>
      <c r="AV234" s="2">
        <v>0.52400000000000002</v>
      </c>
      <c r="AW234" s="2">
        <v>0.52400000000000002</v>
      </c>
      <c r="AX234" s="2">
        <v>0.52400000000000002</v>
      </c>
      <c r="AY234" s="2">
        <v>0.52400000000000002</v>
      </c>
      <c r="AZ234" s="2">
        <v>0.52400000000000002</v>
      </c>
      <c r="BA234" s="2">
        <v>0.52400000000000002</v>
      </c>
      <c r="BB234" s="2">
        <v>0.52400000000000002</v>
      </c>
      <c r="BC234" s="2">
        <v>0.52400000000000002</v>
      </c>
      <c r="BD234" s="1">
        <v>7640</v>
      </c>
      <c r="BE234" s="1">
        <v>7712</v>
      </c>
      <c r="BF234" s="1">
        <v>8053</v>
      </c>
      <c r="BG234" s="1">
        <v>6541</v>
      </c>
      <c r="BH234" s="1">
        <v>7040</v>
      </c>
      <c r="BI234" s="1">
        <v>7902</v>
      </c>
      <c r="BJ234" s="1">
        <v>8313</v>
      </c>
      <c r="BK234" s="1">
        <v>8126</v>
      </c>
      <c r="BL234" s="1">
        <v>8030</v>
      </c>
      <c r="BM234" s="1">
        <v>7900</v>
      </c>
      <c r="BN234" s="1">
        <v>8025</v>
      </c>
      <c r="BO234" s="1">
        <v>8546</v>
      </c>
      <c r="BP234" s="1">
        <v>7640</v>
      </c>
      <c r="BQ234" s="1">
        <v>7712</v>
      </c>
      <c r="BR234" s="1">
        <v>8053</v>
      </c>
      <c r="BS234" s="1">
        <v>6541</v>
      </c>
      <c r="BT234" s="1">
        <v>7040</v>
      </c>
      <c r="BU234" s="1">
        <v>7902</v>
      </c>
      <c r="BV234" s="1">
        <v>8313</v>
      </c>
      <c r="BW234" s="1">
        <v>8126</v>
      </c>
      <c r="BX234" s="1">
        <v>8030</v>
      </c>
      <c r="BY234" s="1">
        <v>7900</v>
      </c>
      <c r="BZ234" s="1">
        <v>8025</v>
      </c>
      <c r="CA234" s="1">
        <v>8546</v>
      </c>
      <c r="CB234" s="1">
        <v>620.32799999999997</v>
      </c>
      <c r="CC234" s="1">
        <v>626.12400000000002</v>
      </c>
      <c r="CD234" s="1">
        <v>653.846</v>
      </c>
      <c r="CE234" s="1">
        <v>531.01400000000001</v>
      </c>
      <c r="CF234" s="1">
        <v>571.59400000000005</v>
      </c>
      <c r="CG234" s="1">
        <v>641.61900000000003</v>
      </c>
      <c r="CH234" s="1">
        <v>674.91800000000001</v>
      </c>
      <c r="CI234" s="1">
        <v>659.74800000000005</v>
      </c>
      <c r="CJ234" s="1">
        <v>651.96600000000001</v>
      </c>
      <c r="CK234" s="1">
        <v>641.428</v>
      </c>
      <c r="CL234" s="1">
        <v>651.53499999999997</v>
      </c>
      <c r="CM234" s="1">
        <v>693.88</v>
      </c>
      <c r="CN234" s="1">
        <v>179063</v>
      </c>
      <c r="CO234" s="1">
        <v>179063</v>
      </c>
      <c r="CP234" s="1">
        <v>93828</v>
      </c>
      <c r="CQ234" s="1">
        <v>93828</v>
      </c>
      <c r="CR234" s="1">
        <v>7618</v>
      </c>
      <c r="CS234">
        <v>2018</v>
      </c>
      <c r="CT234">
        <v>12316.618535048568</v>
      </c>
      <c r="CV234">
        <v>0</v>
      </c>
      <c r="CW234">
        <v>0</v>
      </c>
    </row>
    <row r="235" spans="1:101">
      <c r="A235" s="100">
        <v>50621</v>
      </c>
      <c r="B235" t="s">
        <v>122</v>
      </c>
      <c r="C235" t="s">
        <v>109</v>
      </c>
      <c r="D235" t="s">
        <v>588</v>
      </c>
      <c r="E235" t="s">
        <v>589</v>
      </c>
      <c r="F235">
        <v>18000</v>
      </c>
      <c r="G235" s="103" t="s">
        <v>137</v>
      </c>
      <c r="H235" t="s">
        <v>113</v>
      </c>
      <c r="I235" t="s">
        <v>114</v>
      </c>
      <c r="J235" t="s">
        <v>8</v>
      </c>
      <c r="K235">
        <v>622</v>
      </c>
      <c r="L235">
        <v>5</v>
      </c>
      <c r="M235" t="s">
        <v>155</v>
      </c>
      <c r="N235" t="s">
        <v>231</v>
      </c>
      <c r="O235" t="s">
        <v>126</v>
      </c>
      <c r="P235" t="s">
        <v>126</v>
      </c>
      <c r="Q235" t="s">
        <v>118</v>
      </c>
      <c r="R235" t="s">
        <v>119</v>
      </c>
      <c r="S235" t="s">
        <v>127</v>
      </c>
      <c r="T235" s="1">
        <v>0</v>
      </c>
      <c r="U235" s="1">
        <v>0</v>
      </c>
      <c r="V235" s="1">
        <v>0</v>
      </c>
      <c r="W235" s="1">
        <v>0</v>
      </c>
      <c r="X235" s="1">
        <v>0</v>
      </c>
      <c r="Y235" s="1">
        <v>0</v>
      </c>
      <c r="Z235" s="1">
        <v>0</v>
      </c>
      <c r="AA235" s="1">
        <v>0</v>
      </c>
      <c r="AB235" s="1">
        <v>0</v>
      </c>
      <c r="AC235" s="1">
        <v>0</v>
      </c>
      <c r="AD235" s="1">
        <v>0</v>
      </c>
      <c r="AE235" s="1" t="s">
        <v>109</v>
      </c>
      <c r="AF235" s="1">
        <v>0</v>
      </c>
      <c r="AG235" s="1">
        <v>0</v>
      </c>
      <c r="AH235" s="1">
        <v>0</v>
      </c>
      <c r="AI235" s="1">
        <v>0</v>
      </c>
      <c r="AJ235" s="1">
        <v>0</v>
      </c>
      <c r="AK235" s="1">
        <v>0</v>
      </c>
      <c r="AL235" s="1">
        <v>0</v>
      </c>
      <c r="AM235" s="1">
        <v>0</v>
      </c>
      <c r="AN235" s="1">
        <v>0</v>
      </c>
      <c r="AO235" s="1">
        <v>0</v>
      </c>
      <c r="AP235" s="1">
        <v>0</v>
      </c>
      <c r="AQ235" s="1" t="s">
        <v>109</v>
      </c>
      <c r="AR235" s="2">
        <v>0</v>
      </c>
      <c r="AS235" s="2">
        <v>0</v>
      </c>
      <c r="AT235" s="2">
        <v>0</v>
      </c>
      <c r="AU235" s="2">
        <v>0</v>
      </c>
      <c r="AV235" s="2">
        <v>0</v>
      </c>
      <c r="AW235" s="2">
        <v>0</v>
      </c>
      <c r="AX235" s="2">
        <v>0</v>
      </c>
      <c r="AY235" s="2">
        <v>0</v>
      </c>
      <c r="AZ235" s="2">
        <v>0</v>
      </c>
      <c r="BA235" s="2">
        <v>0</v>
      </c>
      <c r="BB235" s="2">
        <v>0</v>
      </c>
      <c r="BC235" s="2" t="s">
        <v>109</v>
      </c>
      <c r="BD235" s="1">
        <v>0</v>
      </c>
      <c r="BE235" s="1">
        <v>0</v>
      </c>
      <c r="BF235" s="1">
        <v>0</v>
      </c>
      <c r="BG235" s="1">
        <v>0</v>
      </c>
      <c r="BH235" s="1">
        <v>0</v>
      </c>
      <c r="BI235" s="1">
        <v>0</v>
      </c>
      <c r="BJ235" s="1">
        <v>0</v>
      </c>
      <c r="BK235" s="1">
        <v>0</v>
      </c>
      <c r="BL235" s="1">
        <v>0</v>
      </c>
      <c r="BM235" s="1">
        <v>0</v>
      </c>
      <c r="BN235" s="1">
        <v>0</v>
      </c>
      <c r="BO235" s="1" t="s">
        <v>109</v>
      </c>
      <c r="BP235" s="1">
        <v>0</v>
      </c>
      <c r="BQ235" s="1">
        <v>0</v>
      </c>
      <c r="BR235" s="1">
        <v>0</v>
      </c>
      <c r="BS235" s="1">
        <v>0</v>
      </c>
      <c r="BT235" s="1">
        <v>0</v>
      </c>
      <c r="BU235" s="1">
        <v>0</v>
      </c>
      <c r="BV235" s="1">
        <v>0</v>
      </c>
      <c r="BW235" s="1">
        <v>0</v>
      </c>
      <c r="BX235" s="1">
        <v>0</v>
      </c>
      <c r="BY235" s="1">
        <v>0</v>
      </c>
      <c r="BZ235" s="1">
        <v>0</v>
      </c>
      <c r="CA235" s="1" t="s">
        <v>109</v>
      </c>
      <c r="CB235" s="1">
        <v>0</v>
      </c>
      <c r="CC235" s="1">
        <v>0</v>
      </c>
      <c r="CD235" s="1">
        <v>0</v>
      </c>
      <c r="CE235" s="1">
        <v>0</v>
      </c>
      <c r="CF235" s="1">
        <v>0</v>
      </c>
      <c r="CG235" s="1">
        <v>0</v>
      </c>
      <c r="CH235" s="1">
        <v>0</v>
      </c>
      <c r="CI235" s="1">
        <v>0</v>
      </c>
      <c r="CJ235" s="1">
        <v>0</v>
      </c>
      <c r="CK235" s="1">
        <v>0</v>
      </c>
      <c r="CL235" s="1">
        <v>0</v>
      </c>
      <c r="CM235" s="1" t="s">
        <v>109</v>
      </c>
      <c r="CN235" s="1">
        <v>0</v>
      </c>
      <c r="CO235" s="1">
        <v>0</v>
      </c>
      <c r="CP235" s="1">
        <v>0</v>
      </c>
      <c r="CQ235" s="1">
        <v>0</v>
      </c>
      <c r="CR235" s="1">
        <v>0</v>
      </c>
      <c r="CS235">
        <v>2018</v>
      </c>
      <c r="CT235" t="s">
        <v>8</v>
      </c>
      <c r="CV235">
        <v>1587.3673828663013</v>
      </c>
      <c r="CW235" t="s">
        <v>8</v>
      </c>
    </row>
    <row r="236" spans="1:101">
      <c r="A236" s="100">
        <v>50621</v>
      </c>
      <c r="B236" t="s">
        <v>122</v>
      </c>
      <c r="C236" t="s">
        <v>109</v>
      </c>
      <c r="D236" t="s">
        <v>588</v>
      </c>
      <c r="E236" t="s">
        <v>589</v>
      </c>
      <c r="F236">
        <v>18000</v>
      </c>
      <c r="G236" s="103" t="s">
        <v>137</v>
      </c>
      <c r="H236" t="s">
        <v>113</v>
      </c>
      <c r="I236" t="s">
        <v>114</v>
      </c>
      <c r="J236" t="s">
        <v>8</v>
      </c>
      <c r="K236">
        <v>622</v>
      </c>
      <c r="L236">
        <v>5</v>
      </c>
      <c r="M236" t="s">
        <v>155</v>
      </c>
      <c r="N236" t="s">
        <v>231</v>
      </c>
      <c r="O236" t="s">
        <v>117</v>
      </c>
      <c r="P236" t="s">
        <v>117</v>
      </c>
      <c r="Q236" t="s">
        <v>118</v>
      </c>
      <c r="R236" t="s">
        <v>119</v>
      </c>
      <c r="S236" t="s">
        <v>120</v>
      </c>
      <c r="T236" s="1">
        <v>38744</v>
      </c>
      <c r="U236" s="1">
        <v>41899</v>
      </c>
      <c r="V236" s="1">
        <v>35994</v>
      </c>
      <c r="W236" s="1">
        <v>35402</v>
      </c>
      <c r="X236" s="1">
        <v>33324</v>
      </c>
      <c r="Y236" s="1">
        <v>45071</v>
      </c>
      <c r="Z236" s="1">
        <v>51913</v>
      </c>
      <c r="AA236" s="1">
        <v>51745</v>
      </c>
      <c r="AB236" s="1">
        <v>34438</v>
      </c>
      <c r="AC236" s="1">
        <v>34493</v>
      </c>
      <c r="AD236" s="1">
        <v>33304</v>
      </c>
      <c r="AE236" s="1" t="s">
        <v>109</v>
      </c>
      <c r="AF236" s="1">
        <v>11446</v>
      </c>
      <c r="AG236" s="1">
        <v>11425</v>
      </c>
      <c r="AH236" s="1">
        <v>10566</v>
      </c>
      <c r="AI236" s="1">
        <v>10215</v>
      </c>
      <c r="AJ236" s="1">
        <v>10156</v>
      </c>
      <c r="AK236" s="1">
        <v>12740</v>
      </c>
      <c r="AL236" s="1">
        <v>14931</v>
      </c>
      <c r="AM236" s="1">
        <v>14822</v>
      </c>
      <c r="AN236" s="1">
        <v>10034</v>
      </c>
      <c r="AO236" s="1">
        <v>8993</v>
      </c>
      <c r="AP236" s="1">
        <v>9895</v>
      </c>
      <c r="AQ236" s="1" t="s">
        <v>109</v>
      </c>
      <c r="AR236" s="2">
        <v>1.038</v>
      </c>
      <c r="AS236" s="2">
        <v>1.038</v>
      </c>
      <c r="AT236" s="2">
        <v>1.038</v>
      </c>
      <c r="AU236" s="2">
        <v>1.038</v>
      </c>
      <c r="AV236" s="2">
        <v>1.038</v>
      </c>
      <c r="AW236" s="2">
        <v>1.038</v>
      </c>
      <c r="AX236" s="2">
        <v>1.038</v>
      </c>
      <c r="AY236" s="2">
        <v>1.038</v>
      </c>
      <c r="AZ236" s="2">
        <v>1.038</v>
      </c>
      <c r="BA236" s="2">
        <v>1.038</v>
      </c>
      <c r="BB236" s="2">
        <v>1.038</v>
      </c>
      <c r="BC236" s="2" t="s">
        <v>109</v>
      </c>
      <c r="BD236" s="1">
        <v>40216</v>
      </c>
      <c r="BE236" s="1">
        <v>43491</v>
      </c>
      <c r="BF236" s="1">
        <v>37362</v>
      </c>
      <c r="BG236" s="1">
        <v>36747</v>
      </c>
      <c r="BH236" s="1">
        <v>34590</v>
      </c>
      <c r="BI236" s="1">
        <v>46784</v>
      </c>
      <c r="BJ236" s="1">
        <v>53886</v>
      </c>
      <c r="BK236" s="1">
        <v>53711</v>
      </c>
      <c r="BL236" s="1">
        <v>35747</v>
      </c>
      <c r="BM236" s="1">
        <v>35804</v>
      </c>
      <c r="BN236" s="1">
        <v>34570</v>
      </c>
      <c r="BO236" s="1" t="s">
        <v>109</v>
      </c>
      <c r="BP236" s="1">
        <v>11881</v>
      </c>
      <c r="BQ236" s="1">
        <v>11859</v>
      </c>
      <c r="BR236" s="1">
        <v>10967</v>
      </c>
      <c r="BS236" s="1">
        <v>10603</v>
      </c>
      <c r="BT236" s="1">
        <v>10542</v>
      </c>
      <c r="BU236" s="1">
        <v>13224</v>
      </c>
      <c r="BV236" s="1">
        <v>15498</v>
      </c>
      <c r="BW236" s="1">
        <v>15385</v>
      </c>
      <c r="BX236" s="1">
        <v>10415</v>
      </c>
      <c r="BY236" s="1">
        <v>9335</v>
      </c>
      <c r="BZ236" s="1">
        <v>10271</v>
      </c>
      <c r="CA236" s="1" t="s">
        <v>109</v>
      </c>
      <c r="CB236" s="1">
        <v>2283</v>
      </c>
      <c r="CC236" s="1">
        <v>2364</v>
      </c>
      <c r="CD236" s="1">
        <v>2082</v>
      </c>
      <c r="CE236" s="1">
        <v>2082</v>
      </c>
      <c r="CF236" s="1">
        <v>2127</v>
      </c>
      <c r="CG236" s="1">
        <v>2655</v>
      </c>
      <c r="CH236" s="1">
        <v>3119</v>
      </c>
      <c r="CI236" s="1">
        <v>3091</v>
      </c>
      <c r="CJ236" s="1">
        <v>2143</v>
      </c>
      <c r="CK236" s="1">
        <v>2134</v>
      </c>
      <c r="CL236" s="1">
        <v>1995</v>
      </c>
      <c r="CM236" s="1" t="s">
        <v>109</v>
      </c>
      <c r="CN236" s="1">
        <v>436327</v>
      </c>
      <c r="CO236" s="1">
        <v>125223</v>
      </c>
      <c r="CP236" s="1">
        <v>452908</v>
      </c>
      <c r="CQ236" s="1">
        <v>129980</v>
      </c>
      <c r="CR236" s="1">
        <v>26075</v>
      </c>
      <c r="CS236">
        <v>2018</v>
      </c>
      <c r="CT236">
        <v>17369.434324065198</v>
      </c>
      <c r="CV236">
        <v>475.6390309534886</v>
      </c>
      <c r="CW236">
        <v>82.615809101086342</v>
      </c>
    </row>
    <row r="237" spans="1:101">
      <c r="A237" s="100">
        <v>50621</v>
      </c>
      <c r="B237" t="s">
        <v>122</v>
      </c>
      <c r="C237" t="s">
        <v>109</v>
      </c>
      <c r="D237" t="s">
        <v>588</v>
      </c>
      <c r="E237" t="s">
        <v>589</v>
      </c>
      <c r="F237">
        <v>18000</v>
      </c>
      <c r="G237" s="103" t="s">
        <v>137</v>
      </c>
      <c r="H237" t="s">
        <v>113</v>
      </c>
      <c r="I237" t="s">
        <v>114</v>
      </c>
      <c r="J237" t="s">
        <v>8</v>
      </c>
      <c r="K237">
        <v>622</v>
      </c>
      <c r="L237">
        <v>5</v>
      </c>
      <c r="M237" t="s">
        <v>155</v>
      </c>
      <c r="N237" t="s">
        <v>231</v>
      </c>
      <c r="O237" t="s">
        <v>128</v>
      </c>
      <c r="P237" t="s">
        <v>128</v>
      </c>
      <c r="Q237" t="s">
        <v>118</v>
      </c>
      <c r="R237" t="s">
        <v>119</v>
      </c>
      <c r="S237" t="s">
        <v>127</v>
      </c>
      <c r="T237" s="1">
        <v>0</v>
      </c>
      <c r="U237" s="1">
        <v>0</v>
      </c>
      <c r="V237" s="1">
        <v>0</v>
      </c>
      <c r="W237" s="1">
        <v>0</v>
      </c>
      <c r="X237" s="1">
        <v>0</v>
      </c>
      <c r="Y237" s="1">
        <v>0</v>
      </c>
      <c r="Z237" s="1">
        <v>0</v>
      </c>
      <c r="AA237" s="1">
        <v>0</v>
      </c>
      <c r="AB237" s="1">
        <v>0</v>
      </c>
      <c r="AC237" s="1">
        <v>0</v>
      </c>
      <c r="AD237" s="1">
        <v>0</v>
      </c>
      <c r="AE237" s="1" t="s">
        <v>109</v>
      </c>
      <c r="AF237" s="1">
        <v>0</v>
      </c>
      <c r="AG237" s="1">
        <v>0</v>
      </c>
      <c r="AH237" s="1">
        <v>0</v>
      </c>
      <c r="AI237" s="1">
        <v>0</v>
      </c>
      <c r="AJ237" s="1">
        <v>0</v>
      </c>
      <c r="AK237" s="1">
        <v>0</v>
      </c>
      <c r="AL237" s="1">
        <v>0</v>
      </c>
      <c r="AM237" s="1">
        <v>0</v>
      </c>
      <c r="AN237" s="1">
        <v>0</v>
      </c>
      <c r="AO237" s="1">
        <v>0</v>
      </c>
      <c r="AP237" s="1">
        <v>0</v>
      </c>
      <c r="AQ237" s="1" t="s">
        <v>109</v>
      </c>
      <c r="AR237" s="2">
        <v>0</v>
      </c>
      <c r="AS237" s="2">
        <v>0</v>
      </c>
      <c r="AT237" s="2">
        <v>0</v>
      </c>
      <c r="AU237" s="2">
        <v>0</v>
      </c>
      <c r="AV237" s="2">
        <v>0</v>
      </c>
      <c r="AW237" s="2">
        <v>0</v>
      </c>
      <c r="AX237" s="2">
        <v>0</v>
      </c>
      <c r="AY237" s="2">
        <v>0</v>
      </c>
      <c r="AZ237" s="2">
        <v>0</v>
      </c>
      <c r="BA237" s="2">
        <v>0</v>
      </c>
      <c r="BB237" s="2">
        <v>0</v>
      </c>
      <c r="BC237" s="2" t="s">
        <v>109</v>
      </c>
      <c r="BD237" s="1">
        <v>0</v>
      </c>
      <c r="BE237" s="1">
        <v>0</v>
      </c>
      <c r="BF237" s="1">
        <v>0</v>
      </c>
      <c r="BG237" s="1">
        <v>0</v>
      </c>
      <c r="BH237" s="1">
        <v>0</v>
      </c>
      <c r="BI237" s="1">
        <v>0</v>
      </c>
      <c r="BJ237" s="1">
        <v>0</v>
      </c>
      <c r="BK237" s="1">
        <v>0</v>
      </c>
      <c r="BL237" s="1">
        <v>0</v>
      </c>
      <c r="BM237" s="1">
        <v>0</v>
      </c>
      <c r="BN237" s="1">
        <v>0</v>
      </c>
      <c r="BO237" s="1" t="s">
        <v>109</v>
      </c>
      <c r="BP237" s="1">
        <v>0</v>
      </c>
      <c r="BQ237" s="1">
        <v>0</v>
      </c>
      <c r="BR237" s="1">
        <v>0</v>
      </c>
      <c r="BS237" s="1">
        <v>0</v>
      </c>
      <c r="BT237" s="1">
        <v>0</v>
      </c>
      <c r="BU237" s="1">
        <v>0</v>
      </c>
      <c r="BV237" s="1">
        <v>0</v>
      </c>
      <c r="BW237" s="1">
        <v>0</v>
      </c>
      <c r="BX237" s="1">
        <v>0</v>
      </c>
      <c r="BY237" s="1">
        <v>0</v>
      </c>
      <c r="BZ237" s="1">
        <v>0</v>
      </c>
      <c r="CA237" s="1" t="s">
        <v>109</v>
      </c>
      <c r="CB237" s="1">
        <v>0</v>
      </c>
      <c r="CC237" s="1">
        <v>0</v>
      </c>
      <c r="CD237" s="1">
        <v>0</v>
      </c>
      <c r="CE237" s="1">
        <v>0</v>
      </c>
      <c r="CF237" s="1">
        <v>0</v>
      </c>
      <c r="CG237" s="1">
        <v>0</v>
      </c>
      <c r="CH237" s="1">
        <v>0</v>
      </c>
      <c r="CI237" s="1">
        <v>0</v>
      </c>
      <c r="CJ237" s="1">
        <v>0</v>
      </c>
      <c r="CK237" s="1">
        <v>0</v>
      </c>
      <c r="CL237" s="1">
        <v>0</v>
      </c>
      <c r="CM237" s="1" t="s">
        <v>109</v>
      </c>
      <c r="CN237" s="1">
        <v>0</v>
      </c>
      <c r="CO237" s="1">
        <v>0</v>
      </c>
      <c r="CP237" s="1">
        <v>0</v>
      </c>
      <c r="CQ237" s="1">
        <v>0</v>
      </c>
      <c r="CR237" s="1">
        <v>0</v>
      </c>
      <c r="CS237">
        <v>2018</v>
      </c>
      <c r="CT237" t="s">
        <v>8</v>
      </c>
      <c r="CV237">
        <v>1115.164113563842</v>
      </c>
      <c r="CW237" t="s">
        <v>8</v>
      </c>
    </row>
    <row r="238" spans="1:101">
      <c r="A238" s="100">
        <v>50621</v>
      </c>
      <c r="B238" t="s">
        <v>122</v>
      </c>
      <c r="C238" t="s">
        <v>109</v>
      </c>
      <c r="D238" t="s">
        <v>588</v>
      </c>
      <c r="E238" t="s">
        <v>589</v>
      </c>
      <c r="F238">
        <v>18000</v>
      </c>
      <c r="G238" s="103" t="s">
        <v>137</v>
      </c>
      <c r="H238" t="s">
        <v>113</v>
      </c>
      <c r="I238" t="s">
        <v>114</v>
      </c>
      <c r="J238" t="s">
        <v>8</v>
      </c>
      <c r="K238">
        <v>622</v>
      </c>
      <c r="L238">
        <v>5</v>
      </c>
      <c r="M238" t="s">
        <v>155</v>
      </c>
      <c r="N238" t="s">
        <v>242</v>
      </c>
      <c r="O238" t="s">
        <v>117</v>
      </c>
      <c r="P238" t="s">
        <v>117</v>
      </c>
      <c r="Q238" t="s">
        <v>118</v>
      </c>
      <c r="R238" t="s">
        <v>119</v>
      </c>
      <c r="S238" t="s">
        <v>120</v>
      </c>
      <c r="T238" s="1">
        <v>0</v>
      </c>
      <c r="U238" s="1">
        <v>0</v>
      </c>
      <c r="V238" s="1">
        <v>141</v>
      </c>
      <c r="W238" s="1">
        <v>54</v>
      </c>
      <c r="X238" s="1">
        <v>2872</v>
      </c>
      <c r="Y238" s="1">
        <v>408</v>
      </c>
      <c r="Z238" s="1">
        <v>211</v>
      </c>
      <c r="AA238" s="1">
        <v>1661</v>
      </c>
      <c r="AB238" s="1">
        <v>3584</v>
      </c>
      <c r="AC238" s="1">
        <v>1893</v>
      </c>
      <c r="AD238" s="1">
        <v>57</v>
      </c>
      <c r="AE238" s="1" t="s">
        <v>109</v>
      </c>
      <c r="AF238" s="1">
        <v>0</v>
      </c>
      <c r="AG238" s="1">
        <v>0</v>
      </c>
      <c r="AH238" s="1">
        <v>50</v>
      </c>
      <c r="AI238" s="1">
        <v>21</v>
      </c>
      <c r="AJ238" s="1">
        <v>1108</v>
      </c>
      <c r="AK238" s="1">
        <v>156</v>
      </c>
      <c r="AL238" s="1">
        <v>84</v>
      </c>
      <c r="AM238" s="1">
        <v>641</v>
      </c>
      <c r="AN238" s="1">
        <v>1404</v>
      </c>
      <c r="AO238" s="1">
        <v>733</v>
      </c>
      <c r="AP238" s="1">
        <v>21</v>
      </c>
      <c r="AQ238" s="1" t="s">
        <v>109</v>
      </c>
      <c r="AR238" s="2">
        <v>0</v>
      </c>
      <c r="AS238" s="2">
        <v>0</v>
      </c>
      <c r="AT238" s="2">
        <v>1.038</v>
      </c>
      <c r="AU238" s="2">
        <v>1.038</v>
      </c>
      <c r="AV238" s="2">
        <v>1.038</v>
      </c>
      <c r="AW238" s="2">
        <v>1.038</v>
      </c>
      <c r="AX238" s="2">
        <v>1.038</v>
      </c>
      <c r="AY238" s="2">
        <v>1.038</v>
      </c>
      <c r="AZ238" s="2">
        <v>1.038</v>
      </c>
      <c r="BA238" s="2">
        <v>1.038</v>
      </c>
      <c r="BB238" s="2">
        <v>1.038</v>
      </c>
      <c r="BC238" s="2" t="s">
        <v>109</v>
      </c>
      <c r="BD238" s="1">
        <v>0</v>
      </c>
      <c r="BE238" s="1">
        <v>0</v>
      </c>
      <c r="BF238" s="1">
        <v>146</v>
      </c>
      <c r="BG238" s="1">
        <v>56</v>
      </c>
      <c r="BH238" s="1">
        <v>2981</v>
      </c>
      <c r="BI238" s="1">
        <v>424</v>
      </c>
      <c r="BJ238" s="1">
        <v>219</v>
      </c>
      <c r="BK238" s="1">
        <v>1724</v>
      </c>
      <c r="BL238" s="1">
        <v>3720</v>
      </c>
      <c r="BM238" s="1">
        <v>1965</v>
      </c>
      <c r="BN238" s="1">
        <v>59</v>
      </c>
      <c r="BO238" s="1" t="s">
        <v>109</v>
      </c>
      <c r="BP238" s="1">
        <v>0</v>
      </c>
      <c r="BQ238" s="1">
        <v>0</v>
      </c>
      <c r="BR238" s="1">
        <v>52</v>
      </c>
      <c r="BS238" s="1">
        <v>22</v>
      </c>
      <c r="BT238" s="1">
        <v>1150</v>
      </c>
      <c r="BU238" s="1">
        <v>162</v>
      </c>
      <c r="BV238" s="1">
        <v>87</v>
      </c>
      <c r="BW238" s="1">
        <v>665</v>
      </c>
      <c r="BX238" s="1">
        <v>1457</v>
      </c>
      <c r="BY238" s="1">
        <v>761</v>
      </c>
      <c r="BZ238" s="1">
        <v>22</v>
      </c>
      <c r="CA238" s="1" t="s">
        <v>109</v>
      </c>
      <c r="CB238" s="1">
        <v>0</v>
      </c>
      <c r="CC238" s="1">
        <v>0</v>
      </c>
      <c r="CD238" s="1">
        <v>11</v>
      </c>
      <c r="CE238" s="1">
        <v>5</v>
      </c>
      <c r="CF238" s="1">
        <v>263</v>
      </c>
      <c r="CG238" s="1">
        <v>37</v>
      </c>
      <c r="CH238" s="1">
        <v>20</v>
      </c>
      <c r="CI238" s="1">
        <v>152</v>
      </c>
      <c r="CJ238" s="1">
        <v>333</v>
      </c>
      <c r="CK238" s="1">
        <v>174</v>
      </c>
      <c r="CL238" s="1">
        <v>5</v>
      </c>
      <c r="CM238" s="1" t="s">
        <v>109</v>
      </c>
      <c r="CN238" s="1">
        <v>10881</v>
      </c>
      <c r="CO238" s="1">
        <v>4218</v>
      </c>
      <c r="CP238" s="1">
        <v>11294</v>
      </c>
      <c r="CQ238" s="1">
        <v>4378</v>
      </c>
      <c r="CR238" s="1">
        <v>1000</v>
      </c>
      <c r="CS238">
        <v>2018</v>
      </c>
      <c r="CT238">
        <v>11294</v>
      </c>
      <c r="CV238">
        <v>475.6390309534886</v>
      </c>
      <c r="CW238">
        <v>53.718672155886999</v>
      </c>
    </row>
    <row r="239" spans="1:101">
      <c r="A239" s="100">
        <v>50621</v>
      </c>
      <c r="B239" t="s">
        <v>122</v>
      </c>
      <c r="C239" t="s">
        <v>109</v>
      </c>
      <c r="D239" t="s">
        <v>588</v>
      </c>
      <c r="E239" t="s">
        <v>589</v>
      </c>
      <c r="F239">
        <v>18000</v>
      </c>
      <c r="G239" s="103" t="s">
        <v>137</v>
      </c>
      <c r="H239" t="s">
        <v>113</v>
      </c>
      <c r="I239" t="s">
        <v>114</v>
      </c>
      <c r="J239" t="s">
        <v>8</v>
      </c>
      <c r="K239">
        <v>622</v>
      </c>
      <c r="L239">
        <v>5</v>
      </c>
      <c r="M239" t="s">
        <v>155</v>
      </c>
      <c r="N239" t="s">
        <v>243</v>
      </c>
      <c r="O239" t="s">
        <v>126</v>
      </c>
      <c r="P239" t="s">
        <v>126</v>
      </c>
      <c r="Q239" t="s">
        <v>118</v>
      </c>
      <c r="R239" t="s">
        <v>119</v>
      </c>
      <c r="S239" t="s">
        <v>127</v>
      </c>
      <c r="T239" s="1">
        <v>0</v>
      </c>
      <c r="U239" s="1">
        <v>0</v>
      </c>
      <c r="V239" s="1">
        <v>0</v>
      </c>
      <c r="W239" s="1">
        <v>0</v>
      </c>
      <c r="X239" s="1">
        <v>0</v>
      </c>
      <c r="Y239" s="1">
        <v>0</v>
      </c>
      <c r="Z239" s="1">
        <v>0</v>
      </c>
      <c r="AA239" s="1">
        <v>0</v>
      </c>
      <c r="AB239" s="1">
        <v>0</v>
      </c>
      <c r="AC239" s="1">
        <v>0</v>
      </c>
      <c r="AD239" s="1">
        <v>0</v>
      </c>
      <c r="AE239" s="1" t="s">
        <v>109</v>
      </c>
      <c r="AF239" s="1">
        <v>0</v>
      </c>
      <c r="AG239" s="1">
        <v>0</v>
      </c>
      <c r="AH239" s="1">
        <v>0</v>
      </c>
      <c r="AI239" s="1">
        <v>0</v>
      </c>
      <c r="AJ239" s="1">
        <v>0</v>
      </c>
      <c r="AK239" s="1">
        <v>0</v>
      </c>
      <c r="AL239" s="1">
        <v>0</v>
      </c>
      <c r="AM239" s="1">
        <v>0</v>
      </c>
      <c r="AN239" s="1">
        <v>0</v>
      </c>
      <c r="AO239" s="1">
        <v>0</v>
      </c>
      <c r="AP239" s="1">
        <v>0</v>
      </c>
      <c r="AQ239" s="1" t="s">
        <v>109</v>
      </c>
      <c r="AR239" s="2">
        <v>0</v>
      </c>
      <c r="AS239" s="2">
        <v>0</v>
      </c>
      <c r="AT239" s="2">
        <v>0</v>
      </c>
      <c r="AU239" s="2">
        <v>0</v>
      </c>
      <c r="AV239" s="2">
        <v>0</v>
      </c>
      <c r="AW239" s="2">
        <v>0</v>
      </c>
      <c r="AX239" s="2">
        <v>0</v>
      </c>
      <c r="AY239" s="2">
        <v>0</v>
      </c>
      <c r="AZ239" s="2">
        <v>0</v>
      </c>
      <c r="BA239" s="2">
        <v>0</v>
      </c>
      <c r="BB239" s="2">
        <v>0</v>
      </c>
      <c r="BC239" s="2" t="s">
        <v>109</v>
      </c>
      <c r="BD239" s="1">
        <v>0</v>
      </c>
      <c r="BE239" s="1">
        <v>0</v>
      </c>
      <c r="BF239" s="1">
        <v>0</v>
      </c>
      <c r="BG239" s="1">
        <v>0</v>
      </c>
      <c r="BH239" s="1">
        <v>0</v>
      </c>
      <c r="BI239" s="1">
        <v>0</v>
      </c>
      <c r="BJ239" s="1">
        <v>0</v>
      </c>
      <c r="BK239" s="1">
        <v>0</v>
      </c>
      <c r="BL239" s="1">
        <v>0</v>
      </c>
      <c r="BM239" s="1">
        <v>0</v>
      </c>
      <c r="BN239" s="1">
        <v>0</v>
      </c>
      <c r="BO239" s="1" t="s">
        <v>109</v>
      </c>
      <c r="BP239" s="1">
        <v>0</v>
      </c>
      <c r="BQ239" s="1">
        <v>0</v>
      </c>
      <c r="BR239" s="1">
        <v>0</v>
      </c>
      <c r="BS239" s="1">
        <v>0</v>
      </c>
      <c r="BT239" s="1">
        <v>0</v>
      </c>
      <c r="BU239" s="1">
        <v>0</v>
      </c>
      <c r="BV239" s="1">
        <v>0</v>
      </c>
      <c r="BW239" s="1">
        <v>0</v>
      </c>
      <c r="BX239" s="1">
        <v>0</v>
      </c>
      <c r="BY239" s="1">
        <v>0</v>
      </c>
      <c r="BZ239" s="1">
        <v>0</v>
      </c>
      <c r="CA239" s="1" t="s">
        <v>109</v>
      </c>
      <c r="CB239" s="1">
        <v>0</v>
      </c>
      <c r="CC239" s="1">
        <v>0</v>
      </c>
      <c r="CD239" s="1">
        <v>0</v>
      </c>
      <c r="CE239" s="1">
        <v>0</v>
      </c>
      <c r="CF239" s="1">
        <v>0</v>
      </c>
      <c r="CG239" s="1">
        <v>0</v>
      </c>
      <c r="CH239" s="1">
        <v>0</v>
      </c>
      <c r="CI239" s="1">
        <v>0</v>
      </c>
      <c r="CJ239" s="1">
        <v>0</v>
      </c>
      <c r="CK239" s="1">
        <v>0</v>
      </c>
      <c r="CL239" s="1">
        <v>0</v>
      </c>
      <c r="CM239" s="1" t="s">
        <v>109</v>
      </c>
      <c r="CN239" s="1">
        <v>0</v>
      </c>
      <c r="CO239" s="1">
        <v>0</v>
      </c>
      <c r="CP239" s="1">
        <v>0</v>
      </c>
      <c r="CQ239" s="1">
        <v>0</v>
      </c>
      <c r="CR239" s="1">
        <v>0</v>
      </c>
      <c r="CS239">
        <v>2018</v>
      </c>
      <c r="CT239" t="s">
        <v>8</v>
      </c>
      <c r="CV239">
        <v>1587.3673828663013</v>
      </c>
      <c r="CW239" t="s">
        <v>8</v>
      </c>
    </row>
    <row r="240" spans="1:101">
      <c r="A240" s="100">
        <v>50621</v>
      </c>
      <c r="B240" t="s">
        <v>122</v>
      </c>
      <c r="C240" t="s">
        <v>109</v>
      </c>
      <c r="D240" t="s">
        <v>588</v>
      </c>
      <c r="E240" t="s">
        <v>589</v>
      </c>
      <c r="F240">
        <v>18000</v>
      </c>
      <c r="G240" s="103" t="s">
        <v>137</v>
      </c>
      <c r="H240" t="s">
        <v>113</v>
      </c>
      <c r="I240" t="s">
        <v>114</v>
      </c>
      <c r="J240" t="s">
        <v>8</v>
      </c>
      <c r="K240">
        <v>622</v>
      </c>
      <c r="L240">
        <v>5</v>
      </c>
      <c r="M240" t="s">
        <v>155</v>
      </c>
      <c r="N240" t="s">
        <v>243</v>
      </c>
      <c r="O240" t="s">
        <v>117</v>
      </c>
      <c r="P240" t="s">
        <v>117</v>
      </c>
      <c r="Q240" t="s">
        <v>118</v>
      </c>
      <c r="R240" t="s">
        <v>119</v>
      </c>
      <c r="S240" t="s">
        <v>120</v>
      </c>
      <c r="T240" s="1">
        <v>7776</v>
      </c>
      <c r="U240" s="1">
        <v>28333</v>
      </c>
      <c r="V240" s="1">
        <v>7419</v>
      </c>
      <c r="W240" s="1">
        <v>0</v>
      </c>
      <c r="X240" s="1">
        <v>26247</v>
      </c>
      <c r="Y240" s="1">
        <v>23872</v>
      </c>
      <c r="Z240" s="1">
        <v>25088</v>
      </c>
      <c r="AA240" s="1">
        <v>23317</v>
      </c>
      <c r="AB240" s="1">
        <v>22739</v>
      </c>
      <c r="AC240" s="1">
        <v>27861</v>
      </c>
      <c r="AD240" s="1">
        <v>7261</v>
      </c>
      <c r="AE240" s="1" t="s">
        <v>109</v>
      </c>
      <c r="AF240" s="1">
        <v>0</v>
      </c>
      <c r="AG240" s="1">
        <v>0</v>
      </c>
      <c r="AH240" s="1">
        <v>0</v>
      </c>
      <c r="AI240" s="1">
        <v>0</v>
      </c>
      <c r="AJ240" s="1">
        <v>0</v>
      </c>
      <c r="AK240" s="1">
        <v>0</v>
      </c>
      <c r="AL240" s="1">
        <v>0</v>
      </c>
      <c r="AM240" s="1">
        <v>0</v>
      </c>
      <c r="AN240" s="1">
        <v>0</v>
      </c>
      <c r="AO240" s="1">
        <v>0</v>
      </c>
      <c r="AP240" s="1">
        <v>0</v>
      </c>
      <c r="AQ240" s="1" t="s">
        <v>109</v>
      </c>
      <c r="AR240" s="2">
        <v>1.038</v>
      </c>
      <c r="AS240" s="2">
        <v>1.038</v>
      </c>
      <c r="AT240" s="2">
        <v>1.038</v>
      </c>
      <c r="AU240" s="2">
        <v>0</v>
      </c>
      <c r="AV240" s="2">
        <v>1.038</v>
      </c>
      <c r="AW240" s="2">
        <v>1.038</v>
      </c>
      <c r="AX240" s="2">
        <v>1.038</v>
      </c>
      <c r="AY240" s="2">
        <v>1.038</v>
      </c>
      <c r="AZ240" s="2">
        <v>1.038</v>
      </c>
      <c r="BA240" s="2">
        <v>1.038</v>
      </c>
      <c r="BB240" s="2">
        <v>1.038</v>
      </c>
      <c r="BC240" s="2" t="s">
        <v>109</v>
      </c>
      <c r="BD240" s="1">
        <v>8071</v>
      </c>
      <c r="BE240" s="1">
        <v>29410</v>
      </c>
      <c r="BF240" s="1">
        <v>7701</v>
      </c>
      <c r="BG240" s="1">
        <v>0</v>
      </c>
      <c r="BH240" s="1">
        <v>27244</v>
      </c>
      <c r="BI240" s="1">
        <v>24779</v>
      </c>
      <c r="BJ240" s="1">
        <v>26041</v>
      </c>
      <c r="BK240" s="1">
        <v>24203</v>
      </c>
      <c r="BL240" s="1">
        <v>23603</v>
      </c>
      <c r="BM240" s="1">
        <v>28920</v>
      </c>
      <c r="BN240" s="1">
        <v>7537</v>
      </c>
      <c r="BO240" s="1" t="s">
        <v>109</v>
      </c>
      <c r="BP240" s="1">
        <v>0</v>
      </c>
      <c r="BQ240" s="1">
        <v>0</v>
      </c>
      <c r="BR240" s="1">
        <v>0</v>
      </c>
      <c r="BS240" s="1">
        <v>0</v>
      </c>
      <c r="BT240" s="1">
        <v>0</v>
      </c>
      <c r="BU240" s="1">
        <v>0</v>
      </c>
      <c r="BV240" s="1">
        <v>0</v>
      </c>
      <c r="BW240" s="1">
        <v>0</v>
      </c>
      <c r="BX240" s="1">
        <v>0</v>
      </c>
      <c r="BY240" s="1">
        <v>0</v>
      </c>
      <c r="BZ240" s="1">
        <v>0</v>
      </c>
      <c r="CA240" s="1" t="s">
        <v>109</v>
      </c>
      <c r="CB240" s="1">
        <v>0</v>
      </c>
      <c r="CC240" s="1">
        <v>0</v>
      </c>
      <c r="CD240" s="1">
        <v>0</v>
      </c>
      <c r="CE240" s="1">
        <v>0</v>
      </c>
      <c r="CF240" s="1">
        <v>0</v>
      </c>
      <c r="CG240" s="1">
        <v>0</v>
      </c>
      <c r="CH240" s="1">
        <v>0</v>
      </c>
      <c r="CI240" s="1">
        <v>0</v>
      </c>
      <c r="CJ240" s="1">
        <v>0</v>
      </c>
      <c r="CK240" s="1">
        <v>0</v>
      </c>
      <c r="CL240" s="1">
        <v>0</v>
      </c>
      <c r="CM240" s="1" t="s">
        <v>109</v>
      </c>
      <c r="CN240" s="1">
        <v>199913</v>
      </c>
      <c r="CO240" s="1">
        <v>0</v>
      </c>
      <c r="CP240" s="1">
        <v>207509</v>
      </c>
      <c r="CQ240" s="1">
        <v>0</v>
      </c>
      <c r="CR240" s="1">
        <v>0</v>
      </c>
      <c r="CS240">
        <v>2018</v>
      </c>
      <c r="CT240" t="s">
        <v>8</v>
      </c>
      <c r="CV240">
        <v>475.6390309534886</v>
      </c>
      <c r="CW240" t="s">
        <v>8</v>
      </c>
    </row>
    <row r="241" spans="1:101">
      <c r="A241" s="100">
        <v>50648</v>
      </c>
      <c r="B241" t="s">
        <v>108</v>
      </c>
      <c r="C241" t="s">
        <v>109</v>
      </c>
      <c r="D241" t="s">
        <v>590</v>
      </c>
      <c r="E241" t="s">
        <v>591</v>
      </c>
      <c r="F241">
        <v>4474</v>
      </c>
      <c r="G241" s="103" t="s">
        <v>121</v>
      </c>
      <c r="H241" t="s">
        <v>113</v>
      </c>
      <c r="I241" t="s">
        <v>114</v>
      </c>
      <c r="J241" t="s">
        <v>8</v>
      </c>
      <c r="K241">
        <v>22</v>
      </c>
      <c r="L241">
        <v>2</v>
      </c>
      <c r="M241" t="s">
        <v>115</v>
      </c>
      <c r="N241" t="s">
        <v>243</v>
      </c>
      <c r="O241" t="s">
        <v>514</v>
      </c>
      <c r="P241" t="s">
        <v>213</v>
      </c>
      <c r="Q241" t="s">
        <v>118</v>
      </c>
      <c r="R241" t="s">
        <v>119</v>
      </c>
      <c r="S241" t="s">
        <v>267</v>
      </c>
      <c r="T241" s="1">
        <v>10742</v>
      </c>
      <c r="U241" s="1">
        <v>5728</v>
      </c>
      <c r="V241" s="1">
        <v>1777</v>
      </c>
      <c r="W241" s="1">
        <v>8082</v>
      </c>
      <c r="X241" s="1">
        <v>12871</v>
      </c>
      <c r="Y241" s="1">
        <v>12382</v>
      </c>
      <c r="Z241" s="1">
        <v>12125</v>
      </c>
      <c r="AA241" s="1">
        <v>12662</v>
      </c>
      <c r="AB241" s="1">
        <v>12211</v>
      </c>
      <c r="AC241" s="1">
        <v>12891</v>
      </c>
      <c r="AD241" s="1">
        <v>12674</v>
      </c>
      <c r="AE241" s="1">
        <v>12901</v>
      </c>
      <c r="AF241" s="1">
        <v>10742</v>
      </c>
      <c r="AG241" s="1">
        <v>5728</v>
      </c>
      <c r="AH241" s="1">
        <v>1777</v>
      </c>
      <c r="AI241" s="1">
        <v>8082</v>
      </c>
      <c r="AJ241" s="1">
        <v>12871</v>
      </c>
      <c r="AK241" s="1">
        <v>12382</v>
      </c>
      <c r="AL241" s="1">
        <v>12125</v>
      </c>
      <c r="AM241" s="1">
        <v>12662</v>
      </c>
      <c r="AN241" s="1">
        <v>12211</v>
      </c>
      <c r="AO241" s="1">
        <v>12891</v>
      </c>
      <c r="AP241" s="1">
        <v>12674</v>
      </c>
      <c r="AQ241" s="1">
        <v>12901</v>
      </c>
      <c r="AR241" s="2">
        <v>7.1719999999999997</v>
      </c>
      <c r="AS241" s="2">
        <v>7.173</v>
      </c>
      <c r="AT241" s="2">
        <v>7.173</v>
      </c>
      <c r="AU241" s="2">
        <v>7.1719999999999997</v>
      </c>
      <c r="AV241" s="2">
        <v>7.1719999999999997</v>
      </c>
      <c r="AW241" s="2">
        <v>7.1719999999999997</v>
      </c>
      <c r="AX241" s="2">
        <v>7.1719999999999997</v>
      </c>
      <c r="AY241" s="2">
        <v>7.1719999999999997</v>
      </c>
      <c r="AZ241" s="2">
        <v>7.1719999999999997</v>
      </c>
      <c r="BA241" s="2">
        <v>7.1719999999999997</v>
      </c>
      <c r="BB241" s="2">
        <v>7.1719999999999997</v>
      </c>
      <c r="BC241" s="2">
        <v>7.1719999999999997</v>
      </c>
      <c r="BD241" s="1">
        <v>77042</v>
      </c>
      <c r="BE241" s="1">
        <v>41087</v>
      </c>
      <c r="BF241" s="1">
        <v>12746</v>
      </c>
      <c r="BG241" s="1">
        <v>57964</v>
      </c>
      <c r="BH241" s="1">
        <v>92311</v>
      </c>
      <c r="BI241" s="1">
        <v>88804</v>
      </c>
      <c r="BJ241" s="1">
        <v>86961</v>
      </c>
      <c r="BK241" s="1">
        <v>90812</v>
      </c>
      <c r="BL241" s="1">
        <v>87577</v>
      </c>
      <c r="BM241" s="1">
        <v>92454</v>
      </c>
      <c r="BN241" s="1">
        <v>90898</v>
      </c>
      <c r="BO241" s="1">
        <v>92526</v>
      </c>
      <c r="BP241" s="1">
        <v>77042</v>
      </c>
      <c r="BQ241" s="1">
        <v>41087</v>
      </c>
      <c r="BR241" s="1">
        <v>12746</v>
      </c>
      <c r="BS241" s="1">
        <v>57964</v>
      </c>
      <c r="BT241" s="1">
        <v>92311</v>
      </c>
      <c r="BU241" s="1">
        <v>88804</v>
      </c>
      <c r="BV241" s="1">
        <v>86961</v>
      </c>
      <c r="BW241" s="1">
        <v>90812</v>
      </c>
      <c r="BX241" s="1">
        <v>87577</v>
      </c>
      <c r="BY241" s="1">
        <v>92454</v>
      </c>
      <c r="BZ241" s="1">
        <v>90898</v>
      </c>
      <c r="CA241" s="1">
        <v>92526</v>
      </c>
      <c r="CB241" s="1">
        <v>3957.7539999999999</v>
      </c>
      <c r="CC241" s="1">
        <v>1646.864</v>
      </c>
      <c r="CD241" s="1">
        <v>0</v>
      </c>
      <c r="CE241" s="1">
        <v>2144.5970000000002</v>
      </c>
      <c r="CF241" s="1">
        <v>4808.8109999999997</v>
      </c>
      <c r="CG241" s="1">
        <v>4563.4790000000003</v>
      </c>
      <c r="CH241" s="1">
        <v>4303.8860000000004</v>
      </c>
      <c r="CI241" s="1">
        <v>4690.8180000000002</v>
      </c>
      <c r="CJ241" s="1">
        <v>4825.0439999999999</v>
      </c>
      <c r="CK241" s="1">
        <v>4997.0860000000002</v>
      </c>
      <c r="CL241" s="1">
        <v>4825.7030000000004</v>
      </c>
      <c r="CM241" s="1">
        <v>4995.0569999999998</v>
      </c>
      <c r="CN241" s="1">
        <v>127046</v>
      </c>
      <c r="CO241" s="1">
        <v>127046</v>
      </c>
      <c r="CP241" s="1">
        <v>911182</v>
      </c>
      <c r="CQ241" s="1">
        <v>911182</v>
      </c>
      <c r="CR241" s="1">
        <v>45759.099000000002</v>
      </c>
      <c r="CS241">
        <v>2018</v>
      </c>
      <c r="CT241">
        <v>19912.586128498726</v>
      </c>
      <c r="CV241">
        <v>50</v>
      </c>
      <c r="CW241">
        <v>9.9562930642493637</v>
      </c>
    </row>
    <row r="242" spans="1:101">
      <c r="A242" s="100">
        <v>50648</v>
      </c>
      <c r="B242" t="s">
        <v>108</v>
      </c>
      <c r="C242" t="s">
        <v>109</v>
      </c>
      <c r="D242" t="s">
        <v>590</v>
      </c>
      <c r="E242" t="s">
        <v>591</v>
      </c>
      <c r="F242">
        <v>4474</v>
      </c>
      <c r="G242" s="103" t="s">
        <v>121</v>
      </c>
      <c r="H242" t="s">
        <v>113</v>
      </c>
      <c r="I242" t="s">
        <v>114</v>
      </c>
      <c r="J242" t="s">
        <v>8</v>
      </c>
      <c r="K242">
        <v>22</v>
      </c>
      <c r="L242">
        <v>2</v>
      </c>
      <c r="M242" t="s">
        <v>115</v>
      </c>
      <c r="N242" t="s">
        <v>243</v>
      </c>
      <c r="O242" t="s">
        <v>515</v>
      </c>
      <c r="P242" t="s">
        <v>310</v>
      </c>
      <c r="Q242" t="s">
        <v>118</v>
      </c>
      <c r="R242" t="s">
        <v>119</v>
      </c>
      <c r="S242" t="s">
        <v>267</v>
      </c>
      <c r="T242" s="1">
        <v>6042</v>
      </c>
      <c r="U242" s="1">
        <v>3223</v>
      </c>
      <c r="V242" s="1">
        <v>1000</v>
      </c>
      <c r="W242" s="1">
        <v>4546</v>
      </c>
      <c r="X242" s="1">
        <v>7240</v>
      </c>
      <c r="Y242" s="1">
        <v>6965</v>
      </c>
      <c r="Z242" s="1">
        <v>6821</v>
      </c>
      <c r="AA242" s="1">
        <v>7123</v>
      </c>
      <c r="AB242" s="1">
        <v>6869</v>
      </c>
      <c r="AC242" s="1">
        <v>7251</v>
      </c>
      <c r="AD242" s="1">
        <v>7129</v>
      </c>
      <c r="AE242" s="1">
        <v>7256</v>
      </c>
      <c r="AF242" s="1">
        <v>6042</v>
      </c>
      <c r="AG242" s="1">
        <v>3223</v>
      </c>
      <c r="AH242" s="1">
        <v>1000</v>
      </c>
      <c r="AI242" s="1">
        <v>4546</v>
      </c>
      <c r="AJ242" s="1">
        <v>7240</v>
      </c>
      <c r="AK242" s="1">
        <v>6965</v>
      </c>
      <c r="AL242" s="1">
        <v>6821</v>
      </c>
      <c r="AM242" s="1">
        <v>7123</v>
      </c>
      <c r="AN242" s="1">
        <v>6869</v>
      </c>
      <c r="AO242" s="1">
        <v>7251</v>
      </c>
      <c r="AP242" s="1">
        <v>7129</v>
      </c>
      <c r="AQ242" s="1">
        <v>7256</v>
      </c>
      <c r="AR242" s="2">
        <v>12.25</v>
      </c>
      <c r="AS242" s="2">
        <v>12.247</v>
      </c>
      <c r="AT242" s="2">
        <v>12.247</v>
      </c>
      <c r="AU242" s="2">
        <v>12.25</v>
      </c>
      <c r="AV242" s="2">
        <v>12.25</v>
      </c>
      <c r="AW242" s="2">
        <v>12.25</v>
      </c>
      <c r="AX242" s="2">
        <v>12.249000000000001</v>
      </c>
      <c r="AY242" s="2">
        <v>12.25</v>
      </c>
      <c r="AZ242" s="2">
        <v>12.25</v>
      </c>
      <c r="BA242" s="2">
        <v>12.25</v>
      </c>
      <c r="BB242" s="2">
        <v>12.25</v>
      </c>
      <c r="BC242" s="2">
        <v>12.250999999999999</v>
      </c>
      <c r="BD242" s="1">
        <v>74015</v>
      </c>
      <c r="BE242" s="1">
        <v>39472</v>
      </c>
      <c r="BF242" s="1">
        <v>12247</v>
      </c>
      <c r="BG242" s="1">
        <v>55689</v>
      </c>
      <c r="BH242" s="1">
        <v>88690</v>
      </c>
      <c r="BI242" s="1">
        <v>85321</v>
      </c>
      <c r="BJ242" s="1">
        <v>83550</v>
      </c>
      <c r="BK242" s="1">
        <v>87257</v>
      </c>
      <c r="BL242" s="1">
        <v>84145</v>
      </c>
      <c r="BM242" s="1">
        <v>88825</v>
      </c>
      <c r="BN242" s="1">
        <v>87330</v>
      </c>
      <c r="BO242" s="1">
        <v>88893</v>
      </c>
      <c r="BP242" s="1">
        <v>74015</v>
      </c>
      <c r="BQ242" s="1">
        <v>39472</v>
      </c>
      <c r="BR242" s="1">
        <v>12247</v>
      </c>
      <c r="BS242" s="1">
        <v>55689</v>
      </c>
      <c r="BT242" s="1">
        <v>88690</v>
      </c>
      <c r="BU242" s="1">
        <v>85321</v>
      </c>
      <c r="BV242" s="1">
        <v>83550</v>
      </c>
      <c r="BW242" s="1">
        <v>87257</v>
      </c>
      <c r="BX242" s="1">
        <v>84145</v>
      </c>
      <c r="BY242" s="1">
        <v>88825</v>
      </c>
      <c r="BZ242" s="1">
        <v>87330</v>
      </c>
      <c r="CA242" s="1">
        <v>88893</v>
      </c>
      <c r="CB242" s="1">
        <v>3802.2460000000001</v>
      </c>
      <c r="CC242" s="1">
        <v>1582.136</v>
      </c>
      <c r="CD242" s="1">
        <v>0</v>
      </c>
      <c r="CE242" s="1">
        <v>2060.4029999999998</v>
      </c>
      <c r="CF242" s="1">
        <v>4620.1890000000003</v>
      </c>
      <c r="CG242" s="1">
        <v>4384.5209999999997</v>
      </c>
      <c r="CH242" s="1">
        <v>4135.1139999999996</v>
      </c>
      <c r="CI242" s="1">
        <v>4507.1819999999998</v>
      </c>
      <c r="CJ242" s="1">
        <v>4635.9560000000001</v>
      </c>
      <c r="CK242" s="1">
        <v>4800.9139999999998</v>
      </c>
      <c r="CL242" s="1">
        <v>4636.2969999999996</v>
      </c>
      <c r="CM242" s="1">
        <v>4798.9430000000002</v>
      </c>
      <c r="CN242" s="1">
        <v>71465</v>
      </c>
      <c r="CO242" s="1">
        <v>71465</v>
      </c>
      <c r="CP242" s="1">
        <v>875434</v>
      </c>
      <c r="CQ242" s="1">
        <v>875434</v>
      </c>
      <c r="CR242" s="1">
        <v>43963.900999999998</v>
      </c>
      <c r="CS242">
        <v>2018</v>
      </c>
      <c r="CT242">
        <v>19912.564173957177</v>
      </c>
      <c r="CV242">
        <v>50</v>
      </c>
      <c r="CW242">
        <v>9.9562820869785877</v>
      </c>
    </row>
    <row r="243" spans="1:101">
      <c r="A243" s="100">
        <v>50648</v>
      </c>
      <c r="B243" t="s">
        <v>108</v>
      </c>
      <c r="C243" t="s">
        <v>109</v>
      </c>
      <c r="D243" t="s">
        <v>590</v>
      </c>
      <c r="E243" t="s">
        <v>591</v>
      </c>
      <c r="F243">
        <v>4474</v>
      </c>
      <c r="G243" s="103" t="s">
        <v>121</v>
      </c>
      <c r="H243" t="s">
        <v>113</v>
      </c>
      <c r="I243" t="s">
        <v>114</v>
      </c>
      <c r="J243" t="s">
        <v>8</v>
      </c>
      <c r="K243">
        <v>22</v>
      </c>
      <c r="L243">
        <v>2</v>
      </c>
      <c r="M243" t="s">
        <v>115</v>
      </c>
      <c r="N243" t="s">
        <v>243</v>
      </c>
      <c r="O243" t="s">
        <v>117</v>
      </c>
      <c r="P243" t="s">
        <v>117</v>
      </c>
      <c r="Q243" t="s">
        <v>118</v>
      </c>
      <c r="R243" t="s">
        <v>119</v>
      </c>
      <c r="S243" t="s">
        <v>120</v>
      </c>
      <c r="T243" s="1">
        <v>0</v>
      </c>
      <c r="U243" s="1">
        <v>0</v>
      </c>
      <c r="V243" s="1">
        <v>0</v>
      </c>
      <c r="W243" s="1">
        <v>0</v>
      </c>
      <c r="X243" s="1">
        <v>0</v>
      </c>
      <c r="Y243" s="1">
        <v>0</v>
      </c>
      <c r="Z243" s="1">
        <v>0</v>
      </c>
      <c r="AA243" s="1">
        <v>0</v>
      </c>
      <c r="AB243" s="1">
        <v>0</v>
      </c>
      <c r="AC243" s="1">
        <v>0</v>
      </c>
      <c r="AD243" s="1">
        <v>0</v>
      </c>
      <c r="AE243" s="1">
        <v>0</v>
      </c>
      <c r="AF243" s="1">
        <v>0</v>
      </c>
      <c r="AG243" s="1">
        <v>0</v>
      </c>
      <c r="AH243" s="1">
        <v>0</v>
      </c>
      <c r="AI243" s="1">
        <v>0</v>
      </c>
      <c r="AJ243" s="1">
        <v>0</v>
      </c>
      <c r="AK243" s="1">
        <v>0</v>
      </c>
      <c r="AL243" s="1">
        <v>0</v>
      </c>
      <c r="AM243" s="1">
        <v>0</v>
      </c>
      <c r="AN243" s="1">
        <v>0</v>
      </c>
      <c r="AO243" s="1">
        <v>0</v>
      </c>
      <c r="AP243" s="1">
        <v>0</v>
      </c>
      <c r="AQ243" s="1">
        <v>0</v>
      </c>
      <c r="AR243" s="2">
        <v>0</v>
      </c>
      <c r="AS243" s="2">
        <v>0</v>
      </c>
      <c r="AT243" s="2">
        <v>0</v>
      </c>
      <c r="AU243" s="2">
        <v>0</v>
      </c>
      <c r="AV243" s="2">
        <v>0</v>
      </c>
      <c r="AW243" s="2">
        <v>0</v>
      </c>
      <c r="AX243" s="2">
        <v>0</v>
      </c>
      <c r="AY243" s="2">
        <v>0</v>
      </c>
      <c r="AZ243" s="2">
        <v>0</v>
      </c>
      <c r="BA243" s="2">
        <v>0</v>
      </c>
      <c r="BB243" s="2">
        <v>0</v>
      </c>
      <c r="BC243" s="2">
        <v>0</v>
      </c>
      <c r="BD243" s="1">
        <v>0</v>
      </c>
      <c r="BE243" s="1">
        <v>0</v>
      </c>
      <c r="BF243" s="1">
        <v>0</v>
      </c>
      <c r="BG243" s="1">
        <v>0</v>
      </c>
      <c r="BH243" s="1">
        <v>0</v>
      </c>
      <c r="BI243" s="1">
        <v>0</v>
      </c>
      <c r="BJ243" s="1">
        <v>0</v>
      </c>
      <c r="BK243" s="1">
        <v>0</v>
      </c>
      <c r="BL243" s="1">
        <v>0</v>
      </c>
      <c r="BM243" s="1">
        <v>0</v>
      </c>
      <c r="BN243" s="1">
        <v>0</v>
      </c>
      <c r="BO243" s="1">
        <v>0</v>
      </c>
      <c r="BP243" s="1">
        <v>0</v>
      </c>
      <c r="BQ243" s="1">
        <v>0</v>
      </c>
      <c r="BR243" s="1">
        <v>0</v>
      </c>
      <c r="BS243" s="1">
        <v>0</v>
      </c>
      <c r="BT243" s="1">
        <v>0</v>
      </c>
      <c r="BU243" s="1">
        <v>0</v>
      </c>
      <c r="BV243" s="1">
        <v>0</v>
      </c>
      <c r="BW243" s="1">
        <v>0</v>
      </c>
      <c r="BX243" s="1">
        <v>0</v>
      </c>
      <c r="BY243" s="1">
        <v>0</v>
      </c>
      <c r="BZ243" s="1">
        <v>0</v>
      </c>
      <c r="CA243" s="1">
        <v>0</v>
      </c>
      <c r="CB243" s="1">
        <v>0</v>
      </c>
      <c r="CC243" s="1">
        <v>0</v>
      </c>
      <c r="CD243" s="1">
        <v>0</v>
      </c>
      <c r="CE243" s="1">
        <v>0</v>
      </c>
      <c r="CF243" s="1">
        <v>0</v>
      </c>
      <c r="CG243" s="1">
        <v>0</v>
      </c>
      <c r="CH243" s="1">
        <v>0</v>
      </c>
      <c r="CI243" s="1">
        <v>0</v>
      </c>
      <c r="CJ243" s="1">
        <v>0</v>
      </c>
      <c r="CK243" s="1">
        <v>0</v>
      </c>
      <c r="CL243" s="1">
        <v>0</v>
      </c>
      <c r="CM243" s="1">
        <v>0</v>
      </c>
      <c r="CN243" s="1">
        <v>0</v>
      </c>
      <c r="CO243" s="1">
        <v>0</v>
      </c>
      <c r="CP243" s="1">
        <v>0</v>
      </c>
      <c r="CQ243" s="1">
        <v>0</v>
      </c>
      <c r="CR243" s="1">
        <v>0</v>
      </c>
      <c r="CS243">
        <v>2018</v>
      </c>
      <c r="CT243" t="s">
        <v>8</v>
      </c>
      <c r="CV243">
        <v>475.6390309534886</v>
      </c>
      <c r="CW243" t="s">
        <v>8</v>
      </c>
    </row>
    <row r="244" spans="1:101">
      <c r="A244" s="100">
        <v>50650</v>
      </c>
      <c r="B244" t="s">
        <v>108</v>
      </c>
      <c r="C244" t="s">
        <v>109</v>
      </c>
      <c r="D244" t="s">
        <v>592</v>
      </c>
      <c r="E244" t="s">
        <v>592</v>
      </c>
      <c r="F244">
        <v>1950</v>
      </c>
      <c r="G244" s="103" t="s">
        <v>174</v>
      </c>
      <c r="H244" t="s">
        <v>113</v>
      </c>
      <c r="I244" t="s">
        <v>114</v>
      </c>
      <c r="J244" t="s">
        <v>8</v>
      </c>
      <c r="K244">
        <v>22</v>
      </c>
      <c r="L244">
        <v>2</v>
      </c>
      <c r="M244" t="s">
        <v>115</v>
      </c>
      <c r="N244" t="s">
        <v>243</v>
      </c>
      <c r="O244" t="s">
        <v>126</v>
      </c>
      <c r="P244" t="s">
        <v>126</v>
      </c>
      <c r="Q244" t="s">
        <v>118</v>
      </c>
      <c r="R244" t="s">
        <v>132</v>
      </c>
      <c r="S244" t="s">
        <v>127</v>
      </c>
      <c r="T244" s="1">
        <v>0</v>
      </c>
      <c r="U244" s="1">
        <v>0</v>
      </c>
      <c r="V244" s="1">
        <v>0</v>
      </c>
      <c r="W244" s="1">
        <v>0</v>
      </c>
      <c r="X244" s="1">
        <v>0</v>
      </c>
      <c r="Y244" s="1">
        <v>0</v>
      </c>
      <c r="Z244" s="1">
        <v>0</v>
      </c>
      <c r="AA244" s="1">
        <v>0</v>
      </c>
      <c r="AB244" s="1">
        <v>0</v>
      </c>
      <c r="AC244" s="1">
        <v>0</v>
      </c>
      <c r="AD244" s="1">
        <v>0</v>
      </c>
      <c r="AE244" s="1">
        <v>0</v>
      </c>
      <c r="AF244" s="1">
        <v>0</v>
      </c>
      <c r="AG244" s="1">
        <v>0</v>
      </c>
      <c r="AH244" s="1">
        <v>0</v>
      </c>
      <c r="AI244" s="1">
        <v>0</v>
      </c>
      <c r="AJ244" s="1">
        <v>0</v>
      </c>
      <c r="AK244" s="1">
        <v>0</v>
      </c>
      <c r="AL244" s="1">
        <v>0</v>
      </c>
      <c r="AM244" s="1">
        <v>0</v>
      </c>
      <c r="AN244" s="1">
        <v>0</v>
      </c>
      <c r="AO244" s="1">
        <v>0</v>
      </c>
      <c r="AP244" s="1">
        <v>0</v>
      </c>
      <c r="AQ244" s="1">
        <v>0</v>
      </c>
      <c r="AR244" s="2">
        <v>0</v>
      </c>
      <c r="AS244" s="2">
        <v>0</v>
      </c>
      <c r="AT244" s="2">
        <v>0</v>
      </c>
      <c r="AU244" s="2">
        <v>0</v>
      </c>
      <c r="AV244" s="2">
        <v>0</v>
      </c>
      <c r="AW244" s="2">
        <v>0</v>
      </c>
      <c r="AX244" s="2">
        <v>0</v>
      </c>
      <c r="AY244" s="2">
        <v>0</v>
      </c>
      <c r="AZ244" s="2">
        <v>0</v>
      </c>
      <c r="BA244" s="2">
        <v>0</v>
      </c>
      <c r="BB244" s="2">
        <v>0</v>
      </c>
      <c r="BC244" s="2">
        <v>0</v>
      </c>
      <c r="BD244" s="1">
        <v>0</v>
      </c>
      <c r="BE244" s="1">
        <v>0</v>
      </c>
      <c r="BF244" s="1">
        <v>0</v>
      </c>
      <c r="BG244" s="1">
        <v>0</v>
      </c>
      <c r="BH244" s="1">
        <v>0</v>
      </c>
      <c r="BI244" s="1">
        <v>0</v>
      </c>
      <c r="BJ244" s="1">
        <v>0</v>
      </c>
      <c r="BK244" s="1">
        <v>0</v>
      </c>
      <c r="BL244" s="1">
        <v>0</v>
      </c>
      <c r="BM244" s="1">
        <v>0</v>
      </c>
      <c r="BN244" s="1">
        <v>0</v>
      </c>
      <c r="BO244" s="1">
        <v>0</v>
      </c>
      <c r="BP244" s="1">
        <v>0</v>
      </c>
      <c r="BQ244" s="1">
        <v>0</v>
      </c>
      <c r="BR244" s="1">
        <v>0</v>
      </c>
      <c r="BS244" s="1">
        <v>0</v>
      </c>
      <c r="BT244" s="1">
        <v>0</v>
      </c>
      <c r="BU244" s="1">
        <v>0</v>
      </c>
      <c r="BV244" s="1">
        <v>0</v>
      </c>
      <c r="BW244" s="1">
        <v>0</v>
      </c>
      <c r="BX244" s="1">
        <v>0</v>
      </c>
      <c r="BY244" s="1">
        <v>0</v>
      </c>
      <c r="BZ244" s="1">
        <v>0</v>
      </c>
      <c r="CA244" s="1">
        <v>0</v>
      </c>
      <c r="CB244" s="1">
        <v>0</v>
      </c>
      <c r="CC244" s="1">
        <v>0</v>
      </c>
      <c r="CD244" s="1">
        <v>0</v>
      </c>
      <c r="CE244" s="1">
        <v>0</v>
      </c>
      <c r="CF244" s="1">
        <v>0</v>
      </c>
      <c r="CG244" s="1">
        <v>0</v>
      </c>
      <c r="CH244" s="1">
        <v>0</v>
      </c>
      <c r="CI244" s="1">
        <v>0</v>
      </c>
      <c r="CJ244" s="1">
        <v>0</v>
      </c>
      <c r="CK244" s="1">
        <v>0</v>
      </c>
      <c r="CL244" s="1">
        <v>0</v>
      </c>
      <c r="CM244" s="1">
        <v>0</v>
      </c>
      <c r="CN244" s="1">
        <v>0</v>
      </c>
      <c r="CO244" s="1">
        <v>0</v>
      </c>
      <c r="CP244" s="1">
        <v>0</v>
      </c>
      <c r="CQ244" s="1">
        <v>0</v>
      </c>
      <c r="CR244" s="1">
        <v>0</v>
      </c>
      <c r="CS244">
        <v>2018</v>
      </c>
      <c r="CT244" t="s">
        <v>8</v>
      </c>
      <c r="CV244">
        <v>1587.3673828663013</v>
      </c>
      <c r="CW244" t="s">
        <v>8</v>
      </c>
    </row>
    <row r="245" spans="1:101">
      <c r="A245" s="100">
        <v>50650</v>
      </c>
      <c r="B245" t="s">
        <v>108</v>
      </c>
      <c r="C245" t="s">
        <v>109</v>
      </c>
      <c r="D245" t="s">
        <v>592</v>
      </c>
      <c r="E245" t="s">
        <v>592</v>
      </c>
      <c r="F245">
        <v>1950</v>
      </c>
      <c r="G245" s="103" t="s">
        <v>174</v>
      </c>
      <c r="H245" t="s">
        <v>113</v>
      </c>
      <c r="I245" t="s">
        <v>114</v>
      </c>
      <c r="J245" t="s">
        <v>8</v>
      </c>
      <c r="K245">
        <v>22</v>
      </c>
      <c r="L245">
        <v>2</v>
      </c>
      <c r="M245" t="s">
        <v>115</v>
      </c>
      <c r="N245" t="s">
        <v>243</v>
      </c>
      <c r="O245" t="s">
        <v>274</v>
      </c>
      <c r="P245" t="s">
        <v>275</v>
      </c>
      <c r="Q245" t="s">
        <v>118</v>
      </c>
      <c r="R245" t="s">
        <v>132</v>
      </c>
      <c r="S245" t="s">
        <v>267</v>
      </c>
      <c r="T245" s="1">
        <v>53249</v>
      </c>
      <c r="U245" s="1">
        <v>38210</v>
      </c>
      <c r="V245" s="1">
        <v>32415</v>
      </c>
      <c r="W245" s="1">
        <v>7574</v>
      </c>
      <c r="X245" s="1">
        <v>19903</v>
      </c>
      <c r="Y245" s="1">
        <v>33825</v>
      </c>
      <c r="Z245" s="1">
        <v>41655</v>
      </c>
      <c r="AA245" s="1">
        <v>39612</v>
      </c>
      <c r="AB245" s="1">
        <v>35311</v>
      </c>
      <c r="AC245" s="1">
        <v>30474</v>
      </c>
      <c r="AD245" s="1">
        <v>41875</v>
      </c>
      <c r="AE245" s="1">
        <v>20962</v>
      </c>
      <c r="AF245" s="1">
        <v>53249</v>
      </c>
      <c r="AG245" s="1">
        <v>38210</v>
      </c>
      <c r="AH245" s="1">
        <v>32415</v>
      </c>
      <c r="AI245" s="1">
        <v>7574</v>
      </c>
      <c r="AJ245" s="1">
        <v>19903</v>
      </c>
      <c r="AK245" s="1">
        <v>33825</v>
      </c>
      <c r="AL245" s="1">
        <v>41655</v>
      </c>
      <c r="AM245" s="1">
        <v>39612</v>
      </c>
      <c r="AN245" s="1">
        <v>35311</v>
      </c>
      <c r="AO245" s="1">
        <v>30474</v>
      </c>
      <c r="AP245" s="1">
        <v>41875</v>
      </c>
      <c r="AQ245" s="1">
        <v>20962</v>
      </c>
      <c r="AR245" s="2">
        <v>8</v>
      </c>
      <c r="AS245" s="2">
        <v>8</v>
      </c>
      <c r="AT245" s="2">
        <v>8</v>
      </c>
      <c r="AU245" s="2">
        <v>8</v>
      </c>
      <c r="AV245" s="2">
        <v>8</v>
      </c>
      <c r="AW245" s="2">
        <v>8</v>
      </c>
      <c r="AX245" s="2">
        <v>8</v>
      </c>
      <c r="AY245" s="2">
        <v>8</v>
      </c>
      <c r="AZ245" s="2">
        <v>8</v>
      </c>
      <c r="BA245" s="2">
        <v>8</v>
      </c>
      <c r="BB245" s="2">
        <v>8</v>
      </c>
      <c r="BC245" s="2">
        <v>8</v>
      </c>
      <c r="BD245" s="1">
        <v>425992</v>
      </c>
      <c r="BE245" s="1">
        <v>305680</v>
      </c>
      <c r="BF245" s="1">
        <v>259320</v>
      </c>
      <c r="BG245" s="1">
        <v>60592</v>
      </c>
      <c r="BH245" s="1">
        <v>159224</v>
      </c>
      <c r="BI245" s="1">
        <v>270600</v>
      </c>
      <c r="BJ245" s="1">
        <v>333240</v>
      </c>
      <c r="BK245" s="1">
        <v>316896</v>
      </c>
      <c r="BL245" s="1">
        <v>282488</v>
      </c>
      <c r="BM245" s="1">
        <v>243792</v>
      </c>
      <c r="BN245" s="1">
        <v>335000</v>
      </c>
      <c r="BO245" s="1">
        <v>167696</v>
      </c>
      <c r="BP245" s="1">
        <v>425992</v>
      </c>
      <c r="BQ245" s="1">
        <v>305680</v>
      </c>
      <c r="BR245" s="1">
        <v>259320</v>
      </c>
      <c r="BS245" s="1">
        <v>60592</v>
      </c>
      <c r="BT245" s="1">
        <v>159224</v>
      </c>
      <c r="BU245" s="1">
        <v>270600</v>
      </c>
      <c r="BV245" s="1">
        <v>333240</v>
      </c>
      <c r="BW245" s="1">
        <v>316896</v>
      </c>
      <c r="BX245" s="1">
        <v>282488</v>
      </c>
      <c r="BY245" s="1">
        <v>243792</v>
      </c>
      <c r="BZ245" s="1">
        <v>335000</v>
      </c>
      <c r="CA245" s="1">
        <v>167696</v>
      </c>
      <c r="CB245" s="1">
        <v>31774</v>
      </c>
      <c r="CC245" s="1">
        <v>21657</v>
      </c>
      <c r="CD245" s="1">
        <v>25072</v>
      </c>
      <c r="CE245" s="1">
        <v>4625</v>
      </c>
      <c r="CF245" s="1">
        <v>11654</v>
      </c>
      <c r="CG245" s="1">
        <v>19263</v>
      </c>
      <c r="CH245" s="1">
        <v>25464</v>
      </c>
      <c r="CI245" s="1">
        <v>25068</v>
      </c>
      <c r="CJ245" s="1">
        <v>23028</v>
      </c>
      <c r="CK245" s="1">
        <v>20182</v>
      </c>
      <c r="CL245" s="1">
        <v>25820</v>
      </c>
      <c r="CM245" s="1">
        <v>14434</v>
      </c>
      <c r="CN245" s="1">
        <v>395065</v>
      </c>
      <c r="CO245" s="1">
        <v>395065</v>
      </c>
      <c r="CP245" s="1">
        <v>3160520</v>
      </c>
      <c r="CQ245" s="1">
        <v>3160520</v>
      </c>
      <c r="CR245" s="1">
        <v>248041</v>
      </c>
      <c r="CS245">
        <v>2018</v>
      </c>
      <c r="CT245">
        <v>12741.925730020441</v>
      </c>
      <c r="CV245">
        <v>200</v>
      </c>
      <c r="CW245">
        <v>25.483851460040881</v>
      </c>
    </row>
    <row r="246" spans="1:101">
      <c r="A246" s="100">
        <v>50661</v>
      </c>
      <c r="B246" t="s">
        <v>108</v>
      </c>
      <c r="C246" t="s">
        <v>109</v>
      </c>
      <c r="D246" t="s">
        <v>593</v>
      </c>
      <c r="E246" t="s">
        <v>594</v>
      </c>
      <c r="F246">
        <v>13982</v>
      </c>
      <c r="G246" s="103" t="s">
        <v>112</v>
      </c>
      <c r="H246" t="s">
        <v>113</v>
      </c>
      <c r="I246" t="s">
        <v>114</v>
      </c>
      <c r="J246" t="s">
        <v>8</v>
      </c>
      <c r="K246">
        <v>22</v>
      </c>
      <c r="L246">
        <v>2</v>
      </c>
      <c r="M246" t="s">
        <v>115</v>
      </c>
      <c r="N246" t="s">
        <v>243</v>
      </c>
      <c r="O246" t="s">
        <v>126</v>
      </c>
      <c r="P246" t="s">
        <v>126</v>
      </c>
      <c r="Q246" t="s">
        <v>118</v>
      </c>
      <c r="R246" t="s">
        <v>119</v>
      </c>
      <c r="S246" t="s">
        <v>127</v>
      </c>
      <c r="T246" s="1">
        <v>442</v>
      </c>
      <c r="U246" s="1">
        <v>121</v>
      </c>
      <c r="V246" s="1">
        <v>209</v>
      </c>
      <c r="W246" s="1">
        <v>39</v>
      </c>
      <c r="X246" s="1">
        <v>106</v>
      </c>
      <c r="Y246" s="1">
        <v>115</v>
      </c>
      <c r="Z246" s="1">
        <v>384</v>
      </c>
      <c r="AA246" s="1">
        <v>258</v>
      </c>
      <c r="AB246" s="1">
        <v>135</v>
      </c>
      <c r="AC246" s="1">
        <v>315</v>
      </c>
      <c r="AD246" s="1">
        <v>359</v>
      </c>
      <c r="AE246" s="1">
        <v>385</v>
      </c>
      <c r="AF246" s="1">
        <v>442</v>
      </c>
      <c r="AG246" s="1">
        <v>121</v>
      </c>
      <c r="AH246" s="1">
        <v>209</v>
      </c>
      <c r="AI246" s="1">
        <v>39</v>
      </c>
      <c r="AJ246" s="1">
        <v>106</v>
      </c>
      <c r="AK246" s="1">
        <v>115</v>
      </c>
      <c r="AL246" s="1">
        <v>384</v>
      </c>
      <c r="AM246" s="1">
        <v>258</v>
      </c>
      <c r="AN246" s="1">
        <v>135</v>
      </c>
      <c r="AO246" s="1">
        <v>315</v>
      </c>
      <c r="AP246" s="1">
        <v>359</v>
      </c>
      <c r="AQ246" s="1">
        <v>385</v>
      </c>
      <c r="AR246" s="2">
        <v>5.8</v>
      </c>
      <c r="AS246" s="2">
        <v>5.8</v>
      </c>
      <c r="AT246" s="2">
        <v>5.8</v>
      </c>
      <c r="AU246" s="2">
        <v>5.8</v>
      </c>
      <c r="AV246" s="2">
        <v>5.8</v>
      </c>
      <c r="AW246" s="2">
        <v>5.8</v>
      </c>
      <c r="AX246" s="2">
        <v>5.8</v>
      </c>
      <c r="AY246" s="2">
        <v>5.8</v>
      </c>
      <c r="AZ246" s="2">
        <v>5.8</v>
      </c>
      <c r="BA246" s="2">
        <v>5.8</v>
      </c>
      <c r="BB246" s="2">
        <v>5.8</v>
      </c>
      <c r="BC246" s="2">
        <v>5.8</v>
      </c>
      <c r="BD246" s="1">
        <v>2564</v>
      </c>
      <c r="BE246" s="1">
        <v>702</v>
      </c>
      <c r="BF246" s="1">
        <v>1212</v>
      </c>
      <c r="BG246" s="1">
        <v>226</v>
      </c>
      <c r="BH246" s="1">
        <v>615</v>
      </c>
      <c r="BI246" s="1">
        <v>667</v>
      </c>
      <c r="BJ246" s="1">
        <v>2227</v>
      </c>
      <c r="BK246" s="1">
        <v>1496</v>
      </c>
      <c r="BL246" s="1">
        <v>783</v>
      </c>
      <c r="BM246" s="1">
        <v>1827</v>
      </c>
      <c r="BN246" s="1">
        <v>2082</v>
      </c>
      <c r="BO246" s="1">
        <v>2233</v>
      </c>
      <c r="BP246" s="1">
        <v>2564</v>
      </c>
      <c r="BQ246" s="1">
        <v>702</v>
      </c>
      <c r="BR246" s="1">
        <v>1212</v>
      </c>
      <c r="BS246" s="1">
        <v>226</v>
      </c>
      <c r="BT246" s="1">
        <v>615</v>
      </c>
      <c r="BU246" s="1">
        <v>667</v>
      </c>
      <c r="BV246" s="1">
        <v>2227</v>
      </c>
      <c r="BW246" s="1">
        <v>1496</v>
      </c>
      <c r="BX246" s="1">
        <v>783</v>
      </c>
      <c r="BY246" s="1">
        <v>1827</v>
      </c>
      <c r="BZ246" s="1">
        <v>2082</v>
      </c>
      <c r="CA246" s="1">
        <v>2233</v>
      </c>
      <c r="CB246" s="1">
        <v>143.63499999999999</v>
      </c>
      <c r="CC246" s="1">
        <v>42.576000000000001</v>
      </c>
      <c r="CD246" s="1">
        <v>72.885000000000005</v>
      </c>
      <c r="CE246" s="1">
        <v>14.363</v>
      </c>
      <c r="CF246" s="1">
        <v>40.680999999999997</v>
      </c>
      <c r="CG246" s="1">
        <v>44.487000000000002</v>
      </c>
      <c r="CH246" s="1">
        <v>135.82400000000001</v>
      </c>
      <c r="CI246" s="1">
        <v>92.513000000000005</v>
      </c>
      <c r="CJ246" s="1">
        <v>50.131</v>
      </c>
      <c r="CK246" s="1">
        <v>119.574</v>
      </c>
      <c r="CL246" s="1">
        <v>122.714</v>
      </c>
      <c r="CM246" s="1">
        <v>143.917</v>
      </c>
      <c r="CN246" s="1">
        <v>2868</v>
      </c>
      <c r="CO246" s="1">
        <v>2868</v>
      </c>
      <c r="CP246" s="1">
        <v>16634</v>
      </c>
      <c r="CQ246" s="1">
        <v>16634</v>
      </c>
      <c r="CR246" s="1">
        <v>1023.3</v>
      </c>
      <c r="CS246">
        <v>2018</v>
      </c>
      <c r="CT246">
        <v>16255.252614091665</v>
      </c>
      <c r="CV246">
        <v>1587.3673828663013</v>
      </c>
      <c r="CW246">
        <v>258.0305779986129</v>
      </c>
    </row>
    <row r="247" spans="1:101">
      <c r="A247" s="100">
        <v>50661</v>
      </c>
      <c r="B247" t="s">
        <v>108</v>
      </c>
      <c r="C247" t="s">
        <v>109</v>
      </c>
      <c r="D247" t="s">
        <v>593</v>
      </c>
      <c r="E247" t="s">
        <v>594</v>
      </c>
      <c r="F247">
        <v>13982</v>
      </c>
      <c r="G247" s="103" t="s">
        <v>112</v>
      </c>
      <c r="H247" t="s">
        <v>113</v>
      </c>
      <c r="I247" t="s">
        <v>114</v>
      </c>
      <c r="J247" t="s">
        <v>8</v>
      </c>
      <c r="K247">
        <v>22</v>
      </c>
      <c r="L247">
        <v>2</v>
      </c>
      <c r="M247" t="s">
        <v>115</v>
      </c>
      <c r="N247" t="s">
        <v>243</v>
      </c>
      <c r="O247" t="s">
        <v>514</v>
      </c>
      <c r="P247" t="s">
        <v>213</v>
      </c>
      <c r="Q247" t="s">
        <v>118</v>
      </c>
      <c r="R247" t="s">
        <v>119</v>
      </c>
      <c r="S247" t="s">
        <v>267</v>
      </c>
      <c r="T247" s="1">
        <v>19952</v>
      </c>
      <c r="U247" s="1">
        <v>26809</v>
      </c>
      <c r="V247" s="1">
        <v>35841</v>
      </c>
      <c r="W247" s="1">
        <v>35489</v>
      </c>
      <c r="X247" s="1">
        <v>33294</v>
      </c>
      <c r="Y247" s="1">
        <v>31748</v>
      </c>
      <c r="Z247" s="1">
        <v>30960</v>
      </c>
      <c r="AA247" s="1">
        <v>34247</v>
      </c>
      <c r="AB247" s="1">
        <v>32638</v>
      </c>
      <c r="AC247" s="1">
        <v>32653</v>
      </c>
      <c r="AD247" s="1">
        <v>34064</v>
      </c>
      <c r="AE247" s="1">
        <v>32499</v>
      </c>
      <c r="AF247" s="1">
        <v>19952</v>
      </c>
      <c r="AG247" s="1">
        <v>26809</v>
      </c>
      <c r="AH247" s="1">
        <v>35841</v>
      </c>
      <c r="AI247" s="1">
        <v>35489</v>
      </c>
      <c r="AJ247" s="1">
        <v>33294</v>
      </c>
      <c r="AK247" s="1">
        <v>31748</v>
      </c>
      <c r="AL247" s="1">
        <v>30960</v>
      </c>
      <c r="AM247" s="1">
        <v>34247</v>
      </c>
      <c r="AN247" s="1">
        <v>32638</v>
      </c>
      <c r="AO247" s="1">
        <v>32653</v>
      </c>
      <c r="AP247" s="1">
        <v>34064</v>
      </c>
      <c r="AQ247" s="1">
        <v>32499</v>
      </c>
      <c r="AR247" s="2">
        <v>7.1719999999999997</v>
      </c>
      <c r="AS247" s="2">
        <v>7.1719999999999997</v>
      </c>
      <c r="AT247" s="2">
        <v>7.1719999999999997</v>
      </c>
      <c r="AU247" s="2">
        <v>7.1719999999999997</v>
      </c>
      <c r="AV247" s="2">
        <v>7.1719999999999997</v>
      </c>
      <c r="AW247" s="2">
        <v>7.1719999999999997</v>
      </c>
      <c r="AX247" s="2">
        <v>7.1719999999999997</v>
      </c>
      <c r="AY247" s="2">
        <v>7.1719999999999997</v>
      </c>
      <c r="AZ247" s="2">
        <v>7.1719999999999997</v>
      </c>
      <c r="BA247" s="2">
        <v>7.1719999999999997</v>
      </c>
      <c r="BB247" s="2">
        <v>7.1719999999999997</v>
      </c>
      <c r="BC247" s="2">
        <v>7.1719999999999997</v>
      </c>
      <c r="BD247" s="1">
        <v>143096</v>
      </c>
      <c r="BE247" s="1">
        <v>192274</v>
      </c>
      <c r="BF247" s="1">
        <v>257052</v>
      </c>
      <c r="BG247" s="1">
        <v>254527</v>
      </c>
      <c r="BH247" s="1">
        <v>238785</v>
      </c>
      <c r="BI247" s="1">
        <v>227697</v>
      </c>
      <c r="BJ247" s="1">
        <v>222045</v>
      </c>
      <c r="BK247" s="1">
        <v>245619</v>
      </c>
      <c r="BL247" s="1">
        <v>234080</v>
      </c>
      <c r="BM247" s="1">
        <v>234187</v>
      </c>
      <c r="BN247" s="1">
        <v>244307</v>
      </c>
      <c r="BO247" s="1">
        <v>233083</v>
      </c>
      <c r="BP247" s="1">
        <v>143096</v>
      </c>
      <c r="BQ247" s="1">
        <v>192274</v>
      </c>
      <c r="BR247" s="1">
        <v>257052</v>
      </c>
      <c r="BS247" s="1">
        <v>254527</v>
      </c>
      <c r="BT247" s="1">
        <v>238785</v>
      </c>
      <c r="BU247" s="1">
        <v>227697</v>
      </c>
      <c r="BV247" s="1">
        <v>222045</v>
      </c>
      <c r="BW247" s="1">
        <v>245619</v>
      </c>
      <c r="BX247" s="1">
        <v>234080</v>
      </c>
      <c r="BY247" s="1">
        <v>234187</v>
      </c>
      <c r="BZ247" s="1">
        <v>244307</v>
      </c>
      <c r="CA247" s="1">
        <v>233083</v>
      </c>
      <c r="CB247" s="1">
        <v>8017.4549999999999</v>
      </c>
      <c r="CC247" s="1">
        <v>11664.549000000001</v>
      </c>
      <c r="CD247" s="1">
        <v>15455.441999999999</v>
      </c>
      <c r="CE247" s="1">
        <v>16162.19</v>
      </c>
      <c r="CF247" s="1">
        <v>15800.337</v>
      </c>
      <c r="CG247" s="1">
        <v>15186.859</v>
      </c>
      <c r="CH247" s="1">
        <v>13541.215</v>
      </c>
      <c r="CI247" s="1">
        <v>15185.093999999999</v>
      </c>
      <c r="CJ247" s="1">
        <v>14986.870999999999</v>
      </c>
      <c r="CK247" s="1">
        <v>15327.097</v>
      </c>
      <c r="CL247" s="1">
        <v>14398.221</v>
      </c>
      <c r="CM247" s="1">
        <v>15022.186</v>
      </c>
      <c r="CN247" s="1">
        <v>380194</v>
      </c>
      <c r="CO247" s="1">
        <v>380194</v>
      </c>
      <c r="CP247" s="1">
        <v>2726752</v>
      </c>
      <c r="CQ247" s="1">
        <v>2726752</v>
      </c>
      <c r="CR247" s="1">
        <v>170747.51999999999</v>
      </c>
      <c r="CS247">
        <v>2018</v>
      </c>
      <c r="CT247">
        <v>15969.49695081955</v>
      </c>
      <c r="CV247">
        <v>50</v>
      </c>
      <c r="CW247">
        <v>7.9847484754097753</v>
      </c>
    </row>
    <row r="248" spans="1:101">
      <c r="A248" s="100">
        <v>50661</v>
      </c>
      <c r="B248" t="s">
        <v>108</v>
      </c>
      <c r="C248" t="s">
        <v>109</v>
      </c>
      <c r="D248" t="s">
        <v>593</v>
      </c>
      <c r="E248" t="s">
        <v>594</v>
      </c>
      <c r="F248">
        <v>13982</v>
      </c>
      <c r="G248" s="103" t="s">
        <v>112</v>
      </c>
      <c r="H248" t="s">
        <v>113</v>
      </c>
      <c r="I248" t="s">
        <v>114</v>
      </c>
      <c r="J248" t="s">
        <v>8</v>
      </c>
      <c r="K248">
        <v>22</v>
      </c>
      <c r="L248">
        <v>2</v>
      </c>
      <c r="M248" t="s">
        <v>115</v>
      </c>
      <c r="N248" t="s">
        <v>243</v>
      </c>
      <c r="O248" t="s">
        <v>515</v>
      </c>
      <c r="P248" t="s">
        <v>310</v>
      </c>
      <c r="Q248" t="s">
        <v>118</v>
      </c>
      <c r="R248" t="s">
        <v>119</v>
      </c>
      <c r="S248" t="s">
        <v>267</v>
      </c>
      <c r="T248" s="1">
        <v>11223</v>
      </c>
      <c r="U248" s="1">
        <v>15080</v>
      </c>
      <c r="V248" s="1">
        <v>20160</v>
      </c>
      <c r="W248" s="1">
        <v>19963</v>
      </c>
      <c r="X248" s="1">
        <v>18727</v>
      </c>
      <c r="Y248" s="1">
        <v>17859</v>
      </c>
      <c r="Z248" s="1">
        <v>17415</v>
      </c>
      <c r="AA248" s="1">
        <v>19264</v>
      </c>
      <c r="AB248" s="1">
        <v>18359</v>
      </c>
      <c r="AC248" s="1">
        <v>18368</v>
      </c>
      <c r="AD248" s="1">
        <v>19162</v>
      </c>
      <c r="AE248" s="1">
        <v>18281</v>
      </c>
      <c r="AF248" s="1">
        <v>11223</v>
      </c>
      <c r="AG248" s="1">
        <v>15080</v>
      </c>
      <c r="AH248" s="1">
        <v>20160</v>
      </c>
      <c r="AI248" s="1">
        <v>19963</v>
      </c>
      <c r="AJ248" s="1">
        <v>18727</v>
      </c>
      <c r="AK248" s="1">
        <v>17859</v>
      </c>
      <c r="AL248" s="1">
        <v>17415</v>
      </c>
      <c r="AM248" s="1">
        <v>19264</v>
      </c>
      <c r="AN248" s="1">
        <v>18359</v>
      </c>
      <c r="AO248" s="1">
        <v>18368</v>
      </c>
      <c r="AP248" s="1">
        <v>19162</v>
      </c>
      <c r="AQ248" s="1">
        <v>18281</v>
      </c>
      <c r="AR248" s="2">
        <v>12.25</v>
      </c>
      <c r="AS248" s="2">
        <v>12.25</v>
      </c>
      <c r="AT248" s="2">
        <v>12.25</v>
      </c>
      <c r="AU248" s="2">
        <v>12.25</v>
      </c>
      <c r="AV248" s="2">
        <v>12.250999999999999</v>
      </c>
      <c r="AW248" s="2">
        <v>12.25</v>
      </c>
      <c r="AX248" s="2">
        <v>12.25</v>
      </c>
      <c r="AY248" s="2">
        <v>12.25</v>
      </c>
      <c r="AZ248" s="2">
        <v>12.25</v>
      </c>
      <c r="BA248" s="2">
        <v>12.25</v>
      </c>
      <c r="BB248" s="2">
        <v>12.25</v>
      </c>
      <c r="BC248" s="2">
        <v>12.249000000000001</v>
      </c>
      <c r="BD248" s="1">
        <v>137482</v>
      </c>
      <c r="BE248" s="1">
        <v>184730</v>
      </c>
      <c r="BF248" s="1">
        <v>246960</v>
      </c>
      <c r="BG248" s="1">
        <v>244547</v>
      </c>
      <c r="BH248" s="1">
        <v>229424</v>
      </c>
      <c r="BI248" s="1">
        <v>218773</v>
      </c>
      <c r="BJ248" s="1">
        <v>213334</v>
      </c>
      <c r="BK248" s="1">
        <v>235984</v>
      </c>
      <c r="BL248" s="1">
        <v>224898</v>
      </c>
      <c r="BM248" s="1">
        <v>225008</v>
      </c>
      <c r="BN248" s="1">
        <v>234735</v>
      </c>
      <c r="BO248" s="1">
        <v>223924</v>
      </c>
      <c r="BP248" s="1">
        <v>137482</v>
      </c>
      <c r="BQ248" s="1">
        <v>184730</v>
      </c>
      <c r="BR248" s="1">
        <v>246960</v>
      </c>
      <c r="BS248" s="1">
        <v>244547</v>
      </c>
      <c r="BT248" s="1">
        <v>229424</v>
      </c>
      <c r="BU248" s="1">
        <v>218773</v>
      </c>
      <c r="BV248" s="1">
        <v>213334</v>
      </c>
      <c r="BW248" s="1">
        <v>235984</v>
      </c>
      <c r="BX248" s="1">
        <v>224898</v>
      </c>
      <c r="BY248" s="1">
        <v>225008</v>
      </c>
      <c r="BZ248" s="1">
        <v>234735</v>
      </c>
      <c r="CA248" s="1">
        <v>223924</v>
      </c>
      <c r="CB248" s="1">
        <v>7702.91</v>
      </c>
      <c r="CC248" s="1">
        <v>11206.875</v>
      </c>
      <c r="CD248" s="1">
        <v>14848.673000000001</v>
      </c>
      <c r="CE248" s="1">
        <v>15528.447</v>
      </c>
      <c r="CF248" s="1">
        <v>15180.982</v>
      </c>
      <c r="CG248" s="1">
        <v>14591.654</v>
      </c>
      <c r="CH248" s="1">
        <v>13009.960999999999</v>
      </c>
      <c r="CI248" s="1">
        <v>14589.393</v>
      </c>
      <c r="CJ248" s="1">
        <v>14398.998</v>
      </c>
      <c r="CK248" s="1">
        <v>14726.329</v>
      </c>
      <c r="CL248" s="1">
        <v>13834.065000000001</v>
      </c>
      <c r="CM248" s="1">
        <v>14431.897000000001</v>
      </c>
      <c r="CN248" s="1">
        <v>213861</v>
      </c>
      <c r="CO248" s="1">
        <v>213861</v>
      </c>
      <c r="CP248" s="1">
        <v>2619799</v>
      </c>
      <c r="CQ248" s="1">
        <v>2619799</v>
      </c>
      <c r="CR248" s="1">
        <v>164050.18</v>
      </c>
      <c r="CS248">
        <v>2018</v>
      </c>
      <c r="CT248">
        <v>15969.497869493347</v>
      </c>
      <c r="CV248">
        <v>50</v>
      </c>
      <c r="CW248">
        <v>7.9847489347466736</v>
      </c>
    </row>
    <row r="249" spans="1:101">
      <c r="A249" s="100">
        <v>50739</v>
      </c>
      <c r="B249" t="s">
        <v>108</v>
      </c>
      <c r="C249" t="s">
        <v>109</v>
      </c>
      <c r="D249" t="s">
        <v>601</v>
      </c>
      <c r="E249" t="s">
        <v>602</v>
      </c>
      <c r="F249">
        <v>15085</v>
      </c>
      <c r="G249" s="103" t="s">
        <v>189</v>
      </c>
      <c r="H249" t="s">
        <v>113</v>
      </c>
      <c r="I249" t="s">
        <v>114</v>
      </c>
      <c r="J249" t="s">
        <v>8</v>
      </c>
      <c r="K249">
        <v>22</v>
      </c>
      <c r="L249">
        <v>2</v>
      </c>
      <c r="M249" t="s">
        <v>115</v>
      </c>
      <c r="N249" t="s">
        <v>243</v>
      </c>
      <c r="O249" t="s">
        <v>274</v>
      </c>
      <c r="P249" t="s">
        <v>275</v>
      </c>
      <c r="Q249" t="s">
        <v>118</v>
      </c>
      <c r="R249" t="s">
        <v>132</v>
      </c>
      <c r="S249" t="s">
        <v>267</v>
      </c>
      <c r="T249" s="1">
        <v>16942</v>
      </c>
      <c r="U249" s="1">
        <v>25412</v>
      </c>
      <c r="V249" s="1">
        <v>27806</v>
      </c>
      <c r="W249" s="1">
        <v>23780</v>
      </c>
      <c r="X249" s="1">
        <v>21096</v>
      </c>
      <c r="Y249" s="1">
        <v>17174</v>
      </c>
      <c r="Z249" s="1">
        <v>15332</v>
      </c>
      <c r="AA249" s="1">
        <v>0</v>
      </c>
      <c r="AB249" s="1">
        <v>0</v>
      </c>
      <c r="AC249" s="1">
        <v>0</v>
      </c>
      <c r="AD249" s="1">
        <v>1111</v>
      </c>
      <c r="AE249" s="1">
        <v>23125</v>
      </c>
      <c r="AF249" s="1">
        <v>16942</v>
      </c>
      <c r="AG249" s="1">
        <v>25412</v>
      </c>
      <c r="AH249" s="1">
        <v>27806</v>
      </c>
      <c r="AI249" s="1">
        <v>23780</v>
      </c>
      <c r="AJ249" s="1">
        <v>21096</v>
      </c>
      <c r="AK249" s="1">
        <v>17174</v>
      </c>
      <c r="AL249" s="1">
        <v>15332</v>
      </c>
      <c r="AM249" s="1">
        <v>0</v>
      </c>
      <c r="AN249" s="1">
        <v>0</v>
      </c>
      <c r="AO249" s="1">
        <v>0</v>
      </c>
      <c r="AP249" s="1">
        <v>1111</v>
      </c>
      <c r="AQ249" s="1">
        <v>23125</v>
      </c>
      <c r="AR249" s="2">
        <v>9</v>
      </c>
      <c r="AS249" s="2">
        <v>9</v>
      </c>
      <c r="AT249" s="2">
        <v>9</v>
      </c>
      <c r="AU249" s="2">
        <v>9</v>
      </c>
      <c r="AV249" s="2">
        <v>9</v>
      </c>
      <c r="AW249" s="2">
        <v>9</v>
      </c>
      <c r="AX249" s="2">
        <v>9</v>
      </c>
      <c r="AY249" s="2">
        <v>0</v>
      </c>
      <c r="AZ249" s="2">
        <v>0</v>
      </c>
      <c r="BA249" s="2">
        <v>0</v>
      </c>
      <c r="BB249" s="2">
        <v>9</v>
      </c>
      <c r="BC249" s="2">
        <v>9</v>
      </c>
      <c r="BD249" s="1">
        <v>152478</v>
      </c>
      <c r="BE249" s="1">
        <v>228708</v>
      </c>
      <c r="BF249" s="1">
        <v>250254</v>
      </c>
      <c r="BG249" s="1">
        <v>214020</v>
      </c>
      <c r="BH249" s="1">
        <v>189864</v>
      </c>
      <c r="BI249" s="1">
        <v>154566</v>
      </c>
      <c r="BJ249" s="1">
        <v>137988</v>
      </c>
      <c r="BK249" s="1">
        <v>0</v>
      </c>
      <c r="BL249" s="1">
        <v>0</v>
      </c>
      <c r="BM249" s="1">
        <v>0</v>
      </c>
      <c r="BN249" s="1">
        <v>9999</v>
      </c>
      <c r="BO249" s="1">
        <v>208125</v>
      </c>
      <c r="BP249" s="1">
        <v>152478</v>
      </c>
      <c r="BQ249" s="1">
        <v>228708</v>
      </c>
      <c r="BR249" s="1">
        <v>250254</v>
      </c>
      <c r="BS249" s="1">
        <v>214020</v>
      </c>
      <c r="BT249" s="1">
        <v>189864</v>
      </c>
      <c r="BU249" s="1">
        <v>154566</v>
      </c>
      <c r="BV249" s="1">
        <v>137988</v>
      </c>
      <c r="BW249" s="1">
        <v>0</v>
      </c>
      <c r="BX249" s="1">
        <v>0</v>
      </c>
      <c r="BY249" s="1">
        <v>0</v>
      </c>
      <c r="BZ249" s="1">
        <v>9999</v>
      </c>
      <c r="CA249" s="1">
        <v>208125</v>
      </c>
      <c r="CB249" s="1">
        <v>8941</v>
      </c>
      <c r="CC249" s="1">
        <v>13379</v>
      </c>
      <c r="CD249" s="1">
        <v>14464</v>
      </c>
      <c r="CE249" s="1">
        <v>14079</v>
      </c>
      <c r="CF249" s="1">
        <v>11848</v>
      </c>
      <c r="CG249" s="1">
        <v>9563</v>
      </c>
      <c r="CH249" s="1">
        <v>7996</v>
      </c>
      <c r="CI249" s="1">
        <v>0</v>
      </c>
      <c r="CJ249" s="1">
        <v>0</v>
      </c>
      <c r="CK249" s="1">
        <v>0</v>
      </c>
      <c r="CL249" s="1">
        <v>492</v>
      </c>
      <c r="CM249" s="1">
        <v>12093</v>
      </c>
      <c r="CN249" s="1">
        <v>171778</v>
      </c>
      <c r="CO249" s="1">
        <v>171778</v>
      </c>
      <c r="CP249" s="1">
        <v>1546002</v>
      </c>
      <c r="CQ249" s="1">
        <v>1546002</v>
      </c>
      <c r="CR249" s="1">
        <v>92855</v>
      </c>
      <c r="CS249">
        <v>2018</v>
      </c>
      <c r="CT249">
        <v>16649.636530073771</v>
      </c>
      <c r="CV249">
        <v>200</v>
      </c>
      <c r="CW249">
        <v>33.299273060147542</v>
      </c>
    </row>
    <row r="250" spans="1:101">
      <c r="A250" s="100">
        <v>50873</v>
      </c>
      <c r="B250" t="s">
        <v>108</v>
      </c>
      <c r="C250" t="s">
        <v>109</v>
      </c>
      <c r="D250" t="s">
        <v>608</v>
      </c>
      <c r="E250" t="s">
        <v>609</v>
      </c>
      <c r="F250">
        <v>20541</v>
      </c>
      <c r="G250" s="103" t="s">
        <v>189</v>
      </c>
      <c r="H250" t="s">
        <v>113</v>
      </c>
      <c r="I250" t="s">
        <v>114</v>
      </c>
      <c r="J250" t="s">
        <v>8</v>
      </c>
      <c r="K250">
        <v>22</v>
      </c>
      <c r="L250">
        <v>2</v>
      </c>
      <c r="M250" t="s">
        <v>115</v>
      </c>
      <c r="N250" t="s">
        <v>243</v>
      </c>
      <c r="O250" t="s">
        <v>514</v>
      </c>
      <c r="P250" t="s">
        <v>213</v>
      </c>
      <c r="Q250" t="s">
        <v>118</v>
      </c>
      <c r="R250" t="s">
        <v>119</v>
      </c>
      <c r="S250" t="s">
        <v>267</v>
      </c>
      <c r="T250" s="1">
        <v>11077</v>
      </c>
      <c r="U250" s="1">
        <v>9775</v>
      </c>
      <c r="V250" s="1">
        <v>8259</v>
      </c>
      <c r="W250" s="1">
        <v>10958</v>
      </c>
      <c r="X250" s="1">
        <v>10487</v>
      </c>
      <c r="Y250" s="1">
        <v>10801</v>
      </c>
      <c r="Z250" s="1">
        <v>10623</v>
      </c>
      <c r="AA250" s="1">
        <v>8941</v>
      </c>
      <c r="AB250" s="1">
        <v>10436</v>
      </c>
      <c r="AC250" s="1">
        <v>10786</v>
      </c>
      <c r="AD250" s="1">
        <v>10508</v>
      </c>
      <c r="AE250" s="1">
        <v>9624</v>
      </c>
      <c r="AF250" s="1">
        <v>11077</v>
      </c>
      <c r="AG250" s="1">
        <v>9775</v>
      </c>
      <c r="AH250" s="1">
        <v>8259</v>
      </c>
      <c r="AI250" s="1">
        <v>10958</v>
      </c>
      <c r="AJ250" s="1">
        <v>10487</v>
      </c>
      <c r="AK250" s="1">
        <v>10801</v>
      </c>
      <c r="AL250" s="1">
        <v>10623</v>
      </c>
      <c r="AM250" s="1">
        <v>8941</v>
      </c>
      <c r="AN250" s="1">
        <v>10436</v>
      </c>
      <c r="AO250" s="1">
        <v>10786</v>
      </c>
      <c r="AP250" s="1">
        <v>10508</v>
      </c>
      <c r="AQ250" s="1">
        <v>9624</v>
      </c>
      <c r="AR250" s="2">
        <v>8.2870000000000008</v>
      </c>
      <c r="AS250" s="2">
        <v>8.2880000000000003</v>
      </c>
      <c r="AT250" s="2">
        <v>8.2870000000000008</v>
      </c>
      <c r="AU250" s="2">
        <v>8.2870000000000008</v>
      </c>
      <c r="AV250" s="2">
        <v>8.2870000000000008</v>
      </c>
      <c r="AW250" s="2">
        <v>8.2880000000000003</v>
      </c>
      <c r="AX250" s="2">
        <v>8.2870000000000008</v>
      </c>
      <c r="AY250" s="2">
        <v>8.2880000000000003</v>
      </c>
      <c r="AZ250" s="2">
        <v>8.2880000000000003</v>
      </c>
      <c r="BA250" s="2">
        <v>8.2870000000000008</v>
      </c>
      <c r="BB250" s="2">
        <v>8.2880000000000003</v>
      </c>
      <c r="BC250" s="2">
        <v>8.2870000000000008</v>
      </c>
      <c r="BD250" s="1">
        <v>91795</v>
      </c>
      <c r="BE250" s="1">
        <v>81015</v>
      </c>
      <c r="BF250" s="1">
        <v>68442</v>
      </c>
      <c r="BG250" s="1">
        <v>90809</v>
      </c>
      <c r="BH250" s="1">
        <v>86906</v>
      </c>
      <c r="BI250" s="1">
        <v>89519</v>
      </c>
      <c r="BJ250" s="1">
        <v>88033</v>
      </c>
      <c r="BK250" s="1">
        <v>74103</v>
      </c>
      <c r="BL250" s="1">
        <v>86494</v>
      </c>
      <c r="BM250" s="1">
        <v>89384</v>
      </c>
      <c r="BN250" s="1">
        <v>87090</v>
      </c>
      <c r="BO250" s="1">
        <v>79754</v>
      </c>
      <c r="BP250" s="1">
        <v>91795</v>
      </c>
      <c r="BQ250" s="1">
        <v>81015</v>
      </c>
      <c r="BR250" s="1">
        <v>68442</v>
      </c>
      <c r="BS250" s="1">
        <v>90809</v>
      </c>
      <c r="BT250" s="1">
        <v>86906</v>
      </c>
      <c r="BU250" s="1">
        <v>89519</v>
      </c>
      <c r="BV250" s="1">
        <v>88033</v>
      </c>
      <c r="BW250" s="1">
        <v>74103</v>
      </c>
      <c r="BX250" s="1">
        <v>86494</v>
      </c>
      <c r="BY250" s="1">
        <v>89384</v>
      </c>
      <c r="BZ250" s="1">
        <v>87090</v>
      </c>
      <c r="CA250" s="1">
        <v>79754</v>
      </c>
      <c r="CB250" s="1">
        <v>4362.4719999999998</v>
      </c>
      <c r="CC250" s="1">
        <v>4034.0949999999998</v>
      </c>
      <c r="CD250" s="1">
        <v>3241.5369999999998</v>
      </c>
      <c r="CE250" s="1">
        <v>4383.9160000000002</v>
      </c>
      <c r="CF250" s="1">
        <v>4126.9129999999996</v>
      </c>
      <c r="CG250" s="1">
        <v>4312.6180000000004</v>
      </c>
      <c r="CH250" s="1">
        <v>4319.6610000000001</v>
      </c>
      <c r="CI250" s="1">
        <v>3627.18</v>
      </c>
      <c r="CJ250" s="1">
        <v>4384.1139999999996</v>
      </c>
      <c r="CK250" s="1">
        <v>4619.4189999999999</v>
      </c>
      <c r="CL250" s="1">
        <v>4284.0619999999999</v>
      </c>
      <c r="CM250" s="1">
        <v>3927.0010000000002</v>
      </c>
      <c r="CN250" s="1">
        <v>122275</v>
      </c>
      <c r="CO250" s="1">
        <v>122275</v>
      </c>
      <c r="CP250" s="1">
        <v>1013344</v>
      </c>
      <c r="CQ250" s="1">
        <v>1013344</v>
      </c>
      <c r="CR250" s="1">
        <v>49622.987999999998</v>
      </c>
      <c r="CS250">
        <v>2018</v>
      </c>
      <c r="CT250">
        <v>20420.858171619977</v>
      </c>
      <c r="CV250">
        <v>50</v>
      </c>
      <c r="CW250">
        <v>10.21042908580999</v>
      </c>
    </row>
    <row r="251" spans="1:101">
      <c r="A251" s="100">
        <v>50873</v>
      </c>
      <c r="B251" t="s">
        <v>108</v>
      </c>
      <c r="C251" t="s">
        <v>109</v>
      </c>
      <c r="D251" t="s">
        <v>608</v>
      </c>
      <c r="E251" t="s">
        <v>609</v>
      </c>
      <c r="F251">
        <v>20541</v>
      </c>
      <c r="G251" s="103" t="s">
        <v>189</v>
      </c>
      <c r="H251" t="s">
        <v>113</v>
      </c>
      <c r="I251" t="s">
        <v>114</v>
      </c>
      <c r="J251" t="s">
        <v>8</v>
      </c>
      <c r="K251">
        <v>22</v>
      </c>
      <c r="L251">
        <v>2</v>
      </c>
      <c r="M251" t="s">
        <v>115</v>
      </c>
      <c r="N251" t="s">
        <v>243</v>
      </c>
      <c r="O251" t="s">
        <v>515</v>
      </c>
      <c r="P251" t="s">
        <v>310</v>
      </c>
      <c r="Q251" t="s">
        <v>118</v>
      </c>
      <c r="R251" t="s">
        <v>119</v>
      </c>
      <c r="S251" t="s">
        <v>267</v>
      </c>
      <c r="T251" s="1">
        <v>6230</v>
      </c>
      <c r="U251" s="1">
        <v>5499</v>
      </c>
      <c r="V251" s="1">
        <v>4645</v>
      </c>
      <c r="W251" s="1">
        <v>6163</v>
      </c>
      <c r="X251" s="1">
        <v>5898</v>
      </c>
      <c r="Y251" s="1">
        <v>6076</v>
      </c>
      <c r="Z251" s="1">
        <v>5975</v>
      </c>
      <c r="AA251" s="1">
        <v>5030</v>
      </c>
      <c r="AB251" s="1">
        <v>5870</v>
      </c>
      <c r="AC251" s="1">
        <v>6067</v>
      </c>
      <c r="AD251" s="1">
        <v>5912</v>
      </c>
      <c r="AE251" s="1">
        <v>5413</v>
      </c>
      <c r="AF251" s="1">
        <v>6230</v>
      </c>
      <c r="AG251" s="1">
        <v>5499</v>
      </c>
      <c r="AH251" s="1">
        <v>4645</v>
      </c>
      <c r="AI251" s="1">
        <v>6163</v>
      </c>
      <c r="AJ251" s="1">
        <v>5898</v>
      </c>
      <c r="AK251" s="1">
        <v>6076</v>
      </c>
      <c r="AL251" s="1">
        <v>5975</v>
      </c>
      <c r="AM251" s="1">
        <v>5030</v>
      </c>
      <c r="AN251" s="1">
        <v>5870</v>
      </c>
      <c r="AO251" s="1">
        <v>6067</v>
      </c>
      <c r="AP251" s="1">
        <v>5912</v>
      </c>
      <c r="AQ251" s="1">
        <v>5413</v>
      </c>
      <c r="AR251" s="2">
        <v>14.157</v>
      </c>
      <c r="AS251" s="2">
        <v>14.154999999999999</v>
      </c>
      <c r="AT251" s="2">
        <v>14.157</v>
      </c>
      <c r="AU251" s="2">
        <v>14.157</v>
      </c>
      <c r="AV251" s="2">
        <v>14.157</v>
      </c>
      <c r="AW251" s="2">
        <v>14.154999999999999</v>
      </c>
      <c r="AX251" s="2">
        <v>14.156000000000001</v>
      </c>
      <c r="AY251" s="2">
        <v>14.154</v>
      </c>
      <c r="AZ251" s="2">
        <v>14.156000000000001</v>
      </c>
      <c r="BA251" s="2">
        <v>14.156000000000001</v>
      </c>
      <c r="BB251" s="2">
        <v>14.153</v>
      </c>
      <c r="BC251" s="2">
        <v>14.156000000000001</v>
      </c>
      <c r="BD251" s="1">
        <v>88198</v>
      </c>
      <c r="BE251" s="1">
        <v>77838</v>
      </c>
      <c r="BF251" s="1">
        <v>65759</v>
      </c>
      <c r="BG251" s="1">
        <v>87250</v>
      </c>
      <c r="BH251" s="1">
        <v>83498</v>
      </c>
      <c r="BI251" s="1">
        <v>86006</v>
      </c>
      <c r="BJ251" s="1">
        <v>84582</v>
      </c>
      <c r="BK251" s="1">
        <v>71195</v>
      </c>
      <c r="BL251" s="1">
        <v>83096</v>
      </c>
      <c r="BM251" s="1">
        <v>85884</v>
      </c>
      <c r="BN251" s="1">
        <v>83673</v>
      </c>
      <c r="BO251" s="1">
        <v>76626</v>
      </c>
      <c r="BP251" s="1">
        <v>88198</v>
      </c>
      <c r="BQ251" s="1">
        <v>77838</v>
      </c>
      <c r="BR251" s="1">
        <v>65759</v>
      </c>
      <c r="BS251" s="1">
        <v>87250</v>
      </c>
      <c r="BT251" s="1">
        <v>83498</v>
      </c>
      <c r="BU251" s="1">
        <v>86006</v>
      </c>
      <c r="BV251" s="1">
        <v>84582</v>
      </c>
      <c r="BW251" s="1">
        <v>71195</v>
      </c>
      <c r="BX251" s="1">
        <v>83096</v>
      </c>
      <c r="BY251" s="1">
        <v>85884</v>
      </c>
      <c r="BZ251" s="1">
        <v>83673</v>
      </c>
      <c r="CA251" s="1">
        <v>76626</v>
      </c>
      <c r="CB251" s="1">
        <v>4191.5280000000002</v>
      </c>
      <c r="CC251" s="1">
        <v>3875.9050000000002</v>
      </c>
      <c r="CD251" s="1">
        <v>3114.4630000000002</v>
      </c>
      <c r="CE251" s="1">
        <v>4212.0839999999998</v>
      </c>
      <c r="CF251" s="1">
        <v>3965.087</v>
      </c>
      <c r="CG251" s="1">
        <v>4143.3819999999996</v>
      </c>
      <c r="CH251" s="1">
        <v>4150.3389999999999</v>
      </c>
      <c r="CI251" s="1">
        <v>3484.82</v>
      </c>
      <c r="CJ251" s="1">
        <v>4211.8860000000004</v>
      </c>
      <c r="CK251" s="1">
        <v>4438.5810000000001</v>
      </c>
      <c r="CL251" s="1">
        <v>4115.9380000000001</v>
      </c>
      <c r="CM251" s="1">
        <v>3772.9989999999998</v>
      </c>
      <c r="CN251" s="1">
        <v>68778</v>
      </c>
      <c r="CO251" s="1">
        <v>68778</v>
      </c>
      <c r="CP251" s="1">
        <v>973605</v>
      </c>
      <c r="CQ251" s="1">
        <v>973605</v>
      </c>
      <c r="CR251" s="1">
        <v>47677.012000000002</v>
      </c>
      <c r="CS251">
        <v>2018</v>
      </c>
      <c r="CT251">
        <v>20420.847682317002</v>
      </c>
      <c r="CV251">
        <v>50</v>
      </c>
      <c r="CW251">
        <v>10.210423841158502</v>
      </c>
    </row>
    <row r="252" spans="1:101">
      <c r="A252" s="100">
        <v>50877</v>
      </c>
      <c r="B252" t="s">
        <v>108</v>
      </c>
      <c r="C252" t="s">
        <v>109</v>
      </c>
      <c r="D252" t="s">
        <v>610</v>
      </c>
      <c r="E252" t="s">
        <v>609</v>
      </c>
      <c r="F252">
        <v>20541</v>
      </c>
      <c r="G252" s="103" t="s">
        <v>112</v>
      </c>
      <c r="H252" t="s">
        <v>113</v>
      </c>
      <c r="I252" t="s">
        <v>114</v>
      </c>
      <c r="J252" t="s">
        <v>8</v>
      </c>
      <c r="K252">
        <v>22</v>
      </c>
      <c r="L252">
        <v>2</v>
      </c>
      <c r="M252" t="s">
        <v>115</v>
      </c>
      <c r="N252" t="s">
        <v>243</v>
      </c>
      <c r="O252" t="s">
        <v>514</v>
      </c>
      <c r="P252" t="s">
        <v>213</v>
      </c>
      <c r="Q252" t="s">
        <v>118</v>
      </c>
      <c r="R252" t="s">
        <v>119</v>
      </c>
      <c r="S252" t="s">
        <v>267</v>
      </c>
      <c r="T252" s="1">
        <v>23997</v>
      </c>
      <c r="U252" s="1">
        <v>24016</v>
      </c>
      <c r="V252" s="1">
        <v>24444</v>
      </c>
      <c r="W252" s="1">
        <v>21022</v>
      </c>
      <c r="X252" s="1">
        <v>26212</v>
      </c>
      <c r="Y252" s="1">
        <v>25186</v>
      </c>
      <c r="Z252" s="1">
        <v>24274</v>
      </c>
      <c r="AA252" s="1">
        <v>23949</v>
      </c>
      <c r="AB252" s="1">
        <v>22769</v>
      </c>
      <c r="AC252" s="1">
        <v>23819</v>
      </c>
      <c r="AD252" s="1">
        <v>25244</v>
      </c>
      <c r="AE252" s="1">
        <v>26438</v>
      </c>
      <c r="AF252" s="1">
        <v>23997</v>
      </c>
      <c r="AG252" s="1">
        <v>24016</v>
      </c>
      <c r="AH252" s="1">
        <v>24444</v>
      </c>
      <c r="AI252" s="1">
        <v>21022</v>
      </c>
      <c r="AJ252" s="1">
        <v>26212</v>
      </c>
      <c r="AK252" s="1">
        <v>25186</v>
      </c>
      <c r="AL252" s="1">
        <v>24274</v>
      </c>
      <c r="AM252" s="1">
        <v>23949</v>
      </c>
      <c r="AN252" s="1">
        <v>22769</v>
      </c>
      <c r="AO252" s="1">
        <v>23819</v>
      </c>
      <c r="AP252" s="1">
        <v>25244</v>
      </c>
      <c r="AQ252" s="1">
        <v>26438</v>
      </c>
      <c r="AR252" s="2">
        <v>8.2880000000000003</v>
      </c>
      <c r="AS252" s="2">
        <v>8.2870000000000008</v>
      </c>
      <c r="AT252" s="2">
        <v>8.2880000000000003</v>
      </c>
      <c r="AU252" s="2">
        <v>8.2880000000000003</v>
      </c>
      <c r="AV252" s="2">
        <v>8.2880000000000003</v>
      </c>
      <c r="AW252" s="2">
        <v>8.2880000000000003</v>
      </c>
      <c r="AX252" s="2">
        <v>8.2870000000000008</v>
      </c>
      <c r="AY252" s="2">
        <v>8.2880000000000003</v>
      </c>
      <c r="AZ252" s="2">
        <v>8.2880000000000003</v>
      </c>
      <c r="BA252" s="2">
        <v>8.2870000000000008</v>
      </c>
      <c r="BB252" s="2">
        <v>8.2880000000000003</v>
      </c>
      <c r="BC252" s="2">
        <v>8.2880000000000003</v>
      </c>
      <c r="BD252" s="1">
        <v>198887</v>
      </c>
      <c r="BE252" s="1">
        <v>199021</v>
      </c>
      <c r="BF252" s="1">
        <v>202592</v>
      </c>
      <c r="BG252" s="1">
        <v>174230</v>
      </c>
      <c r="BH252" s="1">
        <v>217245</v>
      </c>
      <c r="BI252" s="1">
        <v>208742</v>
      </c>
      <c r="BJ252" s="1">
        <v>201159</v>
      </c>
      <c r="BK252" s="1">
        <v>198489</v>
      </c>
      <c r="BL252" s="1">
        <v>188709</v>
      </c>
      <c r="BM252" s="1">
        <v>197388</v>
      </c>
      <c r="BN252" s="1">
        <v>209222</v>
      </c>
      <c r="BO252" s="1">
        <v>219118</v>
      </c>
      <c r="BP252" s="1">
        <v>198887</v>
      </c>
      <c r="BQ252" s="1">
        <v>199021</v>
      </c>
      <c r="BR252" s="1">
        <v>202592</v>
      </c>
      <c r="BS252" s="1">
        <v>174230</v>
      </c>
      <c r="BT252" s="1">
        <v>217245</v>
      </c>
      <c r="BU252" s="1">
        <v>208742</v>
      </c>
      <c r="BV252" s="1">
        <v>201159</v>
      </c>
      <c r="BW252" s="1">
        <v>198489</v>
      </c>
      <c r="BX252" s="1">
        <v>188709</v>
      </c>
      <c r="BY252" s="1">
        <v>197388</v>
      </c>
      <c r="BZ252" s="1">
        <v>209222</v>
      </c>
      <c r="CA252" s="1">
        <v>219118</v>
      </c>
      <c r="CB252" s="1">
        <v>10562.225</v>
      </c>
      <c r="CC252" s="1">
        <v>10273.351000000001</v>
      </c>
      <c r="CD252" s="1">
        <v>9805.1409999999996</v>
      </c>
      <c r="CE252" s="1">
        <v>8214.4179999999997</v>
      </c>
      <c r="CF252" s="1">
        <v>11378.371999999999</v>
      </c>
      <c r="CG252" s="1">
        <v>10794.86</v>
      </c>
      <c r="CH252" s="1">
        <v>10364.311</v>
      </c>
      <c r="CI252" s="1">
        <v>10144.141</v>
      </c>
      <c r="CJ252" s="1">
        <v>9561.7860000000001</v>
      </c>
      <c r="CK252" s="1">
        <v>9918.6119999999992</v>
      </c>
      <c r="CL252" s="1">
        <v>10708.021000000001</v>
      </c>
      <c r="CM252" s="1">
        <v>11099.299000000001</v>
      </c>
      <c r="CN252" s="1">
        <v>291370</v>
      </c>
      <c r="CO252" s="1">
        <v>291370</v>
      </c>
      <c r="CP252" s="1">
        <v>2414802</v>
      </c>
      <c r="CQ252" s="1">
        <v>2414802</v>
      </c>
      <c r="CR252" s="1">
        <v>122824.54</v>
      </c>
      <c r="CS252">
        <v>2018</v>
      </c>
      <c r="CT252">
        <v>19660.58248620349</v>
      </c>
      <c r="CV252">
        <v>50</v>
      </c>
      <c r="CW252">
        <v>9.8302912431017457</v>
      </c>
    </row>
    <row r="253" spans="1:101">
      <c r="A253" s="100">
        <v>50877</v>
      </c>
      <c r="B253" t="s">
        <v>108</v>
      </c>
      <c r="C253" t="s">
        <v>109</v>
      </c>
      <c r="D253" t="s">
        <v>610</v>
      </c>
      <c r="E253" t="s">
        <v>609</v>
      </c>
      <c r="F253">
        <v>20541</v>
      </c>
      <c r="G253" s="103" t="s">
        <v>112</v>
      </c>
      <c r="H253" t="s">
        <v>113</v>
      </c>
      <c r="I253" t="s">
        <v>114</v>
      </c>
      <c r="J253" t="s">
        <v>8</v>
      </c>
      <c r="K253">
        <v>22</v>
      </c>
      <c r="L253">
        <v>2</v>
      </c>
      <c r="M253" t="s">
        <v>115</v>
      </c>
      <c r="N253" t="s">
        <v>243</v>
      </c>
      <c r="O253" t="s">
        <v>515</v>
      </c>
      <c r="P253" t="s">
        <v>310</v>
      </c>
      <c r="Q253" t="s">
        <v>118</v>
      </c>
      <c r="R253" t="s">
        <v>119</v>
      </c>
      <c r="S253" t="s">
        <v>267</v>
      </c>
      <c r="T253" s="1">
        <v>13498</v>
      </c>
      <c r="U253" s="1">
        <v>13508</v>
      </c>
      <c r="V253" s="1">
        <v>13750</v>
      </c>
      <c r="W253" s="1">
        <v>11825</v>
      </c>
      <c r="X253" s="1">
        <v>14745</v>
      </c>
      <c r="Y253" s="1">
        <v>14168</v>
      </c>
      <c r="Z253" s="1">
        <v>13654</v>
      </c>
      <c r="AA253" s="1">
        <v>13472</v>
      </c>
      <c r="AB253" s="1">
        <v>12808</v>
      </c>
      <c r="AC253" s="1">
        <v>13398</v>
      </c>
      <c r="AD253" s="1">
        <v>14201</v>
      </c>
      <c r="AE253" s="1">
        <v>14871</v>
      </c>
      <c r="AF253" s="1">
        <v>13498</v>
      </c>
      <c r="AG253" s="1">
        <v>13508</v>
      </c>
      <c r="AH253" s="1">
        <v>13750</v>
      </c>
      <c r="AI253" s="1">
        <v>11825</v>
      </c>
      <c r="AJ253" s="1">
        <v>14745</v>
      </c>
      <c r="AK253" s="1">
        <v>14168</v>
      </c>
      <c r="AL253" s="1">
        <v>13654</v>
      </c>
      <c r="AM253" s="1">
        <v>13472</v>
      </c>
      <c r="AN253" s="1">
        <v>12808</v>
      </c>
      <c r="AO253" s="1">
        <v>13398</v>
      </c>
      <c r="AP253" s="1">
        <v>14201</v>
      </c>
      <c r="AQ253" s="1">
        <v>14871</v>
      </c>
      <c r="AR253" s="2">
        <v>14.154999999999999</v>
      </c>
      <c r="AS253" s="2">
        <v>14.156000000000001</v>
      </c>
      <c r="AT253" s="2">
        <v>14.154999999999999</v>
      </c>
      <c r="AU253" s="2">
        <v>14.154999999999999</v>
      </c>
      <c r="AV253" s="2">
        <v>14.154999999999999</v>
      </c>
      <c r="AW253" s="2">
        <v>14.154999999999999</v>
      </c>
      <c r="AX253" s="2">
        <v>14.156000000000001</v>
      </c>
      <c r="AY253" s="2">
        <v>14.154999999999999</v>
      </c>
      <c r="AZ253" s="2">
        <v>14.154999999999999</v>
      </c>
      <c r="BA253" s="2">
        <v>14.156000000000001</v>
      </c>
      <c r="BB253" s="2">
        <v>14.154999999999999</v>
      </c>
      <c r="BC253" s="2">
        <v>14.154999999999999</v>
      </c>
      <c r="BD253" s="1">
        <v>191064</v>
      </c>
      <c r="BE253" s="1">
        <v>191219</v>
      </c>
      <c r="BF253" s="1">
        <v>194631</v>
      </c>
      <c r="BG253" s="1">
        <v>167383</v>
      </c>
      <c r="BH253" s="1">
        <v>208715</v>
      </c>
      <c r="BI253" s="1">
        <v>200548</v>
      </c>
      <c r="BJ253" s="1">
        <v>193286</v>
      </c>
      <c r="BK253" s="1">
        <v>190696</v>
      </c>
      <c r="BL253" s="1">
        <v>181297</v>
      </c>
      <c r="BM253" s="1">
        <v>189662</v>
      </c>
      <c r="BN253" s="1">
        <v>201015</v>
      </c>
      <c r="BO253" s="1">
        <v>210499</v>
      </c>
      <c r="BP253" s="1">
        <v>191064</v>
      </c>
      <c r="BQ253" s="1">
        <v>191219</v>
      </c>
      <c r="BR253" s="1">
        <v>194631</v>
      </c>
      <c r="BS253" s="1">
        <v>167383</v>
      </c>
      <c r="BT253" s="1">
        <v>208715</v>
      </c>
      <c r="BU253" s="1">
        <v>200548</v>
      </c>
      <c r="BV253" s="1">
        <v>193286</v>
      </c>
      <c r="BW253" s="1">
        <v>190696</v>
      </c>
      <c r="BX253" s="1">
        <v>181297</v>
      </c>
      <c r="BY253" s="1">
        <v>189662</v>
      </c>
      <c r="BZ253" s="1">
        <v>201015</v>
      </c>
      <c r="CA253" s="1">
        <v>210499</v>
      </c>
      <c r="CB253" s="1">
        <v>10146.775</v>
      </c>
      <c r="CC253" s="1">
        <v>9870.6489999999994</v>
      </c>
      <c r="CD253" s="1">
        <v>9419.8590000000004</v>
      </c>
      <c r="CE253" s="1">
        <v>7891.5820000000003</v>
      </c>
      <c r="CF253" s="1">
        <v>10931.628000000001</v>
      </c>
      <c r="CG253" s="1">
        <v>10371.14</v>
      </c>
      <c r="CH253" s="1">
        <v>9958.6890000000003</v>
      </c>
      <c r="CI253" s="1">
        <v>9745.8590000000004</v>
      </c>
      <c r="CJ253" s="1">
        <v>9186.2139999999999</v>
      </c>
      <c r="CK253" s="1">
        <v>9530.3880000000008</v>
      </c>
      <c r="CL253" s="1">
        <v>10287.978999999999</v>
      </c>
      <c r="CM253" s="1">
        <v>10662.700999999999</v>
      </c>
      <c r="CN253" s="1">
        <v>163898</v>
      </c>
      <c r="CO253" s="1">
        <v>163898</v>
      </c>
      <c r="CP253" s="1">
        <v>2320015</v>
      </c>
      <c r="CQ253" s="1">
        <v>2320015</v>
      </c>
      <c r="CR253" s="1">
        <v>118003.46</v>
      </c>
      <c r="CS253">
        <v>2018</v>
      </c>
      <c r="CT253">
        <v>19660.56757996757</v>
      </c>
      <c r="CV253">
        <v>50</v>
      </c>
      <c r="CW253">
        <v>9.8302837899837847</v>
      </c>
    </row>
    <row r="254" spans="1:101">
      <c r="A254" s="100">
        <v>50877</v>
      </c>
      <c r="B254" t="s">
        <v>108</v>
      </c>
      <c r="C254" t="s">
        <v>109</v>
      </c>
      <c r="D254" t="s">
        <v>610</v>
      </c>
      <c r="E254" t="s">
        <v>609</v>
      </c>
      <c r="F254">
        <v>20541</v>
      </c>
      <c r="G254" s="103" t="s">
        <v>112</v>
      </c>
      <c r="H254" t="s">
        <v>113</v>
      </c>
      <c r="I254" t="s">
        <v>114</v>
      </c>
      <c r="J254" t="s">
        <v>8</v>
      </c>
      <c r="K254">
        <v>22</v>
      </c>
      <c r="L254">
        <v>2</v>
      </c>
      <c r="M254" t="s">
        <v>115</v>
      </c>
      <c r="N254" t="s">
        <v>243</v>
      </c>
      <c r="O254" t="s">
        <v>117</v>
      </c>
      <c r="P254" t="s">
        <v>117</v>
      </c>
      <c r="Q254" t="s">
        <v>118</v>
      </c>
      <c r="R254" t="s">
        <v>119</v>
      </c>
      <c r="S254" t="s">
        <v>120</v>
      </c>
      <c r="T254" s="1">
        <v>0</v>
      </c>
      <c r="U254" s="1">
        <v>0</v>
      </c>
      <c r="V254" s="1">
        <v>0</v>
      </c>
      <c r="W254" s="1">
        <v>0</v>
      </c>
      <c r="X254" s="1">
        <v>0</v>
      </c>
      <c r="Y254" s="1">
        <v>0</v>
      </c>
      <c r="Z254" s="1">
        <v>0</v>
      </c>
      <c r="AA254" s="1">
        <v>0</v>
      </c>
      <c r="AB254" s="1">
        <v>0</v>
      </c>
      <c r="AC254" s="1">
        <v>0</v>
      </c>
      <c r="AD254" s="1">
        <v>0</v>
      </c>
      <c r="AE254" s="1">
        <v>0</v>
      </c>
      <c r="AF254" s="1">
        <v>0</v>
      </c>
      <c r="AG254" s="1">
        <v>0</v>
      </c>
      <c r="AH254" s="1">
        <v>0</v>
      </c>
      <c r="AI254" s="1">
        <v>0</v>
      </c>
      <c r="AJ254" s="1">
        <v>0</v>
      </c>
      <c r="AK254" s="1">
        <v>0</v>
      </c>
      <c r="AL254" s="1">
        <v>0</v>
      </c>
      <c r="AM254" s="1">
        <v>0</v>
      </c>
      <c r="AN254" s="1">
        <v>0</v>
      </c>
      <c r="AO254" s="1">
        <v>0</v>
      </c>
      <c r="AP254" s="1">
        <v>0</v>
      </c>
      <c r="AQ254" s="1">
        <v>0</v>
      </c>
      <c r="AR254" s="2">
        <v>0</v>
      </c>
      <c r="AS254" s="2">
        <v>0</v>
      </c>
      <c r="AT254" s="2">
        <v>0</v>
      </c>
      <c r="AU254" s="2">
        <v>0</v>
      </c>
      <c r="AV254" s="2">
        <v>0</v>
      </c>
      <c r="AW254" s="2">
        <v>0</v>
      </c>
      <c r="AX254" s="2">
        <v>0</v>
      </c>
      <c r="AY254" s="2">
        <v>0</v>
      </c>
      <c r="AZ254" s="2">
        <v>0</v>
      </c>
      <c r="BA254" s="2">
        <v>0</v>
      </c>
      <c r="BB254" s="2">
        <v>0</v>
      </c>
      <c r="BC254" s="2">
        <v>0</v>
      </c>
      <c r="BD254" s="1">
        <v>0</v>
      </c>
      <c r="BE254" s="1">
        <v>0</v>
      </c>
      <c r="BF254" s="1">
        <v>0</v>
      </c>
      <c r="BG254" s="1">
        <v>0</v>
      </c>
      <c r="BH254" s="1">
        <v>0</v>
      </c>
      <c r="BI254" s="1">
        <v>0</v>
      </c>
      <c r="BJ254" s="1">
        <v>0</v>
      </c>
      <c r="BK254" s="1">
        <v>0</v>
      </c>
      <c r="BL254" s="1">
        <v>0</v>
      </c>
      <c r="BM254" s="1">
        <v>0</v>
      </c>
      <c r="BN254" s="1">
        <v>0</v>
      </c>
      <c r="BO254" s="1">
        <v>0</v>
      </c>
      <c r="BP254" s="1">
        <v>0</v>
      </c>
      <c r="BQ254" s="1">
        <v>0</v>
      </c>
      <c r="BR254" s="1">
        <v>0</v>
      </c>
      <c r="BS254" s="1">
        <v>0</v>
      </c>
      <c r="BT254" s="1">
        <v>0</v>
      </c>
      <c r="BU254" s="1">
        <v>0</v>
      </c>
      <c r="BV254" s="1">
        <v>0</v>
      </c>
      <c r="BW254" s="1">
        <v>0</v>
      </c>
      <c r="BX254" s="1">
        <v>0</v>
      </c>
      <c r="BY254" s="1">
        <v>0</v>
      </c>
      <c r="BZ254" s="1">
        <v>0</v>
      </c>
      <c r="CA254" s="1">
        <v>0</v>
      </c>
      <c r="CB254" s="1">
        <v>0</v>
      </c>
      <c r="CC254" s="1">
        <v>0</v>
      </c>
      <c r="CD254" s="1">
        <v>0</v>
      </c>
      <c r="CE254" s="1">
        <v>0</v>
      </c>
      <c r="CF254" s="1">
        <v>0</v>
      </c>
      <c r="CG254" s="1">
        <v>0</v>
      </c>
      <c r="CH254" s="1">
        <v>0</v>
      </c>
      <c r="CI254" s="1">
        <v>0</v>
      </c>
      <c r="CJ254" s="1">
        <v>0</v>
      </c>
      <c r="CK254" s="1">
        <v>0</v>
      </c>
      <c r="CL254" s="1">
        <v>0</v>
      </c>
      <c r="CM254" s="1">
        <v>0</v>
      </c>
      <c r="CN254" s="1">
        <v>0</v>
      </c>
      <c r="CO254" s="1">
        <v>0</v>
      </c>
      <c r="CP254" s="1">
        <v>0</v>
      </c>
      <c r="CQ254" s="1">
        <v>0</v>
      </c>
      <c r="CR254" s="1">
        <v>0</v>
      </c>
      <c r="CS254">
        <v>2018</v>
      </c>
      <c r="CT254" t="s">
        <v>8</v>
      </c>
      <c r="CV254">
        <v>475.6390309534886</v>
      </c>
      <c r="CW254" t="s">
        <v>8</v>
      </c>
    </row>
    <row r="255" spans="1:101">
      <c r="A255" s="100">
        <v>50878</v>
      </c>
      <c r="B255" t="s">
        <v>108</v>
      </c>
      <c r="C255" t="s">
        <v>109</v>
      </c>
      <c r="D255" t="s">
        <v>611</v>
      </c>
      <c r="E255" t="s">
        <v>609</v>
      </c>
      <c r="F255">
        <v>20541</v>
      </c>
      <c r="G255" s="103" t="s">
        <v>112</v>
      </c>
      <c r="H255" t="s">
        <v>113</v>
      </c>
      <c r="I255" t="s">
        <v>114</v>
      </c>
      <c r="J255" t="s">
        <v>8</v>
      </c>
      <c r="K255">
        <v>22</v>
      </c>
      <c r="L255">
        <v>2</v>
      </c>
      <c r="M255" t="s">
        <v>115</v>
      </c>
      <c r="N255" t="s">
        <v>243</v>
      </c>
      <c r="O255" t="s">
        <v>514</v>
      </c>
      <c r="P255" t="s">
        <v>213</v>
      </c>
      <c r="Q255" t="s">
        <v>118</v>
      </c>
      <c r="R255" t="s">
        <v>119</v>
      </c>
      <c r="S255" t="s">
        <v>267</v>
      </c>
      <c r="T255" s="1">
        <v>26462</v>
      </c>
      <c r="U255" s="1">
        <v>23833</v>
      </c>
      <c r="V255" s="1">
        <v>25814</v>
      </c>
      <c r="W255" s="1">
        <v>27197</v>
      </c>
      <c r="X255" s="1">
        <v>27067</v>
      </c>
      <c r="Y255" s="1">
        <v>24599</v>
      </c>
      <c r="Z255" s="1">
        <v>26099</v>
      </c>
      <c r="AA255" s="1">
        <v>27145</v>
      </c>
      <c r="AB255" s="1">
        <v>19323</v>
      </c>
      <c r="AC255" s="1">
        <v>23225</v>
      </c>
      <c r="AD255" s="1">
        <v>28438</v>
      </c>
      <c r="AE255" s="1">
        <v>27566</v>
      </c>
      <c r="AF255" s="1">
        <v>26462</v>
      </c>
      <c r="AG255" s="1">
        <v>23833</v>
      </c>
      <c r="AH255" s="1">
        <v>25814</v>
      </c>
      <c r="AI255" s="1">
        <v>27197</v>
      </c>
      <c r="AJ255" s="1">
        <v>27067</v>
      </c>
      <c r="AK255" s="1">
        <v>24599</v>
      </c>
      <c r="AL255" s="1">
        <v>26099</v>
      </c>
      <c r="AM255" s="1">
        <v>27145</v>
      </c>
      <c r="AN255" s="1">
        <v>19323</v>
      </c>
      <c r="AO255" s="1">
        <v>23225</v>
      </c>
      <c r="AP255" s="1">
        <v>28438</v>
      </c>
      <c r="AQ255" s="1">
        <v>27566</v>
      </c>
      <c r="AR255" s="2">
        <v>8.2870000000000008</v>
      </c>
      <c r="AS255" s="2">
        <v>8.2880000000000003</v>
      </c>
      <c r="AT255" s="2">
        <v>8.2880000000000003</v>
      </c>
      <c r="AU255" s="2">
        <v>8.2880000000000003</v>
      </c>
      <c r="AV255" s="2">
        <v>8.2870000000000008</v>
      </c>
      <c r="AW255" s="2">
        <v>8.2880000000000003</v>
      </c>
      <c r="AX255" s="2">
        <v>8.2870000000000008</v>
      </c>
      <c r="AY255" s="2">
        <v>8.2880000000000003</v>
      </c>
      <c r="AZ255" s="2">
        <v>8.2880000000000003</v>
      </c>
      <c r="BA255" s="2">
        <v>8.2870000000000008</v>
      </c>
      <c r="BB255" s="2">
        <v>8.2870000000000008</v>
      </c>
      <c r="BC255" s="2">
        <v>8.2880000000000003</v>
      </c>
      <c r="BD255" s="1">
        <v>219291</v>
      </c>
      <c r="BE255" s="1">
        <v>197528</v>
      </c>
      <c r="BF255" s="1">
        <v>213946</v>
      </c>
      <c r="BG255" s="1">
        <v>225409</v>
      </c>
      <c r="BH255" s="1">
        <v>224304</v>
      </c>
      <c r="BI255" s="1">
        <v>203877</v>
      </c>
      <c r="BJ255" s="1">
        <v>216282</v>
      </c>
      <c r="BK255" s="1">
        <v>224978</v>
      </c>
      <c r="BL255" s="1">
        <v>160149</v>
      </c>
      <c r="BM255" s="1">
        <v>192466</v>
      </c>
      <c r="BN255" s="1">
        <v>235666</v>
      </c>
      <c r="BO255" s="1">
        <v>228467</v>
      </c>
      <c r="BP255" s="1">
        <v>219291</v>
      </c>
      <c r="BQ255" s="1">
        <v>197528</v>
      </c>
      <c r="BR255" s="1">
        <v>213946</v>
      </c>
      <c r="BS255" s="1">
        <v>225409</v>
      </c>
      <c r="BT255" s="1">
        <v>224304</v>
      </c>
      <c r="BU255" s="1">
        <v>203877</v>
      </c>
      <c r="BV255" s="1">
        <v>216282</v>
      </c>
      <c r="BW255" s="1">
        <v>224978</v>
      </c>
      <c r="BX255" s="1">
        <v>160149</v>
      </c>
      <c r="BY255" s="1">
        <v>192466</v>
      </c>
      <c r="BZ255" s="1">
        <v>235666</v>
      </c>
      <c r="CA255" s="1">
        <v>228467</v>
      </c>
      <c r="CB255" s="1">
        <v>13978.364</v>
      </c>
      <c r="CC255" s="1">
        <v>13384.103999999999</v>
      </c>
      <c r="CD255" s="1">
        <v>12658.040999999999</v>
      </c>
      <c r="CE255" s="1">
        <v>14619.031000000001</v>
      </c>
      <c r="CF255" s="1">
        <v>14889.891</v>
      </c>
      <c r="CG255" s="1">
        <v>13589.073</v>
      </c>
      <c r="CH255" s="1">
        <v>14803.97</v>
      </c>
      <c r="CI255" s="1">
        <v>13709.056</v>
      </c>
      <c r="CJ255" s="1">
        <v>9613.5400000000009</v>
      </c>
      <c r="CK255" s="1">
        <v>12353.714</v>
      </c>
      <c r="CL255" s="1">
        <v>14704.278</v>
      </c>
      <c r="CM255" s="1">
        <v>14620.874</v>
      </c>
      <c r="CN255" s="1">
        <v>306768</v>
      </c>
      <c r="CO255" s="1">
        <v>306768</v>
      </c>
      <c r="CP255" s="1">
        <v>2542363</v>
      </c>
      <c r="CQ255" s="1">
        <v>2542363</v>
      </c>
      <c r="CR255" s="1">
        <v>162923.94</v>
      </c>
      <c r="CS255">
        <v>2018</v>
      </c>
      <c r="CT255">
        <v>15604.60052709258</v>
      </c>
      <c r="CV255">
        <v>50</v>
      </c>
      <c r="CW255">
        <v>7.8023002635462895</v>
      </c>
    </row>
    <row r="256" spans="1:101">
      <c r="A256" s="100">
        <v>50878</v>
      </c>
      <c r="B256" t="s">
        <v>108</v>
      </c>
      <c r="C256" t="s">
        <v>109</v>
      </c>
      <c r="D256" t="s">
        <v>611</v>
      </c>
      <c r="E256" t="s">
        <v>609</v>
      </c>
      <c r="F256">
        <v>20541</v>
      </c>
      <c r="G256" s="103" t="s">
        <v>112</v>
      </c>
      <c r="H256" t="s">
        <v>113</v>
      </c>
      <c r="I256" t="s">
        <v>114</v>
      </c>
      <c r="J256" t="s">
        <v>8</v>
      </c>
      <c r="K256">
        <v>22</v>
      </c>
      <c r="L256">
        <v>2</v>
      </c>
      <c r="M256" t="s">
        <v>115</v>
      </c>
      <c r="N256" t="s">
        <v>243</v>
      </c>
      <c r="O256" t="s">
        <v>515</v>
      </c>
      <c r="P256" t="s">
        <v>310</v>
      </c>
      <c r="Q256" t="s">
        <v>118</v>
      </c>
      <c r="R256" t="s">
        <v>119</v>
      </c>
      <c r="S256" t="s">
        <v>267</v>
      </c>
      <c r="T256" s="1">
        <v>14884</v>
      </c>
      <c r="U256" s="1">
        <v>13406</v>
      </c>
      <c r="V256" s="1">
        <v>14521</v>
      </c>
      <c r="W256" s="1">
        <v>15299</v>
      </c>
      <c r="X256" s="1">
        <v>15225</v>
      </c>
      <c r="Y256" s="1">
        <v>13837</v>
      </c>
      <c r="Z256" s="1">
        <v>14681</v>
      </c>
      <c r="AA256" s="1">
        <v>15270</v>
      </c>
      <c r="AB256" s="1">
        <v>10869</v>
      </c>
      <c r="AC256" s="1">
        <v>13064</v>
      </c>
      <c r="AD256" s="1">
        <v>15995</v>
      </c>
      <c r="AE256" s="1">
        <v>15507</v>
      </c>
      <c r="AF256" s="1">
        <v>14884</v>
      </c>
      <c r="AG256" s="1">
        <v>13406</v>
      </c>
      <c r="AH256" s="1">
        <v>14521</v>
      </c>
      <c r="AI256" s="1">
        <v>15299</v>
      </c>
      <c r="AJ256" s="1">
        <v>15225</v>
      </c>
      <c r="AK256" s="1">
        <v>13837</v>
      </c>
      <c r="AL256" s="1">
        <v>14681</v>
      </c>
      <c r="AM256" s="1">
        <v>15270</v>
      </c>
      <c r="AN256" s="1">
        <v>10869</v>
      </c>
      <c r="AO256" s="1">
        <v>13064</v>
      </c>
      <c r="AP256" s="1">
        <v>15995</v>
      </c>
      <c r="AQ256" s="1">
        <v>15507</v>
      </c>
      <c r="AR256" s="2">
        <v>14.156000000000001</v>
      </c>
      <c r="AS256" s="2">
        <v>14.154999999999999</v>
      </c>
      <c r="AT256" s="2">
        <v>14.154999999999999</v>
      </c>
      <c r="AU256" s="2">
        <v>14.154999999999999</v>
      </c>
      <c r="AV256" s="2">
        <v>14.156000000000001</v>
      </c>
      <c r="AW256" s="2">
        <v>14.154999999999999</v>
      </c>
      <c r="AX256" s="2">
        <v>14.156000000000001</v>
      </c>
      <c r="AY256" s="2">
        <v>14.154999999999999</v>
      </c>
      <c r="AZ256" s="2">
        <v>14.154999999999999</v>
      </c>
      <c r="BA256" s="2">
        <v>14.156000000000001</v>
      </c>
      <c r="BB256" s="2">
        <v>14.156000000000001</v>
      </c>
      <c r="BC256" s="2">
        <v>14.154999999999999</v>
      </c>
      <c r="BD256" s="1">
        <v>210698</v>
      </c>
      <c r="BE256" s="1">
        <v>189762</v>
      </c>
      <c r="BF256" s="1">
        <v>205545</v>
      </c>
      <c r="BG256" s="1">
        <v>216557</v>
      </c>
      <c r="BH256" s="1">
        <v>215525</v>
      </c>
      <c r="BI256" s="1">
        <v>195863</v>
      </c>
      <c r="BJ256" s="1">
        <v>207824</v>
      </c>
      <c r="BK256" s="1">
        <v>216147</v>
      </c>
      <c r="BL256" s="1">
        <v>153851</v>
      </c>
      <c r="BM256" s="1">
        <v>184934</v>
      </c>
      <c r="BN256" s="1">
        <v>226425</v>
      </c>
      <c r="BO256" s="1">
        <v>219502</v>
      </c>
      <c r="BP256" s="1">
        <v>210698</v>
      </c>
      <c r="BQ256" s="1">
        <v>189762</v>
      </c>
      <c r="BR256" s="1">
        <v>205545</v>
      </c>
      <c r="BS256" s="1">
        <v>216557</v>
      </c>
      <c r="BT256" s="1">
        <v>215525</v>
      </c>
      <c r="BU256" s="1">
        <v>195863</v>
      </c>
      <c r="BV256" s="1">
        <v>207824</v>
      </c>
      <c r="BW256" s="1">
        <v>216147</v>
      </c>
      <c r="BX256" s="1">
        <v>153851</v>
      </c>
      <c r="BY256" s="1">
        <v>184934</v>
      </c>
      <c r="BZ256" s="1">
        <v>226425</v>
      </c>
      <c r="CA256" s="1">
        <v>219502</v>
      </c>
      <c r="CB256" s="1">
        <v>13430.636</v>
      </c>
      <c r="CC256" s="1">
        <v>12857.896000000001</v>
      </c>
      <c r="CD256" s="1">
        <v>12160.959000000001</v>
      </c>
      <c r="CE256" s="1">
        <v>14044.968999999999</v>
      </c>
      <c r="CF256" s="1">
        <v>14307.109</v>
      </c>
      <c r="CG256" s="1">
        <v>13054.927</v>
      </c>
      <c r="CH256" s="1">
        <v>14225.03</v>
      </c>
      <c r="CI256" s="1">
        <v>13170.944</v>
      </c>
      <c r="CJ256" s="1">
        <v>9235.4599999999991</v>
      </c>
      <c r="CK256" s="1">
        <v>11870.286</v>
      </c>
      <c r="CL256" s="1">
        <v>14127.722</v>
      </c>
      <c r="CM256" s="1">
        <v>14047.126</v>
      </c>
      <c r="CN256" s="1">
        <v>172558</v>
      </c>
      <c r="CO256" s="1">
        <v>172558</v>
      </c>
      <c r="CP256" s="1">
        <v>2442633</v>
      </c>
      <c r="CQ256" s="1">
        <v>2442633</v>
      </c>
      <c r="CR256" s="1">
        <v>156533.06</v>
      </c>
      <c r="CS256">
        <v>2018</v>
      </c>
      <c r="CT256">
        <v>15604.582188580483</v>
      </c>
      <c r="CV256">
        <v>50</v>
      </c>
      <c r="CW256">
        <v>7.8022910942902417</v>
      </c>
    </row>
    <row r="257" spans="1:101">
      <c r="A257" s="100">
        <v>50880</v>
      </c>
      <c r="B257" t="s">
        <v>108</v>
      </c>
      <c r="C257" t="s">
        <v>109</v>
      </c>
      <c r="D257" t="s">
        <v>612</v>
      </c>
      <c r="E257" t="s">
        <v>609</v>
      </c>
      <c r="F257">
        <v>20541</v>
      </c>
      <c r="G257" s="103" t="s">
        <v>112</v>
      </c>
      <c r="H257" t="s">
        <v>113</v>
      </c>
      <c r="I257" t="s">
        <v>114</v>
      </c>
      <c r="J257" t="s">
        <v>8</v>
      </c>
      <c r="K257">
        <v>22</v>
      </c>
      <c r="L257">
        <v>2</v>
      </c>
      <c r="M257" t="s">
        <v>115</v>
      </c>
      <c r="N257" t="s">
        <v>243</v>
      </c>
      <c r="O257" t="s">
        <v>514</v>
      </c>
      <c r="P257" t="s">
        <v>213</v>
      </c>
      <c r="Q257" t="s">
        <v>118</v>
      </c>
      <c r="R257" t="s">
        <v>119</v>
      </c>
      <c r="S257" t="s">
        <v>267</v>
      </c>
      <c r="T257" s="1">
        <v>26436</v>
      </c>
      <c r="U257" s="1">
        <v>23631</v>
      </c>
      <c r="V257" s="1">
        <v>21592</v>
      </c>
      <c r="W257" s="1">
        <v>24406</v>
      </c>
      <c r="X257" s="1">
        <v>25454</v>
      </c>
      <c r="Y257" s="1">
        <v>18944</v>
      </c>
      <c r="Z257" s="1">
        <v>23963</v>
      </c>
      <c r="AA257" s="1">
        <v>22145</v>
      </c>
      <c r="AB257" s="1">
        <v>23600</v>
      </c>
      <c r="AC257" s="1">
        <v>20930</v>
      </c>
      <c r="AD257" s="1">
        <v>19623</v>
      </c>
      <c r="AE257" s="1">
        <v>24875</v>
      </c>
      <c r="AF257" s="1">
        <v>26436</v>
      </c>
      <c r="AG257" s="1">
        <v>23631</v>
      </c>
      <c r="AH257" s="1">
        <v>21592</v>
      </c>
      <c r="AI257" s="1">
        <v>24406</v>
      </c>
      <c r="AJ257" s="1">
        <v>25454</v>
      </c>
      <c r="AK257" s="1">
        <v>18944</v>
      </c>
      <c r="AL257" s="1">
        <v>23963</v>
      </c>
      <c r="AM257" s="1">
        <v>22145</v>
      </c>
      <c r="AN257" s="1">
        <v>23600</v>
      </c>
      <c r="AO257" s="1">
        <v>20930</v>
      </c>
      <c r="AP257" s="1">
        <v>19623</v>
      </c>
      <c r="AQ257" s="1">
        <v>24875</v>
      </c>
      <c r="AR257" s="2">
        <v>8.2870000000000008</v>
      </c>
      <c r="AS257" s="2">
        <v>8.2880000000000003</v>
      </c>
      <c r="AT257" s="2">
        <v>8.2870000000000008</v>
      </c>
      <c r="AU257" s="2">
        <v>8.2880000000000003</v>
      </c>
      <c r="AV257" s="2">
        <v>8.2880000000000003</v>
      </c>
      <c r="AW257" s="2">
        <v>8.2880000000000003</v>
      </c>
      <c r="AX257" s="2">
        <v>8.2880000000000003</v>
      </c>
      <c r="AY257" s="2">
        <v>8.2870000000000008</v>
      </c>
      <c r="AZ257" s="2">
        <v>8.2870000000000008</v>
      </c>
      <c r="BA257" s="2">
        <v>8.2880000000000003</v>
      </c>
      <c r="BB257" s="2">
        <v>8.2880000000000003</v>
      </c>
      <c r="BC257" s="2">
        <v>8.2880000000000003</v>
      </c>
      <c r="BD257" s="1">
        <v>219075</v>
      </c>
      <c r="BE257" s="1">
        <v>195854</v>
      </c>
      <c r="BF257" s="1">
        <v>178933</v>
      </c>
      <c r="BG257" s="1">
        <v>202277</v>
      </c>
      <c r="BH257" s="1">
        <v>210963</v>
      </c>
      <c r="BI257" s="1">
        <v>157008</v>
      </c>
      <c r="BJ257" s="1">
        <v>198605</v>
      </c>
      <c r="BK257" s="1">
        <v>183516</v>
      </c>
      <c r="BL257" s="1">
        <v>195573</v>
      </c>
      <c r="BM257" s="1">
        <v>173468</v>
      </c>
      <c r="BN257" s="1">
        <v>162635</v>
      </c>
      <c r="BO257" s="1">
        <v>206164</v>
      </c>
      <c r="BP257" s="1">
        <v>219075</v>
      </c>
      <c r="BQ257" s="1">
        <v>195854</v>
      </c>
      <c r="BR257" s="1">
        <v>178933</v>
      </c>
      <c r="BS257" s="1">
        <v>202277</v>
      </c>
      <c r="BT257" s="1">
        <v>210963</v>
      </c>
      <c r="BU257" s="1">
        <v>157008</v>
      </c>
      <c r="BV257" s="1">
        <v>198605</v>
      </c>
      <c r="BW257" s="1">
        <v>183516</v>
      </c>
      <c r="BX257" s="1">
        <v>195573</v>
      </c>
      <c r="BY257" s="1">
        <v>173468</v>
      </c>
      <c r="BZ257" s="1">
        <v>162635</v>
      </c>
      <c r="CA257" s="1">
        <v>206164</v>
      </c>
      <c r="CB257" s="1">
        <v>11419.367</v>
      </c>
      <c r="CC257" s="1">
        <v>10196.206</v>
      </c>
      <c r="CD257" s="1">
        <v>9186.402</v>
      </c>
      <c r="CE257" s="1">
        <v>11107.981</v>
      </c>
      <c r="CF257" s="1">
        <v>11554.564</v>
      </c>
      <c r="CG257" s="1">
        <v>8416.8449999999993</v>
      </c>
      <c r="CH257" s="1">
        <v>10632.192999999999</v>
      </c>
      <c r="CI257" s="1">
        <v>9654.2099999999991</v>
      </c>
      <c r="CJ257" s="1">
        <v>9876.0709999999999</v>
      </c>
      <c r="CK257" s="1">
        <v>8156.5309999999999</v>
      </c>
      <c r="CL257" s="1">
        <v>7448.5619999999999</v>
      </c>
      <c r="CM257" s="1">
        <v>10428.691999999999</v>
      </c>
      <c r="CN257" s="1">
        <v>275599</v>
      </c>
      <c r="CO257" s="1">
        <v>275599</v>
      </c>
      <c r="CP257" s="1">
        <v>2284071</v>
      </c>
      <c r="CQ257" s="1">
        <v>2284071</v>
      </c>
      <c r="CR257" s="1">
        <v>118077.62</v>
      </c>
      <c r="CS257">
        <v>2018</v>
      </c>
      <c r="CT257">
        <v>19343.809605918548</v>
      </c>
      <c r="CV257">
        <v>50</v>
      </c>
      <c r="CW257">
        <v>9.6719048029592738</v>
      </c>
    </row>
    <row r="258" spans="1:101">
      <c r="A258" s="100">
        <v>50880</v>
      </c>
      <c r="B258" t="s">
        <v>108</v>
      </c>
      <c r="C258" t="s">
        <v>109</v>
      </c>
      <c r="D258" t="s">
        <v>612</v>
      </c>
      <c r="E258" t="s">
        <v>609</v>
      </c>
      <c r="F258">
        <v>20541</v>
      </c>
      <c r="G258" s="103" t="s">
        <v>112</v>
      </c>
      <c r="H258" t="s">
        <v>113</v>
      </c>
      <c r="I258" t="s">
        <v>114</v>
      </c>
      <c r="J258" t="s">
        <v>8</v>
      </c>
      <c r="K258">
        <v>22</v>
      </c>
      <c r="L258">
        <v>2</v>
      </c>
      <c r="M258" t="s">
        <v>115</v>
      </c>
      <c r="N258" t="s">
        <v>243</v>
      </c>
      <c r="O258" t="s">
        <v>515</v>
      </c>
      <c r="P258" t="s">
        <v>310</v>
      </c>
      <c r="Q258" t="s">
        <v>118</v>
      </c>
      <c r="R258" t="s">
        <v>119</v>
      </c>
      <c r="S258" t="s">
        <v>267</v>
      </c>
      <c r="T258" s="1">
        <v>14869</v>
      </c>
      <c r="U258" s="1">
        <v>13293</v>
      </c>
      <c r="V258" s="1">
        <v>12145</v>
      </c>
      <c r="W258" s="1">
        <v>13728</v>
      </c>
      <c r="X258" s="1">
        <v>14318</v>
      </c>
      <c r="Y258" s="1">
        <v>10657</v>
      </c>
      <c r="Z258" s="1">
        <v>13479</v>
      </c>
      <c r="AA258" s="1">
        <v>12457</v>
      </c>
      <c r="AB258" s="1">
        <v>13274</v>
      </c>
      <c r="AC258" s="1">
        <v>11774</v>
      </c>
      <c r="AD258" s="1">
        <v>11039</v>
      </c>
      <c r="AE258" s="1">
        <v>13993</v>
      </c>
      <c r="AF258" s="1">
        <v>14869</v>
      </c>
      <c r="AG258" s="1">
        <v>13293</v>
      </c>
      <c r="AH258" s="1">
        <v>12145</v>
      </c>
      <c r="AI258" s="1">
        <v>13728</v>
      </c>
      <c r="AJ258" s="1">
        <v>14318</v>
      </c>
      <c r="AK258" s="1">
        <v>10657</v>
      </c>
      <c r="AL258" s="1">
        <v>13479</v>
      </c>
      <c r="AM258" s="1">
        <v>12457</v>
      </c>
      <c r="AN258" s="1">
        <v>13274</v>
      </c>
      <c r="AO258" s="1">
        <v>11774</v>
      </c>
      <c r="AP258" s="1">
        <v>11039</v>
      </c>
      <c r="AQ258" s="1">
        <v>13993</v>
      </c>
      <c r="AR258" s="2">
        <v>14.156000000000001</v>
      </c>
      <c r="AS258" s="2">
        <v>14.154999999999999</v>
      </c>
      <c r="AT258" s="2">
        <v>14.156000000000001</v>
      </c>
      <c r="AU258" s="2">
        <v>14.154999999999999</v>
      </c>
      <c r="AV258" s="2">
        <v>14.154999999999999</v>
      </c>
      <c r="AW258" s="2">
        <v>14.154</v>
      </c>
      <c r="AX258" s="2">
        <v>14.156000000000001</v>
      </c>
      <c r="AY258" s="2">
        <v>14.156000000000001</v>
      </c>
      <c r="AZ258" s="2">
        <v>14.156000000000001</v>
      </c>
      <c r="BA258" s="2">
        <v>14.154999999999999</v>
      </c>
      <c r="BB258" s="2">
        <v>14.154999999999999</v>
      </c>
      <c r="BC258" s="2">
        <v>14.154999999999999</v>
      </c>
      <c r="BD258" s="1">
        <v>210486</v>
      </c>
      <c r="BE258" s="1">
        <v>188162</v>
      </c>
      <c r="BF258" s="1">
        <v>171925</v>
      </c>
      <c r="BG258" s="1">
        <v>194320</v>
      </c>
      <c r="BH258" s="1">
        <v>202671</v>
      </c>
      <c r="BI258" s="1">
        <v>150839</v>
      </c>
      <c r="BJ258" s="1">
        <v>190809</v>
      </c>
      <c r="BK258" s="1">
        <v>176341</v>
      </c>
      <c r="BL258" s="1">
        <v>187907</v>
      </c>
      <c r="BM258" s="1">
        <v>166661</v>
      </c>
      <c r="BN258" s="1">
        <v>156257</v>
      </c>
      <c r="BO258" s="1">
        <v>198071</v>
      </c>
      <c r="BP258" s="1">
        <v>210486</v>
      </c>
      <c r="BQ258" s="1">
        <v>188162</v>
      </c>
      <c r="BR258" s="1">
        <v>171925</v>
      </c>
      <c r="BS258" s="1">
        <v>194320</v>
      </c>
      <c r="BT258" s="1">
        <v>202671</v>
      </c>
      <c r="BU258" s="1">
        <v>150839</v>
      </c>
      <c r="BV258" s="1">
        <v>190809</v>
      </c>
      <c r="BW258" s="1">
        <v>176341</v>
      </c>
      <c r="BX258" s="1">
        <v>187907</v>
      </c>
      <c r="BY258" s="1">
        <v>166661</v>
      </c>
      <c r="BZ258" s="1">
        <v>156257</v>
      </c>
      <c r="CA258" s="1">
        <v>198071</v>
      </c>
      <c r="CB258" s="1">
        <v>10971.633</v>
      </c>
      <c r="CC258" s="1">
        <v>9795.7939999999999</v>
      </c>
      <c r="CD258" s="1">
        <v>8826.598</v>
      </c>
      <c r="CE258" s="1">
        <v>10671.019</v>
      </c>
      <c r="CF258" s="1">
        <v>11100.436</v>
      </c>
      <c r="CG258" s="1">
        <v>8086.1549999999997</v>
      </c>
      <c r="CH258" s="1">
        <v>10214.807000000001</v>
      </c>
      <c r="CI258" s="1">
        <v>9276.7900000000009</v>
      </c>
      <c r="CJ258" s="1">
        <v>9488.9290000000001</v>
      </c>
      <c r="CK258" s="1">
        <v>7836.4690000000001</v>
      </c>
      <c r="CL258" s="1">
        <v>7156.4380000000001</v>
      </c>
      <c r="CM258" s="1">
        <v>10019.308000000001</v>
      </c>
      <c r="CN258" s="1">
        <v>155026</v>
      </c>
      <c r="CO258" s="1">
        <v>155026</v>
      </c>
      <c r="CP258" s="1">
        <v>2194449</v>
      </c>
      <c r="CQ258" s="1">
        <v>2194449</v>
      </c>
      <c r="CR258" s="1">
        <v>113444.38</v>
      </c>
      <c r="CS258">
        <v>2018</v>
      </c>
      <c r="CT258">
        <v>19343.831752617451</v>
      </c>
      <c r="CV258">
        <v>50</v>
      </c>
      <c r="CW258">
        <v>9.6719158763087254</v>
      </c>
    </row>
    <row r="259" spans="1:101">
      <c r="A259" s="100">
        <v>50883</v>
      </c>
      <c r="B259" t="s">
        <v>108</v>
      </c>
      <c r="C259" t="s">
        <v>109</v>
      </c>
      <c r="D259" t="s">
        <v>613</v>
      </c>
      <c r="E259" t="s">
        <v>609</v>
      </c>
      <c r="F259">
        <v>20541</v>
      </c>
      <c r="G259" s="103" t="s">
        <v>121</v>
      </c>
      <c r="H259" t="s">
        <v>113</v>
      </c>
      <c r="I259" t="s">
        <v>114</v>
      </c>
      <c r="J259" t="s">
        <v>8</v>
      </c>
      <c r="K259">
        <v>22</v>
      </c>
      <c r="L259">
        <v>2</v>
      </c>
      <c r="M259" t="s">
        <v>115</v>
      </c>
      <c r="N259" t="s">
        <v>243</v>
      </c>
      <c r="O259" t="s">
        <v>514</v>
      </c>
      <c r="P259" t="s">
        <v>213</v>
      </c>
      <c r="Q259" t="s">
        <v>118</v>
      </c>
      <c r="R259" t="s">
        <v>119</v>
      </c>
      <c r="S259" t="s">
        <v>267</v>
      </c>
      <c r="T259" s="1">
        <v>35664</v>
      </c>
      <c r="U259" s="1">
        <v>37865</v>
      </c>
      <c r="V259" s="1">
        <v>42974</v>
      </c>
      <c r="W259" s="1">
        <v>28799</v>
      </c>
      <c r="X259" s="1">
        <v>40165</v>
      </c>
      <c r="Y259" s="1">
        <v>42556</v>
      </c>
      <c r="Z259" s="1">
        <v>40198</v>
      </c>
      <c r="AA259" s="1">
        <v>42675</v>
      </c>
      <c r="AB259" s="1">
        <v>39745</v>
      </c>
      <c r="AC259" s="1">
        <v>41334</v>
      </c>
      <c r="AD259" s="1">
        <v>40489</v>
      </c>
      <c r="AE259" s="1">
        <v>44481</v>
      </c>
      <c r="AF259" s="1">
        <v>35664</v>
      </c>
      <c r="AG259" s="1">
        <v>37865</v>
      </c>
      <c r="AH259" s="1">
        <v>42974</v>
      </c>
      <c r="AI259" s="1">
        <v>28799</v>
      </c>
      <c r="AJ259" s="1">
        <v>40165</v>
      </c>
      <c r="AK259" s="1">
        <v>42556</v>
      </c>
      <c r="AL259" s="1">
        <v>40198</v>
      </c>
      <c r="AM259" s="1">
        <v>42675</v>
      </c>
      <c r="AN259" s="1">
        <v>39745</v>
      </c>
      <c r="AO259" s="1">
        <v>41334</v>
      </c>
      <c r="AP259" s="1">
        <v>40489</v>
      </c>
      <c r="AQ259" s="1">
        <v>44481</v>
      </c>
      <c r="AR259" s="2">
        <v>8.2880000000000003</v>
      </c>
      <c r="AS259" s="2">
        <v>8.2870000000000008</v>
      </c>
      <c r="AT259" s="2">
        <v>8.2880000000000003</v>
      </c>
      <c r="AU259" s="2">
        <v>8.2870000000000008</v>
      </c>
      <c r="AV259" s="2">
        <v>8.2880000000000003</v>
      </c>
      <c r="AW259" s="2">
        <v>8.2880000000000003</v>
      </c>
      <c r="AX259" s="2">
        <v>8.2870000000000008</v>
      </c>
      <c r="AY259" s="2">
        <v>8.2870000000000008</v>
      </c>
      <c r="AZ259" s="2">
        <v>8.2880000000000003</v>
      </c>
      <c r="BA259" s="2">
        <v>8.2870000000000008</v>
      </c>
      <c r="BB259" s="2">
        <v>8.2870000000000008</v>
      </c>
      <c r="BC259" s="2">
        <v>8.2880000000000003</v>
      </c>
      <c r="BD259" s="1">
        <v>295583</v>
      </c>
      <c r="BE259" s="1">
        <v>313787</v>
      </c>
      <c r="BF259" s="1">
        <v>356169</v>
      </c>
      <c r="BG259" s="1">
        <v>238657</v>
      </c>
      <c r="BH259" s="1">
        <v>332888</v>
      </c>
      <c r="BI259" s="1">
        <v>352704</v>
      </c>
      <c r="BJ259" s="1">
        <v>333121</v>
      </c>
      <c r="BK259" s="1">
        <v>353648</v>
      </c>
      <c r="BL259" s="1">
        <v>329407</v>
      </c>
      <c r="BM259" s="1">
        <v>342535</v>
      </c>
      <c r="BN259" s="1">
        <v>335532</v>
      </c>
      <c r="BO259" s="1">
        <v>368659</v>
      </c>
      <c r="BP259" s="1">
        <v>295583</v>
      </c>
      <c r="BQ259" s="1">
        <v>313787</v>
      </c>
      <c r="BR259" s="1">
        <v>356169</v>
      </c>
      <c r="BS259" s="1">
        <v>238657</v>
      </c>
      <c r="BT259" s="1">
        <v>332888</v>
      </c>
      <c r="BU259" s="1">
        <v>352704</v>
      </c>
      <c r="BV259" s="1">
        <v>333121</v>
      </c>
      <c r="BW259" s="1">
        <v>353648</v>
      </c>
      <c r="BX259" s="1">
        <v>329407</v>
      </c>
      <c r="BY259" s="1">
        <v>342535</v>
      </c>
      <c r="BZ259" s="1">
        <v>335532</v>
      </c>
      <c r="CA259" s="1">
        <v>368659</v>
      </c>
      <c r="CB259" s="1">
        <v>18205.727999999999</v>
      </c>
      <c r="CC259" s="1">
        <v>19025.232</v>
      </c>
      <c r="CD259" s="1">
        <v>21774.704000000002</v>
      </c>
      <c r="CE259" s="1">
        <v>2090.9340000000002</v>
      </c>
      <c r="CF259" s="1">
        <v>5687.7740000000003</v>
      </c>
      <c r="CG259" s="1">
        <v>21975.9</v>
      </c>
      <c r="CH259" s="1">
        <v>21264.177</v>
      </c>
      <c r="CI259" s="1">
        <v>21452.996999999999</v>
      </c>
      <c r="CJ259" s="1">
        <v>19503.508999999998</v>
      </c>
      <c r="CK259" s="1">
        <v>21350.359</v>
      </c>
      <c r="CL259" s="1">
        <v>20140.042000000001</v>
      </c>
      <c r="CM259" s="1">
        <v>22045.636999999999</v>
      </c>
      <c r="CN259" s="1">
        <v>476945</v>
      </c>
      <c r="CO259" s="1">
        <v>476945</v>
      </c>
      <c r="CP259" s="1">
        <v>3952690</v>
      </c>
      <c r="CQ259" s="1">
        <v>3952690</v>
      </c>
      <c r="CR259" s="1">
        <v>214516.99</v>
      </c>
      <c r="CS259">
        <v>2018</v>
      </c>
      <c r="CT259">
        <v>18425.999730837171</v>
      </c>
      <c r="CV259">
        <v>50</v>
      </c>
      <c r="CW259">
        <v>9.2129998654185847</v>
      </c>
    </row>
    <row r="260" spans="1:101">
      <c r="A260" s="100">
        <v>50883</v>
      </c>
      <c r="B260" t="s">
        <v>108</v>
      </c>
      <c r="C260" t="s">
        <v>109</v>
      </c>
      <c r="D260" t="s">
        <v>613</v>
      </c>
      <c r="E260" t="s">
        <v>609</v>
      </c>
      <c r="F260">
        <v>20541</v>
      </c>
      <c r="G260" s="103" t="s">
        <v>121</v>
      </c>
      <c r="H260" t="s">
        <v>113</v>
      </c>
      <c r="I260" t="s">
        <v>114</v>
      </c>
      <c r="J260" t="s">
        <v>8</v>
      </c>
      <c r="K260">
        <v>22</v>
      </c>
      <c r="L260">
        <v>2</v>
      </c>
      <c r="M260" t="s">
        <v>115</v>
      </c>
      <c r="N260" t="s">
        <v>243</v>
      </c>
      <c r="O260" t="s">
        <v>515</v>
      </c>
      <c r="P260" t="s">
        <v>310</v>
      </c>
      <c r="Q260" t="s">
        <v>118</v>
      </c>
      <c r="R260" t="s">
        <v>119</v>
      </c>
      <c r="S260" t="s">
        <v>267</v>
      </c>
      <c r="T260" s="1">
        <v>20061</v>
      </c>
      <c r="U260" s="1">
        <v>21299</v>
      </c>
      <c r="V260" s="1">
        <v>24173</v>
      </c>
      <c r="W260" s="1">
        <v>16199</v>
      </c>
      <c r="X260" s="1">
        <v>22593</v>
      </c>
      <c r="Y260" s="1">
        <v>23939</v>
      </c>
      <c r="Z260" s="1">
        <v>22611</v>
      </c>
      <c r="AA260" s="1">
        <v>24004</v>
      </c>
      <c r="AB260" s="1">
        <v>22357</v>
      </c>
      <c r="AC260" s="1">
        <v>23250</v>
      </c>
      <c r="AD260" s="1">
        <v>22775</v>
      </c>
      <c r="AE260" s="1">
        <v>25021</v>
      </c>
      <c r="AF260" s="1">
        <v>20061</v>
      </c>
      <c r="AG260" s="1">
        <v>21299</v>
      </c>
      <c r="AH260" s="1">
        <v>24173</v>
      </c>
      <c r="AI260" s="1">
        <v>16199</v>
      </c>
      <c r="AJ260" s="1">
        <v>22593</v>
      </c>
      <c r="AK260" s="1">
        <v>23939</v>
      </c>
      <c r="AL260" s="1">
        <v>22611</v>
      </c>
      <c r="AM260" s="1">
        <v>24004</v>
      </c>
      <c r="AN260" s="1">
        <v>22357</v>
      </c>
      <c r="AO260" s="1">
        <v>23250</v>
      </c>
      <c r="AP260" s="1">
        <v>22775</v>
      </c>
      <c r="AQ260" s="1">
        <v>25021</v>
      </c>
      <c r="AR260" s="2">
        <v>14.156000000000001</v>
      </c>
      <c r="AS260" s="2">
        <v>14.156000000000001</v>
      </c>
      <c r="AT260" s="2">
        <v>14.156000000000001</v>
      </c>
      <c r="AU260" s="2">
        <v>14.156000000000001</v>
      </c>
      <c r="AV260" s="2">
        <v>14.154999999999999</v>
      </c>
      <c r="AW260" s="2">
        <v>14.154999999999999</v>
      </c>
      <c r="AX260" s="2">
        <v>14.156000000000001</v>
      </c>
      <c r="AY260" s="2">
        <v>14.156000000000001</v>
      </c>
      <c r="AZ260" s="2">
        <v>14.156000000000001</v>
      </c>
      <c r="BA260" s="2">
        <v>14.156000000000001</v>
      </c>
      <c r="BB260" s="2">
        <v>14.156000000000001</v>
      </c>
      <c r="BC260" s="2">
        <v>14.154999999999999</v>
      </c>
      <c r="BD260" s="1">
        <v>283984</v>
      </c>
      <c r="BE260" s="1">
        <v>301509</v>
      </c>
      <c r="BF260" s="1">
        <v>342193</v>
      </c>
      <c r="BG260" s="1">
        <v>229313</v>
      </c>
      <c r="BH260" s="1">
        <v>319804</v>
      </c>
      <c r="BI260" s="1">
        <v>338857</v>
      </c>
      <c r="BJ260" s="1">
        <v>320081</v>
      </c>
      <c r="BK260" s="1">
        <v>339801</v>
      </c>
      <c r="BL260" s="1">
        <v>316486</v>
      </c>
      <c r="BM260" s="1">
        <v>329127</v>
      </c>
      <c r="BN260" s="1">
        <v>322403</v>
      </c>
      <c r="BO260" s="1">
        <v>354172</v>
      </c>
      <c r="BP260" s="1">
        <v>283984</v>
      </c>
      <c r="BQ260" s="1">
        <v>301509</v>
      </c>
      <c r="BR260" s="1">
        <v>342193</v>
      </c>
      <c r="BS260" s="1">
        <v>229313</v>
      </c>
      <c r="BT260" s="1">
        <v>319804</v>
      </c>
      <c r="BU260" s="1">
        <v>338857</v>
      </c>
      <c r="BV260" s="1">
        <v>320081</v>
      </c>
      <c r="BW260" s="1">
        <v>339801</v>
      </c>
      <c r="BX260" s="1">
        <v>316486</v>
      </c>
      <c r="BY260" s="1">
        <v>329127</v>
      </c>
      <c r="BZ260" s="1">
        <v>322403</v>
      </c>
      <c r="CA260" s="1">
        <v>354172</v>
      </c>
      <c r="CB260" s="1">
        <v>17491.272000000001</v>
      </c>
      <c r="CC260" s="1">
        <v>18280.768</v>
      </c>
      <c r="CD260" s="1">
        <v>20920.295999999998</v>
      </c>
      <c r="CE260" s="1">
        <v>2009.066</v>
      </c>
      <c r="CF260" s="1">
        <v>5464.2259999999997</v>
      </c>
      <c r="CG260" s="1">
        <v>21113.1</v>
      </c>
      <c r="CH260" s="1">
        <v>20431.823</v>
      </c>
      <c r="CI260" s="1">
        <v>20613.003000000001</v>
      </c>
      <c r="CJ260" s="1">
        <v>18738.491000000002</v>
      </c>
      <c r="CK260" s="1">
        <v>20514.641</v>
      </c>
      <c r="CL260" s="1">
        <v>19351.957999999999</v>
      </c>
      <c r="CM260" s="1">
        <v>21179.363000000001</v>
      </c>
      <c r="CN260" s="1">
        <v>268282</v>
      </c>
      <c r="CO260" s="1">
        <v>268282</v>
      </c>
      <c r="CP260" s="1">
        <v>3797730</v>
      </c>
      <c r="CQ260" s="1">
        <v>3797730</v>
      </c>
      <c r="CR260" s="1">
        <v>206108.01</v>
      </c>
      <c r="CS260">
        <v>2018</v>
      </c>
      <c r="CT260">
        <v>18425.921437987781</v>
      </c>
      <c r="CV260">
        <v>50</v>
      </c>
      <c r="CW260">
        <v>9.2129607189938909</v>
      </c>
    </row>
    <row r="261" spans="1:101">
      <c r="A261" s="100">
        <v>50955</v>
      </c>
      <c r="B261" t="s">
        <v>122</v>
      </c>
      <c r="C261" t="s">
        <v>109</v>
      </c>
      <c r="D261" t="s">
        <v>614</v>
      </c>
      <c r="E261" t="s">
        <v>614</v>
      </c>
      <c r="F261">
        <v>5623</v>
      </c>
      <c r="G261" s="103" t="s">
        <v>112</v>
      </c>
      <c r="H261" t="s">
        <v>113</v>
      </c>
      <c r="I261" t="s">
        <v>114</v>
      </c>
      <c r="J261" t="s">
        <v>8</v>
      </c>
      <c r="K261">
        <v>325</v>
      </c>
      <c r="L261">
        <v>7</v>
      </c>
      <c r="M261" t="s">
        <v>207</v>
      </c>
      <c r="N261" t="s">
        <v>243</v>
      </c>
      <c r="O261" t="s">
        <v>117</v>
      </c>
      <c r="P261" t="s">
        <v>117</v>
      </c>
      <c r="Q261" t="s">
        <v>118</v>
      </c>
      <c r="R261" t="s">
        <v>119</v>
      </c>
      <c r="S261" t="s">
        <v>120</v>
      </c>
      <c r="T261" s="1">
        <v>65688</v>
      </c>
      <c r="U261" s="1">
        <v>59477</v>
      </c>
      <c r="V261" s="1">
        <v>66947</v>
      </c>
      <c r="W261" s="1">
        <v>59631</v>
      </c>
      <c r="X261" s="1">
        <v>51266</v>
      </c>
      <c r="Y261" s="1">
        <v>57707</v>
      </c>
      <c r="Z261" s="1">
        <v>55139</v>
      </c>
      <c r="AA261" s="1">
        <v>58174</v>
      </c>
      <c r="AB261" s="1">
        <v>54464</v>
      </c>
      <c r="AC261" s="1">
        <v>59287</v>
      </c>
      <c r="AD261" s="1">
        <v>62271</v>
      </c>
      <c r="AE261" s="1">
        <v>68259</v>
      </c>
      <c r="AF261" s="1">
        <v>5591</v>
      </c>
      <c r="AG261" s="1">
        <v>5265</v>
      </c>
      <c r="AH261" s="1">
        <v>6192</v>
      </c>
      <c r="AI261" s="1">
        <v>5485</v>
      </c>
      <c r="AJ261" s="1">
        <v>4479</v>
      </c>
      <c r="AK261" s="1">
        <v>4977</v>
      </c>
      <c r="AL261" s="1">
        <v>5429</v>
      </c>
      <c r="AM261" s="1">
        <v>5874</v>
      </c>
      <c r="AN261" s="1">
        <v>5373</v>
      </c>
      <c r="AO261" s="1">
        <v>5971</v>
      </c>
      <c r="AP261" s="1">
        <v>5990</v>
      </c>
      <c r="AQ261" s="1">
        <v>6690</v>
      </c>
      <c r="AR261" s="2">
        <v>1.1000000000000001</v>
      </c>
      <c r="AS261" s="2">
        <v>1.1000000000000001</v>
      </c>
      <c r="AT261" s="2">
        <v>1.1000000000000001</v>
      </c>
      <c r="AU261" s="2">
        <v>1.1000000000000001</v>
      </c>
      <c r="AV261" s="2">
        <v>1.1000000000000001</v>
      </c>
      <c r="AW261" s="2">
        <v>1.03</v>
      </c>
      <c r="AX261" s="2">
        <v>1.03</v>
      </c>
      <c r="AY261" s="2">
        <v>1.03</v>
      </c>
      <c r="AZ261" s="2">
        <v>1.03</v>
      </c>
      <c r="BA261" s="2">
        <v>1.03</v>
      </c>
      <c r="BB261" s="2">
        <v>1.03</v>
      </c>
      <c r="BC261" s="2">
        <v>1.03</v>
      </c>
      <c r="BD261" s="1">
        <v>72257</v>
      </c>
      <c r="BE261" s="1">
        <v>65425</v>
      </c>
      <c r="BF261" s="1">
        <v>73642</v>
      </c>
      <c r="BG261" s="1">
        <v>65594</v>
      </c>
      <c r="BH261" s="1">
        <v>56393</v>
      </c>
      <c r="BI261" s="1">
        <v>59438</v>
      </c>
      <c r="BJ261" s="1">
        <v>56793</v>
      </c>
      <c r="BK261" s="1">
        <v>59919</v>
      </c>
      <c r="BL261" s="1">
        <v>56098</v>
      </c>
      <c r="BM261" s="1">
        <v>61066</v>
      </c>
      <c r="BN261" s="1">
        <v>64139</v>
      </c>
      <c r="BO261" s="1">
        <v>70307</v>
      </c>
      <c r="BP261" s="1">
        <v>6150</v>
      </c>
      <c r="BQ261" s="1">
        <v>5792</v>
      </c>
      <c r="BR261" s="1">
        <v>6811</v>
      </c>
      <c r="BS261" s="1">
        <v>6033</v>
      </c>
      <c r="BT261" s="1">
        <v>4927</v>
      </c>
      <c r="BU261" s="1">
        <v>5126</v>
      </c>
      <c r="BV261" s="1">
        <v>5592</v>
      </c>
      <c r="BW261" s="1">
        <v>6050</v>
      </c>
      <c r="BX261" s="1">
        <v>5534</v>
      </c>
      <c r="BY261" s="1">
        <v>6150</v>
      </c>
      <c r="BZ261" s="1">
        <v>6170</v>
      </c>
      <c r="CA261" s="1">
        <v>6891</v>
      </c>
      <c r="CB261" s="1">
        <v>1412</v>
      </c>
      <c r="CC261" s="1">
        <v>1265</v>
      </c>
      <c r="CD261" s="1">
        <v>1547.9469999999999</v>
      </c>
      <c r="CE261" s="1">
        <v>1347.9490000000001</v>
      </c>
      <c r="CF261" s="1">
        <v>1084</v>
      </c>
      <c r="CG261" s="1">
        <v>1127</v>
      </c>
      <c r="CH261" s="1">
        <v>1239</v>
      </c>
      <c r="CI261" s="1">
        <v>1343</v>
      </c>
      <c r="CJ261" s="1">
        <v>1238</v>
      </c>
      <c r="CK261" s="1">
        <v>1412</v>
      </c>
      <c r="CL261" s="1">
        <v>1421.9449999999999</v>
      </c>
      <c r="CM261" s="1">
        <v>1586</v>
      </c>
      <c r="CN261" s="1">
        <v>718310</v>
      </c>
      <c r="CO261" s="1">
        <v>67316</v>
      </c>
      <c r="CP261" s="1">
        <v>761071</v>
      </c>
      <c r="CQ261" s="1">
        <v>71226</v>
      </c>
      <c r="CR261" s="1">
        <v>16023.841</v>
      </c>
      <c r="CS261">
        <v>2018</v>
      </c>
      <c r="CT261">
        <v>47496.165245274213</v>
      </c>
      <c r="CV261">
        <v>475.6390309534886</v>
      </c>
      <c r="CW261">
        <v>225.91030011268992</v>
      </c>
    </row>
    <row r="262" spans="1:101">
      <c r="A262" s="100">
        <v>50955</v>
      </c>
      <c r="B262" t="s">
        <v>122</v>
      </c>
      <c r="C262" t="s">
        <v>109</v>
      </c>
      <c r="D262" t="s">
        <v>614</v>
      </c>
      <c r="E262" t="s">
        <v>614</v>
      </c>
      <c r="F262">
        <v>5623</v>
      </c>
      <c r="G262" s="103" t="s">
        <v>112</v>
      </c>
      <c r="H262" t="s">
        <v>113</v>
      </c>
      <c r="I262" t="s">
        <v>114</v>
      </c>
      <c r="J262" t="s">
        <v>8</v>
      </c>
      <c r="K262">
        <v>325</v>
      </c>
      <c r="L262">
        <v>7</v>
      </c>
      <c r="M262" t="s">
        <v>207</v>
      </c>
      <c r="N262" t="s">
        <v>243</v>
      </c>
      <c r="O262" t="s">
        <v>183</v>
      </c>
      <c r="P262" t="s">
        <v>184</v>
      </c>
      <c r="Q262" t="s">
        <v>118</v>
      </c>
      <c r="R262" t="s">
        <v>119</v>
      </c>
      <c r="S262" t="s">
        <v>120</v>
      </c>
      <c r="T262" s="1">
        <v>0</v>
      </c>
      <c r="U262" s="1">
        <v>0</v>
      </c>
      <c r="V262" s="1">
        <v>1</v>
      </c>
      <c r="W262" s="1">
        <v>1</v>
      </c>
      <c r="X262" s="1">
        <v>0</v>
      </c>
      <c r="Y262" s="1">
        <v>0</v>
      </c>
      <c r="Z262" s="1">
        <v>0</v>
      </c>
      <c r="AA262" s="1">
        <v>0</v>
      </c>
      <c r="AB262" s="1">
        <v>0</v>
      </c>
      <c r="AC262" s="1">
        <v>0</v>
      </c>
      <c r="AD262" s="1">
        <v>1</v>
      </c>
      <c r="AE262" s="1">
        <v>0</v>
      </c>
      <c r="AF262" s="1">
        <v>0</v>
      </c>
      <c r="AG262" s="1">
        <v>0</v>
      </c>
      <c r="AH262" s="1">
        <v>0</v>
      </c>
      <c r="AI262" s="1">
        <v>0</v>
      </c>
      <c r="AJ262" s="1">
        <v>0</v>
      </c>
      <c r="AK262" s="1">
        <v>0</v>
      </c>
      <c r="AL262" s="1">
        <v>0</v>
      </c>
      <c r="AM262" s="1">
        <v>0</v>
      </c>
      <c r="AN262" s="1">
        <v>0</v>
      </c>
      <c r="AO262" s="1">
        <v>0</v>
      </c>
      <c r="AP262" s="1">
        <v>0</v>
      </c>
      <c r="AQ262" s="1">
        <v>0</v>
      </c>
      <c r="AR262" s="2">
        <v>0</v>
      </c>
      <c r="AS262" s="2">
        <v>0</v>
      </c>
      <c r="AT262" s="2">
        <v>2.5</v>
      </c>
      <c r="AU262" s="2">
        <v>2.5</v>
      </c>
      <c r="AV262" s="2">
        <v>0</v>
      </c>
      <c r="AW262" s="2">
        <v>0</v>
      </c>
      <c r="AX262" s="2">
        <v>0</v>
      </c>
      <c r="AY262" s="2">
        <v>0</v>
      </c>
      <c r="AZ262" s="2">
        <v>0</v>
      </c>
      <c r="BA262" s="2">
        <v>0</v>
      </c>
      <c r="BB262" s="2">
        <v>2.5</v>
      </c>
      <c r="BC262" s="2">
        <v>0</v>
      </c>
      <c r="BD262" s="1">
        <v>0</v>
      </c>
      <c r="BE262" s="1">
        <v>0</v>
      </c>
      <c r="BF262" s="1">
        <v>3</v>
      </c>
      <c r="BG262" s="1">
        <v>3</v>
      </c>
      <c r="BH262" s="1">
        <v>0</v>
      </c>
      <c r="BI262" s="1">
        <v>0</v>
      </c>
      <c r="BJ262" s="1">
        <v>0</v>
      </c>
      <c r="BK262" s="1">
        <v>0</v>
      </c>
      <c r="BL262" s="1">
        <v>0</v>
      </c>
      <c r="BM262" s="1">
        <v>0</v>
      </c>
      <c r="BN262" s="1">
        <v>3</v>
      </c>
      <c r="BO262" s="1">
        <v>0</v>
      </c>
      <c r="BP262" s="1">
        <v>0</v>
      </c>
      <c r="BQ262" s="1">
        <v>0</v>
      </c>
      <c r="BR262" s="1">
        <v>0</v>
      </c>
      <c r="BS262" s="1">
        <v>0</v>
      </c>
      <c r="BT262" s="1">
        <v>0</v>
      </c>
      <c r="BU262" s="1">
        <v>0</v>
      </c>
      <c r="BV262" s="1">
        <v>0</v>
      </c>
      <c r="BW262" s="1">
        <v>0</v>
      </c>
      <c r="BX262" s="1">
        <v>0</v>
      </c>
      <c r="BY262" s="1">
        <v>0</v>
      </c>
      <c r="BZ262" s="1">
        <v>0</v>
      </c>
      <c r="CA262" s="1">
        <v>0</v>
      </c>
      <c r="CB262" s="1">
        <v>0</v>
      </c>
      <c r="CC262" s="1">
        <v>0</v>
      </c>
      <c r="CD262" s="1">
        <v>5.2999999999999999E-2</v>
      </c>
      <c r="CE262" s="1">
        <v>5.0999999999999997E-2</v>
      </c>
      <c r="CF262" s="1">
        <v>0</v>
      </c>
      <c r="CG262" s="1">
        <v>0</v>
      </c>
      <c r="CH262" s="1">
        <v>0</v>
      </c>
      <c r="CI262" s="1">
        <v>0</v>
      </c>
      <c r="CJ262" s="1">
        <v>0</v>
      </c>
      <c r="CK262" s="1">
        <v>0</v>
      </c>
      <c r="CL262" s="1">
        <v>5.5E-2</v>
      </c>
      <c r="CM262" s="1">
        <v>0</v>
      </c>
      <c r="CN262" s="1">
        <v>3</v>
      </c>
      <c r="CO262" s="1">
        <v>0</v>
      </c>
      <c r="CP262" s="1">
        <v>9</v>
      </c>
      <c r="CQ262" s="1">
        <v>0</v>
      </c>
      <c r="CR262" s="1">
        <v>0.159</v>
      </c>
      <c r="CS262">
        <v>2018</v>
      </c>
      <c r="CT262">
        <v>56603.773584905663</v>
      </c>
      <c r="CV262">
        <v>1587.3673828663013</v>
      </c>
      <c r="CW262">
        <v>898.5098393582839</v>
      </c>
    </row>
    <row r="263" spans="1:101">
      <c r="A263" s="100">
        <v>50955</v>
      </c>
      <c r="B263" t="s">
        <v>122</v>
      </c>
      <c r="C263" t="s">
        <v>109</v>
      </c>
      <c r="D263" t="s">
        <v>614</v>
      </c>
      <c r="E263" t="s">
        <v>614</v>
      </c>
      <c r="F263">
        <v>5623</v>
      </c>
      <c r="G263" s="103" t="s">
        <v>112</v>
      </c>
      <c r="H263" t="s">
        <v>113</v>
      </c>
      <c r="I263" t="s">
        <v>114</v>
      </c>
      <c r="J263" t="s">
        <v>8</v>
      </c>
      <c r="K263">
        <v>325</v>
      </c>
      <c r="L263">
        <v>7</v>
      </c>
      <c r="M263" t="s">
        <v>207</v>
      </c>
      <c r="N263" t="s">
        <v>243</v>
      </c>
      <c r="O263" t="s">
        <v>128</v>
      </c>
      <c r="P263" t="s">
        <v>128</v>
      </c>
      <c r="Q263" t="s">
        <v>118</v>
      </c>
      <c r="R263" t="s">
        <v>119</v>
      </c>
      <c r="S263" t="s">
        <v>127</v>
      </c>
      <c r="T263" s="1">
        <v>0</v>
      </c>
      <c r="U263" s="1">
        <v>0</v>
      </c>
      <c r="V263" s="1">
        <v>0</v>
      </c>
      <c r="W263" s="1">
        <v>0</v>
      </c>
      <c r="X263" s="1">
        <v>0</v>
      </c>
      <c r="Y263" s="1">
        <v>0</v>
      </c>
      <c r="Z263" s="1">
        <v>0</v>
      </c>
      <c r="AA263" s="1">
        <v>0</v>
      </c>
      <c r="AB263" s="1">
        <v>0</v>
      </c>
      <c r="AC263" s="1">
        <v>0</v>
      </c>
      <c r="AD263" s="1">
        <v>0</v>
      </c>
      <c r="AE263" s="1">
        <v>0</v>
      </c>
      <c r="AF263" s="1">
        <v>0</v>
      </c>
      <c r="AG263" s="1">
        <v>0</v>
      </c>
      <c r="AH263" s="1">
        <v>0</v>
      </c>
      <c r="AI263" s="1">
        <v>0</v>
      </c>
      <c r="AJ263" s="1">
        <v>0</v>
      </c>
      <c r="AK263" s="1">
        <v>0</v>
      </c>
      <c r="AL263" s="1">
        <v>0</v>
      </c>
      <c r="AM263" s="1">
        <v>0</v>
      </c>
      <c r="AN263" s="1">
        <v>0</v>
      </c>
      <c r="AO263" s="1">
        <v>0</v>
      </c>
      <c r="AP263" s="1">
        <v>0</v>
      </c>
      <c r="AQ263" s="1">
        <v>0</v>
      </c>
      <c r="AR263" s="2">
        <v>0</v>
      </c>
      <c r="AS263" s="2">
        <v>0</v>
      </c>
      <c r="AT263" s="2">
        <v>0</v>
      </c>
      <c r="AU263" s="2">
        <v>0</v>
      </c>
      <c r="AV263" s="2">
        <v>0</v>
      </c>
      <c r="AW263" s="2">
        <v>0</v>
      </c>
      <c r="AX263" s="2">
        <v>0</v>
      </c>
      <c r="AY263" s="2">
        <v>0</v>
      </c>
      <c r="AZ263" s="2">
        <v>0</v>
      </c>
      <c r="BA263" s="2">
        <v>0</v>
      </c>
      <c r="BB263" s="2">
        <v>0</v>
      </c>
      <c r="BC263" s="2">
        <v>0</v>
      </c>
      <c r="BD263" s="1">
        <v>0</v>
      </c>
      <c r="BE263" s="1">
        <v>0</v>
      </c>
      <c r="BF263" s="1">
        <v>0</v>
      </c>
      <c r="BG263" s="1">
        <v>0</v>
      </c>
      <c r="BH263" s="1">
        <v>0</v>
      </c>
      <c r="BI263" s="1">
        <v>0</v>
      </c>
      <c r="BJ263" s="1">
        <v>0</v>
      </c>
      <c r="BK263" s="1">
        <v>0</v>
      </c>
      <c r="BL263" s="1">
        <v>0</v>
      </c>
      <c r="BM263" s="1">
        <v>0</v>
      </c>
      <c r="BN263" s="1">
        <v>0</v>
      </c>
      <c r="BO263" s="1">
        <v>0</v>
      </c>
      <c r="BP263" s="1">
        <v>0</v>
      </c>
      <c r="BQ263" s="1">
        <v>0</v>
      </c>
      <c r="BR263" s="1">
        <v>0</v>
      </c>
      <c r="BS263" s="1">
        <v>0</v>
      </c>
      <c r="BT263" s="1">
        <v>0</v>
      </c>
      <c r="BU263" s="1">
        <v>0</v>
      </c>
      <c r="BV263" s="1">
        <v>0</v>
      </c>
      <c r="BW263" s="1">
        <v>0</v>
      </c>
      <c r="BX263" s="1">
        <v>0</v>
      </c>
      <c r="BY263" s="1">
        <v>0</v>
      </c>
      <c r="BZ263" s="1">
        <v>0</v>
      </c>
      <c r="CA263" s="1">
        <v>0</v>
      </c>
      <c r="CB263" s="1">
        <v>0</v>
      </c>
      <c r="CC263" s="1">
        <v>0</v>
      </c>
      <c r="CD263" s="1">
        <v>0</v>
      </c>
      <c r="CE263" s="1">
        <v>0</v>
      </c>
      <c r="CF263" s="1">
        <v>0</v>
      </c>
      <c r="CG263" s="1">
        <v>0</v>
      </c>
      <c r="CH263" s="1">
        <v>0</v>
      </c>
      <c r="CI263" s="1">
        <v>0</v>
      </c>
      <c r="CJ263" s="1">
        <v>0</v>
      </c>
      <c r="CK263" s="1">
        <v>0</v>
      </c>
      <c r="CL263" s="1">
        <v>0</v>
      </c>
      <c r="CM263" s="1">
        <v>0</v>
      </c>
      <c r="CN263" s="1">
        <v>0</v>
      </c>
      <c r="CO263" s="1">
        <v>0</v>
      </c>
      <c r="CP263" s="1">
        <v>0</v>
      </c>
      <c r="CQ263" s="1">
        <v>0</v>
      </c>
      <c r="CR263" s="1">
        <v>0</v>
      </c>
      <c r="CS263">
        <v>2018</v>
      </c>
      <c r="CT263" t="s">
        <v>8</v>
      </c>
      <c r="CV263">
        <v>1115.164113563842</v>
      </c>
      <c r="CW263" t="s">
        <v>8</v>
      </c>
    </row>
    <row r="264" spans="1:101">
      <c r="A264" s="100">
        <v>51026</v>
      </c>
      <c r="B264" t="s">
        <v>108</v>
      </c>
      <c r="C264" t="s">
        <v>109</v>
      </c>
      <c r="D264" t="s">
        <v>616</v>
      </c>
      <c r="E264" t="s">
        <v>617</v>
      </c>
      <c r="F264">
        <v>54824</v>
      </c>
      <c r="G264" s="103" t="s">
        <v>273</v>
      </c>
      <c r="H264" t="s">
        <v>113</v>
      </c>
      <c r="I264" t="s">
        <v>114</v>
      </c>
      <c r="J264" t="s">
        <v>8</v>
      </c>
      <c r="K264">
        <v>22</v>
      </c>
      <c r="L264">
        <v>2</v>
      </c>
      <c r="M264" t="s">
        <v>115</v>
      </c>
      <c r="N264" t="s">
        <v>243</v>
      </c>
      <c r="O264" t="s">
        <v>274</v>
      </c>
      <c r="P264" t="s">
        <v>275</v>
      </c>
      <c r="Q264" t="s">
        <v>118</v>
      </c>
      <c r="R264" t="s">
        <v>132</v>
      </c>
      <c r="S264" t="s">
        <v>267</v>
      </c>
      <c r="T264" s="1">
        <v>24083</v>
      </c>
      <c r="U264" s="1">
        <v>22490</v>
      </c>
      <c r="V264" s="1">
        <v>24762</v>
      </c>
      <c r="W264" s="1">
        <v>17094</v>
      </c>
      <c r="X264" s="1">
        <v>22543</v>
      </c>
      <c r="Y264" s="1">
        <v>23411</v>
      </c>
      <c r="Z264" s="1">
        <v>22547</v>
      </c>
      <c r="AA264" s="1">
        <v>22274</v>
      </c>
      <c r="AB264" s="1">
        <v>21851</v>
      </c>
      <c r="AC264" s="1">
        <v>19432</v>
      </c>
      <c r="AD264" s="1">
        <v>22196</v>
      </c>
      <c r="AE264" s="1">
        <v>23386</v>
      </c>
      <c r="AF264" s="1">
        <v>24083</v>
      </c>
      <c r="AG264" s="1">
        <v>22490</v>
      </c>
      <c r="AH264" s="1">
        <v>24762</v>
      </c>
      <c r="AI264" s="1">
        <v>17094</v>
      </c>
      <c r="AJ264" s="1">
        <v>22543</v>
      </c>
      <c r="AK264" s="1">
        <v>23411</v>
      </c>
      <c r="AL264" s="1">
        <v>22547</v>
      </c>
      <c r="AM264" s="1">
        <v>22274</v>
      </c>
      <c r="AN264" s="1">
        <v>21851</v>
      </c>
      <c r="AO264" s="1">
        <v>19432</v>
      </c>
      <c r="AP264" s="1">
        <v>22196</v>
      </c>
      <c r="AQ264" s="1">
        <v>23386</v>
      </c>
      <c r="AR264" s="2">
        <v>8.5</v>
      </c>
      <c r="AS264" s="2">
        <v>8.5</v>
      </c>
      <c r="AT264" s="2">
        <v>8.5</v>
      </c>
      <c r="AU264" s="2">
        <v>8.5</v>
      </c>
      <c r="AV264" s="2">
        <v>8.5</v>
      </c>
      <c r="AW264" s="2">
        <v>8.5</v>
      </c>
      <c r="AX264" s="2">
        <v>8.5</v>
      </c>
      <c r="AY264" s="2">
        <v>8.5</v>
      </c>
      <c r="AZ264" s="2">
        <v>8.5</v>
      </c>
      <c r="BA264" s="2">
        <v>8.5</v>
      </c>
      <c r="BB264" s="2">
        <v>8.5</v>
      </c>
      <c r="BC264" s="2">
        <v>8.5</v>
      </c>
      <c r="BD264" s="1">
        <v>204706</v>
      </c>
      <c r="BE264" s="1">
        <v>191165</v>
      </c>
      <c r="BF264" s="1">
        <v>210477</v>
      </c>
      <c r="BG264" s="1">
        <v>145299</v>
      </c>
      <c r="BH264" s="1">
        <v>191616</v>
      </c>
      <c r="BI264" s="1">
        <v>198994</v>
      </c>
      <c r="BJ264" s="1">
        <v>191650</v>
      </c>
      <c r="BK264" s="1">
        <v>189329</v>
      </c>
      <c r="BL264" s="1">
        <v>185734</v>
      </c>
      <c r="BM264" s="1">
        <v>165172</v>
      </c>
      <c r="BN264" s="1">
        <v>188666</v>
      </c>
      <c r="BO264" s="1">
        <v>198781</v>
      </c>
      <c r="BP264" s="1">
        <v>204706</v>
      </c>
      <c r="BQ264" s="1">
        <v>191165</v>
      </c>
      <c r="BR264" s="1">
        <v>210477</v>
      </c>
      <c r="BS264" s="1">
        <v>145299</v>
      </c>
      <c r="BT264" s="1">
        <v>191616</v>
      </c>
      <c r="BU264" s="1">
        <v>198994</v>
      </c>
      <c r="BV264" s="1">
        <v>191650</v>
      </c>
      <c r="BW264" s="1">
        <v>189329</v>
      </c>
      <c r="BX264" s="1">
        <v>185734</v>
      </c>
      <c r="BY264" s="1">
        <v>165172</v>
      </c>
      <c r="BZ264" s="1">
        <v>188666</v>
      </c>
      <c r="CA264" s="1">
        <v>198781</v>
      </c>
      <c r="CB264" s="1">
        <v>14728</v>
      </c>
      <c r="CC264" s="1">
        <v>13321</v>
      </c>
      <c r="CD264" s="1">
        <v>14641</v>
      </c>
      <c r="CE264" s="1">
        <v>10139</v>
      </c>
      <c r="CF264" s="1">
        <v>14865</v>
      </c>
      <c r="CG264" s="1">
        <v>14381</v>
      </c>
      <c r="CH264" s="1">
        <v>14353</v>
      </c>
      <c r="CI264" s="1">
        <v>14676</v>
      </c>
      <c r="CJ264" s="1">
        <v>14417</v>
      </c>
      <c r="CK264" s="1">
        <v>12856</v>
      </c>
      <c r="CL264" s="1">
        <v>14154</v>
      </c>
      <c r="CM264" s="1">
        <v>14371</v>
      </c>
      <c r="CN264" s="1">
        <v>266069</v>
      </c>
      <c r="CO264" s="1">
        <v>266069</v>
      </c>
      <c r="CP264" s="1">
        <v>2261589</v>
      </c>
      <c r="CQ264" s="1">
        <v>2261589</v>
      </c>
      <c r="CR264" s="1">
        <v>166902</v>
      </c>
      <c r="CS264">
        <v>2018</v>
      </c>
      <c r="CT264">
        <v>13550.400834022361</v>
      </c>
      <c r="CV264">
        <v>200</v>
      </c>
      <c r="CW264">
        <v>27.100801668044721</v>
      </c>
    </row>
    <row r="265" spans="1:101">
      <c r="A265" s="100">
        <v>52024</v>
      </c>
      <c r="B265" t="s">
        <v>122</v>
      </c>
      <c r="C265" t="s">
        <v>109</v>
      </c>
      <c r="D265" t="s">
        <v>618</v>
      </c>
      <c r="E265" t="s">
        <v>618</v>
      </c>
      <c r="F265">
        <v>16001</v>
      </c>
      <c r="G265" s="103" t="s">
        <v>137</v>
      </c>
      <c r="H265" t="s">
        <v>113</v>
      </c>
      <c r="I265" t="s">
        <v>114</v>
      </c>
      <c r="J265" t="s">
        <v>8</v>
      </c>
      <c r="K265">
        <v>622</v>
      </c>
      <c r="L265">
        <v>5</v>
      </c>
      <c r="M265" t="s">
        <v>155</v>
      </c>
      <c r="N265" t="s">
        <v>243</v>
      </c>
      <c r="O265" t="s">
        <v>117</v>
      </c>
      <c r="P265" t="s">
        <v>117</v>
      </c>
      <c r="Q265" t="s">
        <v>118</v>
      </c>
      <c r="R265" t="s">
        <v>119</v>
      </c>
      <c r="S265" t="s">
        <v>120</v>
      </c>
      <c r="T265" s="1">
        <v>31247</v>
      </c>
      <c r="U265" s="1">
        <v>39401</v>
      </c>
      <c r="V265" s="1">
        <v>53507</v>
      </c>
      <c r="W265" s="1">
        <v>62695</v>
      </c>
      <c r="X265" s="1">
        <v>72730</v>
      </c>
      <c r="Y265" s="1">
        <v>71443</v>
      </c>
      <c r="Z265" s="1">
        <v>90124</v>
      </c>
      <c r="AA265" s="1">
        <v>95932</v>
      </c>
      <c r="AB265" s="1">
        <v>83496</v>
      </c>
      <c r="AC265" s="1">
        <v>85628</v>
      </c>
      <c r="AD265" s="1">
        <v>63066</v>
      </c>
      <c r="AE265" s="1">
        <v>53336</v>
      </c>
      <c r="AF265" s="1">
        <v>2951</v>
      </c>
      <c r="AG265" s="1">
        <v>3820</v>
      </c>
      <c r="AH265" s="1">
        <v>5175</v>
      </c>
      <c r="AI265" s="1">
        <v>9620</v>
      </c>
      <c r="AJ265" s="1">
        <v>8232</v>
      </c>
      <c r="AK265" s="1">
        <v>7525</v>
      </c>
      <c r="AL265" s="1">
        <v>11625</v>
      </c>
      <c r="AM265" s="1">
        <v>12880</v>
      </c>
      <c r="AN265" s="1">
        <v>10599</v>
      </c>
      <c r="AO265" s="1">
        <v>10489</v>
      </c>
      <c r="AP265" s="1">
        <v>6672</v>
      </c>
      <c r="AQ265" s="1">
        <v>4540</v>
      </c>
      <c r="AR265" s="2">
        <v>1.1000000000000001</v>
      </c>
      <c r="AS265" s="2">
        <v>1.1000000000000001</v>
      </c>
      <c r="AT265" s="2">
        <v>1.1000000000000001</v>
      </c>
      <c r="AU265" s="2">
        <v>1.1000000000000001</v>
      </c>
      <c r="AV265" s="2">
        <v>1.1000000000000001</v>
      </c>
      <c r="AW265" s="2">
        <v>1.1000000000000001</v>
      </c>
      <c r="AX265" s="2">
        <v>1.1000000000000001</v>
      </c>
      <c r="AY265" s="2">
        <v>1.1000000000000001</v>
      </c>
      <c r="AZ265" s="2">
        <v>1.1000000000000001</v>
      </c>
      <c r="BA265" s="2">
        <v>1.1000000000000001</v>
      </c>
      <c r="BB265" s="2">
        <v>1.1000000000000001</v>
      </c>
      <c r="BC265" s="2">
        <v>1.1000000000000001</v>
      </c>
      <c r="BD265" s="1">
        <v>34372</v>
      </c>
      <c r="BE265" s="1">
        <v>43341</v>
      </c>
      <c r="BF265" s="1">
        <v>58858</v>
      </c>
      <c r="BG265" s="1">
        <v>68965</v>
      </c>
      <c r="BH265" s="1">
        <v>80003</v>
      </c>
      <c r="BI265" s="1">
        <v>78587</v>
      </c>
      <c r="BJ265" s="1">
        <v>99136</v>
      </c>
      <c r="BK265" s="1">
        <v>105525</v>
      </c>
      <c r="BL265" s="1">
        <v>91846</v>
      </c>
      <c r="BM265" s="1">
        <v>94191</v>
      </c>
      <c r="BN265" s="1">
        <v>69373</v>
      </c>
      <c r="BO265" s="1">
        <v>58670</v>
      </c>
      <c r="BP265" s="1">
        <v>3246</v>
      </c>
      <c r="BQ265" s="1">
        <v>4202</v>
      </c>
      <c r="BR265" s="1">
        <v>5693</v>
      </c>
      <c r="BS265" s="1">
        <v>10582</v>
      </c>
      <c r="BT265" s="1">
        <v>9055</v>
      </c>
      <c r="BU265" s="1">
        <v>8278</v>
      </c>
      <c r="BV265" s="1">
        <v>12787</v>
      </c>
      <c r="BW265" s="1">
        <v>14168</v>
      </c>
      <c r="BX265" s="1">
        <v>11659</v>
      </c>
      <c r="BY265" s="1">
        <v>11538</v>
      </c>
      <c r="BZ265" s="1">
        <v>7339</v>
      </c>
      <c r="CA265" s="1">
        <v>4994</v>
      </c>
      <c r="CB265" s="1">
        <v>618.33699999999999</v>
      </c>
      <c r="CC265" s="1">
        <v>800.50300000000004</v>
      </c>
      <c r="CD265" s="1">
        <v>1084.4570000000001</v>
      </c>
      <c r="CE265" s="1">
        <v>2016</v>
      </c>
      <c r="CF265" s="1">
        <v>1724</v>
      </c>
      <c r="CG265" s="1">
        <v>1567</v>
      </c>
      <c r="CH265" s="1">
        <v>2436</v>
      </c>
      <c r="CI265" s="1">
        <v>2699</v>
      </c>
      <c r="CJ265" s="1">
        <v>2221</v>
      </c>
      <c r="CK265" s="1">
        <v>2198</v>
      </c>
      <c r="CL265" s="1">
        <v>1398.165</v>
      </c>
      <c r="CM265" s="1">
        <v>951.45799999999997</v>
      </c>
      <c r="CN265" s="1">
        <v>802605</v>
      </c>
      <c r="CO265" s="1">
        <v>94128</v>
      </c>
      <c r="CP265" s="1">
        <v>882867</v>
      </c>
      <c r="CQ265" s="1">
        <v>103541</v>
      </c>
      <c r="CR265" s="1">
        <v>19713.919999999998</v>
      </c>
      <c r="CS265">
        <v>2018</v>
      </c>
      <c r="CT265">
        <v>44783.939470181482</v>
      </c>
      <c r="CV265">
        <v>475.6390309534886</v>
      </c>
      <c r="CW265">
        <v>213.00989571876809</v>
      </c>
    </row>
    <row r="266" spans="1:101">
      <c r="A266" s="100">
        <v>52024</v>
      </c>
      <c r="B266" t="s">
        <v>122</v>
      </c>
      <c r="C266" t="s">
        <v>109</v>
      </c>
      <c r="D266" t="s">
        <v>618</v>
      </c>
      <c r="E266" t="s">
        <v>618</v>
      </c>
      <c r="F266">
        <v>16001</v>
      </c>
      <c r="G266" s="103" t="s">
        <v>137</v>
      </c>
      <c r="H266" t="s">
        <v>113</v>
      </c>
      <c r="I266" t="s">
        <v>114</v>
      </c>
      <c r="J266" t="s">
        <v>8</v>
      </c>
      <c r="K266">
        <v>622</v>
      </c>
      <c r="L266">
        <v>5</v>
      </c>
      <c r="M266" t="s">
        <v>155</v>
      </c>
      <c r="N266" t="s">
        <v>243</v>
      </c>
      <c r="O266" t="s">
        <v>128</v>
      </c>
      <c r="P266" t="s">
        <v>128</v>
      </c>
      <c r="Q266" t="s">
        <v>118</v>
      </c>
      <c r="R266" t="s">
        <v>119</v>
      </c>
      <c r="S266" t="s">
        <v>127</v>
      </c>
      <c r="T266" s="1">
        <v>7180</v>
      </c>
      <c r="U266" s="1">
        <v>2779</v>
      </c>
      <c r="V266" s="1">
        <v>2201</v>
      </c>
      <c r="W266" s="1">
        <v>0</v>
      </c>
      <c r="X266" s="1">
        <v>0</v>
      </c>
      <c r="Y266" s="1">
        <v>0</v>
      </c>
      <c r="Z266" s="1">
        <v>0</v>
      </c>
      <c r="AA266" s="1">
        <v>0</v>
      </c>
      <c r="AB266" s="1">
        <v>0</v>
      </c>
      <c r="AC266" s="1">
        <v>0</v>
      </c>
      <c r="AD266" s="1">
        <v>1557</v>
      </c>
      <c r="AE266" s="1">
        <v>2491</v>
      </c>
      <c r="AF266" s="1">
        <v>678</v>
      </c>
      <c r="AG266" s="1">
        <v>269</v>
      </c>
      <c r="AH266" s="1">
        <v>213</v>
      </c>
      <c r="AI266" s="1">
        <v>0</v>
      </c>
      <c r="AJ266" s="1">
        <v>0</v>
      </c>
      <c r="AK266" s="1">
        <v>0</v>
      </c>
      <c r="AL266" s="1">
        <v>0</v>
      </c>
      <c r="AM266" s="1">
        <v>0</v>
      </c>
      <c r="AN266" s="1">
        <v>0</v>
      </c>
      <c r="AO266" s="1">
        <v>0</v>
      </c>
      <c r="AP266" s="1">
        <v>165</v>
      </c>
      <c r="AQ266" s="1">
        <v>212</v>
      </c>
      <c r="AR266" s="2">
        <v>6.4</v>
      </c>
      <c r="AS266" s="2">
        <v>6.4</v>
      </c>
      <c r="AT266" s="2">
        <v>6.4</v>
      </c>
      <c r="AU266" s="2">
        <v>0</v>
      </c>
      <c r="AV266" s="2">
        <v>0</v>
      </c>
      <c r="AW266" s="2">
        <v>0</v>
      </c>
      <c r="AX266" s="2">
        <v>0</v>
      </c>
      <c r="AY266" s="2">
        <v>0</v>
      </c>
      <c r="AZ266" s="2">
        <v>0</v>
      </c>
      <c r="BA266" s="2">
        <v>0</v>
      </c>
      <c r="BB266" s="2">
        <v>6.4</v>
      </c>
      <c r="BC266" s="2">
        <v>6.4</v>
      </c>
      <c r="BD266" s="1">
        <v>45952</v>
      </c>
      <c r="BE266" s="1">
        <v>17786</v>
      </c>
      <c r="BF266" s="1">
        <v>14086</v>
      </c>
      <c r="BG266" s="1">
        <v>0</v>
      </c>
      <c r="BH266" s="1">
        <v>0</v>
      </c>
      <c r="BI266" s="1">
        <v>0</v>
      </c>
      <c r="BJ266" s="1">
        <v>0</v>
      </c>
      <c r="BK266" s="1">
        <v>0</v>
      </c>
      <c r="BL266" s="1">
        <v>0</v>
      </c>
      <c r="BM266" s="1">
        <v>0</v>
      </c>
      <c r="BN266" s="1">
        <v>9965</v>
      </c>
      <c r="BO266" s="1">
        <v>15942</v>
      </c>
      <c r="BP266" s="1">
        <v>4339</v>
      </c>
      <c r="BQ266" s="1">
        <v>1724</v>
      </c>
      <c r="BR266" s="1">
        <v>1362</v>
      </c>
      <c r="BS266" s="1">
        <v>0</v>
      </c>
      <c r="BT266" s="1">
        <v>0</v>
      </c>
      <c r="BU266" s="1">
        <v>0</v>
      </c>
      <c r="BV266" s="1">
        <v>0</v>
      </c>
      <c r="BW266" s="1">
        <v>0</v>
      </c>
      <c r="BX266" s="1">
        <v>0</v>
      </c>
      <c r="BY266" s="1">
        <v>0</v>
      </c>
      <c r="BZ266" s="1">
        <v>1054</v>
      </c>
      <c r="CA266" s="1">
        <v>1357</v>
      </c>
      <c r="CB266" s="1">
        <v>826.66300000000001</v>
      </c>
      <c r="CC266" s="1">
        <v>328.49700000000001</v>
      </c>
      <c r="CD266" s="1">
        <v>259.54300000000001</v>
      </c>
      <c r="CE266" s="1">
        <v>0</v>
      </c>
      <c r="CF266" s="1">
        <v>0</v>
      </c>
      <c r="CG266" s="1">
        <v>0</v>
      </c>
      <c r="CH266" s="1">
        <v>0</v>
      </c>
      <c r="CI266" s="1">
        <v>0</v>
      </c>
      <c r="CJ266" s="1">
        <v>0</v>
      </c>
      <c r="CK266" s="1">
        <v>0</v>
      </c>
      <c r="CL266" s="1">
        <v>200.83500000000001</v>
      </c>
      <c r="CM266" s="1">
        <v>258.54199999999997</v>
      </c>
      <c r="CN266" s="1">
        <v>16208</v>
      </c>
      <c r="CO266" s="1">
        <v>1537</v>
      </c>
      <c r="CP266" s="1">
        <v>103731</v>
      </c>
      <c r="CQ266" s="1">
        <v>9836</v>
      </c>
      <c r="CR266" s="1">
        <v>1874.08</v>
      </c>
      <c r="CS266">
        <v>2018</v>
      </c>
      <c r="CT266">
        <v>55350.358575941267</v>
      </c>
      <c r="CV266">
        <v>1115.164113563842</v>
      </c>
      <c r="CW266">
        <v>617.24733556780336</v>
      </c>
    </row>
    <row r="267" spans="1:101">
      <c r="A267" s="100">
        <v>52026</v>
      </c>
      <c r="B267" t="s">
        <v>108</v>
      </c>
      <c r="C267" t="s">
        <v>109</v>
      </c>
      <c r="D267" t="s">
        <v>151</v>
      </c>
      <c r="E267" t="s">
        <v>152</v>
      </c>
      <c r="F267">
        <v>56516</v>
      </c>
      <c r="G267" s="103" t="s">
        <v>112</v>
      </c>
      <c r="H267" t="s">
        <v>113</v>
      </c>
      <c r="I267" t="s">
        <v>114</v>
      </c>
      <c r="J267" t="s">
        <v>8</v>
      </c>
      <c r="K267">
        <v>22</v>
      </c>
      <c r="L267">
        <v>2</v>
      </c>
      <c r="M267" t="s">
        <v>115</v>
      </c>
      <c r="N267" t="s">
        <v>231</v>
      </c>
      <c r="O267" t="s">
        <v>126</v>
      </c>
      <c r="P267" t="s">
        <v>126</v>
      </c>
      <c r="Q267" t="s">
        <v>118</v>
      </c>
      <c r="R267" t="s">
        <v>142</v>
      </c>
      <c r="S267" t="s">
        <v>127</v>
      </c>
      <c r="T267" s="1">
        <v>100</v>
      </c>
      <c r="U267" s="1">
        <v>4</v>
      </c>
      <c r="V267" s="1">
        <v>4</v>
      </c>
      <c r="W267" s="1">
        <v>3</v>
      </c>
      <c r="X267" s="1">
        <v>4</v>
      </c>
      <c r="Y267" s="1">
        <v>3</v>
      </c>
      <c r="Z267" s="1">
        <v>4</v>
      </c>
      <c r="AA267" s="1">
        <v>8</v>
      </c>
      <c r="AB267" s="1">
        <v>4</v>
      </c>
      <c r="AC267" s="1">
        <v>3</v>
      </c>
      <c r="AD267" s="1">
        <v>7</v>
      </c>
      <c r="AE267" s="1">
        <v>4</v>
      </c>
      <c r="AF267" s="1">
        <v>100</v>
      </c>
      <c r="AG267" s="1">
        <v>4</v>
      </c>
      <c r="AH267" s="1">
        <v>4</v>
      </c>
      <c r="AI267" s="1">
        <v>3</v>
      </c>
      <c r="AJ267" s="1">
        <v>4</v>
      </c>
      <c r="AK267" s="1">
        <v>3</v>
      </c>
      <c r="AL267" s="1">
        <v>4</v>
      </c>
      <c r="AM267" s="1">
        <v>8</v>
      </c>
      <c r="AN267" s="1">
        <v>4</v>
      </c>
      <c r="AO267" s="1">
        <v>3</v>
      </c>
      <c r="AP267" s="1">
        <v>7</v>
      </c>
      <c r="AQ267" s="1">
        <v>4</v>
      </c>
      <c r="AR267" s="2">
        <v>5.8</v>
      </c>
      <c r="AS267" s="2">
        <v>5.8</v>
      </c>
      <c r="AT267" s="2">
        <v>5.8</v>
      </c>
      <c r="AU267" s="2">
        <v>5.8</v>
      </c>
      <c r="AV267" s="2">
        <v>5.8</v>
      </c>
      <c r="AW267" s="2">
        <v>5.8</v>
      </c>
      <c r="AX267" s="2">
        <v>5.8</v>
      </c>
      <c r="AY267" s="2">
        <v>5.8</v>
      </c>
      <c r="AZ267" s="2">
        <v>5.8</v>
      </c>
      <c r="BA267" s="2">
        <v>5.8</v>
      </c>
      <c r="BB267" s="2">
        <v>5.8</v>
      </c>
      <c r="BC267" s="2">
        <v>5.8</v>
      </c>
      <c r="BD267" s="1">
        <v>580</v>
      </c>
      <c r="BE267" s="1">
        <v>23</v>
      </c>
      <c r="BF267" s="1">
        <v>23</v>
      </c>
      <c r="BG267" s="1">
        <v>17</v>
      </c>
      <c r="BH267" s="1">
        <v>23</v>
      </c>
      <c r="BI267" s="1">
        <v>17</v>
      </c>
      <c r="BJ267" s="1">
        <v>23</v>
      </c>
      <c r="BK267" s="1">
        <v>46</v>
      </c>
      <c r="BL267" s="1">
        <v>23</v>
      </c>
      <c r="BM267" s="1">
        <v>17</v>
      </c>
      <c r="BN267" s="1">
        <v>41</v>
      </c>
      <c r="BO267" s="1">
        <v>23</v>
      </c>
      <c r="BP267" s="1">
        <v>580</v>
      </c>
      <c r="BQ267" s="1">
        <v>23</v>
      </c>
      <c r="BR267" s="1">
        <v>23</v>
      </c>
      <c r="BS267" s="1">
        <v>17</v>
      </c>
      <c r="BT267" s="1">
        <v>23</v>
      </c>
      <c r="BU267" s="1">
        <v>17</v>
      </c>
      <c r="BV267" s="1">
        <v>23</v>
      </c>
      <c r="BW267" s="1">
        <v>46</v>
      </c>
      <c r="BX267" s="1">
        <v>23</v>
      </c>
      <c r="BY267" s="1">
        <v>17</v>
      </c>
      <c r="BZ267" s="1">
        <v>41</v>
      </c>
      <c r="CA267" s="1">
        <v>23</v>
      </c>
      <c r="CB267" s="1">
        <v>50.22</v>
      </c>
      <c r="CC267" s="1">
        <v>1.9330000000000001</v>
      </c>
      <c r="CD267" s="1">
        <v>2.1459999999999999</v>
      </c>
      <c r="CE267" s="1">
        <v>1.645</v>
      </c>
      <c r="CF267" s="1">
        <v>1.8240000000000001</v>
      </c>
      <c r="CG267" s="1">
        <v>1.57</v>
      </c>
      <c r="CH267" s="1">
        <v>2.1640000000000001</v>
      </c>
      <c r="CI267" s="1">
        <v>3.8980000000000001</v>
      </c>
      <c r="CJ267" s="1">
        <v>1.917</v>
      </c>
      <c r="CK267" s="1">
        <v>1.736</v>
      </c>
      <c r="CL267" s="1">
        <v>3.7320000000000002</v>
      </c>
      <c r="CM267" s="1">
        <v>2.0529999999999999</v>
      </c>
      <c r="CN267" s="1">
        <v>148</v>
      </c>
      <c r="CO267" s="1">
        <v>148</v>
      </c>
      <c r="CP267" s="1">
        <v>856</v>
      </c>
      <c r="CQ267" s="1">
        <v>856</v>
      </c>
      <c r="CR267" s="1">
        <v>74.837999999999994</v>
      </c>
      <c r="CS267">
        <v>2018</v>
      </c>
      <c r="CT267">
        <v>11438.03949865042</v>
      </c>
      <c r="CV267">
        <v>1587.3673828663013</v>
      </c>
      <c r="CW267">
        <v>181.56370824094097</v>
      </c>
    </row>
    <row r="268" spans="1:101">
      <c r="A268" s="100">
        <v>52026</v>
      </c>
      <c r="B268" t="s">
        <v>108</v>
      </c>
      <c r="C268" t="s">
        <v>109</v>
      </c>
      <c r="D268" t="s">
        <v>151</v>
      </c>
      <c r="E268" t="s">
        <v>152</v>
      </c>
      <c r="F268">
        <v>56516</v>
      </c>
      <c r="G268" s="103" t="s">
        <v>112</v>
      </c>
      <c r="H268" t="s">
        <v>113</v>
      </c>
      <c r="I268" t="s">
        <v>114</v>
      </c>
      <c r="J268" t="s">
        <v>8</v>
      </c>
      <c r="K268">
        <v>22</v>
      </c>
      <c r="L268">
        <v>2</v>
      </c>
      <c r="M268" t="s">
        <v>115</v>
      </c>
      <c r="N268" t="s">
        <v>231</v>
      </c>
      <c r="O268" t="s">
        <v>117</v>
      </c>
      <c r="P268" t="s">
        <v>117</v>
      </c>
      <c r="Q268" t="s">
        <v>118</v>
      </c>
      <c r="R268" t="s">
        <v>142</v>
      </c>
      <c r="S268" t="s">
        <v>120</v>
      </c>
      <c r="T268" s="1">
        <v>11596</v>
      </c>
      <c r="U268" s="1">
        <v>11372</v>
      </c>
      <c r="V268" s="1">
        <v>12451</v>
      </c>
      <c r="W268" s="1">
        <v>7731</v>
      </c>
      <c r="X268" s="1">
        <v>7690</v>
      </c>
      <c r="Y268" s="1">
        <v>9670</v>
      </c>
      <c r="Z268" s="1">
        <v>18302</v>
      </c>
      <c r="AA268" s="1">
        <v>20423</v>
      </c>
      <c r="AB268" s="1">
        <v>13048</v>
      </c>
      <c r="AC268" s="1">
        <v>10349</v>
      </c>
      <c r="AD268" s="1">
        <v>7823</v>
      </c>
      <c r="AE268" s="1">
        <v>8829</v>
      </c>
      <c r="AF268" s="1">
        <v>11596</v>
      </c>
      <c r="AG268" s="1">
        <v>11372</v>
      </c>
      <c r="AH268" s="1">
        <v>12451</v>
      </c>
      <c r="AI268" s="1">
        <v>7731</v>
      </c>
      <c r="AJ268" s="1">
        <v>7690</v>
      </c>
      <c r="AK268" s="1">
        <v>9670</v>
      </c>
      <c r="AL268" s="1">
        <v>18302</v>
      </c>
      <c r="AM268" s="1">
        <v>20423</v>
      </c>
      <c r="AN268" s="1">
        <v>13048</v>
      </c>
      <c r="AO268" s="1">
        <v>10349</v>
      </c>
      <c r="AP268" s="1">
        <v>7823</v>
      </c>
      <c r="AQ268" s="1">
        <v>8829</v>
      </c>
      <c r="AR268" s="2">
        <v>1.0269999999999999</v>
      </c>
      <c r="AS268" s="2">
        <v>1.0269999999999999</v>
      </c>
      <c r="AT268" s="2">
        <v>1.0269999999999999</v>
      </c>
      <c r="AU268" s="2">
        <v>1.0269999999999999</v>
      </c>
      <c r="AV268" s="2">
        <v>1.0269999999999999</v>
      </c>
      <c r="AW268" s="2">
        <v>1.0269999999999999</v>
      </c>
      <c r="AX268" s="2">
        <v>1.0269999999999999</v>
      </c>
      <c r="AY268" s="2">
        <v>1.0269999999999999</v>
      </c>
      <c r="AZ268" s="2">
        <v>1.0269999999999999</v>
      </c>
      <c r="BA268" s="2">
        <v>1.0269999999999999</v>
      </c>
      <c r="BB268" s="2">
        <v>1.0269999999999999</v>
      </c>
      <c r="BC268" s="2">
        <v>1.0269999999999999</v>
      </c>
      <c r="BD268" s="1">
        <v>11909</v>
      </c>
      <c r="BE268" s="1">
        <v>11679</v>
      </c>
      <c r="BF268" s="1">
        <v>12787</v>
      </c>
      <c r="BG268" s="1">
        <v>7940</v>
      </c>
      <c r="BH268" s="1">
        <v>7898</v>
      </c>
      <c r="BI268" s="1">
        <v>9931</v>
      </c>
      <c r="BJ268" s="1">
        <v>18796</v>
      </c>
      <c r="BK268" s="1">
        <v>20974</v>
      </c>
      <c r="BL268" s="1">
        <v>13400</v>
      </c>
      <c r="BM268" s="1">
        <v>10628</v>
      </c>
      <c r="BN268" s="1">
        <v>8034</v>
      </c>
      <c r="BO268" s="1">
        <v>9067</v>
      </c>
      <c r="BP268" s="1">
        <v>11909</v>
      </c>
      <c r="BQ268" s="1">
        <v>11679</v>
      </c>
      <c r="BR268" s="1">
        <v>12787</v>
      </c>
      <c r="BS268" s="1">
        <v>7940</v>
      </c>
      <c r="BT268" s="1">
        <v>7898</v>
      </c>
      <c r="BU268" s="1">
        <v>9931</v>
      </c>
      <c r="BV268" s="1">
        <v>18796</v>
      </c>
      <c r="BW268" s="1">
        <v>20974</v>
      </c>
      <c r="BX268" s="1">
        <v>13400</v>
      </c>
      <c r="BY268" s="1">
        <v>10628</v>
      </c>
      <c r="BZ268" s="1">
        <v>8034</v>
      </c>
      <c r="CA268" s="1">
        <v>9067</v>
      </c>
      <c r="CB268" s="1">
        <v>1038.2629999999999</v>
      </c>
      <c r="CC268" s="1">
        <v>1018.2</v>
      </c>
      <c r="CD268" s="1">
        <v>1114.8109999999999</v>
      </c>
      <c r="CE268" s="1">
        <v>692.19</v>
      </c>
      <c r="CF268" s="1">
        <v>688.58799999999997</v>
      </c>
      <c r="CG268" s="1">
        <v>865.83299999999997</v>
      </c>
      <c r="CH268" s="1">
        <v>1638.6790000000001</v>
      </c>
      <c r="CI268" s="1">
        <v>1828.5940000000001</v>
      </c>
      <c r="CJ268" s="1">
        <v>1168.3209999999999</v>
      </c>
      <c r="CK268" s="1">
        <v>926.65700000000004</v>
      </c>
      <c r="CL268" s="1">
        <v>700.46900000000005</v>
      </c>
      <c r="CM268" s="1">
        <v>790.55700000000002</v>
      </c>
      <c r="CN268" s="1">
        <v>139284</v>
      </c>
      <c r="CO268" s="1">
        <v>139284</v>
      </c>
      <c r="CP268" s="1">
        <v>143043</v>
      </c>
      <c r="CQ268" s="1">
        <v>143043</v>
      </c>
      <c r="CR268" s="1">
        <v>12471.162</v>
      </c>
      <c r="CS268">
        <v>2018</v>
      </c>
      <c r="CT268">
        <v>11469.901521606407</v>
      </c>
      <c r="CV268">
        <v>475.6390309534886</v>
      </c>
      <c r="CW268">
        <v>54.555328448688158</v>
      </c>
    </row>
    <row r="269" spans="1:101">
      <c r="A269" s="100">
        <v>54085</v>
      </c>
      <c r="B269" t="s">
        <v>122</v>
      </c>
      <c r="C269" t="s">
        <v>109</v>
      </c>
      <c r="D269" t="s">
        <v>623</v>
      </c>
      <c r="E269" t="s">
        <v>624</v>
      </c>
      <c r="F269">
        <v>55738</v>
      </c>
      <c r="G269" s="103" t="s">
        <v>174</v>
      </c>
      <c r="H269" t="s">
        <v>113</v>
      </c>
      <c r="I269" t="s">
        <v>114</v>
      </c>
      <c r="J269" t="s">
        <v>8</v>
      </c>
      <c r="K269">
        <v>322</v>
      </c>
      <c r="L269">
        <v>7</v>
      </c>
      <c r="M269" t="s">
        <v>207</v>
      </c>
      <c r="N269" t="s">
        <v>243</v>
      </c>
      <c r="O269" t="s">
        <v>492</v>
      </c>
      <c r="P269" t="s">
        <v>275</v>
      </c>
      <c r="Q269" t="s">
        <v>118</v>
      </c>
      <c r="R269" t="s">
        <v>132</v>
      </c>
      <c r="S269" t="s">
        <v>267</v>
      </c>
      <c r="T269" s="1">
        <v>31985</v>
      </c>
      <c r="U269" s="1">
        <v>29427</v>
      </c>
      <c r="V269" s="1">
        <v>35194</v>
      </c>
      <c r="W269" s="1">
        <v>30012</v>
      </c>
      <c r="X269" s="1">
        <v>33439</v>
      </c>
      <c r="Y269" s="1">
        <v>34272</v>
      </c>
      <c r="Z269" s="1">
        <v>31835</v>
      </c>
      <c r="AA269" s="1">
        <v>34383</v>
      </c>
      <c r="AB269" s="1">
        <v>66869</v>
      </c>
      <c r="AC269" s="1">
        <v>70917</v>
      </c>
      <c r="AD269" s="1">
        <v>69388</v>
      </c>
      <c r="AE269" s="1">
        <v>71399</v>
      </c>
      <c r="AF269" s="1">
        <v>6565</v>
      </c>
      <c r="AG269" s="1">
        <v>5525</v>
      </c>
      <c r="AH269" s="1">
        <v>8853</v>
      </c>
      <c r="AI269" s="1">
        <v>5889</v>
      </c>
      <c r="AJ269" s="1">
        <v>5452</v>
      </c>
      <c r="AK269" s="1">
        <v>5766</v>
      </c>
      <c r="AL269" s="1">
        <v>6282</v>
      </c>
      <c r="AM269" s="1">
        <v>6116</v>
      </c>
      <c r="AN269" s="1">
        <v>11666</v>
      </c>
      <c r="AO269" s="1">
        <v>13080</v>
      </c>
      <c r="AP269" s="1">
        <v>12860</v>
      </c>
      <c r="AQ269" s="1">
        <v>13368</v>
      </c>
      <c r="AR269" s="2">
        <v>11</v>
      </c>
      <c r="AS269" s="2">
        <v>11</v>
      </c>
      <c r="AT269" s="2">
        <v>11</v>
      </c>
      <c r="AU269" s="2">
        <v>11</v>
      </c>
      <c r="AV269" s="2">
        <v>11</v>
      </c>
      <c r="AW269" s="2">
        <v>11</v>
      </c>
      <c r="AX269" s="2">
        <v>11</v>
      </c>
      <c r="AY269" s="2">
        <v>11</v>
      </c>
      <c r="AZ269" s="2">
        <v>11</v>
      </c>
      <c r="BA269" s="2">
        <v>11</v>
      </c>
      <c r="BB269" s="2">
        <v>11</v>
      </c>
      <c r="BC269" s="2">
        <v>11</v>
      </c>
      <c r="BD269" s="1">
        <v>351835</v>
      </c>
      <c r="BE269" s="1">
        <v>323697</v>
      </c>
      <c r="BF269" s="1">
        <v>387134</v>
      </c>
      <c r="BG269" s="1">
        <v>330132</v>
      </c>
      <c r="BH269" s="1">
        <v>367829</v>
      </c>
      <c r="BI269" s="1">
        <v>376992</v>
      </c>
      <c r="BJ269" s="1">
        <v>350185</v>
      </c>
      <c r="BK269" s="1">
        <v>378213</v>
      </c>
      <c r="BL269" s="1">
        <v>735559</v>
      </c>
      <c r="BM269" s="1">
        <v>780087</v>
      </c>
      <c r="BN269" s="1">
        <v>763268</v>
      </c>
      <c r="BO269" s="1">
        <v>785389</v>
      </c>
      <c r="BP269" s="1">
        <v>72214</v>
      </c>
      <c r="BQ269" s="1">
        <v>60770</v>
      </c>
      <c r="BR269" s="1">
        <v>97381</v>
      </c>
      <c r="BS269" s="1">
        <v>64783</v>
      </c>
      <c r="BT269" s="1">
        <v>59972</v>
      </c>
      <c r="BU269" s="1">
        <v>63425</v>
      </c>
      <c r="BV269" s="1">
        <v>69104</v>
      </c>
      <c r="BW269" s="1">
        <v>67274</v>
      </c>
      <c r="BX269" s="1">
        <v>128323</v>
      </c>
      <c r="BY269" s="1">
        <v>143876</v>
      </c>
      <c r="BZ269" s="1">
        <v>141465</v>
      </c>
      <c r="CA269" s="1">
        <v>147053</v>
      </c>
      <c r="CB269" s="1">
        <v>14391.918</v>
      </c>
      <c r="CC269" s="1">
        <v>12111.16</v>
      </c>
      <c r="CD269" s="1">
        <v>19407.62</v>
      </c>
      <c r="CE269" s="1">
        <v>12911.101000000001</v>
      </c>
      <c r="CF269" s="1">
        <v>11952.132</v>
      </c>
      <c r="CG269" s="1">
        <v>12640.324000000001</v>
      </c>
      <c r="CH269" s="1">
        <v>13772.245999999999</v>
      </c>
      <c r="CI269" s="1">
        <v>13407.449000000001</v>
      </c>
      <c r="CJ269" s="1">
        <v>25574.298999999999</v>
      </c>
      <c r="CK269" s="1">
        <v>28673.929</v>
      </c>
      <c r="CL269" s="1">
        <v>28193.58</v>
      </c>
      <c r="CM269" s="1">
        <v>29307.085999999999</v>
      </c>
      <c r="CN269" s="1">
        <v>539120</v>
      </c>
      <c r="CO269" s="1">
        <v>101422</v>
      </c>
      <c r="CP269" s="1">
        <v>5930320</v>
      </c>
      <c r="CQ269" s="1">
        <v>1115640</v>
      </c>
      <c r="CR269" s="1">
        <v>222342.84</v>
      </c>
      <c r="CS269">
        <v>2018</v>
      </c>
      <c r="CT269">
        <v>26671.962991927241</v>
      </c>
      <c r="CV269">
        <v>100</v>
      </c>
      <c r="CW269">
        <v>26.671962991927241</v>
      </c>
    </row>
    <row r="270" spans="1:101">
      <c r="A270" s="100">
        <v>54085</v>
      </c>
      <c r="B270" t="s">
        <v>122</v>
      </c>
      <c r="C270" t="s">
        <v>109</v>
      </c>
      <c r="D270" t="s">
        <v>623</v>
      </c>
      <c r="E270" t="s">
        <v>624</v>
      </c>
      <c r="F270">
        <v>55738</v>
      </c>
      <c r="G270" s="103" t="s">
        <v>174</v>
      </c>
      <c r="H270" t="s">
        <v>113</v>
      </c>
      <c r="I270" t="s">
        <v>114</v>
      </c>
      <c r="J270" t="s">
        <v>8</v>
      </c>
      <c r="K270">
        <v>322</v>
      </c>
      <c r="L270">
        <v>7</v>
      </c>
      <c r="M270" t="s">
        <v>207</v>
      </c>
      <c r="N270" t="s">
        <v>243</v>
      </c>
      <c r="O270" t="s">
        <v>233</v>
      </c>
      <c r="P270" t="s">
        <v>184</v>
      </c>
      <c r="Q270" t="s">
        <v>118</v>
      </c>
      <c r="R270" t="s">
        <v>142</v>
      </c>
      <c r="S270" t="s">
        <v>127</v>
      </c>
      <c r="T270" s="1">
        <v>0</v>
      </c>
      <c r="U270" s="1">
        <v>0</v>
      </c>
      <c r="V270" s="1">
        <v>0</v>
      </c>
      <c r="W270" s="1">
        <v>0</v>
      </c>
      <c r="X270" s="1">
        <v>0</v>
      </c>
      <c r="Y270" s="1">
        <v>0</v>
      </c>
      <c r="Z270" s="1">
        <v>0</v>
      </c>
      <c r="AA270" s="1">
        <v>0</v>
      </c>
      <c r="AB270" s="1">
        <v>0</v>
      </c>
      <c r="AC270" s="1">
        <v>0</v>
      </c>
      <c r="AD270" s="1">
        <v>0</v>
      </c>
      <c r="AE270" s="1">
        <v>0</v>
      </c>
      <c r="AF270" s="1">
        <v>0</v>
      </c>
      <c r="AG270" s="1">
        <v>0</v>
      </c>
      <c r="AH270" s="1">
        <v>0</v>
      </c>
      <c r="AI270" s="1">
        <v>0</v>
      </c>
      <c r="AJ270" s="1">
        <v>0</v>
      </c>
      <c r="AK270" s="1">
        <v>0</v>
      </c>
      <c r="AL270" s="1">
        <v>0</v>
      </c>
      <c r="AM270" s="1">
        <v>0</v>
      </c>
      <c r="AN270" s="1">
        <v>0</v>
      </c>
      <c r="AO270" s="1">
        <v>0</v>
      </c>
      <c r="AP270" s="1">
        <v>0</v>
      </c>
      <c r="AQ270" s="1">
        <v>0</v>
      </c>
      <c r="AR270" s="2">
        <v>0</v>
      </c>
      <c r="AS270" s="2">
        <v>0</v>
      </c>
      <c r="AT270" s="2">
        <v>0</v>
      </c>
      <c r="AU270" s="2">
        <v>0</v>
      </c>
      <c r="AV270" s="2">
        <v>0</v>
      </c>
      <c r="AW270" s="2">
        <v>0</v>
      </c>
      <c r="AX270" s="2">
        <v>0</v>
      </c>
      <c r="AY270" s="2">
        <v>0</v>
      </c>
      <c r="AZ270" s="2">
        <v>0</v>
      </c>
      <c r="BA270" s="2">
        <v>0</v>
      </c>
      <c r="BB270" s="2">
        <v>0</v>
      </c>
      <c r="BC270" s="2">
        <v>0</v>
      </c>
      <c r="BD270" s="1">
        <v>0</v>
      </c>
      <c r="BE270" s="1">
        <v>0</v>
      </c>
      <c r="BF270" s="1">
        <v>0</v>
      </c>
      <c r="BG270" s="1">
        <v>0</v>
      </c>
      <c r="BH270" s="1">
        <v>0</v>
      </c>
      <c r="BI270" s="1">
        <v>0</v>
      </c>
      <c r="BJ270" s="1">
        <v>0</v>
      </c>
      <c r="BK270" s="1">
        <v>0</v>
      </c>
      <c r="BL270" s="1">
        <v>0</v>
      </c>
      <c r="BM270" s="1">
        <v>0</v>
      </c>
      <c r="BN270" s="1">
        <v>0</v>
      </c>
      <c r="BO270" s="1">
        <v>0</v>
      </c>
      <c r="BP270" s="1">
        <v>0</v>
      </c>
      <c r="BQ270" s="1">
        <v>0</v>
      </c>
      <c r="BR270" s="1">
        <v>0</v>
      </c>
      <c r="BS270" s="1">
        <v>0</v>
      </c>
      <c r="BT270" s="1">
        <v>0</v>
      </c>
      <c r="BU270" s="1">
        <v>0</v>
      </c>
      <c r="BV270" s="1">
        <v>0</v>
      </c>
      <c r="BW270" s="1">
        <v>0</v>
      </c>
      <c r="BX270" s="1">
        <v>0</v>
      </c>
      <c r="BY270" s="1">
        <v>0</v>
      </c>
      <c r="BZ270" s="1">
        <v>0</v>
      </c>
      <c r="CA270" s="1">
        <v>0</v>
      </c>
      <c r="CB270" s="1">
        <v>0</v>
      </c>
      <c r="CC270" s="1">
        <v>0</v>
      </c>
      <c r="CD270" s="1">
        <v>0</v>
      </c>
      <c r="CE270" s="1">
        <v>0</v>
      </c>
      <c r="CF270" s="1">
        <v>0</v>
      </c>
      <c r="CG270" s="1">
        <v>0</v>
      </c>
      <c r="CH270" s="1">
        <v>0</v>
      </c>
      <c r="CI270" s="1">
        <v>0</v>
      </c>
      <c r="CJ270" s="1">
        <v>0</v>
      </c>
      <c r="CK270" s="1">
        <v>0</v>
      </c>
      <c r="CL270" s="1">
        <v>0</v>
      </c>
      <c r="CM270" s="1">
        <v>0</v>
      </c>
      <c r="CN270" s="1">
        <v>0</v>
      </c>
      <c r="CO270" s="1">
        <v>0</v>
      </c>
      <c r="CP270" s="1">
        <v>0</v>
      </c>
      <c r="CQ270" s="1">
        <v>0</v>
      </c>
      <c r="CR270" s="1">
        <v>0</v>
      </c>
      <c r="CS270">
        <v>2018</v>
      </c>
      <c r="CT270" t="s">
        <v>8</v>
      </c>
      <c r="CV270">
        <v>1587.3673828663013</v>
      </c>
      <c r="CW270" t="s">
        <v>8</v>
      </c>
    </row>
    <row r="271" spans="1:101">
      <c r="A271" s="100">
        <v>54085</v>
      </c>
      <c r="B271" t="s">
        <v>122</v>
      </c>
      <c r="C271" t="s">
        <v>109</v>
      </c>
      <c r="D271" t="s">
        <v>623</v>
      </c>
      <c r="E271" t="s">
        <v>624</v>
      </c>
      <c r="F271">
        <v>55738</v>
      </c>
      <c r="G271" s="103" t="s">
        <v>174</v>
      </c>
      <c r="H271" t="s">
        <v>113</v>
      </c>
      <c r="I271" t="s">
        <v>114</v>
      </c>
      <c r="J271" t="s">
        <v>8</v>
      </c>
      <c r="K271">
        <v>322</v>
      </c>
      <c r="L271">
        <v>7</v>
      </c>
      <c r="M271" t="s">
        <v>207</v>
      </c>
      <c r="N271" t="s">
        <v>243</v>
      </c>
      <c r="O271" t="s">
        <v>117</v>
      </c>
      <c r="P271" t="s">
        <v>117</v>
      </c>
      <c r="Q271" t="s">
        <v>118</v>
      </c>
      <c r="R271" t="s">
        <v>132</v>
      </c>
      <c r="S271" t="s">
        <v>120</v>
      </c>
      <c r="T271" s="1">
        <v>15971</v>
      </c>
      <c r="U271" s="1">
        <v>20082</v>
      </c>
      <c r="V271" s="1">
        <v>16239</v>
      </c>
      <c r="W271" s="1">
        <v>17351</v>
      </c>
      <c r="X271" s="1">
        <v>64953</v>
      </c>
      <c r="Y271" s="1">
        <v>51670</v>
      </c>
      <c r="Z271" s="1">
        <v>86063</v>
      </c>
      <c r="AA271" s="1">
        <v>118163</v>
      </c>
      <c r="AB271" s="1">
        <v>79219</v>
      </c>
      <c r="AC271" s="1">
        <v>45562</v>
      </c>
      <c r="AD271" s="1">
        <v>24732</v>
      </c>
      <c r="AE271" s="1">
        <v>25407</v>
      </c>
      <c r="AF271" s="1">
        <v>3278</v>
      </c>
      <c r="AG271" s="1">
        <v>3770</v>
      </c>
      <c r="AH271" s="1">
        <v>4085</v>
      </c>
      <c r="AI271" s="1">
        <v>3405</v>
      </c>
      <c r="AJ271" s="1">
        <v>10590</v>
      </c>
      <c r="AK271" s="1">
        <v>8693</v>
      </c>
      <c r="AL271" s="1">
        <v>16983</v>
      </c>
      <c r="AM271" s="1">
        <v>21018</v>
      </c>
      <c r="AN271" s="1">
        <v>13820</v>
      </c>
      <c r="AO271" s="1">
        <v>8403</v>
      </c>
      <c r="AP271" s="1">
        <v>4584</v>
      </c>
      <c r="AQ271" s="1">
        <v>4757</v>
      </c>
      <c r="AR271" s="2">
        <v>1</v>
      </c>
      <c r="AS271" s="2">
        <v>1</v>
      </c>
      <c r="AT271" s="2">
        <v>1</v>
      </c>
      <c r="AU271" s="2">
        <v>1</v>
      </c>
      <c r="AV271" s="2">
        <v>1</v>
      </c>
      <c r="AW271" s="2">
        <v>1</v>
      </c>
      <c r="AX271" s="2">
        <v>1</v>
      </c>
      <c r="AY271" s="2">
        <v>1</v>
      </c>
      <c r="AZ271" s="2">
        <v>1</v>
      </c>
      <c r="BA271" s="2">
        <v>1</v>
      </c>
      <c r="BB271" s="2">
        <v>1</v>
      </c>
      <c r="BC271" s="2">
        <v>1</v>
      </c>
      <c r="BD271" s="1">
        <v>15971</v>
      </c>
      <c r="BE271" s="1">
        <v>20082</v>
      </c>
      <c r="BF271" s="1">
        <v>16239</v>
      </c>
      <c r="BG271" s="1">
        <v>17351</v>
      </c>
      <c r="BH271" s="1">
        <v>64953</v>
      </c>
      <c r="BI271" s="1">
        <v>51670</v>
      </c>
      <c r="BJ271" s="1">
        <v>86063</v>
      </c>
      <c r="BK271" s="1">
        <v>118163</v>
      </c>
      <c r="BL271" s="1">
        <v>79219</v>
      </c>
      <c r="BM271" s="1">
        <v>45562</v>
      </c>
      <c r="BN271" s="1">
        <v>24732</v>
      </c>
      <c r="BO271" s="1">
        <v>25407</v>
      </c>
      <c r="BP271" s="1">
        <v>3278</v>
      </c>
      <c r="BQ271" s="1">
        <v>3770</v>
      </c>
      <c r="BR271" s="1">
        <v>4085</v>
      </c>
      <c r="BS271" s="1">
        <v>3405</v>
      </c>
      <c r="BT271" s="1">
        <v>10590</v>
      </c>
      <c r="BU271" s="1">
        <v>8693</v>
      </c>
      <c r="BV271" s="1">
        <v>16983</v>
      </c>
      <c r="BW271" s="1">
        <v>21018</v>
      </c>
      <c r="BX271" s="1">
        <v>13820</v>
      </c>
      <c r="BY271" s="1">
        <v>8403</v>
      </c>
      <c r="BZ271" s="1">
        <v>4584</v>
      </c>
      <c r="CA271" s="1">
        <v>4757</v>
      </c>
      <c r="CB271" s="1">
        <v>653.29899999999998</v>
      </c>
      <c r="CC271" s="1">
        <v>751.37</v>
      </c>
      <c r="CD271" s="1">
        <v>814.08600000000001</v>
      </c>
      <c r="CE271" s="1">
        <v>678.57899999999995</v>
      </c>
      <c r="CF271" s="1">
        <v>2110.5650000000001</v>
      </c>
      <c r="CG271" s="1">
        <v>1732.4649999999999</v>
      </c>
      <c r="CH271" s="1">
        <v>3384.7280000000001</v>
      </c>
      <c r="CI271" s="1">
        <v>4188.8149999999996</v>
      </c>
      <c r="CJ271" s="1">
        <v>2754.3270000000002</v>
      </c>
      <c r="CK271" s="1">
        <v>1674.7380000000001</v>
      </c>
      <c r="CL271" s="1">
        <v>913.55</v>
      </c>
      <c r="CM271" s="1">
        <v>948.072</v>
      </c>
      <c r="CN271" s="1">
        <v>565412</v>
      </c>
      <c r="CO271" s="1">
        <v>103386</v>
      </c>
      <c r="CP271" s="1">
        <v>565412</v>
      </c>
      <c r="CQ271" s="1">
        <v>103386</v>
      </c>
      <c r="CR271" s="1">
        <v>20604.594000000001</v>
      </c>
      <c r="CS271">
        <v>2018</v>
      </c>
      <c r="CT271">
        <v>27441.064842141514</v>
      </c>
      <c r="CV271">
        <v>475.6390309534886</v>
      </c>
      <c r="CW271">
        <v>130.52041489848034</v>
      </c>
    </row>
    <row r="272" spans="1:101">
      <c r="A272" s="100">
        <v>54085</v>
      </c>
      <c r="B272" t="s">
        <v>122</v>
      </c>
      <c r="C272" t="s">
        <v>109</v>
      </c>
      <c r="D272" t="s">
        <v>623</v>
      </c>
      <c r="E272" t="s">
        <v>624</v>
      </c>
      <c r="F272">
        <v>55738</v>
      </c>
      <c r="G272" s="103" t="s">
        <v>174</v>
      </c>
      <c r="H272" t="s">
        <v>113</v>
      </c>
      <c r="I272" t="s">
        <v>114</v>
      </c>
      <c r="J272" t="s">
        <v>8</v>
      </c>
      <c r="K272">
        <v>322</v>
      </c>
      <c r="L272">
        <v>7</v>
      </c>
      <c r="M272" t="s">
        <v>207</v>
      </c>
      <c r="N272" t="s">
        <v>243</v>
      </c>
      <c r="O272" t="s">
        <v>128</v>
      </c>
      <c r="P272" t="s">
        <v>128</v>
      </c>
      <c r="Q272" t="s">
        <v>118</v>
      </c>
      <c r="R272" t="s">
        <v>142</v>
      </c>
      <c r="S272" t="s">
        <v>127</v>
      </c>
      <c r="T272" s="1">
        <v>0</v>
      </c>
      <c r="U272" s="1">
        <v>0</v>
      </c>
      <c r="V272" s="1">
        <v>0</v>
      </c>
      <c r="W272" s="1">
        <v>0</v>
      </c>
      <c r="X272" s="1">
        <v>0</v>
      </c>
      <c r="Y272" s="1">
        <v>0</v>
      </c>
      <c r="Z272" s="1">
        <v>0</v>
      </c>
      <c r="AA272" s="1">
        <v>0</v>
      </c>
      <c r="AB272" s="1">
        <v>0</v>
      </c>
      <c r="AC272" s="1">
        <v>0</v>
      </c>
      <c r="AD272" s="1">
        <v>0</v>
      </c>
      <c r="AE272" s="1">
        <v>0</v>
      </c>
      <c r="AF272" s="1">
        <v>0</v>
      </c>
      <c r="AG272" s="1">
        <v>0</v>
      </c>
      <c r="AH272" s="1">
        <v>0</v>
      </c>
      <c r="AI272" s="1">
        <v>0</v>
      </c>
      <c r="AJ272" s="1">
        <v>0</v>
      </c>
      <c r="AK272" s="1">
        <v>0</v>
      </c>
      <c r="AL272" s="1">
        <v>0</v>
      </c>
      <c r="AM272" s="1">
        <v>0</v>
      </c>
      <c r="AN272" s="1">
        <v>0</v>
      </c>
      <c r="AO272" s="1">
        <v>0</v>
      </c>
      <c r="AP272" s="1">
        <v>0</v>
      </c>
      <c r="AQ272" s="1">
        <v>0</v>
      </c>
      <c r="AR272" s="2">
        <v>0</v>
      </c>
      <c r="AS272" s="2">
        <v>0</v>
      </c>
      <c r="AT272" s="2">
        <v>0</v>
      </c>
      <c r="AU272" s="2">
        <v>0</v>
      </c>
      <c r="AV272" s="2">
        <v>0</v>
      </c>
      <c r="AW272" s="2">
        <v>0</v>
      </c>
      <c r="AX272" s="2">
        <v>0</v>
      </c>
      <c r="AY272" s="2">
        <v>0</v>
      </c>
      <c r="AZ272" s="2">
        <v>0</v>
      </c>
      <c r="BA272" s="2">
        <v>0</v>
      </c>
      <c r="BB272" s="2">
        <v>0</v>
      </c>
      <c r="BC272" s="2">
        <v>0</v>
      </c>
      <c r="BD272" s="1">
        <v>0</v>
      </c>
      <c r="BE272" s="1">
        <v>0</v>
      </c>
      <c r="BF272" s="1">
        <v>0</v>
      </c>
      <c r="BG272" s="1">
        <v>0</v>
      </c>
      <c r="BH272" s="1">
        <v>0</v>
      </c>
      <c r="BI272" s="1">
        <v>0</v>
      </c>
      <c r="BJ272" s="1">
        <v>0</v>
      </c>
      <c r="BK272" s="1">
        <v>0</v>
      </c>
      <c r="BL272" s="1">
        <v>0</v>
      </c>
      <c r="BM272" s="1">
        <v>0</v>
      </c>
      <c r="BN272" s="1">
        <v>0</v>
      </c>
      <c r="BO272" s="1">
        <v>0</v>
      </c>
      <c r="BP272" s="1">
        <v>0</v>
      </c>
      <c r="BQ272" s="1">
        <v>0</v>
      </c>
      <c r="BR272" s="1">
        <v>0</v>
      </c>
      <c r="BS272" s="1">
        <v>0</v>
      </c>
      <c r="BT272" s="1">
        <v>0</v>
      </c>
      <c r="BU272" s="1">
        <v>0</v>
      </c>
      <c r="BV272" s="1">
        <v>0</v>
      </c>
      <c r="BW272" s="1">
        <v>0</v>
      </c>
      <c r="BX272" s="1">
        <v>0</v>
      </c>
      <c r="BY272" s="1">
        <v>0</v>
      </c>
      <c r="BZ272" s="1">
        <v>0</v>
      </c>
      <c r="CA272" s="1">
        <v>0</v>
      </c>
      <c r="CB272" s="1">
        <v>0</v>
      </c>
      <c r="CC272" s="1">
        <v>0</v>
      </c>
      <c r="CD272" s="1">
        <v>0</v>
      </c>
      <c r="CE272" s="1">
        <v>0</v>
      </c>
      <c r="CF272" s="1">
        <v>0</v>
      </c>
      <c r="CG272" s="1">
        <v>0</v>
      </c>
      <c r="CH272" s="1">
        <v>0</v>
      </c>
      <c r="CI272" s="1">
        <v>0</v>
      </c>
      <c r="CJ272" s="1">
        <v>0</v>
      </c>
      <c r="CK272" s="1">
        <v>0</v>
      </c>
      <c r="CL272" s="1">
        <v>0</v>
      </c>
      <c r="CM272" s="1">
        <v>0</v>
      </c>
      <c r="CN272" s="1">
        <v>0</v>
      </c>
      <c r="CO272" s="1">
        <v>0</v>
      </c>
      <c r="CP272" s="1">
        <v>0</v>
      </c>
      <c r="CQ272" s="1">
        <v>0</v>
      </c>
      <c r="CR272" s="1">
        <v>0</v>
      </c>
      <c r="CS272">
        <v>2018</v>
      </c>
      <c r="CT272" t="s">
        <v>8</v>
      </c>
      <c r="CV272">
        <v>1115.164113563842</v>
      </c>
      <c r="CW272" t="s">
        <v>8</v>
      </c>
    </row>
    <row r="273" spans="1:101">
      <c r="A273" s="100">
        <v>54085</v>
      </c>
      <c r="B273" t="s">
        <v>122</v>
      </c>
      <c r="C273" t="s">
        <v>109</v>
      </c>
      <c r="D273" t="s">
        <v>623</v>
      </c>
      <c r="E273" t="s">
        <v>624</v>
      </c>
      <c r="F273">
        <v>55738</v>
      </c>
      <c r="G273" s="103" t="s">
        <v>174</v>
      </c>
      <c r="H273" t="s">
        <v>113</v>
      </c>
      <c r="I273" t="s">
        <v>114</v>
      </c>
      <c r="J273" t="s">
        <v>8</v>
      </c>
      <c r="K273">
        <v>322</v>
      </c>
      <c r="L273">
        <v>7</v>
      </c>
      <c r="M273" t="s">
        <v>207</v>
      </c>
      <c r="N273" t="s">
        <v>243</v>
      </c>
      <c r="O273" t="s">
        <v>274</v>
      </c>
      <c r="P273" t="s">
        <v>275</v>
      </c>
      <c r="Q273" t="s">
        <v>118</v>
      </c>
      <c r="R273" t="s">
        <v>132</v>
      </c>
      <c r="S273" t="s">
        <v>267</v>
      </c>
      <c r="T273" s="1">
        <v>11401</v>
      </c>
      <c r="U273" s="1">
        <v>9225</v>
      </c>
      <c r="V273" s="1">
        <v>9928</v>
      </c>
      <c r="W273" s="1">
        <v>10027</v>
      </c>
      <c r="X273" s="1">
        <v>10116</v>
      </c>
      <c r="Y273" s="1">
        <v>9013</v>
      </c>
      <c r="Z273" s="1">
        <v>6468</v>
      </c>
      <c r="AA273" s="1">
        <v>7817</v>
      </c>
      <c r="AB273" s="1">
        <v>7254</v>
      </c>
      <c r="AC273" s="1">
        <v>5661</v>
      </c>
      <c r="AD273" s="1">
        <v>10201</v>
      </c>
      <c r="AE273" s="1">
        <v>11225</v>
      </c>
      <c r="AF273" s="1">
        <v>2340</v>
      </c>
      <c r="AG273" s="1">
        <v>1732</v>
      </c>
      <c r="AH273" s="1">
        <v>2497</v>
      </c>
      <c r="AI273" s="1">
        <v>1968</v>
      </c>
      <c r="AJ273" s="1">
        <v>1649</v>
      </c>
      <c r="AK273" s="1">
        <v>1516</v>
      </c>
      <c r="AL273" s="1">
        <v>1276</v>
      </c>
      <c r="AM273" s="1">
        <v>1390</v>
      </c>
      <c r="AN273" s="1">
        <v>1266</v>
      </c>
      <c r="AO273" s="1">
        <v>1044</v>
      </c>
      <c r="AP273" s="1">
        <v>1891</v>
      </c>
      <c r="AQ273" s="1">
        <v>2102</v>
      </c>
      <c r="AR273" s="2">
        <v>16</v>
      </c>
      <c r="AS273" s="2">
        <v>16</v>
      </c>
      <c r="AT273" s="2">
        <v>16</v>
      </c>
      <c r="AU273" s="2">
        <v>16</v>
      </c>
      <c r="AV273" s="2">
        <v>16</v>
      </c>
      <c r="AW273" s="2">
        <v>16</v>
      </c>
      <c r="AX273" s="2">
        <v>16</v>
      </c>
      <c r="AY273" s="2">
        <v>16</v>
      </c>
      <c r="AZ273" s="2">
        <v>16</v>
      </c>
      <c r="BA273" s="2">
        <v>16</v>
      </c>
      <c r="BB273" s="2">
        <v>16</v>
      </c>
      <c r="BC273" s="2">
        <v>16</v>
      </c>
      <c r="BD273" s="1">
        <v>182416</v>
      </c>
      <c r="BE273" s="1">
        <v>147600</v>
      </c>
      <c r="BF273" s="1">
        <v>158848</v>
      </c>
      <c r="BG273" s="1">
        <v>160432</v>
      </c>
      <c r="BH273" s="1">
        <v>161856</v>
      </c>
      <c r="BI273" s="1">
        <v>144208</v>
      </c>
      <c r="BJ273" s="1">
        <v>103488</v>
      </c>
      <c r="BK273" s="1">
        <v>125072</v>
      </c>
      <c r="BL273" s="1">
        <v>116064</v>
      </c>
      <c r="BM273" s="1">
        <v>90576</v>
      </c>
      <c r="BN273" s="1">
        <v>163216</v>
      </c>
      <c r="BO273" s="1">
        <v>179600</v>
      </c>
      <c r="BP273" s="1">
        <v>37441</v>
      </c>
      <c r="BQ273" s="1">
        <v>27710</v>
      </c>
      <c r="BR273" s="1">
        <v>39957</v>
      </c>
      <c r="BS273" s="1">
        <v>31482</v>
      </c>
      <c r="BT273" s="1">
        <v>26389</v>
      </c>
      <c r="BU273" s="1">
        <v>24261</v>
      </c>
      <c r="BV273" s="1">
        <v>20422</v>
      </c>
      <c r="BW273" s="1">
        <v>22247</v>
      </c>
      <c r="BX273" s="1">
        <v>20248</v>
      </c>
      <c r="BY273" s="1">
        <v>16705</v>
      </c>
      <c r="BZ273" s="1">
        <v>30251</v>
      </c>
      <c r="CA273" s="1">
        <v>33627</v>
      </c>
      <c r="CB273" s="1">
        <v>7461.7830000000004</v>
      </c>
      <c r="CC273" s="1">
        <v>5522.47</v>
      </c>
      <c r="CD273" s="1">
        <v>7963.2939999999999</v>
      </c>
      <c r="CE273" s="1">
        <v>6274.32</v>
      </c>
      <c r="CF273" s="1">
        <v>5259.3029999999999</v>
      </c>
      <c r="CG273" s="1">
        <v>4835.2110000000002</v>
      </c>
      <c r="CH273" s="1">
        <v>4070.0259999999998</v>
      </c>
      <c r="CI273" s="1">
        <v>4433.7359999999999</v>
      </c>
      <c r="CJ273" s="1">
        <v>4035.3739999999998</v>
      </c>
      <c r="CK273" s="1">
        <v>3329.3330000000001</v>
      </c>
      <c r="CL273" s="1">
        <v>6028.87</v>
      </c>
      <c r="CM273" s="1">
        <v>6701.8419999999996</v>
      </c>
      <c r="CN273" s="1">
        <v>108336</v>
      </c>
      <c r="CO273" s="1">
        <v>20671</v>
      </c>
      <c r="CP273" s="1">
        <v>1733376</v>
      </c>
      <c r="CQ273" s="1">
        <v>330740</v>
      </c>
      <c r="CR273" s="1">
        <v>65915.562000000005</v>
      </c>
      <c r="CS273">
        <v>2018</v>
      </c>
      <c r="CT273">
        <v>26296.916045409729</v>
      </c>
      <c r="CV273">
        <v>200</v>
      </c>
      <c r="CW273">
        <v>52.593832090819461</v>
      </c>
    </row>
    <row r="274" spans="1:101">
      <c r="A274" s="100">
        <v>54225</v>
      </c>
      <c r="B274" t="s">
        <v>122</v>
      </c>
      <c r="C274" t="s">
        <v>109</v>
      </c>
      <c r="D274" t="s">
        <v>632</v>
      </c>
      <c r="E274" t="s">
        <v>633</v>
      </c>
      <c r="F274">
        <v>7209</v>
      </c>
      <c r="G274" s="103" t="s">
        <v>112</v>
      </c>
      <c r="H274" t="s">
        <v>113</v>
      </c>
      <c r="I274" t="s">
        <v>114</v>
      </c>
      <c r="J274" t="s">
        <v>8</v>
      </c>
      <c r="K274">
        <v>332</v>
      </c>
      <c r="L274">
        <v>7</v>
      </c>
      <c r="M274" t="s">
        <v>207</v>
      </c>
      <c r="N274" t="s">
        <v>231</v>
      </c>
      <c r="O274" t="s">
        <v>126</v>
      </c>
      <c r="P274" t="s">
        <v>126</v>
      </c>
      <c r="Q274" t="s">
        <v>118</v>
      </c>
      <c r="R274" t="s">
        <v>119</v>
      </c>
      <c r="S274" t="s">
        <v>127</v>
      </c>
      <c r="T274" s="1">
        <v>0</v>
      </c>
      <c r="U274" s="1">
        <v>0</v>
      </c>
      <c r="V274" s="1">
        <v>0</v>
      </c>
      <c r="W274" s="1">
        <v>0</v>
      </c>
      <c r="X274" s="1">
        <v>0</v>
      </c>
      <c r="Y274" s="1">
        <v>0</v>
      </c>
      <c r="Z274" s="1">
        <v>0</v>
      </c>
      <c r="AA274" s="1">
        <v>49</v>
      </c>
      <c r="AB274" s="1">
        <v>181</v>
      </c>
      <c r="AC274" s="1">
        <v>1</v>
      </c>
      <c r="AD274" s="1">
        <v>1</v>
      </c>
      <c r="AE274" s="1">
        <v>136</v>
      </c>
      <c r="AF274" s="1">
        <v>0</v>
      </c>
      <c r="AG274" s="1">
        <v>0</v>
      </c>
      <c r="AH274" s="1">
        <v>0</v>
      </c>
      <c r="AI274" s="1">
        <v>0</v>
      </c>
      <c r="AJ274" s="1">
        <v>0</v>
      </c>
      <c r="AK274" s="1">
        <v>0</v>
      </c>
      <c r="AL274" s="1">
        <v>0</v>
      </c>
      <c r="AM274" s="1">
        <v>12</v>
      </c>
      <c r="AN274" s="1">
        <v>49</v>
      </c>
      <c r="AO274" s="1">
        <v>0</v>
      </c>
      <c r="AP274" s="1">
        <v>0</v>
      </c>
      <c r="AQ274" s="1">
        <v>42</v>
      </c>
      <c r="AR274" s="2">
        <v>0</v>
      </c>
      <c r="AS274" s="2">
        <v>0</v>
      </c>
      <c r="AT274" s="2">
        <v>0</v>
      </c>
      <c r="AU274" s="2">
        <v>0</v>
      </c>
      <c r="AV274" s="2">
        <v>0</v>
      </c>
      <c r="AW274" s="2">
        <v>0</v>
      </c>
      <c r="AX274" s="2">
        <v>0</v>
      </c>
      <c r="AY274" s="2">
        <v>5.88</v>
      </c>
      <c r="AZ274" s="2">
        <v>5.88</v>
      </c>
      <c r="BA274" s="2">
        <v>5.88</v>
      </c>
      <c r="BB274" s="2">
        <v>5.88</v>
      </c>
      <c r="BC274" s="2">
        <v>5.88</v>
      </c>
      <c r="BD274" s="1">
        <v>0</v>
      </c>
      <c r="BE274" s="1">
        <v>0</v>
      </c>
      <c r="BF274" s="1">
        <v>0</v>
      </c>
      <c r="BG274" s="1">
        <v>0</v>
      </c>
      <c r="BH274" s="1">
        <v>0</v>
      </c>
      <c r="BI274" s="1">
        <v>0</v>
      </c>
      <c r="BJ274" s="1">
        <v>0</v>
      </c>
      <c r="BK274" s="1">
        <v>288</v>
      </c>
      <c r="BL274" s="1">
        <v>1064</v>
      </c>
      <c r="BM274" s="1">
        <v>6</v>
      </c>
      <c r="BN274" s="1">
        <v>6</v>
      </c>
      <c r="BO274" s="1">
        <v>800</v>
      </c>
      <c r="BP274" s="1">
        <v>0</v>
      </c>
      <c r="BQ274" s="1">
        <v>0</v>
      </c>
      <c r="BR274" s="1">
        <v>0</v>
      </c>
      <c r="BS274" s="1">
        <v>0</v>
      </c>
      <c r="BT274" s="1">
        <v>0</v>
      </c>
      <c r="BU274" s="1">
        <v>0</v>
      </c>
      <c r="BV274" s="1">
        <v>0</v>
      </c>
      <c r="BW274" s="1">
        <v>72</v>
      </c>
      <c r="BX274" s="1">
        <v>286</v>
      </c>
      <c r="BY274" s="1">
        <v>2</v>
      </c>
      <c r="BZ274" s="1">
        <v>2</v>
      </c>
      <c r="CA274" s="1">
        <v>247</v>
      </c>
      <c r="CB274" s="1">
        <v>0</v>
      </c>
      <c r="CC274" s="1">
        <v>0</v>
      </c>
      <c r="CD274" s="1">
        <v>0</v>
      </c>
      <c r="CE274" s="1">
        <v>0</v>
      </c>
      <c r="CF274" s="1">
        <v>0</v>
      </c>
      <c r="CG274" s="1">
        <v>0</v>
      </c>
      <c r="CH274" s="1">
        <v>0</v>
      </c>
      <c r="CI274" s="1">
        <v>17.613</v>
      </c>
      <c r="CJ274" s="1">
        <v>69.531999999999996</v>
      </c>
      <c r="CK274" s="1">
        <v>0.41</v>
      </c>
      <c r="CL274" s="1">
        <v>0.41799999999999998</v>
      </c>
      <c r="CM274" s="1">
        <v>60.008000000000003</v>
      </c>
      <c r="CN274" s="1">
        <v>368</v>
      </c>
      <c r="CO274" s="1">
        <v>103</v>
      </c>
      <c r="CP274" s="1">
        <v>2164</v>
      </c>
      <c r="CQ274" s="1">
        <v>609</v>
      </c>
      <c r="CR274" s="1">
        <v>147.98099999999999</v>
      </c>
      <c r="CS274">
        <v>2018</v>
      </c>
      <c r="CT274">
        <v>14623.498962704673</v>
      </c>
      <c r="CV274">
        <v>1587.3673828663013</v>
      </c>
      <c r="CW274">
        <v>232.12865276776589</v>
      </c>
    </row>
    <row r="275" spans="1:101">
      <c r="A275" s="100">
        <v>54225</v>
      </c>
      <c r="B275" t="s">
        <v>122</v>
      </c>
      <c r="C275" t="s">
        <v>109</v>
      </c>
      <c r="D275" t="s">
        <v>632</v>
      </c>
      <c r="E275" t="s">
        <v>633</v>
      </c>
      <c r="F275">
        <v>7209</v>
      </c>
      <c r="G275" s="103" t="s">
        <v>112</v>
      </c>
      <c r="H275" t="s">
        <v>113</v>
      </c>
      <c r="I275" t="s">
        <v>114</v>
      </c>
      <c r="J275" t="s">
        <v>8</v>
      </c>
      <c r="K275">
        <v>332</v>
      </c>
      <c r="L275">
        <v>7</v>
      </c>
      <c r="M275" t="s">
        <v>207</v>
      </c>
      <c r="N275" t="s">
        <v>231</v>
      </c>
      <c r="O275" t="s">
        <v>117</v>
      </c>
      <c r="P275" t="s">
        <v>117</v>
      </c>
      <c r="Q275" t="s">
        <v>118</v>
      </c>
      <c r="R275" t="s">
        <v>119</v>
      </c>
      <c r="S275" t="s">
        <v>120</v>
      </c>
      <c r="T275" s="1">
        <v>89399</v>
      </c>
      <c r="U275" s="1">
        <v>65341</v>
      </c>
      <c r="V275" s="1">
        <v>71372</v>
      </c>
      <c r="W275" s="1">
        <v>69890</v>
      </c>
      <c r="X275" s="1">
        <v>68791</v>
      </c>
      <c r="Y275" s="1">
        <v>74655</v>
      </c>
      <c r="Z275" s="1">
        <v>79983</v>
      </c>
      <c r="AA275" s="1">
        <v>80337</v>
      </c>
      <c r="AB275" s="1">
        <v>74363</v>
      </c>
      <c r="AC275" s="1">
        <v>71841</v>
      </c>
      <c r="AD275" s="1">
        <v>53913</v>
      </c>
      <c r="AE275" s="1">
        <v>61425</v>
      </c>
      <c r="AF275" s="1">
        <v>21190</v>
      </c>
      <c r="AG275" s="1">
        <v>19635</v>
      </c>
      <c r="AH275" s="1">
        <v>20267</v>
      </c>
      <c r="AI275" s="1">
        <v>20059</v>
      </c>
      <c r="AJ275" s="1">
        <v>18116</v>
      </c>
      <c r="AK275" s="1">
        <v>19587</v>
      </c>
      <c r="AL275" s="1">
        <v>20381</v>
      </c>
      <c r="AM275" s="1">
        <v>20189</v>
      </c>
      <c r="AN275" s="1">
        <v>19972</v>
      </c>
      <c r="AO275" s="1">
        <v>20593</v>
      </c>
      <c r="AP275" s="1">
        <v>15761</v>
      </c>
      <c r="AQ275" s="1">
        <v>18948</v>
      </c>
      <c r="AR275" s="2">
        <v>1.0289999999999999</v>
      </c>
      <c r="AS275" s="2">
        <v>1.02</v>
      </c>
      <c r="AT275" s="2">
        <v>1.03</v>
      </c>
      <c r="AU275" s="2">
        <v>1.02</v>
      </c>
      <c r="AV275" s="2">
        <v>1.02</v>
      </c>
      <c r="AW275" s="2">
        <v>1.02</v>
      </c>
      <c r="AX275" s="2">
        <v>1.02</v>
      </c>
      <c r="AY275" s="2">
        <v>1.02</v>
      </c>
      <c r="AZ275" s="2">
        <v>1.02</v>
      </c>
      <c r="BA275" s="2">
        <v>1.02</v>
      </c>
      <c r="BB275" s="2">
        <v>1.02</v>
      </c>
      <c r="BC275" s="2">
        <v>1.0289999999999999</v>
      </c>
      <c r="BD275" s="1">
        <v>91992</v>
      </c>
      <c r="BE275" s="1">
        <v>66648</v>
      </c>
      <c r="BF275" s="1">
        <v>73513</v>
      </c>
      <c r="BG275" s="1">
        <v>71288</v>
      </c>
      <c r="BH275" s="1">
        <v>70167</v>
      </c>
      <c r="BI275" s="1">
        <v>76148</v>
      </c>
      <c r="BJ275" s="1">
        <v>81583</v>
      </c>
      <c r="BK275" s="1">
        <v>81944</v>
      </c>
      <c r="BL275" s="1">
        <v>75850</v>
      </c>
      <c r="BM275" s="1">
        <v>73278</v>
      </c>
      <c r="BN275" s="1">
        <v>54991</v>
      </c>
      <c r="BO275" s="1">
        <v>63206</v>
      </c>
      <c r="BP275" s="1">
        <v>21804</v>
      </c>
      <c r="BQ275" s="1">
        <v>20028</v>
      </c>
      <c r="BR275" s="1">
        <v>20875</v>
      </c>
      <c r="BS275" s="1">
        <v>20460</v>
      </c>
      <c r="BT275" s="1">
        <v>18478</v>
      </c>
      <c r="BU275" s="1">
        <v>19979</v>
      </c>
      <c r="BV275" s="1">
        <v>20789</v>
      </c>
      <c r="BW275" s="1">
        <v>20593</v>
      </c>
      <c r="BX275" s="1">
        <v>20371</v>
      </c>
      <c r="BY275" s="1">
        <v>21005</v>
      </c>
      <c r="BZ275" s="1">
        <v>16076</v>
      </c>
      <c r="CA275" s="1">
        <v>19498</v>
      </c>
      <c r="CB275" s="1">
        <v>5304</v>
      </c>
      <c r="CC275" s="1">
        <v>4872</v>
      </c>
      <c r="CD275" s="1">
        <v>5078</v>
      </c>
      <c r="CE275" s="1">
        <v>4977</v>
      </c>
      <c r="CF275" s="1">
        <v>4495</v>
      </c>
      <c r="CG275" s="1">
        <v>4860</v>
      </c>
      <c r="CH275" s="1">
        <v>5057</v>
      </c>
      <c r="CI275" s="1">
        <v>5009.3869999999997</v>
      </c>
      <c r="CJ275" s="1">
        <v>4955.4679999999998</v>
      </c>
      <c r="CK275" s="1">
        <v>5109.59</v>
      </c>
      <c r="CL275" s="1">
        <v>3910.5819999999999</v>
      </c>
      <c r="CM275" s="1">
        <v>4742.9920000000002</v>
      </c>
      <c r="CN275" s="1">
        <v>861310</v>
      </c>
      <c r="CO275" s="1">
        <v>234698</v>
      </c>
      <c r="CP275" s="1">
        <v>880608</v>
      </c>
      <c r="CQ275" s="1">
        <v>239956</v>
      </c>
      <c r="CR275" s="1">
        <v>58371.019</v>
      </c>
      <c r="CS275">
        <v>2018</v>
      </c>
      <c r="CT275">
        <v>15086.390730989295</v>
      </c>
      <c r="CV275">
        <v>475.6390309534886</v>
      </c>
      <c r="CW275">
        <v>71.756762678734404</v>
      </c>
    </row>
    <row r="276" spans="1:101">
      <c r="A276" s="100">
        <v>54225</v>
      </c>
      <c r="B276" t="s">
        <v>122</v>
      </c>
      <c r="C276" t="s">
        <v>109</v>
      </c>
      <c r="D276" t="s">
        <v>632</v>
      </c>
      <c r="E276" t="s">
        <v>633</v>
      </c>
      <c r="F276">
        <v>7209</v>
      </c>
      <c r="G276" s="103" t="s">
        <v>112</v>
      </c>
      <c r="H276" t="s">
        <v>113</v>
      </c>
      <c r="I276" t="s">
        <v>114</v>
      </c>
      <c r="J276" t="s">
        <v>8</v>
      </c>
      <c r="K276">
        <v>332</v>
      </c>
      <c r="L276">
        <v>7</v>
      </c>
      <c r="M276" t="s">
        <v>207</v>
      </c>
      <c r="N276" t="s">
        <v>231</v>
      </c>
      <c r="O276" t="s">
        <v>128</v>
      </c>
      <c r="P276" t="s">
        <v>128</v>
      </c>
      <c r="Q276" t="s">
        <v>118</v>
      </c>
      <c r="R276" t="s">
        <v>119</v>
      </c>
      <c r="S276" t="s">
        <v>127</v>
      </c>
      <c r="T276" s="1">
        <v>0</v>
      </c>
      <c r="U276" s="1">
        <v>0</v>
      </c>
      <c r="V276" s="1">
        <v>0</v>
      </c>
      <c r="W276" s="1">
        <v>0</v>
      </c>
      <c r="X276" s="1">
        <v>0</v>
      </c>
      <c r="Y276" s="1">
        <v>0</v>
      </c>
      <c r="Z276" s="1">
        <v>0</v>
      </c>
      <c r="AA276" s="1">
        <v>0</v>
      </c>
      <c r="AB276" s="1">
        <v>0</v>
      </c>
      <c r="AC276" s="1">
        <v>0</v>
      </c>
      <c r="AD276" s="1">
        <v>0</v>
      </c>
      <c r="AE276" s="1">
        <v>0</v>
      </c>
      <c r="AF276" s="1">
        <v>0</v>
      </c>
      <c r="AG276" s="1">
        <v>0</v>
      </c>
      <c r="AH276" s="1">
        <v>0</v>
      </c>
      <c r="AI276" s="1">
        <v>0</v>
      </c>
      <c r="AJ276" s="1">
        <v>0</v>
      </c>
      <c r="AK276" s="1">
        <v>0</v>
      </c>
      <c r="AL276" s="1">
        <v>0</v>
      </c>
      <c r="AM276" s="1">
        <v>0</v>
      </c>
      <c r="AN276" s="1">
        <v>0</v>
      </c>
      <c r="AO276" s="1">
        <v>0</v>
      </c>
      <c r="AP276" s="1">
        <v>0</v>
      </c>
      <c r="AQ276" s="1">
        <v>0</v>
      </c>
      <c r="AR276" s="2">
        <v>0</v>
      </c>
      <c r="AS276" s="2">
        <v>0</v>
      </c>
      <c r="AT276" s="2">
        <v>0</v>
      </c>
      <c r="AU276" s="2">
        <v>0</v>
      </c>
      <c r="AV276" s="2">
        <v>0</v>
      </c>
      <c r="AW276" s="2">
        <v>0</v>
      </c>
      <c r="AX276" s="2">
        <v>0</v>
      </c>
      <c r="AY276" s="2">
        <v>0</v>
      </c>
      <c r="AZ276" s="2">
        <v>0</v>
      </c>
      <c r="BA276" s="2">
        <v>0</v>
      </c>
      <c r="BB276" s="2">
        <v>0</v>
      </c>
      <c r="BC276" s="2">
        <v>0</v>
      </c>
      <c r="BD276" s="1">
        <v>0</v>
      </c>
      <c r="BE276" s="1">
        <v>0</v>
      </c>
      <c r="BF276" s="1">
        <v>0</v>
      </c>
      <c r="BG276" s="1">
        <v>0</v>
      </c>
      <c r="BH276" s="1">
        <v>0</v>
      </c>
      <c r="BI276" s="1">
        <v>0</v>
      </c>
      <c r="BJ276" s="1">
        <v>0</v>
      </c>
      <c r="BK276" s="1">
        <v>0</v>
      </c>
      <c r="BL276" s="1">
        <v>0</v>
      </c>
      <c r="BM276" s="1">
        <v>0</v>
      </c>
      <c r="BN276" s="1">
        <v>0</v>
      </c>
      <c r="BO276" s="1">
        <v>0</v>
      </c>
      <c r="BP276" s="1">
        <v>0</v>
      </c>
      <c r="BQ276" s="1">
        <v>0</v>
      </c>
      <c r="BR276" s="1">
        <v>0</v>
      </c>
      <c r="BS276" s="1">
        <v>0</v>
      </c>
      <c r="BT276" s="1">
        <v>0</v>
      </c>
      <c r="BU276" s="1">
        <v>0</v>
      </c>
      <c r="BV276" s="1">
        <v>0</v>
      </c>
      <c r="BW276" s="1">
        <v>0</v>
      </c>
      <c r="BX276" s="1">
        <v>0</v>
      </c>
      <c r="BY276" s="1">
        <v>0</v>
      </c>
      <c r="BZ276" s="1">
        <v>0</v>
      </c>
      <c r="CA276" s="1">
        <v>0</v>
      </c>
      <c r="CB276" s="1">
        <v>0</v>
      </c>
      <c r="CC276" s="1">
        <v>0</v>
      </c>
      <c r="CD276" s="1">
        <v>0</v>
      </c>
      <c r="CE276" s="1">
        <v>0</v>
      </c>
      <c r="CF276" s="1">
        <v>0</v>
      </c>
      <c r="CG276" s="1">
        <v>0</v>
      </c>
      <c r="CH276" s="1">
        <v>0</v>
      </c>
      <c r="CI276" s="1">
        <v>0</v>
      </c>
      <c r="CJ276" s="1">
        <v>0</v>
      </c>
      <c r="CK276" s="1">
        <v>0</v>
      </c>
      <c r="CL276" s="1">
        <v>0</v>
      </c>
      <c r="CM276" s="1">
        <v>0</v>
      </c>
      <c r="CN276" s="1">
        <v>0</v>
      </c>
      <c r="CO276" s="1">
        <v>0</v>
      </c>
      <c r="CP276" s="1">
        <v>0</v>
      </c>
      <c r="CQ276" s="1">
        <v>0</v>
      </c>
      <c r="CR276" s="1">
        <v>0</v>
      </c>
      <c r="CS276">
        <v>2018</v>
      </c>
      <c r="CT276" t="s">
        <v>8</v>
      </c>
      <c r="CV276">
        <v>1115.164113563842</v>
      </c>
      <c r="CW276" t="s">
        <v>8</v>
      </c>
    </row>
    <row r="277" spans="1:101">
      <c r="A277" s="100">
        <v>54225</v>
      </c>
      <c r="B277" t="s">
        <v>122</v>
      </c>
      <c r="C277" t="s">
        <v>109</v>
      </c>
      <c r="D277" t="s">
        <v>632</v>
      </c>
      <c r="E277" t="s">
        <v>633</v>
      </c>
      <c r="F277">
        <v>7209</v>
      </c>
      <c r="G277" s="103" t="s">
        <v>112</v>
      </c>
      <c r="H277" t="s">
        <v>113</v>
      </c>
      <c r="I277" t="s">
        <v>114</v>
      </c>
      <c r="J277" t="s">
        <v>8</v>
      </c>
      <c r="K277">
        <v>332</v>
      </c>
      <c r="L277">
        <v>7</v>
      </c>
      <c r="M277" t="s">
        <v>207</v>
      </c>
      <c r="N277" t="s">
        <v>242</v>
      </c>
      <c r="O277" t="s">
        <v>126</v>
      </c>
      <c r="P277" t="s">
        <v>126</v>
      </c>
      <c r="Q277" t="s">
        <v>118</v>
      </c>
      <c r="R277" t="s">
        <v>119</v>
      </c>
      <c r="S277" t="s">
        <v>127</v>
      </c>
      <c r="T277" s="1">
        <v>0</v>
      </c>
      <c r="U277" s="1">
        <v>0</v>
      </c>
      <c r="V277" s="1">
        <v>0</v>
      </c>
      <c r="W277" s="1">
        <v>1</v>
      </c>
      <c r="X277" s="1">
        <v>0</v>
      </c>
      <c r="Y277" s="1">
        <v>1</v>
      </c>
      <c r="Z277" s="1">
        <v>0</v>
      </c>
      <c r="AA277" s="1">
        <v>0</v>
      </c>
      <c r="AB277" s="1">
        <v>6</v>
      </c>
      <c r="AC277" s="1">
        <v>1</v>
      </c>
      <c r="AD277" s="1">
        <v>0</v>
      </c>
      <c r="AE277" s="1">
        <v>1</v>
      </c>
      <c r="AF277" s="1">
        <v>0</v>
      </c>
      <c r="AG277" s="1">
        <v>0</v>
      </c>
      <c r="AH277" s="1">
        <v>0</v>
      </c>
      <c r="AI277" s="1">
        <v>0</v>
      </c>
      <c r="AJ277" s="1">
        <v>0</v>
      </c>
      <c r="AK277" s="1">
        <v>0</v>
      </c>
      <c r="AL277" s="1">
        <v>0</v>
      </c>
      <c r="AM277" s="1">
        <v>0</v>
      </c>
      <c r="AN277" s="1">
        <v>0</v>
      </c>
      <c r="AO277" s="1">
        <v>0</v>
      </c>
      <c r="AP277" s="1">
        <v>0</v>
      </c>
      <c r="AQ277" s="1">
        <v>0</v>
      </c>
      <c r="AR277" s="2">
        <v>0</v>
      </c>
      <c r="AS277" s="2">
        <v>0</v>
      </c>
      <c r="AT277" s="2">
        <v>0</v>
      </c>
      <c r="AU277" s="2">
        <v>5.88</v>
      </c>
      <c r="AV277" s="2">
        <v>0</v>
      </c>
      <c r="AW277" s="2">
        <v>5.88</v>
      </c>
      <c r="AX277" s="2">
        <v>0</v>
      </c>
      <c r="AY277" s="2">
        <v>0</v>
      </c>
      <c r="AZ277" s="2">
        <v>5.88</v>
      </c>
      <c r="BA277" s="2">
        <v>5.88</v>
      </c>
      <c r="BB277" s="2">
        <v>0</v>
      </c>
      <c r="BC277" s="2">
        <v>5.88</v>
      </c>
      <c r="BD277" s="1">
        <v>0</v>
      </c>
      <c r="BE277" s="1">
        <v>0</v>
      </c>
      <c r="BF277" s="1">
        <v>0</v>
      </c>
      <c r="BG277" s="1">
        <v>6</v>
      </c>
      <c r="BH277" s="1">
        <v>0</v>
      </c>
      <c r="BI277" s="1">
        <v>6</v>
      </c>
      <c r="BJ277" s="1">
        <v>0</v>
      </c>
      <c r="BK277" s="1">
        <v>0</v>
      </c>
      <c r="BL277" s="1">
        <v>35</v>
      </c>
      <c r="BM277" s="1">
        <v>6</v>
      </c>
      <c r="BN277" s="1">
        <v>0</v>
      </c>
      <c r="BO277" s="1">
        <v>6</v>
      </c>
      <c r="BP277" s="1">
        <v>0</v>
      </c>
      <c r="BQ277" s="1">
        <v>0</v>
      </c>
      <c r="BR277" s="1">
        <v>0</v>
      </c>
      <c r="BS277" s="1">
        <v>0</v>
      </c>
      <c r="BT277" s="1">
        <v>0</v>
      </c>
      <c r="BU277" s="1">
        <v>0</v>
      </c>
      <c r="BV277" s="1">
        <v>0</v>
      </c>
      <c r="BW277" s="1">
        <v>0</v>
      </c>
      <c r="BX277" s="1">
        <v>0</v>
      </c>
      <c r="BY277" s="1">
        <v>0</v>
      </c>
      <c r="BZ277" s="1">
        <v>0</v>
      </c>
      <c r="CA277" s="1">
        <v>0</v>
      </c>
      <c r="CB277" s="1">
        <v>0</v>
      </c>
      <c r="CC277" s="1">
        <v>0</v>
      </c>
      <c r="CD277" s="1">
        <v>0</v>
      </c>
      <c r="CE277" s="1">
        <v>0</v>
      </c>
      <c r="CF277" s="1">
        <v>0</v>
      </c>
      <c r="CG277" s="1">
        <v>0</v>
      </c>
      <c r="CH277" s="1">
        <v>0</v>
      </c>
      <c r="CI277" s="1">
        <v>0</v>
      </c>
      <c r="CJ277" s="1">
        <v>0</v>
      </c>
      <c r="CK277" s="1">
        <v>0</v>
      </c>
      <c r="CL277" s="1">
        <v>0</v>
      </c>
      <c r="CM277" s="1">
        <v>0</v>
      </c>
      <c r="CN277" s="1">
        <v>10</v>
      </c>
      <c r="CO277" s="1">
        <v>0</v>
      </c>
      <c r="CP277" s="1">
        <v>59</v>
      </c>
      <c r="CQ277" s="1">
        <v>0</v>
      </c>
      <c r="CR277" s="1">
        <v>0</v>
      </c>
      <c r="CS277">
        <v>2018</v>
      </c>
      <c r="CT277" t="s">
        <v>8</v>
      </c>
      <c r="CV277">
        <v>1587.3673828663013</v>
      </c>
      <c r="CW277" t="s">
        <v>8</v>
      </c>
    </row>
    <row r="278" spans="1:101">
      <c r="A278" s="100">
        <v>54225</v>
      </c>
      <c r="B278" t="s">
        <v>122</v>
      </c>
      <c r="C278" t="s">
        <v>109</v>
      </c>
      <c r="D278" t="s">
        <v>632</v>
      </c>
      <c r="E278" t="s">
        <v>633</v>
      </c>
      <c r="F278">
        <v>7209</v>
      </c>
      <c r="G278" s="103" t="s">
        <v>112</v>
      </c>
      <c r="H278" t="s">
        <v>113</v>
      </c>
      <c r="I278" t="s">
        <v>114</v>
      </c>
      <c r="J278" t="s">
        <v>8</v>
      </c>
      <c r="K278">
        <v>332</v>
      </c>
      <c r="L278">
        <v>7</v>
      </c>
      <c r="M278" t="s">
        <v>207</v>
      </c>
      <c r="N278" t="s">
        <v>243</v>
      </c>
      <c r="O278" t="s">
        <v>126</v>
      </c>
      <c r="P278" t="s">
        <v>126</v>
      </c>
      <c r="Q278" t="s">
        <v>118</v>
      </c>
      <c r="R278" t="s">
        <v>119</v>
      </c>
      <c r="S278" t="s">
        <v>127</v>
      </c>
      <c r="T278" s="1">
        <v>0</v>
      </c>
      <c r="U278" s="1">
        <v>0</v>
      </c>
      <c r="V278" s="1">
        <v>0</v>
      </c>
      <c r="W278" s="1">
        <v>0</v>
      </c>
      <c r="X278" s="1">
        <v>0</v>
      </c>
      <c r="Y278" s="1">
        <v>0</v>
      </c>
      <c r="Z278" s="1">
        <v>0</v>
      </c>
      <c r="AA278" s="1">
        <v>0</v>
      </c>
      <c r="AB278" s="1">
        <v>0</v>
      </c>
      <c r="AC278" s="1">
        <v>0</v>
      </c>
      <c r="AD278" s="1">
        <v>0</v>
      </c>
      <c r="AE278" s="1">
        <v>0</v>
      </c>
      <c r="AF278" s="1">
        <v>0</v>
      </c>
      <c r="AG278" s="1">
        <v>0</v>
      </c>
      <c r="AH278" s="1">
        <v>0</v>
      </c>
      <c r="AI278" s="1">
        <v>0</v>
      </c>
      <c r="AJ278" s="1">
        <v>0</v>
      </c>
      <c r="AK278" s="1">
        <v>0</v>
      </c>
      <c r="AL278" s="1">
        <v>0</v>
      </c>
      <c r="AM278" s="1">
        <v>0</v>
      </c>
      <c r="AN278" s="1">
        <v>0</v>
      </c>
      <c r="AO278" s="1">
        <v>0</v>
      </c>
      <c r="AP278" s="1">
        <v>0</v>
      </c>
      <c r="AQ278" s="1">
        <v>0</v>
      </c>
      <c r="AR278" s="2">
        <v>0</v>
      </c>
      <c r="AS278" s="2">
        <v>0</v>
      </c>
      <c r="AT278" s="2">
        <v>0</v>
      </c>
      <c r="AU278" s="2">
        <v>0</v>
      </c>
      <c r="AV278" s="2">
        <v>0</v>
      </c>
      <c r="AW278" s="2">
        <v>0</v>
      </c>
      <c r="AX278" s="2">
        <v>0</v>
      </c>
      <c r="AY278" s="2">
        <v>0</v>
      </c>
      <c r="AZ278" s="2">
        <v>0</v>
      </c>
      <c r="BA278" s="2">
        <v>0</v>
      </c>
      <c r="BB278" s="2">
        <v>0</v>
      </c>
      <c r="BC278" s="2">
        <v>0</v>
      </c>
      <c r="BD278" s="1">
        <v>0</v>
      </c>
      <c r="BE278" s="1">
        <v>0</v>
      </c>
      <c r="BF278" s="1">
        <v>0</v>
      </c>
      <c r="BG278" s="1">
        <v>0</v>
      </c>
      <c r="BH278" s="1">
        <v>0</v>
      </c>
      <c r="BI278" s="1">
        <v>0</v>
      </c>
      <c r="BJ278" s="1">
        <v>0</v>
      </c>
      <c r="BK278" s="1">
        <v>0</v>
      </c>
      <c r="BL278" s="1">
        <v>0</v>
      </c>
      <c r="BM278" s="1">
        <v>0</v>
      </c>
      <c r="BN278" s="1">
        <v>0</v>
      </c>
      <c r="BO278" s="1">
        <v>0</v>
      </c>
      <c r="BP278" s="1">
        <v>0</v>
      </c>
      <c r="BQ278" s="1">
        <v>0</v>
      </c>
      <c r="BR278" s="1">
        <v>0</v>
      </c>
      <c r="BS278" s="1">
        <v>0</v>
      </c>
      <c r="BT278" s="1">
        <v>0</v>
      </c>
      <c r="BU278" s="1">
        <v>0</v>
      </c>
      <c r="BV278" s="1">
        <v>0</v>
      </c>
      <c r="BW278" s="1">
        <v>0</v>
      </c>
      <c r="BX278" s="1">
        <v>0</v>
      </c>
      <c r="BY278" s="1">
        <v>0</v>
      </c>
      <c r="BZ278" s="1">
        <v>0</v>
      </c>
      <c r="CA278" s="1">
        <v>0</v>
      </c>
      <c r="CB278" s="1">
        <v>0</v>
      </c>
      <c r="CC278" s="1">
        <v>0</v>
      </c>
      <c r="CD278" s="1">
        <v>0</v>
      </c>
      <c r="CE278" s="1">
        <v>0</v>
      </c>
      <c r="CF278" s="1">
        <v>0</v>
      </c>
      <c r="CG278" s="1">
        <v>0</v>
      </c>
      <c r="CH278" s="1">
        <v>0</v>
      </c>
      <c r="CI278" s="1">
        <v>0</v>
      </c>
      <c r="CJ278" s="1">
        <v>0</v>
      </c>
      <c r="CK278" s="1">
        <v>0</v>
      </c>
      <c r="CL278" s="1">
        <v>0</v>
      </c>
      <c r="CM278" s="1">
        <v>0</v>
      </c>
      <c r="CN278" s="1">
        <v>0</v>
      </c>
      <c r="CO278" s="1">
        <v>0</v>
      </c>
      <c r="CP278" s="1">
        <v>0</v>
      </c>
      <c r="CQ278" s="1">
        <v>0</v>
      </c>
      <c r="CR278" s="1">
        <v>0</v>
      </c>
      <c r="CS278">
        <v>2018</v>
      </c>
      <c r="CT278" t="s">
        <v>8</v>
      </c>
      <c r="CV278">
        <v>1587.3673828663013</v>
      </c>
      <c r="CW278" t="s">
        <v>8</v>
      </c>
    </row>
    <row r="279" spans="1:101">
      <c r="A279" s="100">
        <v>54225</v>
      </c>
      <c r="B279" t="s">
        <v>122</v>
      </c>
      <c r="C279" t="s">
        <v>109</v>
      </c>
      <c r="D279" t="s">
        <v>632</v>
      </c>
      <c r="E279" t="s">
        <v>633</v>
      </c>
      <c r="F279">
        <v>7209</v>
      </c>
      <c r="G279" s="103" t="s">
        <v>112</v>
      </c>
      <c r="H279" t="s">
        <v>113</v>
      </c>
      <c r="I279" t="s">
        <v>114</v>
      </c>
      <c r="J279" t="s">
        <v>8</v>
      </c>
      <c r="K279">
        <v>332</v>
      </c>
      <c r="L279">
        <v>7</v>
      </c>
      <c r="M279" t="s">
        <v>207</v>
      </c>
      <c r="N279" t="s">
        <v>243</v>
      </c>
      <c r="O279" t="s">
        <v>117</v>
      </c>
      <c r="P279" t="s">
        <v>117</v>
      </c>
      <c r="Q279" t="s">
        <v>118</v>
      </c>
      <c r="R279" t="s">
        <v>119</v>
      </c>
      <c r="S279" t="s">
        <v>120</v>
      </c>
      <c r="T279" s="1">
        <v>160</v>
      </c>
      <c r="U279" s="1">
        <v>0</v>
      </c>
      <c r="V279" s="1">
        <v>107</v>
      </c>
      <c r="W279" s="1">
        <v>0</v>
      </c>
      <c r="X279" s="1">
        <v>75</v>
      </c>
      <c r="Y279" s="1">
        <v>11</v>
      </c>
      <c r="Z279" s="1">
        <v>0</v>
      </c>
      <c r="AA279" s="1">
        <v>0</v>
      </c>
      <c r="AB279" s="1">
        <v>744</v>
      </c>
      <c r="AC279" s="1">
        <v>11</v>
      </c>
      <c r="AD279" s="1">
        <v>0</v>
      </c>
      <c r="AE279" s="1">
        <v>2150</v>
      </c>
      <c r="AF279" s="1">
        <v>160</v>
      </c>
      <c r="AG279" s="1">
        <v>0</v>
      </c>
      <c r="AH279" s="1">
        <v>107</v>
      </c>
      <c r="AI279" s="1">
        <v>0</v>
      </c>
      <c r="AJ279" s="1">
        <v>75</v>
      </c>
      <c r="AK279" s="1">
        <v>11</v>
      </c>
      <c r="AL279" s="1">
        <v>0</v>
      </c>
      <c r="AM279" s="1">
        <v>0</v>
      </c>
      <c r="AN279" s="1">
        <v>744</v>
      </c>
      <c r="AO279" s="1">
        <v>11</v>
      </c>
      <c r="AP279" s="1">
        <v>0</v>
      </c>
      <c r="AQ279" s="1">
        <v>259</v>
      </c>
      <c r="AR279" s="2">
        <v>1.0289999999999999</v>
      </c>
      <c r="AS279" s="2">
        <v>0</v>
      </c>
      <c r="AT279" s="2">
        <v>1.02</v>
      </c>
      <c r="AU279" s="2">
        <v>0</v>
      </c>
      <c r="AV279" s="2">
        <v>1.02</v>
      </c>
      <c r="AW279" s="2">
        <v>1.02</v>
      </c>
      <c r="AX279" s="2">
        <v>0</v>
      </c>
      <c r="AY279" s="2">
        <v>0</v>
      </c>
      <c r="AZ279" s="2">
        <v>1.02</v>
      </c>
      <c r="BA279" s="2">
        <v>1.02</v>
      </c>
      <c r="BB279" s="2">
        <v>0</v>
      </c>
      <c r="BC279" s="2">
        <v>1.0289999999999999</v>
      </c>
      <c r="BD279" s="1">
        <v>165</v>
      </c>
      <c r="BE279" s="1">
        <v>0</v>
      </c>
      <c r="BF279" s="1">
        <v>109</v>
      </c>
      <c r="BG279" s="1">
        <v>0</v>
      </c>
      <c r="BH279" s="1">
        <v>77</v>
      </c>
      <c r="BI279" s="1">
        <v>11</v>
      </c>
      <c r="BJ279" s="1">
        <v>0</v>
      </c>
      <c r="BK279" s="1">
        <v>0</v>
      </c>
      <c r="BL279" s="1">
        <v>759</v>
      </c>
      <c r="BM279" s="1">
        <v>11</v>
      </c>
      <c r="BN279" s="1">
        <v>0</v>
      </c>
      <c r="BO279" s="1">
        <v>2212</v>
      </c>
      <c r="BP279" s="1">
        <v>165</v>
      </c>
      <c r="BQ279" s="1">
        <v>0</v>
      </c>
      <c r="BR279" s="1">
        <v>109</v>
      </c>
      <c r="BS279" s="1">
        <v>0</v>
      </c>
      <c r="BT279" s="1">
        <v>77</v>
      </c>
      <c r="BU279" s="1">
        <v>11</v>
      </c>
      <c r="BV279" s="1">
        <v>0</v>
      </c>
      <c r="BW279" s="1">
        <v>0</v>
      </c>
      <c r="BX279" s="1">
        <v>759</v>
      </c>
      <c r="BY279" s="1">
        <v>11</v>
      </c>
      <c r="BZ279" s="1">
        <v>0</v>
      </c>
      <c r="CA279" s="1">
        <v>267</v>
      </c>
      <c r="CB279" s="1">
        <v>375</v>
      </c>
      <c r="CC279" s="1">
        <v>467</v>
      </c>
      <c r="CD279" s="1">
        <v>702</v>
      </c>
      <c r="CE279" s="1">
        <v>791</v>
      </c>
      <c r="CF279" s="1">
        <v>1127</v>
      </c>
      <c r="CG279" s="1">
        <v>1210</v>
      </c>
      <c r="CH279" s="1">
        <v>1533</v>
      </c>
      <c r="CI279" s="1">
        <v>1642</v>
      </c>
      <c r="CJ279" s="1">
        <v>1454</v>
      </c>
      <c r="CK279" s="1">
        <v>966</v>
      </c>
      <c r="CL279" s="1">
        <v>452.02</v>
      </c>
      <c r="CM279" s="1">
        <v>65</v>
      </c>
      <c r="CN279" s="1">
        <v>3258</v>
      </c>
      <c r="CO279" s="1">
        <v>1367</v>
      </c>
      <c r="CP279" s="1">
        <v>3344</v>
      </c>
      <c r="CQ279" s="1">
        <v>1399</v>
      </c>
      <c r="CR279" s="1">
        <v>10784.02</v>
      </c>
      <c r="CS279">
        <v>2018</v>
      </c>
      <c r="CT279">
        <v>310.08844568166603</v>
      </c>
      <c r="CV279">
        <v>475.6390309534886</v>
      </c>
      <c r="CW279">
        <v>1.4749016781390112</v>
      </c>
    </row>
    <row r="280" spans="1:101">
      <c r="A280" s="100">
        <v>54228</v>
      </c>
      <c r="B280" t="s">
        <v>122</v>
      </c>
      <c r="C280" t="s">
        <v>109</v>
      </c>
      <c r="D280" t="s">
        <v>634</v>
      </c>
      <c r="E280" t="s">
        <v>635</v>
      </c>
      <c r="F280">
        <v>5989</v>
      </c>
      <c r="G280" s="103" t="s">
        <v>112</v>
      </c>
      <c r="H280" t="s">
        <v>113</v>
      </c>
      <c r="I280" t="s">
        <v>114</v>
      </c>
      <c r="J280" t="s">
        <v>8</v>
      </c>
      <c r="K280">
        <v>322122</v>
      </c>
      <c r="L280">
        <v>7</v>
      </c>
      <c r="M280" t="s">
        <v>207</v>
      </c>
      <c r="N280" t="s">
        <v>231</v>
      </c>
      <c r="O280" t="s">
        <v>126</v>
      </c>
      <c r="P280" t="s">
        <v>126</v>
      </c>
      <c r="Q280" t="s">
        <v>118</v>
      </c>
      <c r="R280" t="s">
        <v>119</v>
      </c>
      <c r="S280" t="s">
        <v>127</v>
      </c>
      <c r="T280" s="1">
        <v>1224</v>
      </c>
      <c r="U280" s="1">
        <v>14</v>
      </c>
      <c r="V280" s="1">
        <v>0</v>
      </c>
      <c r="W280" s="1">
        <v>0</v>
      </c>
      <c r="X280" s="1">
        <v>0</v>
      </c>
      <c r="Y280" s="1">
        <v>0</v>
      </c>
      <c r="Z280" s="1">
        <v>0</v>
      </c>
      <c r="AA280" s="1">
        <v>43</v>
      </c>
      <c r="AB280" s="1">
        <v>5</v>
      </c>
      <c r="AC280" s="1">
        <v>64</v>
      </c>
      <c r="AD280" s="1">
        <v>68</v>
      </c>
      <c r="AE280" s="1">
        <v>2070</v>
      </c>
      <c r="AF280" s="1">
        <v>450</v>
      </c>
      <c r="AG280" s="1">
        <v>5</v>
      </c>
      <c r="AH280" s="1">
        <v>0</v>
      </c>
      <c r="AI280" s="1">
        <v>0</v>
      </c>
      <c r="AJ280" s="1">
        <v>0</v>
      </c>
      <c r="AK280" s="1">
        <v>0</v>
      </c>
      <c r="AL280" s="1">
        <v>0</v>
      </c>
      <c r="AM280" s="1">
        <v>15</v>
      </c>
      <c r="AN280" s="1">
        <v>2</v>
      </c>
      <c r="AO280" s="1">
        <v>23</v>
      </c>
      <c r="AP280" s="1">
        <v>25</v>
      </c>
      <c r="AQ280" s="1">
        <v>766</v>
      </c>
      <c r="AR280" s="2">
        <v>5.88</v>
      </c>
      <c r="AS280" s="2">
        <v>5.88</v>
      </c>
      <c r="AT280" s="2">
        <v>0</v>
      </c>
      <c r="AU280" s="2">
        <v>0</v>
      </c>
      <c r="AV280" s="2">
        <v>0</v>
      </c>
      <c r="AW280" s="2">
        <v>0</v>
      </c>
      <c r="AX280" s="2">
        <v>0</v>
      </c>
      <c r="AY280" s="2">
        <v>5.88</v>
      </c>
      <c r="AZ280" s="2">
        <v>5.88</v>
      </c>
      <c r="BA280" s="2">
        <v>5.88</v>
      </c>
      <c r="BB280" s="2">
        <v>5.88</v>
      </c>
      <c r="BC280" s="2">
        <v>5.88</v>
      </c>
      <c r="BD280" s="1">
        <v>7197</v>
      </c>
      <c r="BE280" s="1">
        <v>82</v>
      </c>
      <c r="BF280" s="1">
        <v>0</v>
      </c>
      <c r="BG280" s="1">
        <v>0</v>
      </c>
      <c r="BH280" s="1">
        <v>0</v>
      </c>
      <c r="BI280" s="1">
        <v>0</v>
      </c>
      <c r="BJ280" s="1">
        <v>0</v>
      </c>
      <c r="BK280" s="1">
        <v>253</v>
      </c>
      <c r="BL280" s="1">
        <v>29</v>
      </c>
      <c r="BM280" s="1">
        <v>376</v>
      </c>
      <c r="BN280" s="1">
        <v>400</v>
      </c>
      <c r="BO280" s="1">
        <v>12172</v>
      </c>
      <c r="BP280" s="1">
        <v>2645</v>
      </c>
      <c r="BQ280" s="1">
        <v>29</v>
      </c>
      <c r="BR280" s="1">
        <v>0</v>
      </c>
      <c r="BS280" s="1">
        <v>0</v>
      </c>
      <c r="BT280" s="1">
        <v>0</v>
      </c>
      <c r="BU280" s="1">
        <v>0</v>
      </c>
      <c r="BV280" s="1">
        <v>0</v>
      </c>
      <c r="BW280" s="1">
        <v>90</v>
      </c>
      <c r="BX280" s="1">
        <v>11</v>
      </c>
      <c r="BY280" s="1">
        <v>138</v>
      </c>
      <c r="BZ280" s="1">
        <v>147</v>
      </c>
      <c r="CA280" s="1">
        <v>4503</v>
      </c>
      <c r="CB280" s="1">
        <v>547.87900000000002</v>
      </c>
      <c r="CC280" s="1">
        <v>6.07</v>
      </c>
      <c r="CD280" s="1">
        <v>0</v>
      </c>
      <c r="CE280" s="1">
        <v>0</v>
      </c>
      <c r="CF280" s="1">
        <v>0</v>
      </c>
      <c r="CG280" s="1">
        <v>0</v>
      </c>
      <c r="CH280" s="1">
        <v>0</v>
      </c>
      <c r="CI280" s="1">
        <v>18.716000000000001</v>
      </c>
      <c r="CJ280" s="1">
        <v>2.2050000000000001</v>
      </c>
      <c r="CK280" s="1">
        <v>28.477</v>
      </c>
      <c r="CL280" s="1">
        <v>30.62</v>
      </c>
      <c r="CM280" s="1">
        <v>931.08699999999999</v>
      </c>
      <c r="CN280" s="1">
        <v>3488</v>
      </c>
      <c r="CO280" s="1">
        <v>1286</v>
      </c>
      <c r="CP280" s="1">
        <v>20509</v>
      </c>
      <c r="CQ280" s="1">
        <v>7563</v>
      </c>
      <c r="CR280" s="1">
        <v>1565.0540000000001</v>
      </c>
      <c r="CS280">
        <v>2018</v>
      </c>
      <c r="CT280">
        <v>13104.340169732162</v>
      </c>
      <c r="CV280">
        <v>1587.3673828663013</v>
      </c>
      <c r="CW280">
        <v>208.01402159417484</v>
      </c>
    </row>
    <row r="281" spans="1:101">
      <c r="A281" s="100">
        <v>54228</v>
      </c>
      <c r="B281" t="s">
        <v>122</v>
      </c>
      <c r="C281" t="s">
        <v>109</v>
      </c>
      <c r="D281" t="s">
        <v>634</v>
      </c>
      <c r="E281" t="s">
        <v>635</v>
      </c>
      <c r="F281">
        <v>5989</v>
      </c>
      <c r="G281" s="103" t="s">
        <v>112</v>
      </c>
      <c r="H281" t="s">
        <v>113</v>
      </c>
      <c r="I281" t="s">
        <v>114</v>
      </c>
      <c r="J281" t="s">
        <v>8</v>
      </c>
      <c r="K281">
        <v>322122</v>
      </c>
      <c r="L281">
        <v>7</v>
      </c>
      <c r="M281" t="s">
        <v>207</v>
      </c>
      <c r="N281" t="s">
        <v>231</v>
      </c>
      <c r="O281" t="s">
        <v>117</v>
      </c>
      <c r="P281" t="s">
        <v>117</v>
      </c>
      <c r="Q281" t="s">
        <v>118</v>
      </c>
      <c r="R281" t="s">
        <v>119</v>
      </c>
      <c r="S281" t="s">
        <v>120</v>
      </c>
      <c r="T281" s="1">
        <v>40606</v>
      </c>
      <c r="U281" s="1">
        <v>39219</v>
      </c>
      <c r="V281" s="1">
        <v>45494</v>
      </c>
      <c r="W281" s="1">
        <v>44872</v>
      </c>
      <c r="X281" s="1">
        <v>42151</v>
      </c>
      <c r="Y281" s="1">
        <v>45237</v>
      </c>
      <c r="Z281" s="1">
        <v>45819</v>
      </c>
      <c r="AA281" s="1">
        <v>44895</v>
      </c>
      <c r="AB281" s="1">
        <v>44393</v>
      </c>
      <c r="AC281" s="1">
        <v>36678</v>
      </c>
      <c r="AD281" s="1">
        <v>41817</v>
      </c>
      <c r="AE281" s="1">
        <v>31595</v>
      </c>
      <c r="AF281" s="1">
        <v>14924</v>
      </c>
      <c r="AG281" s="1">
        <v>13988</v>
      </c>
      <c r="AH281" s="1">
        <v>16770</v>
      </c>
      <c r="AI281" s="1">
        <v>16752</v>
      </c>
      <c r="AJ281" s="1">
        <v>15153</v>
      </c>
      <c r="AK281" s="1">
        <v>16639</v>
      </c>
      <c r="AL281" s="1">
        <v>16462</v>
      </c>
      <c r="AM281" s="1">
        <v>16030</v>
      </c>
      <c r="AN281" s="1">
        <v>16040</v>
      </c>
      <c r="AO281" s="1">
        <v>13435</v>
      </c>
      <c r="AP281" s="1">
        <v>15412</v>
      </c>
      <c r="AQ281" s="1">
        <v>11688</v>
      </c>
      <c r="AR281" s="2">
        <v>1</v>
      </c>
      <c r="AS281" s="2">
        <v>1</v>
      </c>
      <c r="AT281" s="2">
        <v>1</v>
      </c>
      <c r="AU281" s="2">
        <v>1</v>
      </c>
      <c r="AV281" s="2">
        <v>1</v>
      </c>
      <c r="AW281" s="2">
        <v>1</v>
      </c>
      <c r="AX281" s="2">
        <v>1</v>
      </c>
      <c r="AY281" s="2">
        <v>1</v>
      </c>
      <c r="AZ281" s="2">
        <v>1</v>
      </c>
      <c r="BA281" s="2">
        <v>1</v>
      </c>
      <c r="BB281" s="2">
        <v>1</v>
      </c>
      <c r="BC281" s="2">
        <v>1</v>
      </c>
      <c r="BD281" s="1">
        <v>40606</v>
      </c>
      <c r="BE281" s="1">
        <v>39219</v>
      </c>
      <c r="BF281" s="1">
        <v>45494</v>
      </c>
      <c r="BG281" s="1">
        <v>44872</v>
      </c>
      <c r="BH281" s="1">
        <v>42151</v>
      </c>
      <c r="BI281" s="1">
        <v>45237</v>
      </c>
      <c r="BJ281" s="1">
        <v>45819</v>
      </c>
      <c r="BK281" s="1">
        <v>44895</v>
      </c>
      <c r="BL281" s="1">
        <v>44393</v>
      </c>
      <c r="BM281" s="1">
        <v>36678</v>
      </c>
      <c r="BN281" s="1">
        <v>41817</v>
      </c>
      <c r="BO281" s="1">
        <v>31595</v>
      </c>
      <c r="BP281" s="1">
        <v>14924</v>
      </c>
      <c r="BQ281" s="1">
        <v>13988</v>
      </c>
      <c r="BR281" s="1">
        <v>16770</v>
      </c>
      <c r="BS281" s="1">
        <v>16752</v>
      </c>
      <c r="BT281" s="1">
        <v>15153</v>
      </c>
      <c r="BU281" s="1">
        <v>16639</v>
      </c>
      <c r="BV281" s="1">
        <v>16462</v>
      </c>
      <c r="BW281" s="1">
        <v>16030</v>
      </c>
      <c r="BX281" s="1">
        <v>16040</v>
      </c>
      <c r="BY281" s="1">
        <v>13435</v>
      </c>
      <c r="BZ281" s="1">
        <v>15412</v>
      </c>
      <c r="CA281" s="1">
        <v>11688</v>
      </c>
      <c r="CB281" s="1">
        <v>3091.1210000000001</v>
      </c>
      <c r="CC281" s="1">
        <v>2891.93</v>
      </c>
      <c r="CD281" s="1">
        <v>3481</v>
      </c>
      <c r="CE281" s="1">
        <v>3481</v>
      </c>
      <c r="CF281" s="1">
        <v>3239</v>
      </c>
      <c r="CG281" s="1">
        <v>3457</v>
      </c>
      <c r="CH281" s="1">
        <v>3416</v>
      </c>
      <c r="CI281" s="1">
        <v>3323.2840000000001</v>
      </c>
      <c r="CJ281" s="1">
        <v>3328.7950000000001</v>
      </c>
      <c r="CK281" s="1">
        <v>2775.5230000000001</v>
      </c>
      <c r="CL281" s="1">
        <v>3202.38</v>
      </c>
      <c r="CM281" s="1">
        <v>2416.913</v>
      </c>
      <c r="CN281" s="1">
        <v>502776</v>
      </c>
      <c r="CO281" s="1">
        <v>183293</v>
      </c>
      <c r="CP281" s="1">
        <v>502776</v>
      </c>
      <c r="CQ281" s="1">
        <v>183293</v>
      </c>
      <c r="CR281" s="1">
        <v>38103.946000000004</v>
      </c>
      <c r="CS281">
        <v>2018</v>
      </c>
      <c r="CT281">
        <v>13194.853887311303</v>
      </c>
      <c r="CV281">
        <v>475.6390309534886</v>
      </c>
      <c r="CW281">
        <v>62.759875165336204</v>
      </c>
    </row>
    <row r="282" spans="1:101">
      <c r="A282" s="100">
        <v>54228</v>
      </c>
      <c r="B282" t="s">
        <v>122</v>
      </c>
      <c r="C282" t="s">
        <v>109</v>
      </c>
      <c r="D282" t="s">
        <v>634</v>
      </c>
      <c r="E282" t="s">
        <v>635</v>
      </c>
      <c r="F282">
        <v>5989</v>
      </c>
      <c r="G282" s="103" t="s">
        <v>112</v>
      </c>
      <c r="H282" t="s">
        <v>113</v>
      </c>
      <c r="I282" t="s">
        <v>114</v>
      </c>
      <c r="J282" t="s">
        <v>8</v>
      </c>
      <c r="K282">
        <v>322122</v>
      </c>
      <c r="L282">
        <v>7</v>
      </c>
      <c r="M282" t="s">
        <v>207</v>
      </c>
      <c r="N282" t="s">
        <v>243</v>
      </c>
      <c r="O282" t="s">
        <v>117</v>
      </c>
      <c r="P282" t="s">
        <v>117</v>
      </c>
      <c r="Q282" t="s">
        <v>118</v>
      </c>
      <c r="R282" t="s">
        <v>119</v>
      </c>
      <c r="S282" t="s">
        <v>120</v>
      </c>
      <c r="T282" s="1">
        <v>0</v>
      </c>
      <c r="U282" s="1">
        <v>0</v>
      </c>
      <c r="V282" s="1">
        <v>0</v>
      </c>
      <c r="W282" s="1">
        <v>0</v>
      </c>
      <c r="X282" s="1">
        <v>0</v>
      </c>
      <c r="Y282" s="1">
        <v>0</v>
      </c>
      <c r="Z282" s="1">
        <v>0</v>
      </c>
      <c r="AA282" s="1">
        <v>0</v>
      </c>
      <c r="AB282" s="1">
        <v>0</v>
      </c>
      <c r="AC282" s="1">
        <v>0</v>
      </c>
      <c r="AD282" s="1">
        <v>0</v>
      </c>
      <c r="AE282" s="1">
        <v>0</v>
      </c>
      <c r="AF282" s="1">
        <v>0</v>
      </c>
      <c r="AG282" s="1">
        <v>0</v>
      </c>
      <c r="AH282" s="1">
        <v>0</v>
      </c>
      <c r="AI282" s="1">
        <v>0</v>
      </c>
      <c r="AJ282" s="1">
        <v>0</v>
      </c>
      <c r="AK282" s="1">
        <v>0</v>
      </c>
      <c r="AL282" s="1">
        <v>0</v>
      </c>
      <c r="AM282" s="1">
        <v>0</v>
      </c>
      <c r="AN282" s="1">
        <v>0</v>
      </c>
      <c r="AO282" s="1">
        <v>0</v>
      </c>
      <c r="AP282" s="1">
        <v>0</v>
      </c>
      <c r="AQ282" s="1">
        <v>0</v>
      </c>
      <c r="AR282" s="2">
        <v>0</v>
      </c>
      <c r="AS282" s="2">
        <v>0</v>
      </c>
      <c r="AT282" s="2">
        <v>0</v>
      </c>
      <c r="AU282" s="2">
        <v>0</v>
      </c>
      <c r="AV282" s="2">
        <v>0</v>
      </c>
      <c r="AW282" s="2">
        <v>0</v>
      </c>
      <c r="AX282" s="2">
        <v>0</v>
      </c>
      <c r="AY282" s="2">
        <v>0</v>
      </c>
      <c r="AZ282" s="2">
        <v>0</v>
      </c>
      <c r="BA282" s="2">
        <v>0</v>
      </c>
      <c r="BB282" s="2">
        <v>0</v>
      </c>
      <c r="BC282" s="2">
        <v>0</v>
      </c>
      <c r="BD282" s="1">
        <v>0</v>
      </c>
      <c r="BE282" s="1">
        <v>0</v>
      </c>
      <c r="BF282" s="1">
        <v>0</v>
      </c>
      <c r="BG282" s="1">
        <v>0</v>
      </c>
      <c r="BH282" s="1">
        <v>0</v>
      </c>
      <c r="BI282" s="1">
        <v>0</v>
      </c>
      <c r="BJ282" s="1">
        <v>0</v>
      </c>
      <c r="BK282" s="1">
        <v>0</v>
      </c>
      <c r="BL282" s="1">
        <v>0</v>
      </c>
      <c r="BM282" s="1">
        <v>0</v>
      </c>
      <c r="BN282" s="1">
        <v>0</v>
      </c>
      <c r="BO282" s="1">
        <v>0</v>
      </c>
      <c r="BP282" s="1">
        <v>0</v>
      </c>
      <c r="BQ282" s="1">
        <v>0</v>
      </c>
      <c r="BR282" s="1">
        <v>0</v>
      </c>
      <c r="BS282" s="1">
        <v>0</v>
      </c>
      <c r="BT282" s="1">
        <v>0</v>
      </c>
      <c r="BU282" s="1">
        <v>0</v>
      </c>
      <c r="BV282" s="1">
        <v>0</v>
      </c>
      <c r="BW282" s="1">
        <v>0</v>
      </c>
      <c r="BX282" s="1">
        <v>0</v>
      </c>
      <c r="BY282" s="1">
        <v>0</v>
      </c>
      <c r="BZ282" s="1">
        <v>0</v>
      </c>
      <c r="CA282" s="1">
        <v>0</v>
      </c>
      <c r="CB282" s="1">
        <v>230.86</v>
      </c>
      <c r="CC282" s="1">
        <v>209.52</v>
      </c>
      <c r="CD282" s="1">
        <v>223.1</v>
      </c>
      <c r="CE282" s="1">
        <v>193.03</v>
      </c>
      <c r="CF282" s="1">
        <v>161.99</v>
      </c>
      <c r="CG282" s="1">
        <v>147.44</v>
      </c>
      <c r="CH282" s="1">
        <v>144.53</v>
      </c>
      <c r="CI282" s="1">
        <v>146.47</v>
      </c>
      <c r="CJ282" s="1">
        <v>164.9</v>
      </c>
      <c r="CK282" s="1">
        <v>192.06</v>
      </c>
      <c r="CL282" s="1">
        <v>197.88</v>
      </c>
      <c r="CM282" s="1">
        <v>215.34</v>
      </c>
      <c r="CN282" s="1">
        <v>0</v>
      </c>
      <c r="CO282" s="1">
        <v>0</v>
      </c>
      <c r="CP282" s="1">
        <v>0</v>
      </c>
      <c r="CQ282" s="1">
        <v>0</v>
      </c>
      <c r="CR282" s="1">
        <v>2227.12</v>
      </c>
      <c r="CS282">
        <v>2018</v>
      </c>
      <c r="CT282">
        <v>0</v>
      </c>
      <c r="CV282">
        <v>475.6390309534886</v>
      </c>
      <c r="CW282">
        <v>0</v>
      </c>
    </row>
    <row r="283" spans="1:101">
      <c r="A283" s="100">
        <v>54228</v>
      </c>
      <c r="B283" t="s">
        <v>122</v>
      </c>
      <c r="C283" t="s">
        <v>109</v>
      </c>
      <c r="D283" t="s">
        <v>634</v>
      </c>
      <c r="E283" t="s">
        <v>635</v>
      </c>
      <c r="F283">
        <v>5989</v>
      </c>
      <c r="G283" s="103" t="s">
        <v>112</v>
      </c>
      <c r="H283" t="s">
        <v>113</v>
      </c>
      <c r="I283" t="s">
        <v>114</v>
      </c>
      <c r="J283" t="s">
        <v>8</v>
      </c>
      <c r="K283">
        <v>322122</v>
      </c>
      <c r="L283">
        <v>7</v>
      </c>
      <c r="M283" t="s">
        <v>207</v>
      </c>
      <c r="N283" t="s">
        <v>243</v>
      </c>
      <c r="O283" t="s">
        <v>310</v>
      </c>
      <c r="P283" t="s">
        <v>310</v>
      </c>
      <c r="Q283" t="s">
        <v>118</v>
      </c>
      <c r="R283" t="s">
        <v>119</v>
      </c>
      <c r="S283" t="s">
        <v>8</v>
      </c>
      <c r="T283" s="1">
        <v>0</v>
      </c>
      <c r="U283" s="1">
        <v>0</v>
      </c>
      <c r="V283" s="1">
        <v>0</v>
      </c>
      <c r="W283" s="1">
        <v>0</v>
      </c>
      <c r="X283" s="1">
        <v>0</v>
      </c>
      <c r="Y283" s="1">
        <v>0</v>
      </c>
      <c r="Z283" s="1">
        <v>0</v>
      </c>
      <c r="AA283" s="1">
        <v>0</v>
      </c>
      <c r="AB283" s="1">
        <v>0</v>
      </c>
      <c r="AC283" s="1">
        <v>0</v>
      </c>
      <c r="AD283" s="1">
        <v>0</v>
      </c>
      <c r="AE283" s="1">
        <v>0</v>
      </c>
      <c r="AF283" s="1">
        <v>0</v>
      </c>
      <c r="AG283" s="1">
        <v>0</v>
      </c>
      <c r="AH283" s="1">
        <v>0</v>
      </c>
      <c r="AI283" s="1">
        <v>0</v>
      </c>
      <c r="AJ283" s="1">
        <v>0</v>
      </c>
      <c r="AK283" s="1">
        <v>0</v>
      </c>
      <c r="AL283" s="1">
        <v>0</v>
      </c>
      <c r="AM283" s="1">
        <v>0</v>
      </c>
      <c r="AN283" s="1">
        <v>0</v>
      </c>
      <c r="AO283" s="1">
        <v>0</v>
      </c>
      <c r="AP283" s="1">
        <v>0</v>
      </c>
      <c r="AQ283" s="1">
        <v>0</v>
      </c>
      <c r="AR283" s="2">
        <v>0</v>
      </c>
      <c r="AS283" s="2">
        <v>0</v>
      </c>
      <c r="AT283" s="2">
        <v>0</v>
      </c>
      <c r="AU283" s="2">
        <v>0</v>
      </c>
      <c r="AV283" s="2">
        <v>0</v>
      </c>
      <c r="AW283" s="2">
        <v>0</v>
      </c>
      <c r="AX283" s="2">
        <v>0</v>
      </c>
      <c r="AY283" s="2">
        <v>0</v>
      </c>
      <c r="AZ283" s="2">
        <v>0</v>
      </c>
      <c r="BA283" s="2">
        <v>0</v>
      </c>
      <c r="BB283" s="2">
        <v>0</v>
      </c>
      <c r="BC283" s="2">
        <v>0</v>
      </c>
      <c r="BD283" s="1">
        <v>0</v>
      </c>
      <c r="BE283" s="1">
        <v>0</v>
      </c>
      <c r="BF283" s="1">
        <v>0</v>
      </c>
      <c r="BG283" s="1">
        <v>0</v>
      </c>
      <c r="BH283" s="1">
        <v>0</v>
      </c>
      <c r="BI283" s="1">
        <v>0</v>
      </c>
      <c r="BJ283" s="1">
        <v>0</v>
      </c>
      <c r="BK283" s="1">
        <v>0</v>
      </c>
      <c r="BL283" s="1">
        <v>0</v>
      </c>
      <c r="BM283" s="1">
        <v>0</v>
      </c>
      <c r="BN283" s="1">
        <v>0</v>
      </c>
      <c r="BO283" s="1">
        <v>0</v>
      </c>
      <c r="BP283" s="1">
        <v>0</v>
      </c>
      <c r="BQ283" s="1">
        <v>0</v>
      </c>
      <c r="BR283" s="1">
        <v>0</v>
      </c>
      <c r="BS283" s="1">
        <v>0</v>
      </c>
      <c r="BT283" s="1">
        <v>0</v>
      </c>
      <c r="BU283" s="1">
        <v>0</v>
      </c>
      <c r="BV283" s="1">
        <v>0</v>
      </c>
      <c r="BW283" s="1">
        <v>0</v>
      </c>
      <c r="BX283" s="1">
        <v>0</v>
      </c>
      <c r="BY283" s="1">
        <v>0</v>
      </c>
      <c r="BZ283" s="1">
        <v>0</v>
      </c>
      <c r="CA283" s="1">
        <v>0</v>
      </c>
      <c r="CB283" s="1">
        <v>0</v>
      </c>
      <c r="CC283" s="1">
        <v>0</v>
      </c>
      <c r="CD283" s="1">
        <v>0</v>
      </c>
      <c r="CE283" s="1">
        <v>0</v>
      </c>
      <c r="CF283" s="1">
        <v>0</v>
      </c>
      <c r="CG283" s="1">
        <v>0</v>
      </c>
      <c r="CH283" s="1">
        <v>0</v>
      </c>
      <c r="CI283" s="1">
        <v>0</v>
      </c>
      <c r="CJ283" s="1">
        <v>0</v>
      </c>
      <c r="CK283" s="1">
        <v>0</v>
      </c>
      <c r="CL283" s="1">
        <v>0</v>
      </c>
      <c r="CM283" s="1">
        <v>0</v>
      </c>
      <c r="CN283" s="1">
        <v>0</v>
      </c>
      <c r="CO283" s="1">
        <v>0</v>
      </c>
      <c r="CP283" s="1">
        <v>0</v>
      </c>
      <c r="CQ283" s="1">
        <v>0</v>
      </c>
      <c r="CR283" s="1">
        <v>0</v>
      </c>
      <c r="CS283">
        <v>2018</v>
      </c>
      <c r="CT283" t="s">
        <v>8</v>
      </c>
      <c r="CV283">
        <v>0</v>
      </c>
      <c r="CW283" t="s">
        <v>8</v>
      </c>
    </row>
    <row r="284" spans="1:101">
      <c r="A284" s="100">
        <v>54236</v>
      </c>
      <c r="B284" t="s">
        <v>122</v>
      </c>
      <c r="C284" t="s">
        <v>109</v>
      </c>
      <c r="D284" t="s">
        <v>636</v>
      </c>
      <c r="E284" t="s">
        <v>637</v>
      </c>
      <c r="F284">
        <v>14928</v>
      </c>
      <c r="G284" s="103" t="s">
        <v>121</v>
      </c>
      <c r="H284" t="s">
        <v>113</v>
      </c>
      <c r="I284" t="s">
        <v>114</v>
      </c>
      <c r="J284" t="s">
        <v>8</v>
      </c>
      <c r="K284">
        <v>325</v>
      </c>
      <c r="L284">
        <v>7</v>
      </c>
      <c r="M284" t="s">
        <v>207</v>
      </c>
      <c r="N284" t="s">
        <v>231</v>
      </c>
      <c r="O284" t="s">
        <v>126</v>
      </c>
      <c r="P284" t="s">
        <v>126</v>
      </c>
      <c r="Q284" t="s">
        <v>118</v>
      </c>
      <c r="R284" t="s">
        <v>119</v>
      </c>
      <c r="S284" t="s">
        <v>127</v>
      </c>
      <c r="T284" s="1">
        <v>1308</v>
      </c>
      <c r="U284" s="1">
        <v>0</v>
      </c>
      <c r="V284" s="1">
        <v>0</v>
      </c>
      <c r="W284" s="1">
        <v>0</v>
      </c>
      <c r="X284" s="1">
        <v>61</v>
      </c>
      <c r="Y284" s="1">
        <v>0</v>
      </c>
      <c r="Z284" s="1">
        <v>0</v>
      </c>
      <c r="AA284" s="1">
        <v>0</v>
      </c>
      <c r="AB284" s="1">
        <v>0</v>
      </c>
      <c r="AC284" s="1">
        <v>58</v>
      </c>
      <c r="AD284" s="1">
        <v>491</v>
      </c>
      <c r="AE284" s="1">
        <v>0</v>
      </c>
      <c r="AF284" s="1">
        <v>446</v>
      </c>
      <c r="AG284" s="1">
        <v>0</v>
      </c>
      <c r="AH284" s="1">
        <v>0</v>
      </c>
      <c r="AI284" s="1">
        <v>0</v>
      </c>
      <c r="AJ284" s="1">
        <v>23</v>
      </c>
      <c r="AK284" s="1">
        <v>0</v>
      </c>
      <c r="AL284" s="1">
        <v>0</v>
      </c>
      <c r="AM284" s="1">
        <v>0</v>
      </c>
      <c r="AN284" s="1">
        <v>0</v>
      </c>
      <c r="AO284" s="1">
        <v>22</v>
      </c>
      <c r="AP284" s="1">
        <v>190</v>
      </c>
      <c r="AQ284" s="1">
        <v>0</v>
      </c>
      <c r="AR284" s="2">
        <v>5.82</v>
      </c>
      <c r="AS284" s="2">
        <v>0</v>
      </c>
      <c r="AT284" s="2">
        <v>0</v>
      </c>
      <c r="AU284" s="2">
        <v>0</v>
      </c>
      <c r="AV284" s="2">
        <v>5.82</v>
      </c>
      <c r="AW284" s="2">
        <v>0</v>
      </c>
      <c r="AX284" s="2">
        <v>0</v>
      </c>
      <c r="AY284" s="2">
        <v>0</v>
      </c>
      <c r="AZ284" s="2">
        <v>0</v>
      </c>
      <c r="BA284" s="2">
        <v>5.82</v>
      </c>
      <c r="BB284" s="2">
        <v>5.82</v>
      </c>
      <c r="BC284" s="2">
        <v>0</v>
      </c>
      <c r="BD284" s="1">
        <v>7613</v>
      </c>
      <c r="BE284" s="1">
        <v>0</v>
      </c>
      <c r="BF284" s="1">
        <v>0</v>
      </c>
      <c r="BG284" s="1">
        <v>0</v>
      </c>
      <c r="BH284" s="1">
        <v>355</v>
      </c>
      <c r="BI284" s="1">
        <v>0</v>
      </c>
      <c r="BJ284" s="1">
        <v>0</v>
      </c>
      <c r="BK284" s="1">
        <v>0</v>
      </c>
      <c r="BL284" s="1">
        <v>0</v>
      </c>
      <c r="BM284" s="1">
        <v>338</v>
      </c>
      <c r="BN284" s="1">
        <v>2858</v>
      </c>
      <c r="BO284" s="1">
        <v>0</v>
      </c>
      <c r="BP284" s="1">
        <v>2595</v>
      </c>
      <c r="BQ284" s="1">
        <v>0</v>
      </c>
      <c r="BR284" s="1">
        <v>0</v>
      </c>
      <c r="BS284" s="1">
        <v>0</v>
      </c>
      <c r="BT284" s="1">
        <v>133</v>
      </c>
      <c r="BU284" s="1">
        <v>0</v>
      </c>
      <c r="BV284" s="1">
        <v>0</v>
      </c>
      <c r="BW284" s="1">
        <v>0</v>
      </c>
      <c r="BX284" s="1">
        <v>0</v>
      </c>
      <c r="BY284" s="1">
        <v>127</v>
      </c>
      <c r="BZ284" s="1">
        <v>1104</v>
      </c>
      <c r="CA284" s="1">
        <v>0</v>
      </c>
      <c r="CB284" s="1">
        <v>577.93600000000004</v>
      </c>
      <c r="CC284" s="1">
        <v>0</v>
      </c>
      <c r="CD284" s="1">
        <v>0</v>
      </c>
      <c r="CE284" s="1">
        <v>0</v>
      </c>
      <c r="CF284" s="1">
        <v>29.663</v>
      </c>
      <c r="CG284" s="1">
        <v>0</v>
      </c>
      <c r="CH284" s="1">
        <v>0</v>
      </c>
      <c r="CI284" s="1">
        <v>0</v>
      </c>
      <c r="CJ284" s="1">
        <v>0</v>
      </c>
      <c r="CK284" s="1">
        <v>28.219000000000001</v>
      </c>
      <c r="CL284" s="1">
        <v>245.947</v>
      </c>
      <c r="CM284" s="1">
        <v>0</v>
      </c>
      <c r="CN284" s="1">
        <v>1918</v>
      </c>
      <c r="CO284" s="1">
        <v>681</v>
      </c>
      <c r="CP284" s="1">
        <v>11164</v>
      </c>
      <c r="CQ284" s="1">
        <v>3959</v>
      </c>
      <c r="CR284" s="1">
        <v>881.76499999999999</v>
      </c>
      <c r="CS284">
        <v>2018</v>
      </c>
      <c r="CT284">
        <v>12660.969759516425</v>
      </c>
      <c r="CV284">
        <v>1587.3673828663013</v>
      </c>
      <c r="CW284">
        <v>200.97610431712974</v>
      </c>
    </row>
    <row r="285" spans="1:101">
      <c r="A285" s="100">
        <v>54236</v>
      </c>
      <c r="B285" t="s">
        <v>122</v>
      </c>
      <c r="C285" t="s">
        <v>109</v>
      </c>
      <c r="D285" t="s">
        <v>636</v>
      </c>
      <c r="E285" t="s">
        <v>637</v>
      </c>
      <c r="F285">
        <v>14928</v>
      </c>
      <c r="G285" s="103" t="s">
        <v>121</v>
      </c>
      <c r="H285" t="s">
        <v>113</v>
      </c>
      <c r="I285" t="s">
        <v>114</v>
      </c>
      <c r="J285" t="s">
        <v>8</v>
      </c>
      <c r="K285">
        <v>325</v>
      </c>
      <c r="L285">
        <v>7</v>
      </c>
      <c r="M285" t="s">
        <v>207</v>
      </c>
      <c r="N285" t="s">
        <v>231</v>
      </c>
      <c r="O285" t="s">
        <v>117</v>
      </c>
      <c r="P285" t="s">
        <v>117</v>
      </c>
      <c r="Q285" t="s">
        <v>118</v>
      </c>
      <c r="R285" t="s">
        <v>119</v>
      </c>
      <c r="S285" t="s">
        <v>120</v>
      </c>
      <c r="T285" s="1">
        <v>56913</v>
      </c>
      <c r="U285" s="1">
        <v>43929</v>
      </c>
      <c r="V285" s="1">
        <v>54255</v>
      </c>
      <c r="W285" s="1">
        <v>60536</v>
      </c>
      <c r="X285" s="1">
        <v>56697</v>
      </c>
      <c r="Y285" s="1">
        <v>55830</v>
      </c>
      <c r="Z285" s="1">
        <v>66338</v>
      </c>
      <c r="AA285" s="1">
        <v>61730</v>
      </c>
      <c r="AB285" s="1">
        <v>26885</v>
      </c>
      <c r="AC285" s="1">
        <v>15512</v>
      </c>
      <c r="AD285" s="1">
        <v>50586</v>
      </c>
      <c r="AE285" s="1">
        <v>57707</v>
      </c>
      <c r="AF285" s="1">
        <v>19397</v>
      </c>
      <c r="AG285" s="1">
        <v>14254</v>
      </c>
      <c r="AH285" s="1">
        <v>18784</v>
      </c>
      <c r="AI285" s="1">
        <v>21788</v>
      </c>
      <c r="AJ285" s="1">
        <v>21267</v>
      </c>
      <c r="AK285" s="1">
        <v>20268</v>
      </c>
      <c r="AL285" s="1">
        <v>25931</v>
      </c>
      <c r="AM285" s="1">
        <v>25982</v>
      </c>
      <c r="AN285" s="1">
        <v>10946</v>
      </c>
      <c r="AO285" s="1">
        <v>5822</v>
      </c>
      <c r="AP285" s="1">
        <v>19546</v>
      </c>
      <c r="AQ285" s="1">
        <v>22050</v>
      </c>
      <c r="AR285" s="2">
        <v>1.0289999999999999</v>
      </c>
      <c r="AS285" s="2">
        <v>1.0289999999999999</v>
      </c>
      <c r="AT285" s="2">
        <v>1.0269999999999999</v>
      </c>
      <c r="AU285" s="2">
        <v>1.0269999999999999</v>
      </c>
      <c r="AV285" s="2">
        <v>1.026</v>
      </c>
      <c r="AW285" s="2">
        <v>1.026</v>
      </c>
      <c r="AX285" s="2">
        <v>1.026</v>
      </c>
      <c r="AY285" s="2">
        <v>1.026</v>
      </c>
      <c r="AZ285" s="2">
        <v>1.0269999999999999</v>
      </c>
      <c r="BA285" s="2">
        <v>1.0269999999999999</v>
      </c>
      <c r="BB285" s="2">
        <v>1.0289999999999999</v>
      </c>
      <c r="BC285" s="2">
        <v>1.028</v>
      </c>
      <c r="BD285" s="1">
        <v>58563</v>
      </c>
      <c r="BE285" s="1">
        <v>45203</v>
      </c>
      <c r="BF285" s="1">
        <v>55720</v>
      </c>
      <c r="BG285" s="1">
        <v>62170</v>
      </c>
      <c r="BH285" s="1">
        <v>58171</v>
      </c>
      <c r="BI285" s="1">
        <v>57282</v>
      </c>
      <c r="BJ285" s="1">
        <v>68063</v>
      </c>
      <c r="BK285" s="1">
        <v>63335</v>
      </c>
      <c r="BL285" s="1">
        <v>27611</v>
      </c>
      <c r="BM285" s="1">
        <v>15931</v>
      </c>
      <c r="BN285" s="1">
        <v>52053</v>
      </c>
      <c r="BO285" s="1">
        <v>59323</v>
      </c>
      <c r="BP285" s="1">
        <v>19960</v>
      </c>
      <c r="BQ285" s="1">
        <v>14667</v>
      </c>
      <c r="BR285" s="1">
        <v>19291</v>
      </c>
      <c r="BS285" s="1">
        <v>22376</v>
      </c>
      <c r="BT285" s="1">
        <v>21820</v>
      </c>
      <c r="BU285" s="1">
        <v>20795</v>
      </c>
      <c r="BV285" s="1">
        <v>26605</v>
      </c>
      <c r="BW285" s="1">
        <v>26658</v>
      </c>
      <c r="BX285" s="1">
        <v>11242</v>
      </c>
      <c r="BY285" s="1">
        <v>5979</v>
      </c>
      <c r="BZ285" s="1">
        <v>20113</v>
      </c>
      <c r="CA285" s="1">
        <v>22667</v>
      </c>
      <c r="CB285" s="1">
        <v>4446.0640000000003</v>
      </c>
      <c r="CC285" s="1">
        <v>3267</v>
      </c>
      <c r="CD285" s="1">
        <v>4297</v>
      </c>
      <c r="CE285" s="1">
        <v>4984</v>
      </c>
      <c r="CF285" s="1">
        <v>4860.3370000000004</v>
      </c>
      <c r="CG285" s="1">
        <v>4632</v>
      </c>
      <c r="CH285" s="1">
        <v>5926</v>
      </c>
      <c r="CI285" s="1">
        <v>5938</v>
      </c>
      <c r="CJ285" s="1">
        <v>2504</v>
      </c>
      <c r="CK285" s="1">
        <v>1331.7809999999999</v>
      </c>
      <c r="CL285" s="1">
        <v>4480.0529999999999</v>
      </c>
      <c r="CM285" s="1">
        <v>5049</v>
      </c>
      <c r="CN285" s="1">
        <v>606918</v>
      </c>
      <c r="CO285" s="1">
        <v>226035</v>
      </c>
      <c r="CP285" s="1">
        <v>623425</v>
      </c>
      <c r="CQ285" s="1">
        <v>232173</v>
      </c>
      <c r="CR285" s="1">
        <v>51715.235000000001</v>
      </c>
      <c r="CS285">
        <v>2018</v>
      </c>
      <c r="CT285">
        <v>12054.958272934466</v>
      </c>
      <c r="CV285">
        <v>475.6390309534886</v>
      </c>
      <c r="CW285">
        <v>57.338086711232897</v>
      </c>
    </row>
    <row r="286" spans="1:101">
      <c r="A286" s="100">
        <v>54236</v>
      </c>
      <c r="B286" t="s">
        <v>122</v>
      </c>
      <c r="C286" t="s">
        <v>109</v>
      </c>
      <c r="D286" t="s">
        <v>636</v>
      </c>
      <c r="E286" t="s">
        <v>637</v>
      </c>
      <c r="F286">
        <v>14928</v>
      </c>
      <c r="G286" s="103" t="s">
        <v>121</v>
      </c>
      <c r="H286" t="s">
        <v>113</v>
      </c>
      <c r="I286" t="s">
        <v>114</v>
      </c>
      <c r="J286" t="s">
        <v>8</v>
      </c>
      <c r="K286">
        <v>325</v>
      </c>
      <c r="L286">
        <v>7</v>
      </c>
      <c r="M286" t="s">
        <v>207</v>
      </c>
      <c r="N286" t="s">
        <v>231</v>
      </c>
      <c r="O286" t="s">
        <v>128</v>
      </c>
      <c r="P286" t="s">
        <v>128</v>
      </c>
      <c r="Q286" t="s">
        <v>118</v>
      </c>
      <c r="R286" t="s">
        <v>119</v>
      </c>
      <c r="S286" t="s">
        <v>127</v>
      </c>
      <c r="T286" s="1">
        <v>0</v>
      </c>
      <c r="U286" s="1">
        <v>0</v>
      </c>
      <c r="V286" s="1">
        <v>0</v>
      </c>
      <c r="W286" s="1">
        <v>0</v>
      </c>
      <c r="X286" s="1">
        <v>0</v>
      </c>
      <c r="Y286" s="1">
        <v>0</v>
      </c>
      <c r="Z286" s="1">
        <v>0</v>
      </c>
      <c r="AA286" s="1">
        <v>0</v>
      </c>
      <c r="AB286" s="1" t="s">
        <v>109</v>
      </c>
      <c r="AC286" s="1" t="s">
        <v>109</v>
      </c>
      <c r="AD286" s="1">
        <v>0</v>
      </c>
      <c r="AE286" s="1">
        <v>0</v>
      </c>
      <c r="AF286" s="1">
        <v>0</v>
      </c>
      <c r="AG286" s="1">
        <v>0</v>
      </c>
      <c r="AH286" s="1">
        <v>0</v>
      </c>
      <c r="AI286" s="1">
        <v>0</v>
      </c>
      <c r="AJ286" s="1">
        <v>0</v>
      </c>
      <c r="AK286" s="1">
        <v>0</v>
      </c>
      <c r="AL286" s="1">
        <v>0</v>
      </c>
      <c r="AM286" s="1">
        <v>0</v>
      </c>
      <c r="AN286" s="1" t="s">
        <v>109</v>
      </c>
      <c r="AO286" s="1" t="s">
        <v>109</v>
      </c>
      <c r="AP286" s="1">
        <v>0</v>
      </c>
      <c r="AQ286" s="1">
        <v>0</v>
      </c>
      <c r="AR286" s="2">
        <v>0</v>
      </c>
      <c r="AS286" s="2">
        <v>0</v>
      </c>
      <c r="AT286" s="2">
        <v>0</v>
      </c>
      <c r="AU286" s="2">
        <v>0</v>
      </c>
      <c r="AV286" s="2">
        <v>0</v>
      </c>
      <c r="AW286" s="2">
        <v>0</v>
      </c>
      <c r="AX286" s="2">
        <v>0</v>
      </c>
      <c r="AY286" s="2">
        <v>0</v>
      </c>
      <c r="AZ286" s="2" t="s">
        <v>109</v>
      </c>
      <c r="BA286" s="2" t="s">
        <v>109</v>
      </c>
      <c r="BB286" s="2">
        <v>0</v>
      </c>
      <c r="BC286" s="2">
        <v>0</v>
      </c>
      <c r="BD286" s="1">
        <v>0</v>
      </c>
      <c r="BE286" s="1">
        <v>0</v>
      </c>
      <c r="BF286" s="1">
        <v>0</v>
      </c>
      <c r="BG286" s="1">
        <v>0</v>
      </c>
      <c r="BH286" s="1">
        <v>0</v>
      </c>
      <c r="BI286" s="1">
        <v>0</v>
      </c>
      <c r="BJ286" s="1">
        <v>0</v>
      </c>
      <c r="BK286" s="1">
        <v>0</v>
      </c>
      <c r="BL286" s="1" t="s">
        <v>109</v>
      </c>
      <c r="BM286" s="1" t="s">
        <v>109</v>
      </c>
      <c r="BN286" s="1">
        <v>0</v>
      </c>
      <c r="BO286" s="1">
        <v>0</v>
      </c>
      <c r="BP286" s="1">
        <v>0</v>
      </c>
      <c r="BQ286" s="1">
        <v>0</v>
      </c>
      <c r="BR286" s="1">
        <v>0</v>
      </c>
      <c r="BS286" s="1">
        <v>0</v>
      </c>
      <c r="BT286" s="1">
        <v>0</v>
      </c>
      <c r="BU286" s="1">
        <v>0</v>
      </c>
      <c r="BV286" s="1">
        <v>0</v>
      </c>
      <c r="BW286" s="1">
        <v>0</v>
      </c>
      <c r="BX286" s="1" t="s">
        <v>109</v>
      </c>
      <c r="BY286" s="1" t="s">
        <v>109</v>
      </c>
      <c r="BZ286" s="1">
        <v>0</v>
      </c>
      <c r="CA286" s="1">
        <v>0</v>
      </c>
      <c r="CB286" s="1">
        <v>0</v>
      </c>
      <c r="CC286" s="1">
        <v>0</v>
      </c>
      <c r="CD286" s="1">
        <v>0</v>
      </c>
      <c r="CE286" s="1">
        <v>0</v>
      </c>
      <c r="CF286" s="1">
        <v>0</v>
      </c>
      <c r="CG286" s="1">
        <v>0</v>
      </c>
      <c r="CH286" s="1">
        <v>0</v>
      </c>
      <c r="CI286" s="1">
        <v>0</v>
      </c>
      <c r="CJ286" s="1" t="s">
        <v>109</v>
      </c>
      <c r="CK286" s="1" t="s">
        <v>109</v>
      </c>
      <c r="CL286" s="1">
        <v>0</v>
      </c>
      <c r="CM286" s="1">
        <v>0</v>
      </c>
      <c r="CN286" s="1">
        <v>0</v>
      </c>
      <c r="CO286" s="1">
        <v>0</v>
      </c>
      <c r="CP286" s="1">
        <v>0</v>
      </c>
      <c r="CQ286" s="1">
        <v>0</v>
      </c>
      <c r="CR286" s="1">
        <v>0</v>
      </c>
      <c r="CS286">
        <v>2018</v>
      </c>
      <c r="CT286" t="s">
        <v>8</v>
      </c>
      <c r="CV286">
        <v>1115.164113563842</v>
      </c>
      <c r="CW286" t="s">
        <v>8</v>
      </c>
    </row>
    <row r="287" spans="1:101">
      <c r="A287" s="100">
        <v>54236</v>
      </c>
      <c r="B287" t="s">
        <v>122</v>
      </c>
      <c r="C287" t="s">
        <v>109</v>
      </c>
      <c r="D287" t="s">
        <v>636</v>
      </c>
      <c r="E287" t="s">
        <v>637</v>
      </c>
      <c r="F287">
        <v>14928</v>
      </c>
      <c r="G287" s="103" t="s">
        <v>121</v>
      </c>
      <c r="H287" t="s">
        <v>113</v>
      </c>
      <c r="I287" t="s">
        <v>114</v>
      </c>
      <c r="J287" t="s">
        <v>8</v>
      </c>
      <c r="K287">
        <v>325</v>
      </c>
      <c r="L287">
        <v>7</v>
      </c>
      <c r="M287" t="s">
        <v>207</v>
      </c>
      <c r="N287" t="s">
        <v>243</v>
      </c>
      <c r="O287" t="s">
        <v>126</v>
      </c>
      <c r="P287" t="s">
        <v>126</v>
      </c>
      <c r="Q287" t="s">
        <v>118</v>
      </c>
      <c r="R287" t="s">
        <v>119</v>
      </c>
      <c r="S287" t="s">
        <v>127</v>
      </c>
      <c r="T287" s="1">
        <v>1613</v>
      </c>
      <c r="U287" s="1">
        <v>0</v>
      </c>
      <c r="V287" s="1">
        <v>0</v>
      </c>
      <c r="W287" s="1">
        <v>112</v>
      </c>
      <c r="X287" s="1">
        <v>59</v>
      </c>
      <c r="Y287" s="1">
        <v>0</v>
      </c>
      <c r="Z287" s="1">
        <v>0</v>
      </c>
      <c r="AA287" s="1">
        <v>0</v>
      </c>
      <c r="AB287" s="1">
        <v>0</v>
      </c>
      <c r="AC287" s="1">
        <v>0</v>
      </c>
      <c r="AD287" s="1">
        <v>28</v>
      </c>
      <c r="AE287" s="1">
        <v>0</v>
      </c>
      <c r="AF287" s="1">
        <v>220</v>
      </c>
      <c r="AG287" s="1">
        <v>0</v>
      </c>
      <c r="AH287" s="1">
        <v>0</v>
      </c>
      <c r="AI287" s="1">
        <v>17</v>
      </c>
      <c r="AJ287" s="1">
        <v>9</v>
      </c>
      <c r="AK287" s="1">
        <v>0</v>
      </c>
      <c r="AL287" s="1">
        <v>0</v>
      </c>
      <c r="AM287" s="1">
        <v>0</v>
      </c>
      <c r="AN287" s="1">
        <v>0</v>
      </c>
      <c r="AO287" s="1">
        <v>0</v>
      </c>
      <c r="AP287" s="1">
        <v>4</v>
      </c>
      <c r="AQ287" s="1">
        <v>0</v>
      </c>
      <c r="AR287" s="2">
        <v>5.82</v>
      </c>
      <c r="AS287" s="2">
        <v>0</v>
      </c>
      <c r="AT287" s="2">
        <v>0</v>
      </c>
      <c r="AU287" s="2">
        <v>5.82</v>
      </c>
      <c r="AV287" s="2">
        <v>5.82</v>
      </c>
      <c r="AW287" s="2">
        <v>0</v>
      </c>
      <c r="AX287" s="2">
        <v>0</v>
      </c>
      <c r="AY287" s="2">
        <v>0</v>
      </c>
      <c r="AZ287" s="2">
        <v>0</v>
      </c>
      <c r="BA287" s="2">
        <v>0</v>
      </c>
      <c r="BB287" s="2">
        <v>5.82</v>
      </c>
      <c r="BC287" s="2">
        <v>0</v>
      </c>
      <c r="BD287" s="1">
        <v>9388</v>
      </c>
      <c r="BE287" s="1">
        <v>0</v>
      </c>
      <c r="BF287" s="1">
        <v>0</v>
      </c>
      <c r="BG287" s="1">
        <v>652</v>
      </c>
      <c r="BH287" s="1">
        <v>343</v>
      </c>
      <c r="BI287" s="1">
        <v>0</v>
      </c>
      <c r="BJ287" s="1">
        <v>0</v>
      </c>
      <c r="BK287" s="1">
        <v>0</v>
      </c>
      <c r="BL287" s="1">
        <v>0</v>
      </c>
      <c r="BM287" s="1">
        <v>0</v>
      </c>
      <c r="BN287" s="1">
        <v>163</v>
      </c>
      <c r="BO287" s="1">
        <v>0</v>
      </c>
      <c r="BP287" s="1">
        <v>1283</v>
      </c>
      <c r="BQ287" s="1">
        <v>0</v>
      </c>
      <c r="BR287" s="1">
        <v>0</v>
      </c>
      <c r="BS287" s="1">
        <v>101</v>
      </c>
      <c r="BT287" s="1">
        <v>50</v>
      </c>
      <c r="BU287" s="1">
        <v>0</v>
      </c>
      <c r="BV287" s="1">
        <v>0</v>
      </c>
      <c r="BW287" s="1">
        <v>0</v>
      </c>
      <c r="BX287" s="1">
        <v>0</v>
      </c>
      <c r="BY287" s="1">
        <v>0</v>
      </c>
      <c r="BZ287" s="1">
        <v>26</v>
      </c>
      <c r="CA287" s="1">
        <v>0</v>
      </c>
      <c r="CB287" s="1">
        <v>285.73899999999998</v>
      </c>
      <c r="CC287" s="1">
        <v>0</v>
      </c>
      <c r="CD287" s="1">
        <v>0</v>
      </c>
      <c r="CE287" s="1">
        <v>22.486999999999998</v>
      </c>
      <c r="CF287" s="1">
        <v>11.099</v>
      </c>
      <c r="CG287" s="1">
        <v>0</v>
      </c>
      <c r="CH287" s="1">
        <v>0</v>
      </c>
      <c r="CI287" s="1">
        <v>0</v>
      </c>
      <c r="CJ287" s="1">
        <v>0</v>
      </c>
      <c r="CK287" s="1">
        <v>0</v>
      </c>
      <c r="CL287" s="1">
        <v>5.69</v>
      </c>
      <c r="CM287" s="1">
        <v>0</v>
      </c>
      <c r="CN287" s="1">
        <v>1812</v>
      </c>
      <c r="CO287" s="1">
        <v>250</v>
      </c>
      <c r="CP287" s="1">
        <v>10546</v>
      </c>
      <c r="CQ287" s="1">
        <v>1460</v>
      </c>
      <c r="CR287" s="1">
        <v>325.01499999999999</v>
      </c>
      <c r="CS287">
        <v>2018</v>
      </c>
      <c r="CT287">
        <v>32447.733181545467</v>
      </c>
      <c r="CV287">
        <v>1587.3673828663013</v>
      </c>
      <c r="CW287">
        <v>515.06473300333869</v>
      </c>
    </row>
    <row r="288" spans="1:101">
      <c r="A288" s="100">
        <v>54236</v>
      </c>
      <c r="B288" t="s">
        <v>122</v>
      </c>
      <c r="C288" t="s">
        <v>109</v>
      </c>
      <c r="D288" t="s">
        <v>636</v>
      </c>
      <c r="E288" t="s">
        <v>637</v>
      </c>
      <c r="F288">
        <v>14928</v>
      </c>
      <c r="G288" s="103" t="s">
        <v>121</v>
      </c>
      <c r="H288" t="s">
        <v>113</v>
      </c>
      <c r="I288" t="s">
        <v>114</v>
      </c>
      <c r="J288" t="s">
        <v>8</v>
      </c>
      <c r="K288">
        <v>325</v>
      </c>
      <c r="L288">
        <v>7</v>
      </c>
      <c r="M288" t="s">
        <v>207</v>
      </c>
      <c r="N288" t="s">
        <v>243</v>
      </c>
      <c r="O288" t="s">
        <v>117</v>
      </c>
      <c r="P288" t="s">
        <v>117</v>
      </c>
      <c r="Q288" t="s">
        <v>118</v>
      </c>
      <c r="R288" t="s">
        <v>119</v>
      </c>
      <c r="S288" t="s">
        <v>120</v>
      </c>
      <c r="T288" s="1">
        <v>81808</v>
      </c>
      <c r="U288" s="1">
        <v>90780</v>
      </c>
      <c r="V288" s="1">
        <v>86684</v>
      </c>
      <c r="W288" s="1">
        <v>61462</v>
      </c>
      <c r="X288" s="1">
        <v>59098</v>
      </c>
      <c r="Y288" s="1">
        <v>71083</v>
      </c>
      <c r="Z288" s="1">
        <v>70887</v>
      </c>
      <c r="AA288" s="1">
        <v>75485</v>
      </c>
      <c r="AB288" s="1">
        <v>98935</v>
      </c>
      <c r="AC288" s="1">
        <v>110506</v>
      </c>
      <c r="AD288" s="1">
        <v>76599</v>
      </c>
      <c r="AE288" s="1">
        <v>78968</v>
      </c>
      <c r="AF288" s="1">
        <v>11179</v>
      </c>
      <c r="AG288" s="1">
        <v>13031</v>
      </c>
      <c r="AH288" s="1">
        <v>11781</v>
      </c>
      <c r="AI288" s="1">
        <v>9519</v>
      </c>
      <c r="AJ288" s="1">
        <v>8576</v>
      </c>
      <c r="AK288" s="1">
        <v>12348</v>
      </c>
      <c r="AL288" s="1">
        <v>12991</v>
      </c>
      <c r="AM288" s="1">
        <v>13596</v>
      </c>
      <c r="AN288" s="1">
        <v>15340</v>
      </c>
      <c r="AO288" s="1">
        <v>16940</v>
      </c>
      <c r="AP288" s="1">
        <v>12008</v>
      </c>
      <c r="AQ288" s="1">
        <v>11731</v>
      </c>
      <c r="AR288" s="2">
        <v>1.0289999999999999</v>
      </c>
      <c r="AS288" s="2">
        <v>1.0269999999999999</v>
      </c>
      <c r="AT288" s="2">
        <v>1.0269999999999999</v>
      </c>
      <c r="AU288" s="2">
        <v>1.0269999999999999</v>
      </c>
      <c r="AV288" s="2">
        <v>1.026</v>
      </c>
      <c r="AW288" s="2">
        <v>1.026</v>
      </c>
      <c r="AX288" s="2">
        <v>1.026</v>
      </c>
      <c r="AY288" s="2">
        <v>1.026</v>
      </c>
      <c r="AZ288" s="2">
        <v>1.0269999999999999</v>
      </c>
      <c r="BA288" s="2">
        <v>1.0269999999999999</v>
      </c>
      <c r="BB288" s="2">
        <v>1.0289999999999999</v>
      </c>
      <c r="BC288" s="2">
        <v>1.028</v>
      </c>
      <c r="BD288" s="1">
        <v>84180</v>
      </c>
      <c r="BE288" s="1">
        <v>93231</v>
      </c>
      <c r="BF288" s="1">
        <v>89024</v>
      </c>
      <c r="BG288" s="1">
        <v>63121</v>
      </c>
      <c r="BH288" s="1">
        <v>60635</v>
      </c>
      <c r="BI288" s="1">
        <v>72931</v>
      </c>
      <c r="BJ288" s="1">
        <v>72730</v>
      </c>
      <c r="BK288" s="1">
        <v>77448</v>
      </c>
      <c r="BL288" s="1">
        <v>101606</v>
      </c>
      <c r="BM288" s="1">
        <v>113490</v>
      </c>
      <c r="BN288" s="1">
        <v>78820</v>
      </c>
      <c r="BO288" s="1">
        <v>81179</v>
      </c>
      <c r="BP288" s="1">
        <v>11503</v>
      </c>
      <c r="BQ288" s="1">
        <v>13383</v>
      </c>
      <c r="BR288" s="1">
        <v>12099</v>
      </c>
      <c r="BS288" s="1">
        <v>9776</v>
      </c>
      <c r="BT288" s="1">
        <v>8799</v>
      </c>
      <c r="BU288" s="1">
        <v>12669</v>
      </c>
      <c r="BV288" s="1">
        <v>13329</v>
      </c>
      <c r="BW288" s="1">
        <v>13949</v>
      </c>
      <c r="BX288" s="1">
        <v>15754</v>
      </c>
      <c r="BY288" s="1">
        <v>17397</v>
      </c>
      <c r="BZ288" s="1">
        <v>12356</v>
      </c>
      <c r="CA288" s="1">
        <v>12059</v>
      </c>
      <c r="CB288" s="1">
        <v>2562.261</v>
      </c>
      <c r="CC288" s="1">
        <v>2981</v>
      </c>
      <c r="CD288" s="1">
        <v>2695</v>
      </c>
      <c r="CE288" s="1">
        <v>2177.5129999999999</v>
      </c>
      <c r="CF288" s="1">
        <v>1959.9010000000001</v>
      </c>
      <c r="CG288" s="1">
        <v>2822</v>
      </c>
      <c r="CH288" s="1">
        <v>2969</v>
      </c>
      <c r="CI288" s="1">
        <v>3107</v>
      </c>
      <c r="CJ288" s="1">
        <v>3509</v>
      </c>
      <c r="CK288" s="1">
        <v>3875</v>
      </c>
      <c r="CL288" s="1">
        <v>2752.31</v>
      </c>
      <c r="CM288" s="1">
        <v>2686</v>
      </c>
      <c r="CN288" s="1">
        <v>962295</v>
      </c>
      <c r="CO288" s="1">
        <v>149040</v>
      </c>
      <c r="CP288" s="1">
        <v>988395</v>
      </c>
      <c r="CQ288" s="1">
        <v>153073</v>
      </c>
      <c r="CR288" s="1">
        <v>34095.985000000001</v>
      </c>
      <c r="CS288">
        <v>2018</v>
      </c>
      <c r="CT288">
        <v>28988.603790153004</v>
      </c>
      <c r="CV288">
        <v>475.6390309534886</v>
      </c>
      <c r="CW288">
        <v>137.88111415443001</v>
      </c>
    </row>
    <row r="289" spans="1:101">
      <c r="A289" s="100">
        <v>54236</v>
      </c>
      <c r="B289" t="s">
        <v>122</v>
      </c>
      <c r="C289" t="s">
        <v>109</v>
      </c>
      <c r="D289" t="s">
        <v>636</v>
      </c>
      <c r="E289" t="s">
        <v>637</v>
      </c>
      <c r="F289">
        <v>14928</v>
      </c>
      <c r="G289" s="103" t="s">
        <v>121</v>
      </c>
      <c r="H289" t="s">
        <v>113</v>
      </c>
      <c r="I289" t="s">
        <v>114</v>
      </c>
      <c r="J289" t="s">
        <v>8</v>
      </c>
      <c r="K289">
        <v>325</v>
      </c>
      <c r="L289">
        <v>7</v>
      </c>
      <c r="M289" t="s">
        <v>207</v>
      </c>
      <c r="N289" t="s">
        <v>243</v>
      </c>
      <c r="O289" t="s">
        <v>183</v>
      </c>
      <c r="P289" t="s">
        <v>184</v>
      </c>
      <c r="Q289" t="s">
        <v>118</v>
      </c>
      <c r="R289" t="s">
        <v>119</v>
      </c>
      <c r="S289" t="s">
        <v>120</v>
      </c>
      <c r="T289" s="1">
        <v>0</v>
      </c>
      <c r="U289" s="1">
        <v>0</v>
      </c>
      <c r="V289" s="1">
        <v>0</v>
      </c>
      <c r="W289" s="1">
        <v>0</v>
      </c>
      <c r="X289" s="1">
        <v>0</v>
      </c>
      <c r="Y289" s="1">
        <v>0</v>
      </c>
      <c r="Z289" s="1">
        <v>0</v>
      </c>
      <c r="AA289" s="1">
        <v>0</v>
      </c>
      <c r="AB289" s="1">
        <v>0</v>
      </c>
      <c r="AC289" s="1">
        <v>0</v>
      </c>
      <c r="AD289" s="1">
        <v>0</v>
      </c>
      <c r="AE289" s="1">
        <v>0</v>
      </c>
      <c r="AF289" s="1">
        <v>0</v>
      </c>
      <c r="AG289" s="1">
        <v>0</v>
      </c>
      <c r="AH289" s="1">
        <v>0</v>
      </c>
      <c r="AI289" s="1">
        <v>0</v>
      </c>
      <c r="AJ289" s="1">
        <v>0</v>
      </c>
      <c r="AK289" s="1">
        <v>0</v>
      </c>
      <c r="AL289" s="1">
        <v>0</v>
      </c>
      <c r="AM289" s="1">
        <v>0</v>
      </c>
      <c r="AN289" s="1">
        <v>0</v>
      </c>
      <c r="AO289" s="1">
        <v>0</v>
      </c>
      <c r="AP289" s="1">
        <v>0</v>
      </c>
      <c r="AQ289" s="1">
        <v>0</v>
      </c>
      <c r="AR289" s="2">
        <v>0</v>
      </c>
      <c r="AS289" s="2">
        <v>0</v>
      </c>
      <c r="AT289" s="2">
        <v>0</v>
      </c>
      <c r="AU289" s="2">
        <v>0</v>
      </c>
      <c r="AV289" s="2">
        <v>0</v>
      </c>
      <c r="AW289" s="2">
        <v>0</v>
      </c>
      <c r="AX289" s="2">
        <v>0</v>
      </c>
      <c r="AY289" s="2">
        <v>0</v>
      </c>
      <c r="AZ289" s="2">
        <v>0</v>
      </c>
      <c r="BA289" s="2">
        <v>0</v>
      </c>
      <c r="BB289" s="2">
        <v>0</v>
      </c>
      <c r="BC289" s="2">
        <v>0</v>
      </c>
      <c r="BD289" s="1">
        <v>0</v>
      </c>
      <c r="BE289" s="1">
        <v>0</v>
      </c>
      <c r="BF289" s="1">
        <v>0</v>
      </c>
      <c r="BG289" s="1">
        <v>0</v>
      </c>
      <c r="BH289" s="1">
        <v>0</v>
      </c>
      <c r="BI289" s="1">
        <v>0</v>
      </c>
      <c r="BJ289" s="1">
        <v>0</v>
      </c>
      <c r="BK289" s="1">
        <v>0</v>
      </c>
      <c r="BL289" s="1">
        <v>0</v>
      </c>
      <c r="BM289" s="1">
        <v>0</v>
      </c>
      <c r="BN289" s="1">
        <v>0</v>
      </c>
      <c r="BO289" s="1">
        <v>0</v>
      </c>
      <c r="BP289" s="1">
        <v>0</v>
      </c>
      <c r="BQ289" s="1">
        <v>0</v>
      </c>
      <c r="BR289" s="1">
        <v>0</v>
      </c>
      <c r="BS289" s="1">
        <v>0</v>
      </c>
      <c r="BT289" s="1">
        <v>0</v>
      </c>
      <c r="BU289" s="1">
        <v>0</v>
      </c>
      <c r="BV289" s="1">
        <v>0</v>
      </c>
      <c r="BW289" s="1">
        <v>0</v>
      </c>
      <c r="BX289" s="1">
        <v>0</v>
      </c>
      <c r="BY289" s="1">
        <v>0</v>
      </c>
      <c r="BZ289" s="1">
        <v>0</v>
      </c>
      <c r="CA289" s="1">
        <v>0</v>
      </c>
      <c r="CB289" s="1">
        <v>0</v>
      </c>
      <c r="CC289" s="1">
        <v>0</v>
      </c>
      <c r="CD289" s="1">
        <v>0</v>
      </c>
      <c r="CE289" s="1">
        <v>0</v>
      </c>
      <c r="CF289" s="1">
        <v>0</v>
      </c>
      <c r="CG289" s="1">
        <v>0</v>
      </c>
      <c r="CH289" s="1">
        <v>0</v>
      </c>
      <c r="CI289" s="1">
        <v>0</v>
      </c>
      <c r="CJ289" s="1">
        <v>0</v>
      </c>
      <c r="CK289" s="1">
        <v>0</v>
      </c>
      <c r="CL289" s="1">
        <v>0</v>
      </c>
      <c r="CM289" s="1">
        <v>0</v>
      </c>
      <c r="CN289" s="1">
        <v>0</v>
      </c>
      <c r="CO289" s="1">
        <v>0</v>
      </c>
      <c r="CP289" s="1">
        <v>0</v>
      </c>
      <c r="CQ289" s="1">
        <v>0</v>
      </c>
      <c r="CR289" s="1">
        <v>0</v>
      </c>
      <c r="CS289">
        <v>2018</v>
      </c>
      <c r="CT289" t="s">
        <v>8</v>
      </c>
      <c r="CV289">
        <v>1587.3673828663013</v>
      </c>
      <c r="CW289" t="s">
        <v>8</v>
      </c>
    </row>
    <row r="290" spans="1:101">
      <c r="A290" s="100">
        <v>54236</v>
      </c>
      <c r="B290" t="s">
        <v>122</v>
      </c>
      <c r="C290" t="s">
        <v>109</v>
      </c>
      <c r="D290" t="s">
        <v>636</v>
      </c>
      <c r="E290" t="s">
        <v>637</v>
      </c>
      <c r="F290">
        <v>14928</v>
      </c>
      <c r="G290" s="103" t="s">
        <v>121</v>
      </c>
      <c r="H290" t="s">
        <v>113</v>
      </c>
      <c r="I290" t="s">
        <v>114</v>
      </c>
      <c r="J290" t="s">
        <v>8</v>
      </c>
      <c r="K290">
        <v>325</v>
      </c>
      <c r="L290">
        <v>7</v>
      </c>
      <c r="M290" t="s">
        <v>207</v>
      </c>
      <c r="N290" t="s">
        <v>243</v>
      </c>
      <c r="O290" t="s">
        <v>128</v>
      </c>
      <c r="P290" t="s">
        <v>128</v>
      </c>
      <c r="Q290" t="s">
        <v>118</v>
      </c>
      <c r="R290" t="s">
        <v>119</v>
      </c>
      <c r="S290" t="s">
        <v>127</v>
      </c>
      <c r="T290" s="1" t="s">
        <v>109</v>
      </c>
      <c r="U290" s="1" t="s">
        <v>109</v>
      </c>
      <c r="V290" s="1" t="s">
        <v>109</v>
      </c>
      <c r="W290" s="1" t="s">
        <v>109</v>
      </c>
      <c r="X290" s="1" t="s">
        <v>109</v>
      </c>
      <c r="Y290" s="1" t="s">
        <v>109</v>
      </c>
      <c r="Z290" s="1" t="s">
        <v>109</v>
      </c>
      <c r="AA290" s="1" t="s">
        <v>109</v>
      </c>
      <c r="AB290" s="1">
        <v>0</v>
      </c>
      <c r="AC290" s="1">
        <v>0</v>
      </c>
      <c r="AD290" s="1" t="s">
        <v>109</v>
      </c>
      <c r="AE290" s="1" t="s">
        <v>109</v>
      </c>
      <c r="AF290" s="1" t="s">
        <v>109</v>
      </c>
      <c r="AG290" s="1" t="s">
        <v>109</v>
      </c>
      <c r="AH290" s="1" t="s">
        <v>109</v>
      </c>
      <c r="AI290" s="1" t="s">
        <v>109</v>
      </c>
      <c r="AJ290" s="1" t="s">
        <v>109</v>
      </c>
      <c r="AK290" s="1" t="s">
        <v>109</v>
      </c>
      <c r="AL290" s="1" t="s">
        <v>109</v>
      </c>
      <c r="AM290" s="1" t="s">
        <v>109</v>
      </c>
      <c r="AN290" s="1">
        <v>0</v>
      </c>
      <c r="AO290" s="1">
        <v>0</v>
      </c>
      <c r="AP290" s="1" t="s">
        <v>109</v>
      </c>
      <c r="AQ290" s="1" t="s">
        <v>109</v>
      </c>
      <c r="AR290" s="2" t="s">
        <v>109</v>
      </c>
      <c r="AS290" s="2" t="s">
        <v>109</v>
      </c>
      <c r="AT290" s="2" t="s">
        <v>109</v>
      </c>
      <c r="AU290" s="2" t="s">
        <v>109</v>
      </c>
      <c r="AV290" s="2" t="s">
        <v>109</v>
      </c>
      <c r="AW290" s="2" t="s">
        <v>109</v>
      </c>
      <c r="AX290" s="2" t="s">
        <v>109</v>
      </c>
      <c r="AY290" s="2" t="s">
        <v>109</v>
      </c>
      <c r="AZ290" s="2">
        <v>0</v>
      </c>
      <c r="BA290" s="2">
        <v>0</v>
      </c>
      <c r="BB290" s="2" t="s">
        <v>109</v>
      </c>
      <c r="BC290" s="2" t="s">
        <v>109</v>
      </c>
      <c r="BD290" s="1" t="s">
        <v>109</v>
      </c>
      <c r="BE290" s="1" t="s">
        <v>109</v>
      </c>
      <c r="BF290" s="1" t="s">
        <v>109</v>
      </c>
      <c r="BG290" s="1" t="s">
        <v>109</v>
      </c>
      <c r="BH290" s="1" t="s">
        <v>109</v>
      </c>
      <c r="BI290" s="1" t="s">
        <v>109</v>
      </c>
      <c r="BJ290" s="1" t="s">
        <v>109</v>
      </c>
      <c r="BK290" s="1" t="s">
        <v>109</v>
      </c>
      <c r="BL290" s="1">
        <v>0</v>
      </c>
      <c r="BM290" s="1">
        <v>0</v>
      </c>
      <c r="BN290" s="1" t="s">
        <v>109</v>
      </c>
      <c r="BO290" s="1" t="s">
        <v>109</v>
      </c>
      <c r="BP290" s="1" t="s">
        <v>109</v>
      </c>
      <c r="BQ290" s="1" t="s">
        <v>109</v>
      </c>
      <c r="BR290" s="1" t="s">
        <v>109</v>
      </c>
      <c r="BS290" s="1" t="s">
        <v>109</v>
      </c>
      <c r="BT290" s="1" t="s">
        <v>109</v>
      </c>
      <c r="BU290" s="1" t="s">
        <v>109</v>
      </c>
      <c r="BV290" s="1" t="s">
        <v>109</v>
      </c>
      <c r="BW290" s="1" t="s">
        <v>109</v>
      </c>
      <c r="BX290" s="1">
        <v>0</v>
      </c>
      <c r="BY290" s="1">
        <v>0</v>
      </c>
      <c r="BZ290" s="1" t="s">
        <v>109</v>
      </c>
      <c r="CA290" s="1" t="s">
        <v>109</v>
      </c>
      <c r="CB290" s="1" t="s">
        <v>109</v>
      </c>
      <c r="CC290" s="1" t="s">
        <v>109</v>
      </c>
      <c r="CD290" s="1" t="s">
        <v>109</v>
      </c>
      <c r="CE290" s="1" t="s">
        <v>109</v>
      </c>
      <c r="CF290" s="1" t="s">
        <v>109</v>
      </c>
      <c r="CG290" s="1" t="s">
        <v>109</v>
      </c>
      <c r="CH290" s="1" t="s">
        <v>109</v>
      </c>
      <c r="CI290" s="1" t="s">
        <v>109</v>
      </c>
      <c r="CJ290" s="1">
        <v>0</v>
      </c>
      <c r="CK290" s="1">
        <v>0</v>
      </c>
      <c r="CL290" s="1" t="s">
        <v>109</v>
      </c>
      <c r="CM290" s="1" t="s">
        <v>109</v>
      </c>
      <c r="CN290" s="1">
        <v>0</v>
      </c>
      <c r="CO290" s="1">
        <v>0</v>
      </c>
      <c r="CP290" s="1">
        <v>0</v>
      </c>
      <c r="CQ290" s="1">
        <v>0</v>
      </c>
      <c r="CR290" s="1">
        <v>0</v>
      </c>
      <c r="CS290">
        <v>2018</v>
      </c>
      <c r="CT290" t="s">
        <v>8</v>
      </c>
      <c r="CV290">
        <v>1115.164113563842</v>
      </c>
      <c r="CW290" t="s">
        <v>8</v>
      </c>
    </row>
    <row r="291" spans="1:101">
      <c r="A291" s="100">
        <v>54409</v>
      </c>
      <c r="B291" t="s">
        <v>122</v>
      </c>
      <c r="C291" t="s">
        <v>109</v>
      </c>
      <c r="D291" t="s">
        <v>645</v>
      </c>
      <c r="E291" t="s">
        <v>646</v>
      </c>
      <c r="F291">
        <v>4823</v>
      </c>
      <c r="G291" s="103" t="s">
        <v>189</v>
      </c>
      <c r="H291" t="s">
        <v>113</v>
      </c>
      <c r="I291" t="s">
        <v>114</v>
      </c>
      <c r="J291" t="s">
        <v>8</v>
      </c>
      <c r="K291">
        <v>611</v>
      </c>
      <c r="L291">
        <v>5</v>
      </c>
      <c r="M291" t="s">
        <v>155</v>
      </c>
      <c r="N291" t="s">
        <v>243</v>
      </c>
      <c r="O291" t="s">
        <v>183</v>
      </c>
      <c r="P291" t="s">
        <v>184</v>
      </c>
      <c r="Q291" t="s">
        <v>118</v>
      </c>
      <c r="R291" t="s">
        <v>119</v>
      </c>
      <c r="S291" t="s">
        <v>120</v>
      </c>
      <c r="T291" s="1">
        <v>0</v>
      </c>
      <c r="U291" s="1">
        <v>0</v>
      </c>
      <c r="V291" s="1">
        <v>0</v>
      </c>
      <c r="W291" s="1">
        <v>0</v>
      </c>
      <c r="X291" s="1">
        <v>0</v>
      </c>
      <c r="Y291" s="1">
        <v>0</v>
      </c>
      <c r="Z291" s="1">
        <v>0</v>
      </c>
      <c r="AA291" s="1">
        <v>0</v>
      </c>
      <c r="AB291" s="1">
        <v>0</v>
      </c>
      <c r="AC291" s="1">
        <v>0</v>
      </c>
      <c r="AD291" s="1">
        <v>0</v>
      </c>
      <c r="AE291" s="1">
        <v>0</v>
      </c>
      <c r="AF291" s="1">
        <v>0</v>
      </c>
      <c r="AG291" s="1">
        <v>0</v>
      </c>
      <c r="AH291" s="1">
        <v>0</v>
      </c>
      <c r="AI291" s="1">
        <v>0</v>
      </c>
      <c r="AJ291" s="1">
        <v>0</v>
      </c>
      <c r="AK291" s="1">
        <v>0</v>
      </c>
      <c r="AL291" s="1">
        <v>0</v>
      </c>
      <c r="AM291" s="1">
        <v>0</v>
      </c>
      <c r="AN291" s="1">
        <v>0</v>
      </c>
      <c r="AO291" s="1">
        <v>0</v>
      </c>
      <c r="AP291" s="1">
        <v>0</v>
      </c>
      <c r="AQ291" s="1">
        <v>0</v>
      </c>
      <c r="AR291" s="2">
        <v>0</v>
      </c>
      <c r="AS291" s="2">
        <v>0</v>
      </c>
      <c r="AT291" s="2">
        <v>0</v>
      </c>
      <c r="AU291" s="2">
        <v>0</v>
      </c>
      <c r="AV291" s="2">
        <v>0</v>
      </c>
      <c r="AW291" s="2">
        <v>0</v>
      </c>
      <c r="AX291" s="2">
        <v>0</v>
      </c>
      <c r="AY291" s="2">
        <v>0</v>
      </c>
      <c r="AZ291" s="2">
        <v>0</v>
      </c>
      <c r="BA291" s="2">
        <v>0</v>
      </c>
      <c r="BB291" s="2">
        <v>0</v>
      </c>
      <c r="BC291" s="2">
        <v>0</v>
      </c>
      <c r="BD291" s="1">
        <v>0</v>
      </c>
      <c r="BE291" s="1">
        <v>0</v>
      </c>
      <c r="BF291" s="1">
        <v>0</v>
      </c>
      <c r="BG291" s="1">
        <v>0</v>
      </c>
      <c r="BH291" s="1">
        <v>0</v>
      </c>
      <c r="BI291" s="1">
        <v>0</v>
      </c>
      <c r="BJ291" s="1">
        <v>0</v>
      </c>
      <c r="BK291" s="1">
        <v>0</v>
      </c>
      <c r="BL291" s="1">
        <v>0</v>
      </c>
      <c r="BM291" s="1">
        <v>0</v>
      </c>
      <c r="BN291" s="1">
        <v>0</v>
      </c>
      <c r="BO291" s="1">
        <v>0</v>
      </c>
      <c r="BP291" s="1">
        <v>0</v>
      </c>
      <c r="BQ291" s="1">
        <v>0</v>
      </c>
      <c r="BR291" s="1">
        <v>0</v>
      </c>
      <c r="BS291" s="1">
        <v>0</v>
      </c>
      <c r="BT291" s="1">
        <v>0</v>
      </c>
      <c r="BU291" s="1">
        <v>0</v>
      </c>
      <c r="BV291" s="1">
        <v>0</v>
      </c>
      <c r="BW291" s="1">
        <v>0</v>
      </c>
      <c r="BX291" s="1">
        <v>0</v>
      </c>
      <c r="BY291" s="1">
        <v>0</v>
      </c>
      <c r="BZ291" s="1">
        <v>0</v>
      </c>
      <c r="CA291" s="1">
        <v>0</v>
      </c>
      <c r="CB291" s="1">
        <v>0</v>
      </c>
      <c r="CC291" s="1">
        <v>0</v>
      </c>
      <c r="CD291" s="1">
        <v>0</v>
      </c>
      <c r="CE291" s="1">
        <v>0</v>
      </c>
      <c r="CF291" s="1">
        <v>0</v>
      </c>
      <c r="CG291" s="1">
        <v>0</v>
      </c>
      <c r="CH291" s="1">
        <v>0</v>
      </c>
      <c r="CI291" s="1">
        <v>0</v>
      </c>
      <c r="CJ291" s="1">
        <v>0</v>
      </c>
      <c r="CK291" s="1">
        <v>0</v>
      </c>
      <c r="CL291" s="1">
        <v>0</v>
      </c>
      <c r="CM291" s="1">
        <v>0</v>
      </c>
      <c r="CN291" s="1">
        <v>0</v>
      </c>
      <c r="CO291" s="1">
        <v>0</v>
      </c>
      <c r="CP291" s="1">
        <v>0</v>
      </c>
      <c r="CQ291" s="1">
        <v>0</v>
      </c>
      <c r="CR291" s="1">
        <v>0</v>
      </c>
      <c r="CS291">
        <v>2018</v>
      </c>
      <c r="CT291" t="s">
        <v>8</v>
      </c>
      <c r="CV291">
        <v>1587.3673828663013</v>
      </c>
      <c r="CW291" t="s">
        <v>8</v>
      </c>
    </row>
    <row r="292" spans="1:101">
      <c r="A292" s="100">
        <v>54409</v>
      </c>
      <c r="B292" t="s">
        <v>122</v>
      </c>
      <c r="C292" t="s">
        <v>109</v>
      </c>
      <c r="D292" t="s">
        <v>645</v>
      </c>
      <c r="E292" t="s">
        <v>646</v>
      </c>
      <c r="F292">
        <v>4823</v>
      </c>
      <c r="G292" s="103" t="s">
        <v>189</v>
      </c>
      <c r="H292" t="s">
        <v>113</v>
      </c>
      <c r="I292" t="s">
        <v>114</v>
      </c>
      <c r="J292" t="s">
        <v>8</v>
      </c>
      <c r="K292">
        <v>611</v>
      </c>
      <c r="L292">
        <v>5</v>
      </c>
      <c r="M292" t="s">
        <v>155</v>
      </c>
      <c r="N292" t="s">
        <v>243</v>
      </c>
      <c r="O292" t="s">
        <v>128</v>
      </c>
      <c r="P292" t="s">
        <v>128</v>
      </c>
      <c r="Q292" t="s">
        <v>118</v>
      </c>
      <c r="R292" t="s">
        <v>119</v>
      </c>
      <c r="S292" t="s">
        <v>127</v>
      </c>
      <c r="T292" s="1">
        <v>11978</v>
      </c>
      <c r="U292" s="1">
        <v>9471</v>
      </c>
      <c r="V292" s="1">
        <v>9442</v>
      </c>
      <c r="W292" s="1">
        <v>7706</v>
      </c>
      <c r="X292" s="1">
        <v>4562</v>
      </c>
      <c r="Y292" s="1">
        <v>3499</v>
      </c>
      <c r="Z292" s="1">
        <v>3841</v>
      </c>
      <c r="AA292" s="1">
        <v>4023</v>
      </c>
      <c r="AB292" s="1">
        <v>4277</v>
      </c>
      <c r="AC292" s="1">
        <v>6462</v>
      </c>
      <c r="AD292" s="1">
        <v>8794</v>
      </c>
      <c r="AE292" s="1">
        <v>10253</v>
      </c>
      <c r="AF292" s="1">
        <v>1862</v>
      </c>
      <c r="AG292" s="1">
        <v>1549</v>
      </c>
      <c r="AH292" s="1">
        <v>1629</v>
      </c>
      <c r="AI292" s="1">
        <v>1294</v>
      </c>
      <c r="AJ292" s="1">
        <v>562</v>
      </c>
      <c r="AK292" s="1">
        <v>347</v>
      </c>
      <c r="AL292" s="1">
        <v>375</v>
      </c>
      <c r="AM292" s="1">
        <v>451</v>
      </c>
      <c r="AN292" s="1">
        <v>483</v>
      </c>
      <c r="AO292" s="1">
        <v>1011</v>
      </c>
      <c r="AP292" s="1">
        <v>1465</v>
      </c>
      <c r="AQ292" s="1">
        <v>1590</v>
      </c>
      <c r="AR292" s="2">
        <v>6.3</v>
      </c>
      <c r="AS292" s="2">
        <v>6.3</v>
      </c>
      <c r="AT292" s="2">
        <v>6.3</v>
      </c>
      <c r="AU292" s="2">
        <v>6.3</v>
      </c>
      <c r="AV292" s="2">
        <v>6.3</v>
      </c>
      <c r="AW292" s="2">
        <v>6.3</v>
      </c>
      <c r="AX292" s="2">
        <v>6.3</v>
      </c>
      <c r="AY292" s="2">
        <v>6.3</v>
      </c>
      <c r="AZ292" s="2">
        <v>6.3</v>
      </c>
      <c r="BA292" s="2">
        <v>6.3</v>
      </c>
      <c r="BB292" s="2">
        <v>6.3</v>
      </c>
      <c r="BC292" s="2">
        <v>6.3</v>
      </c>
      <c r="BD292" s="1">
        <v>75461</v>
      </c>
      <c r="BE292" s="1">
        <v>59667</v>
      </c>
      <c r="BF292" s="1">
        <v>59485</v>
      </c>
      <c r="BG292" s="1">
        <v>48548</v>
      </c>
      <c r="BH292" s="1">
        <v>28741</v>
      </c>
      <c r="BI292" s="1">
        <v>22044</v>
      </c>
      <c r="BJ292" s="1">
        <v>24198</v>
      </c>
      <c r="BK292" s="1">
        <v>25345</v>
      </c>
      <c r="BL292" s="1">
        <v>26945</v>
      </c>
      <c r="BM292" s="1">
        <v>40711</v>
      </c>
      <c r="BN292" s="1">
        <v>55402</v>
      </c>
      <c r="BO292" s="1">
        <v>64594</v>
      </c>
      <c r="BP292" s="1">
        <v>11732</v>
      </c>
      <c r="BQ292" s="1">
        <v>9757</v>
      </c>
      <c r="BR292" s="1">
        <v>10260</v>
      </c>
      <c r="BS292" s="1">
        <v>8153</v>
      </c>
      <c r="BT292" s="1">
        <v>3538</v>
      </c>
      <c r="BU292" s="1">
        <v>2185</v>
      </c>
      <c r="BV292" s="1">
        <v>2364</v>
      </c>
      <c r="BW292" s="1">
        <v>2843</v>
      </c>
      <c r="BX292" s="1">
        <v>3041</v>
      </c>
      <c r="BY292" s="1">
        <v>6369</v>
      </c>
      <c r="BZ292" s="1">
        <v>9230</v>
      </c>
      <c r="CA292" s="1">
        <v>10015</v>
      </c>
      <c r="CB292" s="1">
        <v>1901.2</v>
      </c>
      <c r="CC292" s="1">
        <v>1581.1</v>
      </c>
      <c r="CD292" s="1">
        <v>1662.58</v>
      </c>
      <c r="CE292" s="1">
        <v>1135.8699999999999</v>
      </c>
      <c r="CF292" s="1">
        <v>573.27</v>
      </c>
      <c r="CG292" s="1">
        <v>354.05</v>
      </c>
      <c r="CH292" s="1">
        <v>383.15</v>
      </c>
      <c r="CI292" s="1">
        <v>460.75</v>
      </c>
      <c r="CJ292" s="1">
        <v>492.76</v>
      </c>
      <c r="CK292" s="1">
        <v>1032.08</v>
      </c>
      <c r="CL292" s="1">
        <v>1495.74</v>
      </c>
      <c r="CM292" s="1">
        <v>1622.81</v>
      </c>
      <c r="CN292" s="1">
        <v>84308</v>
      </c>
      <c r="CO292" s="1">
        <v>12618</v>
      </c>
      <c r="CP292" s="1">
        <v>531141</v>
      </c>
      <c r="CQ292" s="1">
        <v>79487</v>
      </c>
      <c r="CR292" s="1">
        <v>12695.36</v>
      </c>
      <c r="CS292">
        <v>2018</v>
      </c>
      <c r="CT292">
        <v>41837.411463715878</v>
      </c>
      <c r="CV292">
        <v>1115.164113563842</v>
      </c>
      <c r="CW292">
        <v>466.55579868740438</v>
      </c>
    </row>
    <row r="293" spans="1:101">
      <c r="A293" s="100">
        <v>54515</v>
      </c>
      <c r="B293" t="s">
        <v>122</v>
      </c>
      <c r="C293" t="s">
        <v>109</v>
      </c>
      <c r="D293" t="s">
        <v>649</v>
      </c>
      <c r="E293" t="s">
        <v>650</v>
      </c>
      <c r="F293">
        <v>4566</v>
      </c>
      <c r="G293" s="103" t="s">
        <v>189</v>
      </c>
      <c r="H293" t="s">
        <v>113</v>
      </c>
      <c r="I293" t="s">
        <v>114</v>
      </c>
      <c r="J293" t="s">
        <v>8</v>
      </c>
      <c r="K293">
        <v>622</v>
      </c>
      <c r="L293">
        <v>5</v>
      </c>
      <c r="M293" t="s">
        <v>155</v>
      </c>
      <c r="N293" t="s">
        <v>242</v>
      </c>
      <c r="O293" t="s">
        <v>126</v>
      </c>
      <c r="P293" t="s">
        <v>126</v>
      </c>
      <c r="Q293" t="s">
        <v>118</v>
      </c>
      <c r="R293" t="s">
        <v>142</v>
      </c>
      <c r="S293" t="s">
        <v>127</v>
      </c>
      <c r="T293" s="1">
        <v>59</v>
      </c>
      <c r="U293" s="1">
        <v>2</v>
      </c>
      <c r="V293" s="1">
        <v>2</v>
      </c>
      <c r="W293" s="1">
        <v>2</v>
      </c>
      <c r="X293" s="1">
        <v>2</v>
      </c>
      <c r="Y293" s="1">
        <v>2</v>
      </c>
      <c r="Z293" s="1">
        <v>3</v>
      </c>
      <c r="AA293" s="1">
        <v>5</v>
      </c>
      <c r="AB293" s="1">
        <v>2</v>
      </c>
      <c r="AC293" s="1">
        <v>2</v>
      </c>
      <c r="AD293" s="1">
        <v>4</v>
      </c>
      <c r="AE293" s="1">
        <v>2</v>
      </c>
      <c r="AF293" s="1">
        <v>25</v>
      </c>
      <c r="AG293" s="1">
        <v>1</v>
      </c>
      <c r="AH293" s="1">
        <v>1</v>
      </c>
      <c r="AI293" s="1">
        <v>1</v>
      </c>
      <c r="AJ293" s="1">
        <v>1</v>
      </c>
      <c r="AK293" s="1">
        <v>1</v>
      </c>
      <c r="AL293" s="1">
        <v>1</v>
      </c>
      <c r="AM293" s="1">
        <v>2</v>
      </c>
      <c r="AN293" s="1">
        <v>1</v>
      </c>
      <c r="AO293" s="1">
        <v>1</v>
      </c>
      <c r="AP293" s="1">
        <v>2</v>
      </c>
      <c r="AQ293" s="1">
        <v>1</v>
      </c>
      <c r="AR293" s="2">
        <v>6</v>
      </c>
      <c r="AS293" s="2">
        <v>6</v>
      </c>
      <c r="AT293" s="2">
        <v>6</v>
      </c>
      <c r="AU293" s="2">
        <v>6</v>
      </c>
      <c r="AV293" s="2">
        <v>6</v>
      </c>
      <c r="AW293" s="2">
        <v>6</v>
      </c>
      <c r="AX293" s="2">
        <v>6</v>
      </c>
      <c r="AY293" s="2">
        <v>6</v>
      </c>
      <c r="AZ293" s="2">
        <v>6</v>
      </c>
      <c r="BA293" s="2">
        <v>6</v>
      </c>
      <c r="BB293" s="2">
        <v>6</v>
      </c>
      <c r="BC293" s="2">
        <v>6</v>
      </c>
      <c r="BD293" s="1">
        <v>354</v>
      </c>
      <c r="BE293" s="1">
        <v>12</v>
      </c>
      <c r="BF293" s="1">
        <v>12</v>
      </c>
      <c r="BG293" s="1">
        <v>12</v>
      </c>
      <c r="BH293" s="1">
        <v>12</v>
      </c>
      <c r="BI293" s="1">
        <v>12</v>
      </c>
      <c r="BJ293" s="1">
        <v>18</v>
      </c>
      <c r="BK293" s="1">
        <v>30</v>
      </c>
      <c r="BL293" s="1">
        <v>12</v>
      </c>
      <c r="BM293" s="1">
        <v>12</v>
      </c>
      <c r="BN293" s="1">
        <v>24</v>
      </c>
      <c r="BO293" s="1">
        <v>12</v>
      </c>
      <c r="BP293" s="1">
        <v>152</v>
      </c>
      <c r="BQ293" s="1">
        <v>6</v>
      </c>
      <c r="BR293" s="1">
        <v>6</v>
      </c>
      <c r="BS293" s="1">
        <v>5</v>
      </c>
      <c r="BT293" s="1">
        <v>6</v>
      </c>
      <c r="BU293" s="1">
        <v>5</v>
      </c>
      <c r="BV293" s="1">
        <v>7</v>
      </c>
      <c r="BW293" s="1">
        <v>12</v>
      </c>
      <c r="BX293" s="1">
        <v>6</v>
      </c>
      <c r="BY293" s="1">
        <v>5</v>
      </c>
      <c r="BZ293" s="1">
        <v>11</v>
      </c>
      <c r="CA293" s="1">
        <v>6</v>
      </c>
      <c r="CB293" s="1">
        <v>35.566000000000003</v>
      </c>
      <c r="CC293" s="1">
        <v>1.369</v>
      </c>
      <c r="CD293" s="1">
        <v>1.52</v>
      </c>
      <c r="CE293" s="1">
        <v>1.165</v>
      </c>
      <c r="CF293" s="1">
        <v>1.292</v>
      </c>
      <c r="CG293" s="1">
        <v>1.1120000000000001</v>
      </c>
      <c r="CH293" s="1">
        <v>1.532</v>
      </c>
      <c r="CI293" s="1">
        <v>2.76</v>
      </c>
      <c r="CJ293" s="1">
        <v>1.3580000000000001</v>
      </c>
      <c r="CK293" s="1">
        <v>1.2290000000000001</v>
      </c>
      <c r="CL293" s="1">
        <v>2.6429999999999998</v>
      </c>
      <c r="CM293" s="1">
        <v>1.454</v>
      </c>
      <c r="CN293" s="1">
        <v>87</v>
      </c>
      <c r="CO293" s="1">
        <v>38</v>
      </c>
      <c r="CP293" s="1">
        <v>522</v>
      </c>
      <c r="CQ293" s="1">
        <v>227</v>
      </c>
      <c r="CR293" s="1">
        <v>53</v>
      </c>
      <c r="CS293">
        <v>2018</v>
      </c>
      <c r="CT293">
        <v>9849.0566037735844</v>
      </c>
      <c r="CV293">
        <v>1587.3673828663013</v>
      </c>
      <c r="CW293">
        <v>156.34071204834137</v>
      </c>
    </row>
    <row r="294" spans="1:101">
      <c r="A294" s="100">
        <v>54605</v>
      </c>
      <c r="B294" t="s">
        <v>122</v>
      </c>
      <c r="C294" t="s">
        <v>109</v>
      </c>
      <c r="D294" t="s">
        <v>652</v>
      </c>
      <c r="E294" t="s">
        <v>653</v>
      </c>
      <c r="F294">
        <v>21621</v>
      </c>
      <c r="G294" s="103" t="s">
        <v>121</v>
      </c>
      <c r="H294" t="s">
        <v>113</v>
      </c>
      <c r="I294" t="s">
        <v>114</v>
      </c>
      <c r="J294" t="s">
        <v>8</v>
      </c>
      <c r="K294">
        <v>336</v>
      </c>
      <c r="L294">
        <v>7</v>
      </c>
      <c r="M294" t="s">
        <v>207</v>
      </c>
      <c r="N294" t="s">
        <v>231</v>
      </c>
      <c r="O294" t="s">
        <v>126</v>
      </c>
      <c r="P294" t="s">
        <v>126</v>
      </c>
      <c r="Q294" t="s">
        <v>118</v>
      </c>
      <c r="R294" t="s">
        <v>119</v>
      </c>
      <c r="S294" t="s">
        <v>127</v>
      </c>
      <c r="T294" s="1">
        <v>0</v>
      </c>
      <c r="U294" s="1">
        <v>0</v>
      </c>
      <c r="V294" s="1">
        <v>0</v>
      </c>
      <c r="W294" s="1">
        <v>0</v>
      </c>
      <c r="X294" s="1">
        <v>0</v>
      </c>
      <c r="Y294" s="1">
        <v>0</v>
      </c>
      <c r="Z294" s="1">
        <v>0</v>
      </c>
      <c r="AA294" s="1">
        <v>0</v>
      </c>
      <c r="AB294" s="1">
        <v>0</v>
      </c>
      <c r="AC294" s="1">
        <v>0</v>
      </c>
      <c r="AD294" s="1">
        <v>100</v>
      </c>
      <c r="AE294" s="1">
        <v>0</v>
      </c>
      <c r="AF294" s="1">
        <v>0</v>
      </c>
      <c r="AG294" s="1">
        <v>0</v>
      </c>
      <c r="AH294" s="1">
        <v>0</v>
      </c>
      <c r="AI294" s="1">
        <v>0</v>
      </c>
      <c r="AJ294" s="1">
        <v>0</v>
      </c>
      <c r="AK294" s="1">
        <v>0</v>
      </c>
      <c r="AL294" s="1">
        <v>0</v>
      </c>
      <c r="AM294" s="1">
        <v>0</v>
      </c>
      <c r="AN294" s="1">
        <v>0</v>
      </c>
      <c r="AO294" s="1">
        <v>0</v>
      </c>
      <c r="AP294" s="1">
        <v>36</v>
      </c>
      <c r="AQ294" s="1">
        <v>0</v>
      </c>
      <c r="AR294" s="2">
        <v>0</v>
      </c>
      <c r="AS294" s="2">
        <v>0</v>
      </c>
      <c r="AT294" s="2">
        <v>0</v>
      </c>
      <c r="AU294" s="2">
        <v>0</v>
      </c>
      <c r="AV294" s="2">
        <v>0</v>
      </c>
      <c r="AW294" s="2">
        <v>0</v>
      </c>
      <c r="AX294" s="2">
        <v>0</v>
      </c>
      <c r="AY294" s="2">
        <v>0</v>
      </c>
      <c r="AZ294" s="2">
        <v>0</v>
      </c>
      <c r="BA294" s="2">
        <v>0</v>
      </c>
      <c r="BB294" s="2">
        <v>5.8</v>
      </c>
      <c r="BC294" s="2">
        <v>0</v>
      </c>
      <c r="BD294" s="1">
        <v>0</v>
      </c>
      <c r="BE294" s="1">
        <v>0</v>
      </c>
      <c r="BF294" s="1">
        <v>0</v>
      </c>
      <c r="BG294" s="1">
        <v>0</v>
      </c>
      <c r="BH294" s="1">
        <v>0</v>
      </c>
      <c r="BI294" s="1">
        <v>0</v>
      </c>
      <c r="BJ294" s="1">
        <v>0</v>
      </c>
      <c r="BK294" s="1">
        <v>0</v>
      </c>
      <c r="BL294" s="1">
        <v>0</v>
      </c>
      <c r="BM294" s="1">
        <v>0</v>
      </c>
      <c r="BN294" s="1">
        <v>580</v>
      </c>
      <c r="BO294" s="1">
        <v>0</v>
      </c>
      <c r="BP294" s="1">
        <v>0</v>
      </c>
      <c r="BQ294" s="1">
        <v>0</v>
      </c>
      <c r="BR294" s="1">
        <v>0</v>
      </c>
      <c r="BS294" s="1">
        <v>0</v>
      </c>
      <c r="BT294" s="1">
        <v>0</v>
      </c>
      <c r="BU294" s="1">
        <v>0</v>
      </c>
      <c r="BV294" s="1">
        <v>0</v>
      </c>
      <c r="BW294" s="1">
        <v>0</v>
      </c>
      <c r="BX294" s="1">
        <v>0</v>
      </c>
      <c r="BY294" s="1">
        <v>0</v>
      </c>
      <c r="BZ294" s="1">
        <v>209</v>
      </c>
      <c r="CA294" s="1">
        <v>0</v>
      </c>
      <c r="CB294" s="1">
        <v>0</v>
      </c>
      <c r="CC294" s="1">
        <v>0</v>
      </c>
      <c r="CD294" s="1">
        <v>0</v>
      </c>
      <c r="CE294" s="1">
        <v>0</v>
      </c>
      <c r="CF294" s="1">
        <v>0</v>
      </c>
      <c r="CG294" s="1">
        <v>0</v>
      </c>
      <c r="CH294" s="1">
        <v>0</v>
      </c>
      <c r="CI294" s="1">
        <v>0</v>
      </c>
      <c r="CJ294" s="1">
        <v>0</v>
      </c>
      <c r="CK294" s="1">
        <v>0</v>
      </c>
      <c r="CL294" s="1">
        <v>44.527000000000001</v>
      </c>
      <c r="CM294" s="1">
        <v>0</v>
      </c>
      <c r="CN294" s="1">
        <v>100</v>
      </c>
      <c r="CO294" s="1">
        <v>36</v>
      </c>
      <c r="CP294" s="1">
        <v>580</v>
      </c>
      <c r="CQ294" s="1">
        <v>209</v>
      </c>
      <c r="CR294" s="1">
        <v>44.527000000000001</v>
      </c>
      <c r="CS294">
        <v>2018</v>
      </c>
      <c r="CT294">
        <v>13025.804568014912</v>
      </c>
      <c r="CV294">
        <v>1587.3673828663013</v>
      </c>
      <c r="CW294">
        <v>206.76737306857743</v>
      </c>
    </row>
    <row r="295" spans="1:101">
      <c r="A295" s="100">
        <v>54605</v>
      </c>
      <c r="B295" t="s">
        <v>122</v>
      </c>
      <c r="C295" t="s">
        <v>109</v>
      </c>
      <c r="D295" t="s">
        <v>652</v>
      </c>
      <c r="E295" t="s">
        <v>653</v>
      </c>
      <c r="F295">
        <v>21621</v>
      </c>
      <c r="G295" s="103" t="s">
        <v>121</v>
      </c>
      <c r="H295" t="s">
        <v>113</v>
      </c>
      <c r="I295" t="s">
        <v>114</v>
      </c>
      <c r="J295" t="s">
        <v>8</v>
      </c>
      <c r="K295">
        <v>336</v>
      </c>
      <c r="L295">
        <v>7</v>
      </c>
      <c r="M295" t="s">
        <v>207</v>
      </c>
      <c r="N295" t="s">
        <v>231</v>
      </c>
      <c r="O295" t="s">
        <v>232</v>
      </c>
      <c r="P295" t="s">
        <v>184</v>
      </c>
      <c r="Q295" t="s">
        <v>118</v>
      </c>
      <c r="R295" t="s">
        <v>119</v>
      </c>
      <c r="S295" t="s">
        <v>127</v>
      </c>
      <c r="T295" s="1">
        <v>0</v>
      </c>
      <c r="U295" s="1">
        <v>0</v>
      </c>
      <c r="V295" s="1">
        <v>0</v>
      </c>
      <c r="W295" s="1">
        <v>0</v>
      </c>
      <c r="X295" s="1">
        <v>0</v>
      </c>
      <c r="Y295" s="1">
        <v>0</v>
      </c>
      <c r="Z295" s="1">
        <v>0</v>
      </c>
      <c r="AA295" s="1">
        <v>0</v>
      </c>
      <c r="AB295" s="1">
        <v>0</v>
      </c>
      <c r="AC295" s="1">
        <v>0</v>
      </c>
      <c r="AD295" s="1">
        <v>0</v>
      </c>
      <c r="AE295" s="1">
        <v>0</v>
      </c>
      <c r="AF295" s="1">
        <v>0</v>
      </c>
      <c r="AG295" s="1">
        <v>0</v>
      </c>
      <c r="AH295" s="1">
        <v>0</v>
      </c>
      <c r="AI295" s="1">
        <v>0</v>
      </c>
      <c r="AJ295" s="1">
        <v>0</v>
      </c>
      <c r="AK295" s="1">
        <v>0</v>
      </c>
      <c r="AL295" s="1">
        <v>0</v>
      </c>
      <c r="AM295" s="1">
        <v>0</v>
      </c>
      <c r="AN295" s="1">
        <v>0</v>
      </c>
      <c r="AO295" s="1">
        <v>0</v>
      </c>
      <c r="AP295" s="1">
        <v>0</v>
      </c>
      <c r="AQ295" s="1">
        <v>0</v>
      </c>
      <c r="AR295" s="2">
        <v>0</v>
      </c>
      <c r="AS295" s="2">
        <v>0</v>
      </c>
      <c r="AT295" s="2">
        <v>0</v>
      </c>
      <c r="AU295" s="2">
        <v>0</v>
      </c>
      <c r="AV295" s="2">
        <v>0</v>
      </c>
      <c r="AW295" s="2">
        <v>0</v>
      </c>
      <c r="AX295" s="2">
        <v>0</v>
      </c>
      <c r="AY295" s="2">
        <v>0</v>
      </c>
      <c r="AZ295" s="2">
        <v>0</v>
      </c>
      <c r="BA295" s="2">
        <v>0</v>
      </c>
      <c r="BB295" s="2">
        <v>0</v>
      </c>
      <c r="BC295" s="2">
        <v>0</v>
      </c>
      <c r="BD295" s="1">
        <v>0</v>
      </c>
      <c r="BE295" s="1">
        <v>0</v>
      </c>
      <c r="BF295" s="1">
        <v>0</v>
      </c>
      <c r="BG295" s="1">
        <v>0</v>
      </c>
      <c r="BH295" s="1">
        <v>0</v>
      </c>
      <c r="BI295" s="1">
        <v>0</v>
      </c>
      <c r="BJ295" s="1">
        <v>0</v>
      </c>
      <c r="BK295" s="1">
        <v>0</v>
      </c>
      <c r="BL295" s="1">
        <v>0</v>
      </c>
      <c r="BM295" s="1">
        <v>0</v>
      </c>
      <c r="BN295" s="1">
        <v>0</v>
      </c>
      <c r="BO295" s="1">
        <v>0</v>
      </c>
      <c r="BP295" s="1">
        <v>0</v>
      </c>
      <c r="BQ295" s="1">
        <v>0</v>
      </c>
      <c r="BR295" s="1">
        <v>0</v>
      </c>
      <c r="BS295" s="1">
        <v>0</v>
      </c>
      <c r="BT295" s="1">
        <v>0</v>
      </c>
      <c r="BU295" s="1">
        <v>0</v>
      </c>
      <c r="BV295" s="1">
        <v>0</v>
      </c>
      <c r="BW295" s="1">
        <v>0</v>
      </c>
      <c r="BX295" s="1">
        <v>0</v>
      </c>
      <c r="BY295" s="1">
        <v>0</v>
      </c>
      <c r="BZ295" s="1">
        <v>0</v>
      </c>
      <c r="CA295" s="1">
        <v>0</v>
      </c>
      <c r="CB295" s="1">
        <v>0</v>
      </c>
      <c r="CC295" s="1">
        <v>0</v>
      </c>
      <c r="CD295" s="1">
        <v>0</v>
      </c>
      <c r="CE295" s="1">
        <v>0</v>
      </c>
      <c r="CF295" s="1">
        <v>0</v>
      </c>
      <c r="CG295" s="1">
        <v>0</v>
      </c>
      <c r="CH295" s="1">
        <v>0</v>
      </c>
      <c r="CI295" s="1">
        <v>0</v>
      </c>
      <c r="CJ295" s="1">
        <v>0</v>
      </c>
      <c r="CK295" s="1">
        <v>0</v>
      </c>
      <c r="CL295" s="1">
        <v>0</v>
      </c>
      <c r="CM295" s="1">
        <v>0</v>
      </c>
      <c r="CN295" s="1">
        <v>0</v>
      </c>
      <c r="CO295" s="1">
        <v>0</v>
      </c>
      <c r="CP295" s="1">
        <v>0</v>
      </c>
      <c r="CQ295" s="1">
        <v>0</v>
      </c>
      <c r="CR295" s="1">
        <v>0</v>
      </c>
      <c r="CS295">
        <v>2018</v>
      </c>
      <c r="CT295" t="s">
        <v>8</v>
      </c>
      <c r="CV295">
        <v>1587.3673828663013</v>
      </c>
      <c r="CW295" t="s">
        <v>8</v>
      </c>
    </row>
    <row r="296" spans="1:101">
      <c r="A296" s="100">
        <v>54605</v>
      </c>
      <c r="B296" t="s">
        <v>122</v>
      </c>
      <c r="C296" t="s">
        <v>109</v>
      </c>
      <c r="D296" t="s">
        <v>652</v>
      </c>
      <c r="E296" t="s">
        <v>653</v>
      </c>
      <c r="F296">
        <v>21621</v>
      </c>
      <c r="G296" s="103" t="s">
        <v>121</v>
      </c>
      <c r="H296" t="s">
        <v>113</v>
      </c>
      <c r="I296" t="s">
        <v>114</v>
      </c>
      <c r="J296" t="s">
        <v>8</v>
      </c>
      <c r="K296">
        <v>336</v>
      </c>
      <c r="L296">
        <v>7</v>
      </c>
      <c r="M296" t="s">
        <v>207</v>
      </c>
      <c r="N296" t="s">
        <v>231</v>
      </c>
      <c r="O296" t="s">
        <v>117</v>
      </c>
      <c r="P296" t="s">
        <v>117</v>
      </c>
      <c r="Q296" t="s">
        <v>118</v>
      </c>
      <c r="R296" t="s">
        <v>119</v>
      </c>
      <c r="S296" t="s">
        <v>120</v>
      </c>
      <c r="T296" s="1">
        <v>28884</v>
      </c>
      <c r="U296" s="1">
        <v>47178</v>
      </c>
      <c r="V296" s="1">
        <v>65662</v>
      </c>
      <c r="W296" s="1">
        <v>24218</v>
      </c>
      <c r="X296" s="1">
        <v>112404</v>
      </c>
      <c r="Y296" s="1">
        <v>124775</v>
      </c>
      <c r="Z296" s="1">
        <v>143394</v>
      </c>
      <c r="AA296" s="1">
        <v>130429</v>
      </c>
      <c r="AB296" s="1">
        <v>141616</v>
      </c>
      <c r="AC296" s="1">
        <v>21447</v>
      </c>
      <c r="AD296" s="1">
        <v>45525</v>
      </c>
      <c r="AE296" s="1">
        <v>93950</v>
      </c>
      <c r="AF296" s="1">
        <v>12896</v>
      </c>
      <c r="AG296" s="1">
        <v>17877</v>
      </c>
      <c r="AH296" s="1">
        <v>28245</v>
      </c>
      <c r="AI296" s="1">
        <v>8967</v>
      </c>
      <c r="AJ296" s="1">
        <v>41328</v>
      </c>
      <c r="AK296" s="1">
        <v>45065</v>
      </c>
      <c r="AL296" s="1">
        <v>51963</v>
      </c>
      <c r="AM296" s="1">
        <v>47602</v>
      </c>
      <c r="AN296" s="1">
        <v>52361</v>
      </c>
      <c r="AO296" s="1">
        <v>9061</v>
      </c>
      <c r="AP296" s="1">
        <v>16444</v>
      </c>
      <c r="AQ296" s="1">
        <v>36074</v>
      </c>
      <c r="AR296" s="2">
        <v>1.034</v>
      </c>
      <c r="AS296" s="2">
        <v>1.034</v>
      </c>
      <c r="AT296" s="2">
        <v>1.034</v>
      </c>
      <c r="AU296" s="2">
        <v>1.034</v>
      </c>
      <c r="AV296" s="2">
        <v>1.034</v>
      </c>
      <c r="AW296" s="2">
        <v>1.034</v>
      </c>
      <c r="AX296" s="2">
        <v>1.034</v>
      </c>
      <c r="AY296" s="2">
        <v>1.034</v>
      </c>
      <c r="AZ296" s="2">
        <v>1.036</v>
      </c>
      <c r="BA296" s="2">
        <v>1.034</v>
      </c>
      <c r="BB296" s="2">
        <v>1.034</v>
      </c>
      <c r="BC296" s="2">
        <v>1.034</v>
      </c>
      <c r="BD296" s="1">
        <v>29866</v>
      </c>
      <c r="BE296" s="1">
        <v>48782</v>
      </c>
      <c r="BF296" s="1">
        <v>67895</v>
      </c>
      <c r="BG296" s="1">
        <v>25041</v>
      </c>
      <c r="BH296" s="1">
        <v>116226</v>
      </c>
      <c r="BI296" s="1">
        <v>129017</v>
      </c>
      <c r="BJ296" s="1">
        <v>148269</v>
      </c>
      <c r="BK296" s="1">
        <v>134864</v>
      </c>
      <c r="BL296" s="1">
        <v>146714</v>
      </c>
      <c r="BM296" s="1">
        <v>22176</v>
      </c>
      <c r="BN296" s="1">
        <v>47073</v>
      </c>
      <c r="BO296" s="1">
        <v>97144</v>
      </c>
      <c r="BP296" s="1">
        <v>13334</v>
      </c>
      <c r="BQ296" s="1">
        <v>18485</v>
      </c>
      <c r="BR296" s="1">
        <v>29205</v>
      </c>
      <c r="BS296" s="1">
        <v>9272</v>
      </c>
      <c r="BT296" s="1">
        <v>42733</v>
      </c>
      <c r="BU296" s="1">
        <v>46597</v>
      </c>
      <c r="BV296" s="1">
        <v>53730</v>
      </c>
      <c r="BW296" s="1">
        <v>49220</v>
      </c>
      <c r="BX296" s="1">
        <v>54246</v>
      </c>
      <c r="BY296" s="1">
        <v>9369</v>
      </c>
      <c r="BZ296" s="1">
        <v>17003</v>
      </c>
      <c r="CA296" s="1">
        <v>37301</v>
      </c>
      <c r="CB296" s="1">
        <v>2834.16</v>
      </c>
      <c r="CC296" s="1">
        <v>3928.82</v>
      </c>
      <c r="CD296" s="1">
        <v>6207.32</v>
      </c>
      <c r="CE296" s="1">
        <v>1970.78</v>
      </c>
      <c r="CF296" s="1">
        <v>9082.64</v>
      </c>
      <c r="CG296" s="1">
        <v>9903.8799999999992</v>
      </c>
      <c r="CH296" s="1">
        <v>11419.94</v>
      </c>
      <c r="CI296" s="1">
        <v>10461.5</v>
      </c>
      <c r="CJ296" s="1">
        <v>11529.7</v>
      </c>
      <c r="CK296" s="1">
        <v>1991.36</v>
      </c>
      <c r="CL296" s="1">
        <v>3613.8130000000001</v>
      </c>
      <c r="CM296" s="1">
        <v>7928.2</v>
      </c>
      <c r="CN296" s="1">
        <v>979482</v>
      </c>
      <c r="CO296" s="1">
        <v>367883</v>
      </c>
      <c r="CP296" s="1">
        <v>1013067</v>
      </c>
      <c r="CQ296" s="1">
        <v>380495</v>
      </c>
      <c r="CR296" s="1">
        <v>80872.112999999998</v>
      </c>
      <c r="CS296">
        <v>2018</v>
      </c>
      <c r="CT296">
        <v>12526.777926527035</v>
      </c>
      <c r="CV296">
        <v>475.6390309534886</v>
      </c>
      <c r="CW296">
        <v>59.5822451394287</v>
      </c>
    </row>
    <row r="297" spans="1:101">
      <c r="A297" s="100">
        <v>54620</v>
      </c>
      <c r="B297" t="s">
        <v>108</v>
      </c>
      <c r="C297" t="s">
        <v>109</v>
      </c>
      <c r="D297" t="s">
        <v>654</v>
      </c>
      <c r="E297" t="s">
        <v>655</v>
      </c>
      <c r="F297">
        <v>14995</v>
      </c>
      <c r="G297" s="103" t="s">
        <v>112</v>
      </c>
      <c r="H297" t="s">
        <v>113</v>
      </c>
      <c r="I297" t="s">
        <v>114</v>
      </c>
      <c r="J297" t="s">
        <v>8</v>
      </c>
      <c r="K297">
        <v>22</v>
      </c>
      <c r="L297">
        <v>2</v>
      </c>
      <c r="M297" t="s">
        <v>115</v>
      </c>
      <c r="N297" t="s">
        <v>243</v>
      </c>
      <c r="O297" t="s">
        <v>117</v>
      </c>
      <c r="P297" t="s">
        <v>117</v>
      </c>
      <c r="Q297" t="s">
        <v>118</v>
      </c>
      <c r="R297" t="s">
        <v>132</v>
      </c>
      <c r="S297" t="s">
        <v>120</v>
      </c>
      <c r="T297" s="1">
        <v>53</v>
      </c>
      <c r="U297" s="1">
        <v>33</v>
      </c>
      <c r="V297" s="1">
        <v>10</v>
      </c>
      <c r="W297" s="1">
        <v>20</v>
      </c>
      <c r="X297" s="1">
        <v>0</v>
      </c>
      <c r="Y297" s="1">
        <v>1</v>
      </c>
      <c r="Z297" s="1">
        <v>3</v>
      </c>
      <c r="AA297" s="1">
        <v>3</v>
      </c>
      <c r="AB297" s="1">
        <v>6</v>
      </c>
      <c r="AC297" s="1">
        <v>0</v>
      </c>
      <c r="AD297" s="1">
        <v>1</v>
      </c>
      <c r="AE297" s="1">
        <v>26</v>
      </c>
      <c r="AF297" s="1">
        <v>53</v>
      </c>
      <c r="AG297" s="1">
        <v>33</v>
      </c>
      <c r="AH297" s="1">
        <v>10</v>
      </c>
      <c r="AI297" s="1">
        <v>20</v>
      </c>
      <c r="AJ297" s="1">
        <v>0</v>
      </c>
      <c r="AK297" s="1">
        <v>1</v>
      </c>
      <c r="AL297" s="1">
        <v>3</v>
      </c>
      <c r="AM297" s="1">
        <v>3</v>
      </c>
      <c r="AN297" s="1">
        <v>6</v>
      </c>
      <c r="AO297" s="1">
        <v>0</v>
      </c>
      <c r="AP297" s="1">
        <v>1</v>
      </c>
      <c r="AQ297" s="1">
        <v>26</v>
      </c>
      <c r="AR297" s="2">
        <v>1.0289999999999999</v>
      </c>
      <c r="AS297" s="2">
        <v>1.0289999999999999</v>
      </c>
      <c r="AT297" s="2">
        <v>1.0289999999999999</v>
      </c>
      <c r="AU297" s="2">
        <v>1.0289999999999999</v>
      </c>
      <c r="AV297" s="2">
        <v>0</v>
      </c>
      <c r="AW297" s="2">
        <v>1.0289999999999999</v>
      </c>
      <c r="AX297" s="2">
        <v>1.0289999999999999</v>
      </c>
      <c r="AY297" s="2">
        <v>1.0289999999999999</v>
      </c>
      <c r="AZ297" s="2">
        <v>1.0289999999999999</v>
      </c>
      <c r="BA297" s="2">
        <v>0</v>
      </c>
      <c r="BB297" s="2">
        <v>1.0289999999999999</v>
      </c>
      <c r="BC297" s="2">
        <v>1.0289999999999999</v>
      </c>
      <c r="BD297" s="1">
        <v>55</v>
      </c>
      <c r="BE297" s="1">
        <v>34</v>
      </c>
      <c r="BF297" s="1">
        <v>10</v>
      </c>
      <c r="BG297" s="1">
        <v>21</v>
      </c>
      <c r="BH297" s="1">
        <v>0</v>
      </c>
      <c r="BI297" s="1">
        <v>1</v>
      </c>
      <c r="BJ297" s="1">
        <v>3</v>
      </c>
      <c r="BK297" s="1">
        <v>3</v>
      </c>
      <c r="BL297" s="1">
        <v>6</v>
      </c>
      <c r="BM297" s="1">
        <v>0</v>
      </c>
      <c r="BN297" s="1">
        <v>1</v>
      </c>
      <c r="BO297" s="1">
        <v>27</v>
      </c>
      <c r="BP297" s="1">
        <v>55</v>
      </c>
      <c r="BQ297" s="1">
        <v>34</v>
      </c>
      <c r="BR297" s="1">
        <v>10</v>
      </c>
      <c r="BS297" s="1">
        <v>21</v>
      </c>
      <c r="BT297" s="1">
        <v>0</v>
      </c>
      <c r="BU297" s="1">
        <v>1</v>
      </c>
      <c r="BV297" s="1">
        <v>3</v>
      </c>
      <c r="BW297" s="1">
        <v>3</v>
      </c>
      <c r="BX297" s="1">
        <v>6</v>
      </c>
      <c r="BY297" s="1">
        <v>0</v>
      </c>
      <c r="BZ297" s="1">
        <v>1</v>
      </c>
      <c r="CA297" s="1">
        <v>27</v>
      </c>
      <c r="CB297" s="1">
        <v>2.927</v>
      </c>
      <c r="CC297" s="1">
        <v>1.8360000000000001</v>
      </c>
      <c r="CD297" s="1">
        <v>0.57399999999999995</v>
      </c>
      <c r="CE297" s="1">
        <v>1.19</v>
      </c>
      <c r="CF297" s="1">
        <v>0</v>
      </c>
      <c r="CG297" s="1">
        <v>5.6000000000000001E-2</v>
      </c>
      <c r="CH297" s="1">
        <v>0.17499999999999999</v>
      </c>
      <c r="CI297" s="1">
        <v>0.17199999999999999</v>
      </c>
      <c r="CJ297" s="1">
        <v>0.33700000000000002</v>
      </c>
      <c r="CK297" s="1">
        <v>0</v>
      </c>
      <c r="CL297" s="1">
        <v>5.1999999999999998E-2</v>
      </c>
      <c r="CM297" s="1">
        <v>1.325</v>
      </c>
      <c r="CN297" s="1">
        <v>156</v>
      </c>
      <c r="CO297" s="1">
        <v>156</v>
      </c>
      <c r="CP297" s="1">
        <v>161</v>
      </c>
      <c r="CQ297" s="1">
        <v>161</v>
      </c>
      <c r="CR297" s="1">
        <v>8.6440000000000001</v>
      </c>
      <c r="CS297">
        <v>2018</v>
      </c>
      <c r="CT297">
        <v>18625.636279500231</v>
      </c>
      <c r="CV297">
        <v>475.6390309534886</v>
      </c>
      <c r="CW297">
        <v>88.590795908736311</v>
      </c>
    </row>
    <row r="298" spans="1:101">
      <c r="A298" s="100">
        <v>54620</v>
      </c>
      <c r="B298" t="s">
        <v>108</v>
      </c>
      <c r="C298" t="s">
        <v>109</v>
      </c>
      <c r="D298" t="s">
        <v>654</v>
      </c>
      <c r="E298" t="s">
        <v>655</v>
      </c>
      <c r="F298">
        <v>14995</v>
      </c>
      <c r="G298" s="103" t="s">
        <v>112</v>
      </c>
      <c r="H298" t="s">
        <v>113</v>
      </c>
      <c r="I298" t="s">
        <v>114</v>
      </c>
      <c r="J298" t="s">
        <v>8</v>
      </c>
      <c r="K298">
        <v>22</v>
      </c>
      <c r="L298">
        <v>2</v>
      </c>
      <c r="M298" t="s">
        <v>115</v>
      </c>
      <c r="N298" t="s">
        <v>243</v>
      </c>
      <c r="O298" t="s">
        <v>274</v>
      </c>
      <c r="P298" t="s">
        <v>275</v>
      </c>
      <c r="Q298" t="s">
        <v>118</v>
      </c>
      <c r="R298" t="s">
        <v>132</v>
      </c>
      <c r="S298" t="s">
        <v>267</v>
      </c>
      <c r="T298" s="1">
        <v>22358</v>
      </c>
      <c r="U298" s="1">
        <v>19233</v>
      </c>
      <c r="V298" s="1">
        <v>18568</v>
      </c>
      <c r="W298" s="1">
        <v>19420</v>
      </c>
      <c r="X298" s="1">
        <v>20563</v>
      </c>
      <c r="Y298" s="1">
        <v>19705</v>
      </c>
      <c r="Z298" s="1">
        <v>19398</v>
      </c>
      <c r="AA298" s="1">
        <v>17547</v>
      </c>
      <c r="AB298" s="1">
        <v>10052</v>
      </c>
      <c r="AC298" s="1">
        <v>16035</v>
      </c>
      <c r="AD298" s="1">
        <v>16160</v>
      </c>
      <c r="AE298" s="1">
        <v>16352</v>
      </c>
      <c r="AF298" s="1">
        <v>22358</v>
      </c>
      <c r="AG298" s="1">
        <v>19233</v>
      </c>
      <c r="AH298" s="1">
        <v>18568</v>
      </c>
      <c r="AI298" s="1">
        <v>19420</v>
      </c>
      <c r="AJ298" s="1">
        <v>20563</v>
      </c>
      <c r="AK298" s="1">
        <v>19705</v>
      </c>
      <c r="AL298" s="1">
        <v>19398</v>
      </c>
      <c r="AM298" s="1">
        <v>17547</v>
      </c>
      <c r="AN298" s="1">
        <v>10052</v>
      </c>
      <c r="AO298" s="1">
        <v>16035</v>
      </c>
      <c r="AP298" s="1">
        <v>16160</v>
      </c>
      <c r="AQ298" s="1">
        <v>16352</v>
      </c>
      <c r="AR298" s="2">
        <v>9.1300000000000008</v>
      </c>
      <c r="AS298" s="2">
        <v>9.1300000000000008</v>
      </c>
      <c r="AT298" s="2">
        <v>9.1300000000000008</v>
      </c>
      <c r="AU298" s="2">
        <v>9.1300000000000008</v>
      </c>
      <c r="AV298" s="2">
        <v>9.1300000000000008</v>
      </c>
      <c r="AW298" s="2">
        <v>9.1300000000000008</v>
      </c>
      <c r="AX298" s="2">
        <v>9.1300000000000008</v>
      </c>
      <c r="AY298" s="2">
        <v>9.1300000000000008</v>
      </c>
      <c r="AZ298" s="2">
        <v>9.1300000000000008</v>
      </c>
      <c r="BA298" s="2">
        <v>9.1300000000000008</v>
      </c>
      <c r="BB298" s="2">
        <v>9.1300000000000008</v>
      </c>
      <c r="BC298" s="2">
        <v>9.1300000000000008</v>
      </c>
      <c r="BD298" s="1">
        <v>204129</v>
      </c>
      <c r="BE298" s="1">
        <v>175597</v>
      </c>
      <c r="BF298" s="1">
        <v>169526</v>
      </c>
      <c r="BG298" s="1">
        <v>177305</v>
      </c>
      <c r="BH298" s="1">
        <v>187740</v>
      </c>
      <c r="BI298" s="1">
        <v>179907</v>
      </c>
      <c r="BJ298" s="1">
        <v>177104</v>
      </c>
      <c r="BK298" s="1">
        <v>160204</v>
      </c>
      <c r="BL298" s="1">
        <v>91775</v>
      </c>
      <c r="BM298" s="1">
        <v>146400</v>
      </c>
      <c r="BN298" s="1">
        <v>147541</v>
      </c>
      <c r="BO298" s="1">
        <v>149294</v>
      </c>
      <c r="BP298" s="1">
        <v>204129</v>
      </c>
      <c r="BQ298" s="1">
        <v>175597</v>
      </c>
      <c r="BR298" s="1">
        <v>169526</v>
      </c>
      <c r="BS298" s="1">
        <v>177305</v>
      </c>
      <c r="BT298" s="1">
        <v>187740</v>
      </c>
      <c r="BU298" s="1">
        <v>179907</v>
      </c>
      <c r="BV298" s="1">
        <v>177104</v>
      </c>
      <c r="BW298" s="1">
        <v>160204</v>
      </c>
      <c r="BX298" s="1">
        <v>91775</v>
      </c>
      <c r="BY298" s="1">
        <v>146400</v>
      </c>
      <c r="BZ298" s="1">
        <v>147541</v>
      </c>
      <c r="CA298" s="1">
        <v>149294</v>
      </c>
      <c r="CB298" s="1">
        <v>10956.073</v>
      </c>
      <c r="CC298" s="1">
        <v>9493.1640000000007</v>
      </c>
      <c r="CD298" s="1">
        <v>9458.4259999999995</v>
      </c>
      <c r="CE298" s="1">
        <v>10249.81</v>
      </c>
      <c r="CF298" s="1">
        <v>10251</v>
      </c>
      <c r="CG298" s="1">
        <v>9772.9439999999995</v>
      </c>
      <c r="CH298" s="1">
        <v>10030.825000000001</v>
      </c>
      <c r="CI298" s="1">
        <v>8928.8279999999995</v>
      </c>
      <c r="CJ298" s="1">
        <v>5005.6629999999996</v>
      </c>
      <c r="CK298" s="1">
        <v>7373</v>
      </c>
      <c r="CL298" s="1">
        <v>7395.9480000000003</v>
      </c>
      <c r="CM298" s="1">
        <v>7394.6750000000002</v>
      </c>
      <c r="CN298" s="1">
        <v>215391</v>
      </c>
      <c r="CO298" s="1">
        <v>215391</v>
      </c>
      <c r="CP298" s="1">
        <v>1966522</v>
      </c>
      <c r="CQ298" s="1">
        <v>1966522</v>
      </c>
      <c r="CR298" s="1">
        <v>106310.36</v>
      </c>
      <c r="CS298">
        <v>2018</v>
      </c>
      <c r="CT298">
        <v>18497.93378556897</v>
      </c>
      <c r="CV298">
        <v>200</v>
      </c>
      <c r="CW298">
        <v>36.995867571137936</v>
      </c>
    </row>
    <row r="299" spans="1:101">
      <c r="A299" s="100">
        <v>54663</v>
      </c>
      <c r="B299" t="s">
        <v>108</v>
      </c>
      <c r="C299" t="s">
        <v>109</v>
      </c>
      <c r="D299" t="s">
        <v>657</v>
      </c>
      <c r="E299" t="s">
        <v>587</v>
      </c>
      <c r="F299">
        <v>54842</v>
      </c>
      <c r="G299" s="103" t="s">
        <v>189</v>
      </c>
      <c r="H299" t="s">
        <v>113</v>
      </c>
      <c r="I299" t="s">
        <v>114</v>
      </c>
      <c r="J299" t="s">
        <v>8</v>
      </c>
      <c r="K299">
        <v>22</v>
      </c>
      <c r="L299">
        <v>2</v>
      </c>
      <c r="M299" t="s">
        <v>115</v>
      </c>
      <c r="N299" t="s">
        <v>231</v>
      </c>
      <c r="O299" t="s">
        <v>212</v>
      </c>
      <c r="P299" t="s">
        <v>213</v>
      </c>
      <c r="Q299" t="s">
        <v>118</v>
      </c>
      <c r="R299" t="s">
        <v>142</v>
      </c>
      <c r="S299" t="s">
        <v>120</v>
      </c>
      <c r="T299" s="1">
        <v>72785</v>
      </c>
      <c r="U299" s="1">
        <v>73462</v>
      </c>
      <c r="V299" s="1">
        <v>76715</v>
      </c>
      <c r="W299" s="1">
        <v>62303</v>
      </c>
      <c r="X299" s="1">
        <v>67064</v>
      </c>
      <c r="Y299" s="1">
        <v>75280</v>
      </c>
      <c r="Z299" s="1">
        <v>79187</v>
      </c>
      <c r="AA299" s="1">
        <v>77407</v>
      </c>
      <c r="AB299" s="1">
        <v>76494</v>
      </c>
      <c r="AC299" s="1">
        <v>75258</v>
      </c>
      <c r="AD299" s="1">
        <v>76444</v>
      </c>
      <c r="AE299" s="1">
        <v>81412</v>
      </c>
      <c r="AF299" s="1">
        <v>72785</v>
      </c>
      <c r="AG299" s="1">
        <v>73462</v>
      </c>
      <c r="AH299" s="1">
        <v>76715</v>
      </c>
      <c r="AI299" s="1">
        <v>62303</v>
      </c>
      <c r="AJ299" s="1">
        <v>67064</v>
      </c>
      <c r="AK299" s="1">
        <v>75280</v>
      </c>
      <c r="AL299" s="1">
        <v>79187</v>
      </c>
      <c r="AM299" s="1">
        <v>77407</v>
      </c>
      <c r="AN299" s="1">
        <v>76494</v>
      </c>
      <c r="AO299" s="1">
        <v>75258</v>
      </c>
      <c r="AP299" s="1">
        <v>76444</v>
      </c>
      <c r="AQ299" s="1">
        <v>81412</v>
      </c>
      <c r="AR299" s="2">
        <v>0.49199999999999999</v>
      </c>
      <c r="AS299" s="2">
        <v>0.49199999999999999</v>
      </c>
      <c r="AT299" s="2">
        <v>0.49199999999999999</v>
      </c>
      <c r="AU299" s="2">
        <v>0.49199999999999999</v>
      </c>
      <c r="AV299" s="2">
        <v>0.49199999999999999</v>
      </c>
      <c r="AW299" s="2">
        <v>0.49199999999999999</v>
      </c>
      <c r="AX299" s="2">
        <v>0.49199999999999999</v>
      </c>
      <c r="AY299" s="2">
        <v>0.49199999999999999</v>
      </c>
      <c r="AZ299" s="2">
        <v>0.49199999999999999</v>
      </c>
      <c r="BA299" s="2">
        <v>0.49199999999999999</v>
      </c>
      <c r="BB299" s="2">
        <v>0.49199999999999999</v>
      </c>
      <c r="BC299" s="2">
        <v>0.49199999999999999</v>
      </c>
      <c r="BD299" s="1">
        <v>35810</v>
      </c>
      <c r="BE299" s="1">
        <v>36143</v>
      </c>
      <c r="BF299" s="1">
        <v>37744</v>
      </c>
      <c r="BG299" s="1">
        <v>30653</v>
      </c>
      <c r="BH299" s="1">
        <v>32995</v>
      </c>
      <c r="BI299" s="1">
        <v>37038</v>
      </c>
      <c r="BJ299" s="1">
        <v>38960</v>
      </c>
      <c r="BK299" s="1">
        <v>38084</v>
      </c>
      <c r="BL299" s="1">
        <v>37635</v>
      </c>
      <c r="BM299" s="1">
        <v>37027</v>
      </c>
      <c r="BN299" s="1">
        <v>37610</v>
      </c>
      <c r="BO299" s="1">
        <v>40055</v>
      </c>
      <c r="BP299" s="1">
        <v>35810</v>
      </c>
      <c r="BQ299" s="1">
        <v>36143</v>
      </c>
      <c r="BR299" s="1">
        <v>37744</v>
      </c>
      <c r="BS299" s="1">
        <v>30653</v>
      </c>
      <c r="BT299" s="1">
        <v>32995</v>
      </c>
      <c r="BU299" s="1">
        <v>37038</v>
      </c>
      <c r="BV299" s="1">
        <v>38960</v>
      </c>
      <c r="BW299" s="1">
        <v>38084</v>
      </c>
      <c r="BX299" s="1">
        <v>37635</v>
      </c>
      <c r="BY299" s="1">
        <v>37027</v>
      </c>
      <c r="BZ299" s="1">
        <v>37610</v>
      </c>
      <c r="CA299" s="1">
        <v>40055</v>
      </c>
      <c r="CB299" s="1">
        <v>1762.9469999999999</v>
      </c>
      <c r="CC299" s="1">
        <v>1779.415</v>
      </c>
      <c r="CD299" s="1">
        <v>1858.1990000000001</v>
      </c>
      <c r="CE299" s="1">
        <v>1509.116</v>
      </c>
      <c r="CF299" s="1">
        <v>1624.443</v>
      </c>
      <c r="CG299" s="1">
        <v>1823.451</v>
      </c>
      <c r="CH299" s="1">
        <v>1918.086</v>
      </c>
      <c r="CI299" s="1">
        <v>1874.9739999999999</v>
      </c>
      <c r="CJ299" s="1">
        <v>1852.856</v>
      </c>
      <c r="CK299" s="1">
        <v>1822.9079999999999</v>
      </c>
      <c r="CL299" s="1">
        <v>1851.6320000000001</v>
      </c>
      <c r="CM299" s="1">
        <v>1971.973</v>
      </c>
      <c r="CN299" s="1">
        <v>893811</v>
      </c>
      <c r="CO299" s="1">
        <v>893811</v>
      </c>
      <c r="CP299" s="1">
        <v>439754</v>
      </c>
      <c r="CQ299" s="1">
        <v>439754</v>
      </c>
      <c r="CR299" s="1">
        <v>21650</v>
      </c>
      <c r="CS299">
        <v>2018</v>
      </c>
      <c r="CT299">
        <v>20311.963048498845</v>
      </c>
      <c r="CV299">
        <v>0</v>
      </c>
      <c r="CW299">
        <v>0</v>
      </c>
    </row>
    <row r="300" spans="1:101">
      <c r="A300" s="100">
        <v>54663</v>
      </c>
      <c r="B300" t="s">
        <v>108</v>
      </c>
      <c r="C300" t="s">
        <v>109</v>
      </c>
      <c r="D300" t="s">
        <v>657</v>
      </c>
      <c r="E300" t="s">
        <v>587</v>
      </c>
      <c r="F300">
        <v>54842</v>
      </c>
      <c r="G300" s="103" t="s">
        <v>189</v>
      </c>
      <c r="H300" t="s">
        <v>113</v>
      </c>
      <c r="I300" t="s">
        <v>114</v>
      </c>
      <c r="J300" t="s">
        <v>8</v>
      </c>
      <c r="K300">
        <v>22</v>
      </c>
      <c r="L300">
        <v>2</v>
      </c>
      <c r="M300" t="s">
        <v>115</v>
      </c>
      <c r="N300" t="s">
        <v>242</v>
      </c>
      <c r="O300" t="s">
        <v>212</v>
      </c>
      <c r="P300" t="s">
        <v>213</v>
      </c>
      <c r="Q300" t="s">
        <v>118</v>
      </c>
      <c r="R300" t="s">
        <v>142</v>
      </c>
      <c r="S300" t="s">
        <v>120</v>
      </c>
      <c r="T300" s="1">
        <v>14207</v>
      </c>
      <c r="U300" s="1">
        <v>14340</v>
      </c>
      <c r="V300" s="1">
        <v>14975</v>
      </c>
      <c r="W300" s="1">
        <v>12162</v>
      </c>
      <c r="X300" s="1">
        <v>13091</v>
      </c>
      <c r="Y300" s="1">
        <v>14695</v>
      </c>
      <c r="Z300" s="1">
        <v>15458</v>
      </c>
      <c r="AA300" s="1">
        <v>15110</v>
      </c>
      <c r="AB300" s="1">
        <v>14932</v>
      </c>
      <c r="AC300" s="1">
        <v>14691</v>
      </c>
      <c r="AD300" s="1">
        <v>14922</v>
      </c>
      <c r="AE300" s="1">
        <v>15892</v>
      </c>
      <c r="AF300" s="1">
        <v>14207</v>
      </c>
      <c r="AG300" s="1">
        <v>14340</v>
      </c>
      <c r="AH300" s="1">
        <v>14975</v>
      </c>
      <c r="AI300" s="1">
        <v>12162</v>
      </c>
      <c r="AJ300" s="1">
        <v>13091</v>
      </c>
      <c r="AK300" s="1">
        <v>14695</v>
      </c>
      <c r="AL300" s="1">
        <v>15458</v>
      </c>
      <c r="AM300" s="1">
        <v>15110</v>
      </c>
      <c r="AN300" s="1">
        <v>14932</v>
      </c>
      <c r="AO300" s="1">
        <v>14691</v>
      </c>
      <c r="AP300" s="1">
        <v>14922</v>
      </c>
      <c r="AQ300" s="1">
        <v>15892</v>
      </c>
      <c r="AR300" s="2">
        <v>0.53300000000000003</v>
      </c>
      <c r="AS300" s="2">
        <v>0.53300000000000003</v>
      </c>
      <c r="AT300" s="2">
        <v>0.53300000000000003</v>
      </c>
      <c r="AU300" s="2">
        <v>0.53300000000000003</v>
      </c>
      <c r="AV300" s="2">
        <v>0.53300000000000003</v>
      </c>
      <c r="AW300" s="2">
        <v>0.53300000000000003</v>
      </c>
      <c r="AX300" s="2">
        <v>0.53300000000000003</v>
      </c>
      <c r="AY300" s="2">
        <v>0.53300000000000003</v>
      </c>
      <c r="AZ300" s="2">
        <v>0.53300000000000003</v>
      </c>
      <c r="BA300" s="2">
        <v>0.53300000000000003</v>
      </c>
      <c r="BB300" s="2">
        <v>0.53300000000000003</v>
      </c>
      <c r="BC300" s="2">
        <v>0.53300000000000003</v>
      </c>
      <c r="BD300" s="1">
        <v>7572</v>
      </c>
      <c r="BE300" s="1">
        <v>7643</v>
      </c>
      <c r="BF300" s="1">
        <v>7982</v>
      </c>
      <c r="BG300" s="1">
        <v>6482</v>
      </c>
      <c r="BH300" s="1">
        <v>6978</v>
      </c>
      <c r="BI300" s="1">
        <v>7832</v>
      </c>
      <c r="BJ300" s="1">
        <v>8239</v>
      </c>
      <c r="BK300" s="1">
        <v>8054</v>
      </c>
      <c r="BL300" s="1">
        <v>7959</v>
      </c>
      <c r="BM300" s="1">
        <v>7830</v>
      </c>
      <c r="BN300" s="1">
        <v>7953</v>
      </c>
      <c r="BO300" s="1">
        <v>8470</v>
      </c>
      <c r="BP300" s="1">
        <v>7572</v>
      </c>
      <c r="BQ300" s="1">
        <v>7643</v>
      </c>
      <c r="BR300" s="1">
        <v>7982</v>
      </c>
      <c r="BS300" s="1">
        <v>6482</v>
      </c>
      <c r="BT300" s="1">
        <v>6978</v>
      </c>
      <c r="BU300" s="1">
        <v>7832</v>
      </c>
      <c r="BV300" s="1">
        <v>8239</v>
      </c>
      <c r="BW300" s="1">
        <v>8054</v>
      </c>
      <c r="BX300" s="1">
        <v>7959</v>
      </c>
      <c r="BY300" s="1">
        <v>7830</v>
      </c>
      <c r="BZ300" s="1">
        <v>7953</v>
      </c>
      <c r="CA300" s="1">
        <v>8470</v>
      </c>
      <c r="CB300" s="1">
        <v>542.89</v>
      </c>
      <c r="CC300" s="1">
        <v>547.96100000000001</v>
      </c>
      <c r="CD300" s="1">
        <v>572.22199999999998</v>
      </c>
      <c r="CE300" s="1">
        <v>464.72399999999999</v>
      </c>
      <c r="CF300" s="1">
        <v>500.23899999999998</v>
      </c>
      <c r="CG300" s="1">
        <v>561.52200000000005</v>
      </c>
      <c r="CH300" s="1">
        <v>590.66399999999999</v>
      </c>
      <c r="CI300" s="1">
        <v>577.38800000000003</v>
      </c>
      <c r="CJ300" s="1">
        <v>570.577</v>
      </c>
      <c r="CK300" s="1">
        <v>561.35500000000002</v>
      </c>
      <c r="CL300" s="1">
        <v>570.20000000000005</v>
      </c>
      <c r="CM300" s="1">
        <v>607.25800000000004</v>
      </c>
      <c r="CN300" s="1">
        <v>174475</v>
      </c>
      <c r="CO300" s="1">
        <v>174475</v>
      </c>
      <c r="CP300" s="1">
        <v>92994</v>
      </c>
      <c r="CQ300" s="1">
        <v>92994</v>
      </c>
      <c r="CR300" s="1">
        <v>6667</v>
      </c>
      <c r="CS300">
        <v>2018</v>
      </c>
      <c r="CT300">
        <v>13948.402579871006</v>
      </c>
      <c r="CV300">
        <v>0</v>
      </c>
      <c r="CW300">
        <v>0</v>
      </c>
    </row>
    <row r="301" spans="1:101">
      <c r="A301" s="100">
        <v>54758</v>
      </c>
      <c r="B301" t="s">
        <v>108</v>
      </c>
      <c r="C301" t="s">
        <v>109</v>
      </c>
      <c r="D301" t="s">
        <v>658</v>
      </c>
      <c r="E301" t="s">
        <v>609</v>
      </c>
      <c r="F301">
        <v>20541</v>
      </c>
      <c r="G301" s="103" t="s">
        <v>121</v>
      </c>
      <c r="H301" t="s">
        <v>113</v>
      </c>
      <c r="I301" t="s">
        <v>114</v>
      </c>
      <c r="J301" t="s">
        <v>8</v>
      </c>
      <c r="K301">
        <v>22</v>
      </c>
      <c r="L301">
        <v>2</v>
      </c>
      <c r="M301" t="s">
        <v>115</v>
      </c>
      <c r="N301" t="s">
        <v>243</v>
      </c>
      <c r="O301" t="s">
        <v>514</v>
      </c>
      <c r="P301" t="s">
        <v>213</v>
      </c>
      <c r="Q301" t="s">
        <v>118</v>
      </c>
      <c r="R301" t="s">
        <v>119</v>
      </c>
      <c r="S301" t="s">
        <v>267</v>
      </c>
      <c r="T301" s="1">
        <v>10486</v>
      </c>
      <c r="U301" s="1">
        <v>10479</v>
      </c>
      <c r="V301" s="1">
        <v>11508</v>
      </c>
      <c r="W301" s="1">
        <v>10309</v>
      </c>
      <c r="X301" s="1">
        <v>7200</v>
      </c>
      <c r="Y301" s="1">
        <v>9165</v>
      </c>
      <c r="Z301" s="1">
        <v>9970</v>
      </c>
      <c r="AA301" s="1">
        <v>9753</v>
      </c>
      <c r="AB301" s="1">
        <v>9844</v>
      </c>
      <c r="AC301" s="1">
        <v>8481</v>
      </c>
      <c r="AD301" s="1">
        <v>9803</v>
      </c>
      <c r="AE301" s="1">
        <v>10468</v>
      </c>
      <c r="AF301" s="1">
        <v>10486</v>
      </c>
      <c r="AG301" s="1">
        <v>10479</v>
      </c>
      <c r="AH301" s="1">
        <v>11508</v>
      </c>
      <c r="AI301" s="1">
        <v>10309</v>
      </c>
      <c r="AJ301" s="1">
        <v>7200</v>
      </c>
      <c r="AK301" s="1">
        <v>9165</v>
      </c>
      <c r="AL301" s="1">
        <v>9970</v>
      </c>
      <c r="AM301" s="1">
        <v>9753</v>
      </c>
      <c r="AN301" s="1">
        <v>9844</v>
      </c>
      <c r="AO301" s="1">
        <v>8481</v>
      </c>
      <c r="AP301" s="1">
        <v>9803</v>
      </c>
      <c r="AQ301" s="1">
        <v>10468</v>
      </c>
      <c r="AR301" s="2">
        <v>8.2880000000000003</v>
      </c>
      <c r="AS301" s="2">
        <v>8.2880000000000003</v>
      </c>
      <c r="AT301" s="2">
        <v>8.2870000000000008</v>
      </c>
      <c r="AU301" s="2">
        <v>8.2870000000000008</v>
      </c>
      <c r="AV301" s="2">
        <v>8.2880000000000003</v>
      </c>
      <c r="AW301" s="2">
        <v>8.2870000000000008</v>
      </c>
      <c r="AX301" s="2">
        <v>8.2880000000000003</v>
      </c>
      <c r="AY301" s="2">
        <v>8.2880000000000003</v>
      </c>
      <c r="AZ301" s="2">
        <v>8.2870000000000008</v>
      </c>
      <c r="BA301" s="2">
        <v>8.2880000000000003</v>
      </c>
      <c r="BB301" s="2">
        <v>8.2880000000000003</v>
      </c>
      <c r="BC301" s="2">
        <v>8.2870000000000008</v>
      </c>
      <c r="BD301" s="1">
        <v>86908</v>
      </c>
      <c r="BE301" s="1">
        <v>86850</v>
      </c>
      <c r="BF301" s="1">
        <v>95367</v>
      </c>
      <c r="BG301" s="1">
        <v>85431</v>
      </c>
      <c r="BH301" s="1">
        <v>59674</v>
      </c>
      <c r="BI301" s="1">
        <v>75950</v>
      </c>
      <c r="BJ301" s="1">
        <v>82631</v>
      </c>
      <c r="BK301" s="1">
        <v>80833</v>
      </c>
      <c r="BL301" s="1">
        <v>81577</v>
      </c>
      <c r="BM301" s="1">
        <v>70291</v>
      </c>
      <c r="BN301" s="1">
        <v>81247</v>
      </c>
      <c r="BO301" s="1">
        <v>86748</v>
      </c>
      <c r="BP301" s="1">
        <v>86908</v>
      </c>
      <c r="BQ301" s="1">
        <v>86850</v>
      </c>
      <c r="BR301" s="1">
        <v>95367</v>
      </c>
      <c r="BS301" s="1">
        <v>85431</v>
      </c>
      <c r="BT301" s="1">
        <v>59674</v>
      </c>
      <c r="BU301" s="1">
        <v>75950</v>
      </c>
      <c r="BV301" s="1">
        <v>82631</v>
      </c>
      <c r="BW301" s="1">
        <v>80833</v>
      </c>
      <c r="BX301" s="1">
        <v>81577</v>
      </c>
      <c r="BY301" s="1">
        <v>70291</v>
      </c>
      <c r="BZ301" s="1">
        <v>81247</v>
      </c>
      <c r="CA301" s="1">
        <v>86748</v>
      </c>
      <c r="CB301" s="1">
        <v>4705.2449999999999</v>
      </c>
      <c r="CC301" s="1">
        <v>4358.62</v>
      </c>
      <c r="CD301" s="1">
        <v>4813.2550000000001</v>
      </c>
      <c r="CE301" s="1">
        <v>4659.2380000000003</v>
      </c>
      <c r="CF301" s="1">
        <v>1946.2550000000001</v>
      </c>
      <c r="CG301" s="1">
        <v>2061.8989999999999</v>
      </c>
      <c r="CH301" s="1">
        <v>4906.4930000000004</v>
      </c>
      <c r="CI301" s="1">
        <v>4578.2690000000002</v>
      </c>
      <c r="CJ301" s="1">
        <v>4134.4759999999997</v>
      </c>
      <c r="CK301" s="1">
        <v>3524.6239999999998</v>
      </c>
      <c r="CL301" s="1">
        <v>4218.2569999999996</v>
      </c>
      <c r="CM301" s="1">
        <v>4758.1850000000004</v>
      </c>
      <c r="CN301" s="1">
        <v>117466</v>
      </c>
      <c r="CO301" s="1">
        <v>117466</v>
      </c>
      <c r="CP301" s="1">
        <v>973507</v>
      </c>
      <c r="CQ301" s="1">
        <v>973507</v>
      </c>
      <c r="CR301" s="1">
        <v>48664.815999999999</v>
      </c>
      <c r="CS301">
        <v>2018</v>
      </c>
      <c r="CT301">
        <v>20004.329205724316</v>
      </c>
      <c r="CV301">
        <v>50</v>
      </c>
      <c r="CW301">
        <v>10.002164602862157</v>
      </c>
    </row>
    <row r="302" spans="1:101">
      <c r="A302" s="100">
        <v>54758</v>
      </c>
      <c r="B302" t="s">
        <v>108</v>
      </c>
      <c r="C302" t="s">
        <v>109</v>
      </c>
      <c r="D302" t="s">
        <v>658</v>
      </c>
      <c r="E302" t="s">
        <v>609</v>
      </c>
      <c r="F302">
        <v>20541</v>
      </c>
      <c r="G302" s="103" t="s">
        <v>121</v>
      </c>
      <c r="H302" t="s">
        <v>113</v>
      </c>
      <c r="I302" t="s">
        <v>114</v>
      </c>
      <c r="J302" t="s">
        <v>8</v>
      </c>
      <c r="K302">
        <v>22</v>
      </c>
      <c r="L302">
        <v>2</v>
      </c>
      <c r="M302" t="s">
        <v>115</v>
      </c>
      <c r="N302" t="s">
        <v>243</v>
      </c>
      <c r="O302" t="s">
        <v>515</v>
      </c>
      <c r="P302" t="s">
        <v>310</v>
      </c>
      <c r="Q302" t="s">
        <v>118</v>
      </c>
      <c r="R302" t="s">
        <v>119</v>
      </c>
      <c r="S302" t="s">
        <v>267</v>
      </c>
      <c r="T302" s="1">
        <v>5899</v>
      </c>
      <c r="U302" s="1">
        <v>5895</v>
      </c>
      <c r="V302" s="1">
        <v>6473</v>
      </c>
      <c r="W302" s="1">
        <v>5799</v>
      </c>
      <c r="X302" s="1">
        <v>4050</v>
      </c>
      <c r="Y302" s="1">
        <v>5155</v>
      </c>
      <c r="Z302" s="1">
        <v>5608</v>
      </c>
      <c r="AA302" s="1">
        <v>5487</v>
      </c>
      <c r="AB302" s="1">
        <v>5537</v>
      </c>
      <c r="AC302" s="1">
        <v>4771</v>
      </c>
      <c r="AD302" s="1">
        <v>5515</v>
      </c>
      <c r="AE302" s="1">
        <v>5888</v>
      </c>
      <c r="AF302" s="1">
        <v>5899</v>
      </c>
      <c r="AG302" s="1">
        <v>5895</v>
      </c>
      <c r="AH302" s="1">
        <v>6473</v>
      </c>
      <c r="AI302" s="1">
        <v>5799</v>
      </c>
      <c r="AJ302" s="1">
        <v>4050</v>
      </c>
      <c r="AK302" s="1">
        <v>5155</v>
      </c>
      <c r="AL302" s="1">
        <v>5608</v>
      </c>
      <c r="AM302" s="1">
        <v>5487</v>
      </c>
      <c r="AN302" s="1">
        <v>5537</v>
      </c>
      <c r="AO302" s="1">
        <v>4771</v>
      </c>
      <c r="AP302" s="1">
        <v>5515</v>
      </c>
      <c r="AQ302" s="1">
        <v>5888</v>
      </c>
      <c r="AR302" s="2">
        <v>14.154999999999999</v>
      </c>
      <c r="AS302" s="2">
        <v>14.154</v>
      </c>
      <c r="AT302" s="2">
        <v>14.156000000000001</v>
      </c>
      <c r="AU302" s="2">
        <v>14.154999999999999</v>
      </c>
      <c r="AV302" s="2">
        <v>14.154999999999999</v>
      </c>
      <c r="AW302" s="2">
        <v>14.156000000000001</v>
      </c>
      <c r="AX302" s="2">
        <v>14.154999999999999</v>
      </c>
      <c r="AY302" s="2">
        <v>14.154</v>
      </c>
      <c r="AZ302" s="2">
        <v>14.156000000000001</v>
      </c>
      <c r="BA302" s="2">
        <v>14.154999999999999</v>
      </c>
      <c r="BB302" s="2">
        <v>14.154</v>
      </c>
      <c r="BC302" s="2">
        <v>14.156000000000001</v>
      </c>
      <c r="BD302" s="1">
        <v>83500</v>
      </c>
      <c r="BE302" s="1">
        <v>83438</v>
      </c>
      <c r="BF302" s="1">
        <v>91632</v>
      </c>
      <c r="BG302" s="1">
        <v>82085</v>
      </c>
      <c r="BH302" s="1">
        <v>57328</v>
      </c>
      <c r="BI302" s="1">
        <v>72974</v>
      </c>
      <c r="BJ302" s="1">
        <v>79381</v>
      </c>
      <c r="BK302" s="1">
        <v>77663</v>
      </c>
      <c r="BL302" s="1">
        <v>78382</v>
      </c>
      <c r="BM302" s="1">
        <v>67534</v>
      </c>
      <c r="BN302" s="1">
        <v>78059</v>
      </c>
      <c r="BO302" s="1">
        <v>83351</v>
      </c>
      <c r="BP302" s="1">
        <v>83500</v>
      </c>
      <c r="BQ302" s="1">
        <v>83438</v>
      </c>
      <c r="BR302" s="1">
        <v>91632</v>
      </c>
      <c r="BS302" s="1">
        <v>82085</v>
      </c>
      <c r="BT302" s="1">
        <v>57328</v>
      </c>
      <c r="BU302" s="1">
        <v>72974</v>
      </c>
      <c r="BV302" s="1">
        <v>79381</v>
      </c>
      <c r="BW302" s="1">
        <v>77663</v>
      </c>
      <c r="BX302" s="1">
        <v>78382</v>
      </c>
      <c r="BY302" s="1">
        <v>67534</v>
      </c>
      <c r="BZ302" s="1">
        <v>78059</v>
      </c>
      <c r="CA302" s="1">
        <v>83351</v>
      </c>
      <c r="CB302" s="1">
        <v>4520.7550000000001</v>
      </c>
      <c r="CC302" s="1">
        <v>4187.38</v>
      </c>
      <c r="CD302" s="1">
        <v>4624.7449999999999</v>
      </c>
      <c r="CE302" s="1">
        <v>4476.7619999999997</v>
      </c>
      <c r="CF302" s="1">
        <v>1869.7449999999999</v>
      </c>
      <c r="CG302" s="1">
        <v>1981.1010000000001</v>
      </c>
      <c r="CH302" s="1">
        <v>4713.5069999999996</v>
      </c>
      <c r="CI302" s="1">
        <v>4398.7309999999998</v>
      </c>
      <c r="CJ302" s="1">
        <v>3972.5239999999999</v>
      </c>
      <c r="CK302" s="1">
        <v>3386.3760000000002</v>
      </c>
      <c r="CL302" s="1">
        <v>4052.7429999999999</v>
      </c>
      <c r="CM302" s="1">
        <v>4571.8149999999996</v>
      </c>
      <c r="CN302" s="1">
        <v>66077</v>
      </c>
      <c r="CO302" s="1">
        <v>66077</v>
      </c>
      <c r="CP302" s="1">
        <v>935327</v>
      </c>
      <c r="CQ302" s="1">
        <v>935327</v>
      </c>
      <c r="CR302" s="1">
        <v>46756.184000000001</v>
      </c>
      <c r="CS302">
        <v>2018</v>
      </c>
      <c r="CT302">
        <v>20004.348515695805</v>
      </c>
      <c r="CV302">
        <v>50</v>
      </c>
      <c r="CW302">
        <v>10.002174257847901</v>
      </c>
    </row>
    <row r="303" spans="1:101">
      <c r="A303" s="100">
        <v>54803</v>
      </c>
      <c r="B303" t="s">
        <v>122</v>
      </c>
      <c r="C303" t="s">
        <v>109</v>
      </c>
      <c r="D303" t="s">
        <v>659</v>
      </c>
      <c r="E303" t="s">
        <v>660</v>
      </c>
      <c r="F303">
        <v>59190</v>
      </c>
      <c r="G303" s="103" t="s">
        <v>189</v>
      </c>
      <c r="H303" t="s">
        <v>113</v>
      </c>
      <c r="I303" t="s">
        <v>114</v>
      </c>
      <c r="J303" t="s">
        <v>8</v>
      </c>
      <c r="K303">
        <v>611</v>
      </c>
      <c r="L303">
        <v>5</v>
      </c>
      <c r="M303" t="s">
        <v>155</v>
      </c>
      <c r="N303" t="s">
        <v>242</v>
      </c>
      <c r="O303" t="s">
        <v>126</v>
      </c>
      <c r="P303" t="s">
        <v>126</v>
      </c>
      <c r="Q303" t="s">
        <v>118</v>
      </c>
      <c r="R303" t="s">
        <v>142</v>
      </c>
      <c r="S303" t="s">
        <v>127</v>
      </c>
      <c r="T303" s="1">
        <v>0</v>
      </c>
      <c r="U303" s="1">
        <v>0</v>
      </c>
      <c r="V303" s="1">
        <v>0</v>
      </c>
      <c r="W303" s="1">
        <v>0</v>
      </c>
      <c r="X303" s="1">
        <v>0</v>
      </c>
      <c r="Y303" s="1">
        <v>0</v>
      </c>
      <c r="Z303" s="1">
        <v>0</v>
      </c>
      <c r="AA303" s="1">
        <v>0</v>
      </c>
      <c r="AB303" s="1">
        <v>0</v>
      </c>
      <c r="AC303" s="1">
        <v>0</v>
      </c>
      <c r="AD303" s="1">
        <v>0</v>
      </c>
      <c r="AE303" s="1">
        <v>0</v>
      </c>
      <c r="AF303" s="1">
        <v>0</v>
      </c>
      <c r="AG303" s="1">
        <v>0</v>
      </c>
      <c r="AH303" s="1">
        <v>0</v>
      </c>
      <c r="AI303" s="1">
        <v>0</v>
      </c>
      <c r="AJ303" s="1">
        <v>0</v>
      </c>
      <c r="AK303" s="1">
        <v>0</v>
      </c>
      <c r="AL303" s="1">
        <v>0</v>
      </c>
      <c r="AM303" s="1">
        <v>0</v>
      </c>
      <c r="AN303" s="1">
        <v>0</v>
      </c>
      <c r="AO303" s="1">
        <v>0</v>
      </c>
      <c r="AP303" s="1">
        <v>0</v>
      </c>
      <c r="AQ303" s="1">
        <v>0</v>
      </c>
      <c r="AR303" s="2">
        <v>0</v>
      </c>
      <c r="AS303" s="2">
        <v>0</v>
      </c>
      <c r="AT303" s="2">
        <v>0</v>
      </c>
      <c r="AU303" s="2">
        <v>0</v>
      </c>
      <c r="AV303" s="2">
        <v>0</v>
      </c>
      <c r="AW303" s="2">
        <v>0</v>
      </c>
      <c r="AX303" s="2">
        <v>0</v>
      </c>
      <c r="AY303" s="2">
        <v>0</v>
      </c>
      <c r="AZ303" s="2">
        <v>0</v>
      </c>
      <c r="BA303" s="2">
        <v>0</v>
      </c>
      <c r="BB303" s="2">
        <v>0</v>
      </c>
      <c r="BC303" s="2">
        <v>0</v>
      </c>
      <c r="BD303" s="1">
        <v>0</v>
      </c>
      <c r="BE303" s="1">
        <v>0</v>
      </c>
      <c r="BF303" s="1">
        <v>0</v>
      </c>
      <c r="BG303" s="1">
        <v>0</v>
      </c>
      <c r="BH303" s="1">
        <v>0</v>
      </c>
      <c r="BI303" s="1">
        <v>0</v>
      </c>
      <c r="BJ303" s="1">
        <v>0</v>
      </c>
      <c r="BK303" s="1">
        <v>0</v>
      </c>
      <c r="BL303" s="1">
        <v>0</v>
      </c>
      <c r="BM303" s="1">
        <v>0</v>
      </c>
      <c r="BN303" s="1">
        <v>0</v>
      </c>
      <c r="BO303" s="1">
        <v>0</v>
      </c>
      <c r="BP303" s="1">
        <v>0</v>
      </c>
      <c r="BQ303" s="1">
        <v>0</v>
      </c>
      <c r="BR303" s="1">
        <v>0</v>
      </c>
      <c r="BS303" s="1">
        <v>0</v>
      </c>
      <c r="BT303" s="1">
        <v>0</v>
      </c>
      <c r="BU303" s="1">
        <v>0</v>
      </c>
      <c r="BV303" s="1">
        <v>0</v>
      </c>
      <c r="BW303" s="1">
        <v>0</v>
      </c>
      <c r="BX303" s="1">
        <v>0</v>
      </c>
      <c r="BY303" s="1">
        <v>0</v>
      </c>
      <c r="BZ303" s="1">
        <v>0</v>
      </c>
      <c r="CA303" s="1">
        <v>0</v>
      </c>
      <c r="CB303" s="1">
        <v>0</v>
      </c>
      <c r="CC303" s="1">
        <v>0</v>
      </c>
      <c r="CD303" s="1">
        <v>0</v>
      </c>
      <c r="CE303" s="1">
        <v>0</v>
      </c>
      <c r="CF303" s="1">
        <v>0</v>
      </c>
      <c r="CG303" s="1">
        <v>0</v>
      </c>
      <c r="CH303" s="1">
        <v>0</v>
      </c>
      <c r="CI303" s="1">
        <v>0</v>
      </c>
      <c r="CJ303" s="1">
        <v>0</v>
      </c>
      <c r="CK303" s="1">
        <v>0</v>
      </c>
      <c r="CL303" s="1">
        <v>0</v>
      </c>
      <c r="CM303" s="1">
        <v>0</v>
      </c>
      <c r="CN303" s="1">
        <v>0</v>
      </c>
      <c r="CO303" s="1">
        <v>0</v>
      </c>
      <c r="CP303" s="1">
        <v>0</v>
      </c>
      <c r="CQ303" s="1">
        <v>0</v>
      </c>
      <c r="CR303" s="1">
        <v>0</v>
      </c>
      <c r="CS303">
        <v>2018</v>
      </c>
      <c r="CT303" t="s">
        <v>8</v>
      </c>
      <c r="CV303">
        <v>1587.3673828663013</v>
      </c>
      <c r="CW303" t="s">
        <v>8</v>
      </c>
    </row>
    <row r="304" spans="1:101">
      <c r="A304" s="100">
        <v>54803</v>
      </c>
      <c r="B304" t="s">
        <v>122</v>
      </c>
      <c r="C304" t="s">
        <v>109</v>
      </c>
      <c r="D304" t="s">
        <v>659</v>
      </c>
      <c r="E304" t="s">
        <v>660</v>
      </c>
      <c r="F304">
        <v>59190</v>
      </c>
      <c r="G304" s="103" t="s">
        <v>189</v>
      </c>
      <c r="H304" t="s">
        <v>113</v>
      </c>
      <c r="I304" t="s">
        <v>114</v>
      </c>
      <c r="J304" t="s">
        <v>8</v>
      </c>
      <c r="K304">
        <v>611</v>
      </c>
      <c r="L304">
        <v>5</v>
      </c>
      <c r="M304" t="s">
        <v>155</v>
      </c>
      <c r="N304" t="s">
        <v>242</v>
      </c>
      <c r="O304" t="s">
        <v>128</v>
      </c>
      <c r="P304" t="s">
        <v>128</v>
      </c>
      <c r="Q304" t="s">
        <v>118</v>
      </c>
      <c r="R304" t="s">
        <v>142</v>
      </c>
      <c r="S304" t="s">
        <v>127</v>
      </c>
      <c r="T304" s="1">
        <v>0</v>
      </c>
      <c r="U304" s="1">
        <v>0</v>
      </c>
      <c r="V304" s="1">
        <v>0</v>
      </c>
      <c r="W304" s="1">
        <v>0</v>
      </c>
      <c r="X304" s="1">
        <v>0</v>
      </c>
      <c r="Y304" s="1">
        <v>0</v>
      </c>
      <c r="Z304" s="1">
        <v>0</v>
      </c>
      <c r="AA304" s="1">
        <v>0</v>
      </c>
      <c r="AB304" s="1">
        <v>0</v>
      </c>
      <c r="AC304" s="1">
        <v>0</v>
      </c>
      <c r="AD304" s="1">
        <v>0</v>
      </c>
      <c r="AE304" s="1">
        <v>0</v>
      </c>
      <c r="AF304" s="1">
        <v>0</v>
      </c>
      <c r="AG304" s="1">
        <v>0</v>
      </c>
      <c r="AH304" s="1">
        <v>0</v>
      </c>
      <c r="AI304" s="1">
        <v>0</v>
      </c>
      <c r="AJ304" s="1">
        <v>0</v>
      </c>
      <c r="AK304" s="1">
        <v>0</v>
      </c>
      <c r="AL304" s="1">
        <v>0</v>
      </c>
      <c r="AM304" s="1">
        <v>0</v>
      </c>
      <c r="AN304" s="1">
        <v>0</v>
      </c>
      <c r="AO304" s="1">
        <v>0</v>
      </c>
      <c r="AP304" s="1">
        <v>0</v>
      </c>
      <c r="AQ304" s="1">
        <v>0</v>
      </c>
      <c r="AR304" s="2">
        <v>0</v>
      </c>
      <c r="AS304" s="2">
        <v>0</v>
      </c>
      <c r="AT304" s="2">
        <v>0</v>
      </c>
      <c r="AU304" s="2">
        <v>0</v>
      </c>
      <c r="AV304" s="2">
        <v>0</v>
      </c>
      <c r="AW304" s="2">
        <v>0</v>
      </c>
      <c r="AX304" s="2">
        <v>0</v>
      </c>
      <c r="AY304" s="2">
        <v>0</v>
      </c>
      <c r="AZ304" s="2">
        <v>0</v>
      </c>
      <c r="BA304" s="2">
        <v>0</v>
      </c>
      <c r="BB304" s="2">
        <v>0</v>
      </c>
      <c r="BC304" s="2">
        <v>0</v>
      </c>
      <c r="BD304" s="1">
        <v>0</v>
      </c>
      <c r="BE304" s="1">
        <v>0</v>
      </c>
      <c r="BF304" s="1">
        <v>0</v>
      </c>
      <c r="BG304" s="1">
        <v>0</v>
      </c>
      <c r="BH304" s="1">
        <v>0</v>
      </c>
      <c r="BI304" s="1">
        <v>0</v>
      </c>
      <c r="BJ304" s="1">
        <v>0</v>
      </c>
      <c r="BK304" s="1">
        <v>0</v>
      </c>
      <c r="BL304" s="1">
        <v>0</v>
      </c>
      <c r="BM304" s="1">
        <v>0</v>
      </c>
      <c r="BN304" s="1">
        <v>0</v>
      </c>
      <c r="BO304" s="1">
        <v>0</v>
      </c>
      <c r="BP304" s="1">
        <v>0</v>
      </c>
      <c r="BQ304" s="1">
        <v>0</v>
      </c>
      <c r="BR304" s="1">
        <v>0</v>
      </c>
      <c r="BS304" s="1">
        <v>0</v>
      </c>
      <c r="BT304" s="1">
        <v>0</v>
      </c>
      <c r="BU304" s="1">
        <v>0</v>
      </c>
      <c r="BV304" s="1">
        <v>0</v>
      </c>
      <c r="BW304" s="1">
        <v>0</v>
      </c>
      <c r="BX304" s="1">
        <v>0</v>
      </c>
      <c r="BY304" s="1">
        <v>0</v>
      </c>
      <c r="BZ304" s="1">
        <v>0</v>
      </c>
      <c r="CA304" s="1">
        <v>0</v>
      </c>
      <c r="CB304" s="1">
        <v>0</v>
      </c>
      <c r="CC304" s="1">
        <v>0</v>
      </c>
      <c r="CD304" s="1">
        <v>0</v>
      </c>
      <c r="CE304" s="1">
        <v>0</v>
      </c>
      <c r="CF304" s="1">
        <v>0</v>
      </c>
      <c r="CG304" s="1">
        <v>0</v>
      </c>
      <c r="CH304" s="1">
        <v>0</v>
      </c>
      <c r="CI304" s="1">
        <v>0</v>
      </c>
      <c r="CJ304" s="1">
        <v>0</v>
      </c>
      <c r="CK304" s="1">
        <v>0</v>
      </c>
      <c r="CL304" s="1">
        <v>0</v>
      </c>
      <c r="CM304" s="1">
        <v>0</v>
      </c>
      <c r="CN304" s="1">
        <v>0</v>
      </c>
      <c r="CO304" s="1">
        <v>0</v>
      </c>
      <c r="CP304" s="1">
        <v>0</v>
      </c>
      <c r="CQ304" s="1">
        <v>0</v>
      </c>
      <c r="CR304" s="1">
        <v>0</v>
      </c>
      <c r="CS304">
        <v>2018</v>
      </c>
      <c r="CT304" t="s">
        <v>8</v>
      </c>
      <c r="CV304">
        <v>1115.164113563842</v>
      </c>
      <c r="CW304" t="s">
        <v>8</v>
      </c>
    </row>
    <row r="305" spans="1:101">
      <c r="A305" s="100">
        <v>54907</v>
      </c>
      <c r="B305" t="s">
        <v>122</v>
      </c>
      <c r="C305" t="s">
        <v>109</v>
      </c>
      <c r="D305" t="s">
        <v>661</v>
      </c>
      <c r="E305" t="s">
        <v>662</v>
      </c>
      <c r="F305">
        <v>11820</v>
      </c>
      <c r="G305" s="103" t="s">
        <v>112</v>
      </c>
      <c r="H305" t="s">
        <v>113</v>
      </c>
      <c r="I305" t="s">
        <v>114</v>
      </c>
      <c r="J305" t="s">
        <v>8</v>
      </c>
      <c r="K305">
        <v>611</v>
      </c>
      <c r="L305">
        <v>5</v>
      </c>
      <c r="M305" t="s">
        <v>155</v>
      </c>
      <c r="N305" t="s">
        <v>231</v>
      </c>
      <c r="O305" t="s">
        <v>126</v>
      </c>
      <c r="P305" t="s">
        <v>126</v>
      </c>
      <c r="Q305" t="s">
        <v>118</v>
      </c>
      <c r="R305" t="s">
        <v>142</v>
      </c>
      <c r="S305" t="s">
        <v>127</v>
      </c>
      <c r="T305" s="1">
        <v>128</v>
      </c>
      <c r="U305" s="1">
        <v>5</v>
      </c>
      <c r="V305" s="1">
        <v>5</v>
      </c>
      <c r="W305" s="1">
        <v>4</v>
      </c>
      <c r="X305" s="1">
        <v>5</v>
      </c>
      <c r="Y305" s="1">
        <v>4</v>
      </c>
      <c r="Z305" s="1">
        <v>5</v>
      </c>
      <c r="AA305" s="1">
        <v>10</v>
      </c>
      <c r="AB305" s="1">
        <v>5</v>
      </c>
      <c r="AC305" s="1">
        <v>4</v>
      </c>
      <c r="AD305" s="1">
        <v>9</v>
      </c>
      <c r="AE305" s="1">
        <v>5</v>
      </c>
      <c r="AF305" s="1">
        <v>43</v>
      </c>
      <c r="AG305" s="1">
        <v>2</v>
      </c>
      <c r="AH305" s="1">
        <v>2</v>
      </c>
      <c r="AI305" s="1">
        <v>1</v>
      </c>
      <c r="AJ305" s="1">
        <v>2</v>
      </c>
      <c r="AK305" s="1">
        <v>1</v>
      </c>
      <c r="AL305" s="1">
        <v>2</v>
      </c>
      <c r="AM305" s="1">
        <v>3</v>
      </c>
      <c r="AN305" s="1">
        <v>2</v>
      </c>
      <c r="AO305" s="1">
        <v>1</v>
      </c>
      <c r="AP305" s="1">
        <v>3</v>
      </c>
      <c r="AQ305" s="1">
        <v>2</v>
      </c>
      <c r="AR305" s="2">
        <v>6.2</v>
      </c>
      <c r="AS305" s="2">
        <v>6.2</v>
      </c>
      <c r="AT305" s="2">
        <v>6.2</v>
      </c>
      <c r="AU305" s="2">
        <v>6.2</v>
      </c>
      <c r="AV305" s="2">
        <v>6.2</v>
      </c>
      <c r="AW305" s="2">
        <v>6.2</v>
      </c>
      <c r="AX305" s="2">
        <v>6.2</v>
      </c>
      <c r="AY305" s="2">
        <v>6.2</v>
      </c>
      <c r="AZ305" s="2">
        <v>6.2</v>
      </c>
      <c r="BA305" s="2">
        <v>6.2</v>
      </c>
      <c r="BB305" s="2">
        <v>6.2</v>
      </c>
      <c r="BC305" s="2">
        <v>6.2</v>
      </c>
      <c r="BD305" s="1">
        <v>794</v>
      </c>
      <c r="BE305" s="1">
        <v>31</v>
      </c>
      <c r="BF305" s="1">
        <v>31</v>
      </c>
      <c r="BG305" s="1">
        <v>25</v>
      </c>
      <c r="BH305" s="1">
        <v>31</v>
      </c>
      <c r="BI305" s="1">
        <v>25</v>
      </c>
      <c r="BJ305" s="1">
        <v>31</v>
      </c>
      <c r="BK305" s="1">
        <v>62</v>
      </c>
      <c r="BL305" s="1">
        <v>31</v>
      </c>
      <c r="BM305" s="1">
        <v>25</v>
      </c>
      <c r="BN305" s="1">
        <v>56</v>
      </c>
      <c r="BO305" s="1">
        <v>31</v>
      </c>
      <c r="BP305" s="1">
        <v>266</v>
      </c>
      <c r="BQ305" s="1">
        <v>10</v>
      </c>
      <c r="BR305" s="1">
        <v>11</v>
      </c>
      <c r="BS305" s="1">
        <v>9</v>
      </c>
      <c r="BT305" s="1">
        <v>10</v>
      </c>
      <c r="BU305" s="1">
        <v>8</v>
      </c>
      <c r="BV305" s="1">
        <v>11</v>
      </c>
      <c r="BW305" s="1">
        <v>21</v>
      </c>
      <c r="BX305" s="1">
        <v>10</v>
      </c>
      <c r="BY305" s="1">
        <v>9</v>
      </c>
      <c r="BZ305" s="1">
        <v>20</v>
      </c>
      <c r="CA305" s="1">
        <v>11</v>
      </c>
      <c r="CB305" s="1">
        <v>58.146999999999998</v>
      </c>
      <c r="CC305" s="1">
        <v>2.238</v>
      </c>
      <c r="CD305" s="1">
        <v>2.4849999999999999</v>
      </c>
      <c r="CE305" s="1">
        <v>1.905</v>
      </c>
      <c r="CF305" s="1">
        <v>2.1120000000000001</v>
      </c>
      <c r="CG305" s="1">
        <v>1.8180000000000001</v>
      </c>
      <c r="CH305" s="1">
        <v>2.5049999999999999</v>
      </c>
      <c r="CI305" s="1">
        <v>4.5129999999999999</v>
      </c>
      <c r="CJ305" s="1">
        <v>2.2189999999999999</v>
      </c>
      <c r="CK305" s="1">
        <v>2.0099999999999998</v>
      </c>
      <c r="CL305" s="1">
        <v>4.3209999999999997</v>
      </c>
      <c r="CM305" s="1">
        <v>2.3759999999999999</v>
      </c>
      <c r="CN305" s="1">
        <v>189</v>
      </c>
      <c r="CO305" s="1">
        <v>64</v>
      </c>
      <c r="CP305" s="1">
        <v>1173</v>
      </c>
      <c r="CQ305" s="1">
        <v>396</v>
      </c>
      <c r="CR305" s="1">
        <v>86.649000000000001</v>
      </c>
      <c r="CS305">
        <v>2018</v>
      </c>
      <c r="CT305">
        <v>13537.37492642731</v>
      </c>
      <c r="CV305">
        <v>1587.3673828663013</v>
      </c>
      <c r="CW305">
        <v>214.88787407842807</v>
      </c>
    </row>
    <row r="306" spans="1:101">
      <c r="A306" s="100">
        <v>54907</v>
      </c>
      <c r="B306" t="s">
        <v>122</v>
      </c>
      <c r="C306" t="s">
        <v>109</v>
      </c>
      <c r="D306" t="s">
        <v>661</v>
      </c>
      <c r="E306" t="s">
        <v>662</v>
      </c>
      <c r="F306">
        <v>11820</v>
      </c>
      <c r="G306" s="103" t="s">
        <v>112</v>
      </c>
      <c r="H306" t="s">
        <v>113</v>
      </c>
      <c r="I306" t="s">
        <v>114</v>
      </c>
      <c r="J306" t="s">
        <v>8</v>
      </c>
      <c r="K306">
        <v>611</v>
      </c>
      <c r="L306">
        <v>5</v>
      </c>
      <c r="M306" t="s">
        <v>155</v>
      </c>
      <c r="N306" t="s">
        <v>231</v>
      </c>
      <c r="O306" t="s">
        <v>117</v>
      </c>
      <c r="P306" t="s">
        <v>117</v>
      </c>
      <c r="Q306" t="s">
        <v>118</v>
      </c>
      <c r="R306" t="s">
        <v>142</v>
      </c>
      <c r="S306" t="s">
        <v>120</v>
      </c>
      <c r="T306" s="1">
        <v>121126</v>
      </c>
      <c r="U306" s="1">
        <v>118785</v>
      </c>
      <c r="V306" s="1">
        <v>130056</v>
      </c>
      <c r="W306" s="1">
        <v>80752</v>
      </c>
      <c r="X306" s="1">
        <v>80332</v>
      </c>
      <c r="Y306" s="1">
        <v>101010</v>
      </c>
      <c r="Z306" s="1">
        <v>191171</v>
      </c>
      <c r="AA306" s="1">
        <v>213327</v>
      </c>
      <c r="AB306" s="1">
        <v>136299</v>
      </c>
      <c r="AC306" s="1">
        <v>108106</v>
      </c>
      <c r="AD306" s="1">
        <v>81718</v>
      </c>
      <c r="AE306" s="1">
        <v>92228</v>
      </c>
      <c r="AF306" s="1">
        <v>41032</v>
      </c>
      <c r="AG306" s="1">
        <v>40238</v>
      </c>
      <c r="AH306" s="1">
        <v>44057</v>
      </c>
      <c r="AI306" s="1">
        <v>27355</v>
      </c>
      <c r="AJ306" s="1">
        <v>27213</v>
      </c>
      <c r="AK306" s="1">
        <v>34217</v>
      </c>
      <c r="AL306" s="1">
        <v>64760</v>
      </c>
      <c r="AM306" s="1">
        <v>72264</v>
      </c>
      <c r="AN306" s="1">
        <v>46171</v>
      </c>
      <c r="AO306" s="1">
        <v>36621</v>
      </c>
      <c r="AP306" s="1">
        <v>27682</v>
      </c>
      <c r="AQ306" s="1">
        <v>31242</v>
      </c>
      <c r="AR306" s="2">
        <v>1.04</v>
      </c>
      <c r="AS306" s="2">
        <v>1.04</v>
      </c>
      <c r="AT306" s="2">
        <v>1.04</v>
      </c>
      <c r="AU306" s="2">
        <v>1.04</v>
      </c>
      <c r="AV306" s="2">
        <v>1.04</v>
      </c>
      <c r="AW306" s="2">
        <v>1.04</v>
      </c>
      <c r="AX306" s="2">
        <v>1.04</v>
      </c>
      <c r="AY306" s="2">
        <v>1.04</v>
      </c>
      <c r="AZ306" s="2">
        <v>1.04</v>
      </c>
      <c r="BA306" s="2">
        <v>1.04</v>
      </c>
      <c r="BB306" s="2">
        <v>1.04</v>
      </c>
      <c r="BC306" s="2">
        <v>1.04</v>
      </c>
      <c r="BD306" s="1">
        <v>125971</v>
      </c>
      <c r="BE306" s="1">
        <v>123536</v>
      </c>
      <c r="BF306" s="1">
        <v>135258</v>
      </c>
      <c r="BG306" s="1">
        <v>83982</v>
      </c>
      <c r="BH306" s="1">
        <v>83545</v>
      </c>
      <c r="BI306" s="1">
        <v>105050</v>
      </c>
      <c r="BJ306" s="1">
        <v>198818</v>
      </c>
      <c r="BK306" s="1">
        <v>221860</v>
      </c>
      <c r="BL306" s="1">
        <v>141751</v>
      </c>
      <c r="BM306" s="1">
        <v>112430</v>
      </c>
      <c r="BN306" s="1">
        <v>84987</v>
      </c>
      <c r="BO306" s="1">
        <v>95917</v>
      </c>
      <c r="BP306" s="1">
        <v>42673</v>
      </c>
      <c r="BQ306" s="1">
        <v>41848</v>
      </c>
      <c r="BR306" s="1">
        <v>45819</v>
      </c>
      <c r="BS306" s="1">
        <v>28449</v>
      </c>
      <c r="BT306" s="1">
        <v>28301</v>
      </c>
      <c r="BU306" s="1">
        <v>35586</v>
      </c>
      <c r="BV306" s="1">
        <v>67350</v>
      </c>
      <c r="BW306" s="1">
        <v>75155</v>
      </c>
      <c r="BX306" s="1">
        <v>48018</v>
      </c>
      <c r="BY306" s="1">
        <v>38086</v>
      </c>
      <c r="BZ306" s="1">
        <v>28789</v>
      </c>
      <c r="CA306" s="1">
        <v>32492</v>
      </c>
      <c r="CB306" s="1">
        <v>9314.9549999999999</v>
      </c>
      <c r="CC306" s="1">
        <v>9134.9549999999999</v>
      </c>
      <c r="CD306" s="1">
        <v>10001.719999999999</v>
      </c>
      <c r="CE306" s="1">
        <v>6210.1059999999998</v>
      </c>
      <c r="CF306" s="1">
        <v>6177.7860000000001</v>
      </c>
      <c r="CG306" s="1">
        <v>7767.9709999999995</v>
      </c>
      <c r="CH306" s="1">
        <v>14701.686</v>
      </c>
      <c r="CI306" s="1">
        <v>16405.547999999999</v>
      </c>
      <c r="CJ306" s="1">
        <v>10481.791999999999</v>
      </c>
      <c r="CK306" s="1">
        <v>8313.6630000000005</v>
      </c>
      <c r="CL306" s="1">
        <v>6284.3739999999998</v>
      </c>
      <c r="CM306" s="1">
        <v>7092.6149999999998</v>
      </c>
      <c r="CN306" s="1">
        <v>1454910</v>
      </c>
      <c r="CO306" s="1">
        <v>492852</v>
      </c>
      <c r="CP306" s="1">
        <v>1513105</v>
      </c>
      <c r="CQ306" s="1">
        <v>512566</v>
      </c>
      <c r="CR306" s="1">
        <v>111887.17</v>
      </c>
      <c r="CS306">
        <v>2018</v>
      </c>
      <c r="CT306">
        <v>13523.489779927404</v>
      </c>
      <c r="CV306">
        <v>475.6390309534886</v>
      </c>
      <c r="CW306">
        <v>64.322995740340772</v>
      </c>
    </row>
    <row r="307" spans="1:101">
      <c r="A307" s="100">
        <v>54937</v>
      </c>
      <c r="B307" t="s">
        <v>122</v>
      </c>
      <c r="C307" t="s">
        <v>109</v>
      </c>
      <c r="D307" t="s">
        <v>663</v>
      </c>
      <c r="E307" t="s">
        <v>664</v>
      </c>
      <c r="F307">
        <v>20347</v>
      </c>
      <c r="G307" s="103" t="s">
        <v>112</v>
      </c>
      <c r="H307" t="s">
        <v>113</v>
      </c>
      <c r="I307" t="s">
        <v>114</v>
      </c>
      <c r="J307" t="s">
        <v>8</v>
      </c>
      <c r="K307">
        <v>611</v>
      </c>
      <c r="L307">
        <v>5</v>
      </c>
      <c r="M307" t="s">
        <v>155</v>
      </c>
      <c r="N307" t="s">
        <v>242</v>
      </c>
      <c r="O307" t="s">
        <v>117</v>
      </c>
      <c r="P307" t="s">
        <v>117</v>
      </c>
      <c r="Q307" t="s">
        <v>118</v>
      </c>
      <c r="R307" t="s">
        <v>142</v>
      </c>
      <c r="S307" t="s">
        <v>120</v>
      </c>
      <c r="T307" s="1">
        <v>9490</v>
      </c>
      <c r="U307" s="1">
        <v>9306</v>
      </c>
      <c r="V307" s="1">
        <v>10189</v>
      </c>
      <c r="W307" s="1">
        <v>6326</v>
      </c>
      <c r="X307" s="1">
        <v>6293</v>
      </c>
      <c r="Y307" s="1">
        <v>7913</v>
      </c>
      <c r="Z307" s="1">
        <v>14977</v>
      </c>
      <c r="AA307" s="1">
        <v>16712</v>
      </c>
      <c r="AB307" s="1">
        <v>10678</v>
      </c>
      <c r="AC307" s="1">
        <v>8469</v>
      </c>
      <c r="AD307" s="1">
        <v>6402</v>
      </c>
      <c r="AE307" s="1">
        <v>7225</v>
      </c>
      <c r="AF307" s="1">
        <v>5948</v>
      </c>
      <c r="AG307" s="1">
        <v>5833</v>
      </c>
      <c r="AH307" s="1">
        <v>6387</v>
      </c>
      <c r="AI307" s="1">
        <v>3966</v>
      </c>
      <c r="AJ307" s="1">
        <v>3945</v>
      </c>
      <c r="AK307" s="1">
        <v>4961</v>
      </c>
      <c r="AL307" s="1">
        <v>9389</v>
      </c>
      <c r="AM307" s="1">
        <v>10476</v>
      </c>
      <c r="AN307" s="1">
        <v>6694</v>
      </c>
      <c r="AO307" s="1">
        <v>5309</v>
      </c>
      <c r="AP307" s="1">
        <v>4013</v>
      </c>
      <c r="AQ307" s="1">
        <v>4529</v>
      </c>
      <c r="AR307" s="2">
        <v>1.0189999999999999</v>
      </c>
      <c r="AS307" s="2">
        <v>1.0189999999999999</v>
      </c>
      <c r="AT307" s="2">
        <v>1.0189999999999999</v>
      </c>
      <c r="AU307" s="2">
        <v>1.0189999999999999</v>
      </c>
      <c r="AV307" s="2">
        <v>1.0189999999999999</v>
      </c>
      <c r="AW307" s="2">
        <v>1.0189999999999999</v>
      </c>
      <c r="AX307" s="2">
        <v>1.0189999999999999</v>
      </c>
      <c r="AY307" s="2">
        <v>1.0189999999999999</v>
      </c>
      <c r="AZ307" s="2">
        <v>1.0189999999999999</v>
      </c>
      <c r="BA307" s="2">
        <v>1.0189999999999999</v>
      </c>
      <c r="BB307" s="2">
        <v>1.0189999999999999</v>
      </c>
      <c r="BC307" s="2">
        <v>1.0189999999999999</v>
      </c>
      <c r="BD307" s="1">
        <v>9670</v>
      </c>
      <c r="BE307" s="1">
        <v>9483</v>
      </c>
      <c r="BF307" s="1">
        <v>10383</v>
      </c>
      <c r="BG307" s="1">
        <v>6446</v>
      </c>
      <c r="BH307" s="1">
        <v>6413</v>
      </c>
      <c r="BI307" s="1">
        <v>8063</v>
      </c>
      <c r="BJ307" s="1">
        <v>15262</v>
      </c>
      <c r="BK307" s="1">
        <v>17030</v>
      </c>
      <c r="BL307" s="1">
        <v>10881</v>
      </c>
      <c r="BM307" s="1">
        <v>8630</v>
      </c>
      <c r="BN307" s="1">
        <v>6524</v>
      </c>
      <c r="BO307" s="1">
        <v>7362</v>
      </c>
      <c r="BP307" s="1">
        <v>6061</v>
      </c>
      <c r="BQ307" s="1">
        <v>5944</v>
      </c>
      <c r="BR307" s="1">
        <v>6508</v>
      </c>
      <c r="BS307" s="1">
        <v>4041</v>
      </c>
      <c r="BT307" s="1">
        <v>4020</v>
      </c>
      <c r="BU307" s="1">
        <v>5055</v>
      </c>
      <c r="BV307" s="1">
        <v>9567</v>
      </c>
      <c r="BW307" s="1">
        <v>10675</v>
      </c>
      <c r="BX307" s="1">
        <v>6821</v>
      </c>
      <c r="BY307" s="1">
        <v>5410</v>
      </c>
      <c r="BZ307" s="1">
        <v>4089</v>
      </c>
      <c r="CA307" s="1">
        <v>4615</v>
      </c>
      <c r="CB307" s="1">
        <v>818.24599999999998</v>
      </c>
      <c r="CC307" s="1">
        <v>802.43499999999995</v>
      </c>
      <c r="CD307" s="1">
        <v>878.57399999999996</v>
      </c>
      <c r="CE307" s="1">
        <v>545.51</v>
      </c>
      <c r="CF307" s="1">
        <v>542.67100000000005</v>
      </c>
      <c r="CG307" s="1">
        <v>682.35599999999999</v>
      </c>
      <c r="CH307" s="1">
        <v>1291.4290000000001</v>
      </c>
      <c r="CI307" s="1">
        <v>1441.1</v>
      </c>
      <c r="CJ307" s="1">
        <v>920.74400000000003</v>
      </c>
      <c r="CK307" s="1">
        <v>730.29100000000005</v>
      </c>
      <c r="CL307" s="1">
        <v>552.03300000000002</v>
      </c>
      <c r="CM307" s="1">
        <v>623.03099999999995</v>
      </c>
      <c r="CN307" s="1">
        <v>113980</v>
      </c>
      <c r="CO307" s="1">
        <v>71450</v>
      </c>
      <c r="CP307" s="1">
        <v>116147</v>
      </c>
      <c r="CQ307" s="1">
        <v>72806</v>
      </c>
      <c r="CR307" s="1">
        <v>9828.42</v>
      </c>
      <c r="CS307">
        <v>2018</v>
      </c>
      <c r="CT307">
        <v>11817.46404813795</v>
      </c>
      <c r="CV307">
        <v>475.6390309534886</v>
      </c>
      <c r="CW307">
        <v>56.208471481840249</v>
      </c>
    </row>
    <row r="308" spans="1:101">
      <c r="A308" s="100">
        <v>54945</v>
      </c>
      <c r="B308" t="s">
        <v>108</v>
      </c>
      <c r="C308" t="s">
        <v>109</v>
      </c>
      <c r="D308" t="s">
        <v>665</v>
      </c>
      <c r="E308" t="s">
        <v>258</v>
      </c>
      <c r="F308">
        <v>4426</v>
      </c>
      <c r="G308" s="103" t="s">
        <v>121</v>
      </c>
      <c r="H308" t="s">
        <v>113</v>
      </c>
      <c r="I308" t="s">
        <v>114</v>
      </c>
      <c r="J308" t="s">
        <v>8</v>
      </c>
      <c r="K308">
        <v>22</v>
      </c>
      <c r="L308">
        <v>2</v>
      </c>
      <c r="M308" t="s">
        <v>115</v>
      </c>
      <c r="N308" t="s">
        <v>243</v>
      </c>
      <c r="O308" t="s">
        <v>220</v>
      </c>
      <c r="P308" t="s">
        <v>266</v>
      </c>
      <c r="Q308" t="s">
        <v>118</v>
      </c>
      <c r="R308" t="s">
        <v>119</v>
      </c>
      <c r="S308" t="s">
        <v>267</v>
      </c>
      <c r="T308" s="1">
        <v>0</v>
      </c>
      <c r="U308" s="1">
        <v>0</v>
      </c>
      <c r="V308" s="1">
        <v>0</v>
      </c>
      <c r="W308" s="1">
        <v>0</v>
      </c>
      <c r="X308" s="1">
        <v>0</v>
      </c>
      <c r="Y308" s="1">
        <v>0</v>
      </c>
      <c r="Z308" s="1">
        <v>0</v>
      </c>
      <c r="AA308" s="1">
        <v>0</v>
      </c>
      <c r="AB308" s="1">
        <v>0</v>
      </c>
      <c r="AC308" s="1">
        <v>0</v>
      </c>
      <c r="AD308" s="1">
        <v>0</v>
      </c>
      <c r="AE308" s="1">
        <v>0</v>
      </c>
      <c r="AF308" s="1">
        <v>0</v>
      </c>
      <c r="AG308" s="1">
        <v>0</v>
      </c>
      <c r="AH308" s="1">
        <v>0</v>
      </c>
      <c r="AI308" s="1">
        <v>0</v>
      </c>
      <c r="AJ308" s="1">
        <v>0</v>
      </c>
      <c r="AK308" s="1">
        <v>0</v>
      </c>
      <c r="AL308" s="1">
        <v>0</v>
      </c>
      <c r="AM308" s="1">
        <v>0</v>
      </c>
      <c r="AN308" s="1">
        <v>0</v>
      </c>
      <c r="AO308" s="1">
        <v>0</v>
      </c>
      <c r="AP308" s="1">
        <v>0</v>
      </c>
      <c r="AQ308" s="1">
        <v>0</v>
      </c>
      <c r="AR308" s="2">
        <v>0</v>
      </c>
      <c r="AS308" s="2">
        <v>0</v>
      </c>
      <c r="AT308" s="2">
        <v>0</v>
      </c>
      <c r="AU308" s="2">
        <v>0</v>
      </c>
      <c r="AV308" s="2">
        <v>0</v>
      </c>
      <c r="AW308" s="2">
        <v>0</v>
      </c>
      <c r="AX308" s="2">
        <v>0</v>
      </c>
      <c r="AY308" s="2">
        <v>0</v>
      </c>
      <c r="AZ308" s="2">
        <v>0</v>
      </c>
      <c r="BA308" s="2">
        <v>0</v>
      </c>
      <c r="BB308" s="2">
        <v>0</v>
      </c>
      <c r="BC308" s="2">
        <v>0</v>
      </c>
      <c r="BD308" s="1">
        <v>0</v>
      </c>
      <c r="BE308" s="1">
        <v>0</v>
      </c>
      <c r="BF308" s="1">
        <v>0</v>
      </c>
      <c r="BG308" s="1">
        <v>0</v>
      </c>
      <c r="BH308" s="1">
        <v>0</v>
      </c>
      <c r="BI308" s="1">
        <v>0</v>
      </c>
      <c r="BJ308" s="1">
        <v>0</v>
      </c>
      <c r="BK308" s="1">
        <v>0</v>
      </c>
      <c r="BL308" s="1">
        <v>0</v>
      </c>
      <c r="BM308" s="1">
        <v>0</v>
      </c>
      <c r="BN308" s="1">
        <v>0</v>
      </c>
      <c r="BO308" s="1">
        <v>0</v>
      </c>
      <c r="BP308" s="1">
        <v>0</v>
      </c>
      <c r="BQ308" s="1">
        <v>0</v>
      </c>
      <c r="BR308" s="1">
        <v>0</v>
      </c>
      <c r="BS308" s="1">
        <v>0</v>
      </c>
      <c r="BT308" s="1">
        <v>0</v>
      </c>
      <c r="BU308" s="1">
        <v>0</v>
      </c>
      <c r="BV308" s="1">
        <v>0</v>
      </c>
      <c r="BW308" s="1">
        <v>0</v>
      </c>
      <c r="BX308" s="1">
        <v>0</v>
      </c>
      <c r="BY308" s="1">
        <v>0</v>
      </c>
      <c r="BZ308" s="1">
        <v>0</v>
      </c>
      <c r="CA308" s="1">
        <v>0</v>
      </c>
      <c r="CB308" s="1">
        <v>0</v>
      </c>
      <c r="CC308" s="1">
        <v>0</v>
      </c>
      <c r="CD308" s="1">
        <v>0</v>
      </c>
      <c r="CE308" s="1">
        <v>0</v>
      </c>
      <c r="CF308" s="1">
        <v>0</v>
      </c>
      <c r="CG308" s="1">
        <v>0</v>
      </c>
      <c r="CH308" s="1">
        <v>0</v>
      </c>
      <c r="CI308" s="1">
        <v>0</v>
      </c>
      <c r="CJ308" s="1">
        <v>0</v>
      </c>
      <c r="CK308" s="1">
        <v>0</v>
      </c>
      <c r="CL308" s="1">
        <v>0</v>
      </c>
      <c r="CM308" s="1">
        <v>0</v>
      </c>
      <c r="CN308" s="1">
        <v>0</v>
      </c>
      <c r="CO308" s="1">
        <v>0</v>
      </c>
      <c r="CP308" s="1">
        <v>0</v>
      </c>
      <c r="CQ308" s="1">
        <v>0</v>
      </c>
      <c r="CR308" s="1">
        <v>0</v>
      </c>
      <c r="CS308">
        <v>2018</v>
      </c>
      <c r="CT308" t="s">
        <v>8</v>
      </c>
      <c r="CV308">
        <v>386</v>
      </c>
      <c r="CW308" t="s">
        <v>8</v>
      </c>
    </row>
    <row r="309" spans="1:101">
      <c r="A309" s="100">
        <v>54945</v>
      </c>
      <c r="B309" t="s">
        <v>108</v>
      </c>
      <c r="C309" t="s">
        <v>109</v>
      </c>
      <c r="D309" t="s">
        <v>665</v>
      </c>
      <c r="E309" t="s">
        <v>258</v>
      </c>
      <c r="F309">
        <v>4426</v>
      </c>
      <c r="G309" s="103" t="s">
        <v>121</v>
      </c>
      <c r="H309" t="s">
        <v>113</v>
      </c>
      <c r="I309" t="s">
        <v>114</v>
      </c>
      <c r="J309" t="s">
        <v>8</v>
      </c>
      <c r="K309">
        <v>22</v>
      </c>
      <c r="L309">
        <v>2</v>
      </c>
      <c r="M309" t="s">
        <v>115</v>
      </c>
      <c r="N309" t="s">
        <v>243</v>
      </c>
      <c r="O309" t="s">
        <v>514</v>
      </c>
      <c r="P309" t="s">
        <v>213</v>
      </c>
      <c r="Q309" t="s">
        <v>118</v>
      </c>
      <c r="R309" t="s">
        <v>119</v>
      </c>
      <c r="S309" t="s">
        <v>267</v>
      </c>
      <c r="T309" s="1">
        <v>23757</v>
      </c>
      <c r="U309" s="1">
        <v>29227</v>
      </c>
      <c r="V309" s="1">
        <v>22678</v>
      </c>
      <c r="W309" s="1">
        <v>31945</v>
      </c>
      <c r="X309" s="1">
        <v>28258</v>
      </c>
      <c r="Y309" s="1">
        <v>21479</v>
      </c>
      <c r="Z309" s="1">
        <v>27887</v>
      </c>
      <c r="AA309" s="1">
        <v>28980</v>
      </c>
      <c r="AB309" s="1">
        <v>24425</v>
      </c>
      <c r="AC309" s="1">
        <v>22100</v>
      </c>
      <c r="AD309" s="1">
        <v>2701</v>
      </c>
      <c r="AE309" s="1">
        <v>0</v>
      </c>
      <c r="AF309" s="1">
        <v>23757</v>
      </c>
      <c r="AG309" s="1">
        <v>29227</v>
      </c>
      <c r="AH309" s="1">
        <v>22678</v>
      </c>
      <c r="AI309" s="1">
        <v>31945</v>
      </c>
      <c r="AJ309" s="1">
        <v>28258</v>
      </c>
      <c r="AK309" s="1">
        <v>21479</v>
      </c>
      <c r="AL309" s="1">
        <v>27887</v>
      </c>
      <c r="AM309" s="1">
        <v>28980</v>
      </c>
      <c r="AN309" s="1">
        <v>24425</v>
      </c>
      <c r="AO309" s="1">
        <v>22100</v>
      </c>
      <c r="AP309" s="1">
        <v>2701</v>
      </c>
      <c r="AQ309" s="1">
        <v>0</v>
      </c>
      <c r="AR309" s="2">
        <v>9.5139999999999993</v>
      </c>
      <c r="AS309" s="2">
        <v>8.8209999999999997</v>
      </c>
      <c r="AT309" s="2">
        <v>9.1159999999999997</v>
      </c>
      <c r="AU309" s="2">
        <v>8.8770000000000007</v>
      </c>
      <c r="AV309" s="2">
        <v>9.0920000000000005</v>
      </c>
      <c r="AW309" s="2">
        <v>9.81</v>
      </c>
      <c r="AX309" s="2">
        <v>7.9690000000000003</v>
      </c>
      <c r="AY309" s="2">
        <v>9.1289999999999996</v>
      </c>
      <c r="AZ309" s="2">
        <v>7.77</v>
      </c>
      <c r="BA309" s="2">
        <v>8.5830000000000002</v>
      </c>
      <c r="BB309" s="2">
        <v>8.5820000000000007</v>
      </c>
      <c r="BC309" s="2">
        <v>0</v>
      </c>
      <c r="BD309" s="1">
        <v>226024</v>
      </c>
      <c r="BE309" s="1">
        <v>257811</v>
      </c>
      <c r="BF309" s="1">
        <v>206733</v>
      </c>
      <c r="BG309" s="1">
        <v>283576</v>
      </c>
      <c r="BH309" s="1">
        <v>256922</v>
      </c>
      <c r="BI309" s="1">
        <v>210709</v>
      </c>
      <c r="BJ309" s="1">
        <v>222232</v>
      </c>
      <c r="BK309" s="1">
        <v>264558</v>
      </c>
      <c r="BL309" s="1">
        <v>189782</v>
      </c>
      <c r="BM309" s="1">
        <v>189684</v>
      </c>
      <c r="BN309" s="1">
        <v>23180</v>
      </c>
      <c r="BO309" s="1">
        <v>0</v>
      </c>
      <c r="BP309" s="1">
        <v>226024</v>
      </c>
      <c r="BQ309" s="1">
        <v>257811</v>
      </c>
      <c r="BR309" s="1">
        <v>206733</v>
      </c>
      <c r="BS309" s="1">
        <v>283576</v>
      </c>
      <c r="BT309" s="1">
        <v>256922</v>
      </c>
      <c r="BU309" s="1">
        <v>210709</v>
      </c>
      <c r="BV309" s="1">
        <v>222232</v>
      </c>
      <c r="BW309" s="1">
        <v>264558</v>
      </c>
      <c r="BX309" s="1">
        <v>189782</v>
      </c>
      <c r="BY309" s="1">
        <v>189684</v>
      </c>
      <c r="BZ309" s="1">
        <v>23180</v>
      </c>
      <c r="CA309" s="1">
        <v>0</v>
      </c>
      <c r="CB309" s="1">
        <v>9607.2009999999991</v>
      </c>
      <c r="CC309" s="1">
        <v>12911.022000000001</v>
      </c>
      <c r="CD309" s="1">
        <v>9446.6980000000003</v>
      </c>
      <c r="CE309" s="1">
        <v>14355.732</v>
      </c>
      <c r="CF309" s="1">
        <v>12783.541999999999</v>
      </c>
      <c r="CG309" s="1">
        <v>9102.1200000000008</v>
      </c>
      <c r="CH309" s="1">
        <v>12191.629000000001</v>
      </c>
      <c r="CI309" s="1">
        <v>11559.18</v>
      </c>
      <c r="CJ309" s="1">
        <v>9797.7180000000008</v>
      </c>
      <c r="CK309" s="1">
        <v>8682.5879999999997</v>
      </c>
      <c r="CL309" s="1">
        <v>1073.2750000000001</v>
      </c>
      <c r="CM309" s="1">
        <v>0</v>
      </c>
      <c r="CN309" s="1">
        <v>263437</v>
      </c>
      <c r="CO309" s="1">
        <v>263437</v>
      </c>
      <c r="CP309" s="1">
        <v>2331211</v>
      </c>
      <c r="CQ309" s="1">
        <v>2331211</v>
      </c>
      <c r="CR309" s="1">
        <v>111510.71</v>
      </c>
      <c r="CS309">
        <v>2018</v>
      </c>
      <c r="CT309">
        <v>20905.713899588656</v>
      </c>
      <c r="CV309">
        <v>50</v>
      </c>
      <c r="CW309">
        <v>10.452856949794329</v>
      </c>
    </row>
    <row r="310" spans="1:101">
      <c r="A310" s="100">
        <v>54945</v>
      </c>
      <c r="B310" t="s">
        <v>108</v>
      </c>
      <c r="C310" t="s">
        <v>109</v>
      </c>
      <c r="D310" t="s">
        <v>665</v>
      </c>
      <c r="E310" t="s">
        <v>258</v>
      </c>
      <c r="F310">
        <v>4426</v>
      </c>
      <c r="G310" s="103" t="s">
        <v>121</v>
      </c>
      <c r="H310" t="s">
        <v>113</v>
      </c>
      <c r="I310" t="s">
        <v>114</v>
      </c>
      <c r="J310" t="s">
        <v>8</v>
      </c>
      <c r="K310">
        <v>22</v>
      </c>
      <c r="L310">
        <v>2</v>
      </c>
      <c r="M310" t="s">
        <v>115</v>
      </c>
      <c r="N310" t="s">
        <v>243</v>
      </c>
      <c r="O310" t="s">
        <v>515</v>
      </c>
      <c r="P310" t="s">
        <v>310</v>
      </c>
      <c r="Q310" t="s">
        <v>118</v>
      </c>
      <c r="R310" t="s">
        <v>119</v>
      </c>
      <c r="S310" t="s">
        <v>267</v>
      </c>
      <c r="T310" s="1">
        <v>13362</v>
      </c>
      <c r="U310" s="1">
        <v>16440</v>
      </c>
      <c r="V310" s="1">
        <v>12756</v>
      </c>
      <c r="W310" s="1">
        <v>17969</v>
      </c>
      <c r="X310" s="1">
        <v>15896</v>
      </c>
      <c r="Y310" s="1">
        <v>12082</v>
      </c>
      <c r="Z310" s="1">
        <v>15687</v>
      </c>
      <c r="AA310" s="1">
        <v>16301</v>
      </c>
      <c r="AB310" s="1">
        <v>13740</v>
      </c>
      <c r="AC310" s="1">
        <v>12432</v>
      </c>
      <c r="AD310" s="1">
        <v>1519</v>
      </c>
      <c r="AE310" s="1">
        <v>0</v>
      </c>
      <c r="AF310" s="1">
        <v>13362</v>
      </c>
      <c r="AG310" s="1">
        <v>16440</v>
      </c>
      <c r="AH310" s="1">
        <v>12756</v>
      </c>
      <c r="AI310" s="1">
        <v>17969</v>
      </c>
      <c r="AJ310" s="1">
        <v>15896</v>
      </c>
      <c r="AK310" s="1">
        <v>12082</v>
      </c>
      <c r="AL310" s="1">
        <v>15687</v>
      </c>
      <c r="AM310" s="1">
        <v>16301</v>
      </c>
      <c r="AN310" s="1">
        <v>13740</v>
      </c>
      <c r="AO310" s="1">
        <v>12432</v>
      </c>
      <c r="AP310" s="1">
        <v>1519</v>
      </c>
      <c r="AQ310" s="1">
        <v>0</v>
      </c>
      <c r="AR310" s="2">
        <v>16.253</v>
      </c>
      <c r="AS310" s="2">
        <v>15.068</v>
      </c>
      <c r="AT310" s="2">
        <v>15.571999999999999</v>
      </c>
      <c r="AU310" s="2">
        <v>15.163</v>
      </c>
      <c r="AV310" s="2">
        <v>15.53</v>
      </c>
      <c r="AW310" s="2">
        <v>16.754999999999999</v>
      </c>
      <c r="AX310" s="2">
        <v>13.611000000000001</v>
      </c>
      <c r="AY310" s="2">
        <v>15.593999999999999</v>
      </c>
      <c r="AZ310" s="2">
        <v>13.27</v>
      </c>
      <c r="BA310" s="2">
        <v>14.659000000000001</v>
      </c>
      <c r="BB310" s="2">
        <v>14.661</v>
      </c>
      <c r="BC310" s="2">
        <v>0</v>
      </c>
      <c r="BD310" s="1">
        <v>217173</v>
      </c>
      <c r="BE310" s="1">
        <v>247718</v>
      </c>
      <c r="BF310" s="1">
        <v>198636</v>
      </c>
      <c r="BG310" s="1">
        <v>272464</v>
      </c>
      <c r="BH310" s="1">
        <v>246865</v>
      </c>
      <c r="BI310" s="1">
        <v>202434</v>
      </c>
      <c r="BJ310" s="1">
        <v>213516</v>
      </c>
      <c r="BK310" s="1">
        <v>254198</v>
      </c>
      <c r="BL310" s="1">
        <v>182330</v>
      </c>
      <c r="BM310" s="1">
        <v>182241</v>
      </c>
      <c r="BN310" s="1">
        <v>22270</v>
      </c>
      <c r="BO310" s="1">
        <v>0</v>
      </c>
      <c r="BP310" s="1">
        <v>217173</v>
      </c>
      <c r="BQ310" s="1">
        <v>247718</v>
      </c>
      <c r="BR310" s="1">
        <v>198636</v>
      </c>
      <c r="BS310" s="1">
        <v>272464</v>
      </c>
      <c r="BT310" s="1">
        <v>246865</v>
      </c>
      <c r="BU310" s="1">
        <v>202434</v>
      </c>
      <c r="BV310" s="1">
        <v>213516</v>
      </c>
      <c r="BW310" s="1">
        <v>254198</v>
      </c>
      <c r="BX310" s="1">
        <v>182330</v>
      </c>
      <c r="BY310" s="1">
        <v>182241</v>
      </c>
      <c r="BZ310" s="1">
        <v>22270</v>
      </c>
      <c r="CA310" s="1">
        <v>0</v>
      </c>
      <c r="CB310" s="1">
        <v>9230.9650000000001</v>
      </c>
      <c r="CC310" s="1">
        <v>12405.549000000001</v>
      </c>
      <c r="CD310" s="1">
        <v>9076.74</v>
      </c>
      <c r="CE310" s="1">
        <v>13793.207</v>
      </c>
      <c r="CF310" s="1">
        <v>12283.147999999999</v>
      </c>
      <c r="CG310" s="1">
        <v>8744.6560000000009</v>
      </c>
      <c r="CH310" s="1">
        <v>11713.483</v>
      </c>
      <c r="CI310" s="1">
        <v>11106.5</v>
      </c>
      <c r="CJ310" s="1">
        <v>9412.9770000000008</v>
      </c>
      <c r="CK310" s="1">
        <v>8341.8649999999998</v>
      </c>
      <c r="CL310" s="1">
        <v>1031.144</v>
      </c>
      <c r="CM310" s="1">
        <v>0</v>
      </c>
      <c r="CN310" s="1">
        <v>148184</v>
      </c>
      <c r="CO310" s="1">
        <v>148184</v>
      </c>
      <c r="CP310" s="1">
        <v>2239845</v>
      </c>
      <c r="CQ310" s="1">
        <v>2239845</v>
      </c>
      <c r="CR310" s="1">
        <v>107140.23</v>
      </c>
      <c r="CS310">
        <v>2018</v>
      </c>
      <c r="CT310">
        <v>20905.732608563561</v>
      </c>
      <c r="CV310">
        <v>50</v>
      </c>
      <c r="CW310">
        <v>10.45286630428178</v>
      </c>
    </row>
    <row r="311" spans="1:101">
      <c r="A311" s="100">
        <v>54945</v>
      </c>
      <c r="B311" t="s">
        <v>108</v>
      </c>
      <c r="C311" t="s">
        <v>109</v>
      </c>
      <c r="D311" t="s">
        <v>665</v>
      </c>
      <c r="E311" t="s">
        <v>258</v>
      </c>
      <c r="F311">
        <v>4426</v>
      </c>
      <c r="G311" s="103" t="s">
        <v>121</v>
      </c>
      <c r="H311" t="s">
        <v>113</v>
      </c>
      <c r="I311" t="s">
        <v>114</v>
      </c>
      <c r="J311" t="s">
        <v>8</v>
      </c>
      <c r="K311">
        <v>22</v>
      </c>
      <c r="L311">
        <v>2</v>
      </c>
      <c r="M311" t="s">
        <v>115</v>
      </c>
      <c r="N311" t="s">
        <v>243</v>
      </c>
      <c r="O311" t="s">
        <v>117</v>
      </c>
      <c r="P311" t="s">
        <v>117</v>
      </c>
      <c r="Q311" t="s">
        <v>118</v>
      </c>
      <c r="R311" t="s">
        <v>119</v>
      </c>
      <c r="S311" t="s">
        <v>120</v>
      </c>
      <c r="T311" s="1">
        <v>3485</v>
      </c>
      <c r="U311" s="1">
        <v>1937</v>
      </c>
      <c r="V311" s="1">
        <v>5862</v>
      </c>
      <c r="W311" s="1">
        <v>3181</v>
      </c>
      <c r="X311" s="1">
        <v>3908</v>
      </c>
      <c r="Y311" s="1">
        <v>3054</v>
      </c>
      <c r="Z311" s="1">
        <v>4355</v>
      </c>
      <c r="AA311" s="1">
        <v>4205</v>
      </c>
      <c r="AB311" s="1">
        <v>3653</v>
      </c>
      <c r="AC311" s="1">
        <v>2889</v>
      </c>
      <c r="AD311" s="1">
        <v>539</v>
      </c>
      <c r="AE311" s="1">
        <v>7668</v>
      </c>
      <c r="AF311" s="1">
        <v>3485</v>
      </c>
      <c r="AG311" s="1">
        <v>1937</v>
      </c>
      <c r="AH311" s="1">
        <v>5862</v>
      </c>
      <c r="AI311" s="1">
        <v>3181</v>
      </c>
      <c r="AJ311" s="1">
        <v>3908</v>
      </c>
      <c r="AK311" s="1">
        <v>3054</v>
      </c>
      <c r="AL311" s="1">
        <v>4355</v>
      </c>
      <c r="AM311" s="1">
        <v>4205</v>
      </c>
      <c r="AN311" s="1">
        <v>3653</v>
      </c>
      <c r="AO311" s="1">
        <v>2889</v>
      </c>
      <c r="AP311" s="1">
        <v>539</v>
      </c>
      <c r="AQ311" s="1">
        <v>7668</v>
      </c>
      <c r="AR311" s="2">
        <v>1.0249999999999999</v>
      </c>
      <c r="AS311" s="2">
        <v>1.0249999999999999</v>
      </c>
      <c r="AT311" s="2">
        <v>1.0249999999999999</v>
      </c>
      <c r="AU311" s="2">
        <v>1.0249999999999999</v>
      </c>
      <c r="AV311" s="2">
        <v>1.0249999999999999</v>
      </c>
      <c r="AW311" s="2">
        <v>1.0249999999999999</v>
      </c>
      <c r="AX311" s="2">
        <v>1.0249999999999999</v>
      </c>
      <c r="AY311" s="2">
        <v>1.0249999999999999</v>
      </c>
      <c r="AZ311" s="2">
        <v>1.0249999999999999</v>
      </c>
      <c r="BA311" s="2">
        <v>1.0249999999999999</v>
      </c>
      <c r="BB311" s="2">
        <v>1.0249999999999999</v>
      </c>
      <c r="BC311" s="2">
        <v>1.0249999999999999</v>
      </c>
      <c r="BD311" s="1">
        <v>3572</v>
      </c>
      <c r="BE311" s="1">
        <v>1985</v>
      </c>
      <c r="BF311" s="1">
        <v>6009</v>
      </c>
      <c r="BG311" s="1">
        <v>3261</v>
      </c>
      <c r="BH311" s="1">
        <v>4006</v>
      </c>
      <c r="BI311" s="1">
        <v>3130</v>
      </c>
      <c r="BJ311" s="1">
        <v>4464</v>
      </c>
      <c r="BK311" s="1">
        <v>4310</v>
      </c>
      <c r="BL311" s="1">
        <v>3744</v>
      </c>
      <c r="BM311" s="1">
        <v>2961</v>
      </c>
      <c r="BN311" s="1">
        <v>552</v>
      </c>
      <c r="BO311" s="1">
        <v>7860</v>
      </c>
      <c r="BP311" s="1">
        <v>3572</v>
      </c>
      <c r="BQ311" s="1">
        <v>1985</v>
      </c>
      <c r="BR311" s="1">
        <v>6009</v>
      </c>
      <c r="BS311" s="1">
        <v>3261</v>
      </c>
      <c r="BT311" s="1">
        <v>4006</v>
      </c>
      <c r="BU311" s="1">
        <v>3130</v>
      </c>
      <c r="BV311" s="1">
        <v>4464</v>
      </c>
      <c r="BW311" s="1">
        <v>4310</v>
      </c>
      <c r="BX311" s="1">
        <v>3744</v>
      </c>
      <c r="BY311" s="1">
        <v>2961</v>
      </c>
      <c r="BZ311" s="1">
        <v>552</v>
      </c>
      <c r="CA311" s="1">
        <v>7860</v>
      </c>
      <c r="CB311" s="1">
        <v>151.834</v>
      </c>
      <c r="CC311" s="1">
        <v>99.429000000000002</v>
      </c>
      <c r="CD311" s="1">
        <v>274.56200000000001</v>
      </c>
      <c r="CE311" s="1">
        <v>165.06100000000001</v>
      </c>
      <c r="CF311" s="1">
        <v>199.31</v>
      </c>
      <c r="CG311" s="1">
        <v>135.22399999999999</v>
      </c>
      <c r="CH311" s="1">
        <v>244.88800000000001</v>
      </c>
      <c r="CI311" s="1">
        <v>188.32</v>
      </c>
      <c r="CJ311" s="1">
        <v>193.30500000000001</v>
      </c>
      <c r="CK311" s="1">
        <v>135.547</v>
      </c>
      <c r="CL311" s="1">
        <v>25.581</v>
      </c>
      <c r="CM311" s="1">
        <v>0</v>
      </c>
      <c r="CN311" s="1">
        <v>44736</v>
      </c>
      <c r="CO311" s="1">
        <v>44736</v>
      </c>
      <c r="CP311" s="1">
        <v>45854</v>
      </c>
      <c r="CQ311" s="1">
        <v>45854</v>
      </c>
      <c r="CR311" s="1">
        <v>1813.0609999999999</v>
      </c>
      <c r="CS311">
        <v>2018</v>
      </c>
      <c r="CT311">
        <v>25290.930641605552</v>
      </c>
      <c r="CV311">
        <v>475.6390309534886</v>
      </c>
      <c r="CW311">
        <v>120.29353742285157</v>
      </c>
    </row>
    <row r="312" spans="1:101">
      <c r="A312" s="100">
        <v>55006</v>
      </c>
      <c r="B312" t="s">
        <v>108</v>
      </c>
      <c r="C312" t="s">
        <v>109</v>
      </c>
      <c r="D312" t="s">
        <v>667</v>
      </c>
      <c r="E312" t="s">
        <v>668</v>
      </c>
      <c r="F312">
        <v>57249</v>
      </c>
      <c r="G312" s="103" t="s">
        <v>189</v>
      </c>
      <c r="H312" t="s">
        <v>113</v>
      </c>
      <c r="I312" t="s">
        <v>114</v>
      </c>
      <c r="J312" t="s">
        <v>8</v>
      </c>
      <c r="K312">
        <v>22</v>
      </c>
      <c r="L312">
        <v>2</v>
      </c>
      <c r="M312" t="s">
        <v>115</v>
      </c>
      <c r="N312" t="s">
        <v>242</v>
      </c>
      <c r="O312" t="s">
        <v>212</v>
      </c>
      <c r="P312" t="s">
        <v>213</v>
      </c>
      <c r="Q312" t="s">
        <v>118</v>
      </c>
      <c r="R312" t="s">
        <v>142</v>
      </c>
      <c r="S312" t="s">
        <v>120</v>
      </c>
      <c r="T312" s="1">
        <v>31816</v>
      </c>
      <c r="U312" s="1">
        <v>32113</v>
      </c>
      <c r="V312" s="1">
        <v>33535</v>
      </c>
      <c r="W312" s="1">
        <v>27235</v>
      </c>
      <c r="X312" s="1">
        <v>29316</v>
      </c>
      <c r="Y312" s="1">
        <v>32908</v>
      </c>
      <c r="Z312" s="1">
        <v>34615</v>
      </c>
      <c r="AA312" s="1">
        <v>33837</v>
      </c>
      <c r="AB312" s="1">
        <v>33438</v>
      </c>
      <c r="AC312" s="1">
        <v>32898</v>
      </c>
      <c r="AD312" s="1">
        <v>33416</v>
      </c>
      <c r="AE312" s="1">
        <v>35588</v>
      </c>
      <c r="AF312" s="1">
        <v>31816</v>
      </c>
      <c r="AG312" s="1">
        <v>32113</v>
      </c>
      <c r="AH312" s="1">
        <v>33535</v>
      </c>
      <c r="AI312" s="1">
        <v>27235</v>
      </c>
      <c r="AJ312" s="1">
        <v>29316</v>
      </c>
      <c r="AK312" s="1">
        <v>32908</v>
      </c>
      <c r="AL312" s="1">
        <v>34615</v>
      </c>
      <c r="AM312" s="1">
        <v>33837</v>
      </c>
      <c r="AN312" s="1">
        <v>33438</v>
      </c>
      <c r="AO312" s="1">
        <v>32898</v>
      </c>
      <c r="AP312" s="1">
        <v>33416</v>
      </c>
      <c r="AQ312" s="1">
        <v>35588</v>
      </c>
      <c r="AR312" s="2">
        <v>0.40500000000000003</v>
      </c>
      <c r="AS312" s="2">
        <v>0.40500000000000003</v>
      </c>
      <c r="AT312" s="2">
        <v>0.40500000000000003</v>
      </c>
      <c r="AU312" s="2">
        <v>0.40500000000000003</v>
      </c>
      <c r="AV312" s="2">
        <v>0.40500000000000003</v>
      </c>
      <c r="AW312" s="2">
        <v>0.40500000000000003</v>
      </c>
      <c r="AX312" s="2">
        <v>0.40500000000000003</v>
      </c>
      <c r="AY312" s="2">
        <v>0.40500000000000003</v>
      </c>
      <c r="AZ312" s="2">
        <v>0.40500000000000003</v>
      </c>
      <c r="BA312" s="2">
        <v>0.40500000000000003</v>
      </c>
      <c r="BB312" s="2">
        <v>0.40500000000000003</v>
      </c>
      <c r="BC312" s="2">
        <v>0.40500000000000003</v>
      </c>
      <c r="BD312" s="1">
        <v>12885</v>
      </c>
      <c r="BE312" s="1">
        <v>13006</v>
      </c>
      <c r="BF312" s="1">
        <v>13582</v>
      </c>
      <c r="BG312" s="1">
        <v>11030</v>
      </c>
      <c r="BH312" s="1">
        <v>11873</v>
      </c>
      <c r="BI312" s="1">
        <v>13328</v>
      </c>
      <c r="BJ312" s="1">
        <v>14019</v>
      </c>
      <c r="BK312" s="1">
        <v>13704</v>
      </c>
      <c r="BL312" s="1">
        <v>13542</v>
      </c>
      <c r="BM312" s="1">
        <v>13324</v>
      </c>
      <c r="BN312" s="1">
        <v>13533</v>
      </c>
      <c r="BO312" s="1">
        <v>14413</v>
      </c>
      <c r="BP312" s="1">
        <v>12885</v>
      </c>
      <c r="BQ312" s="1">
        <v>13006</v>
      </c>
      <c r="BR312" s="1">
        <v>13582</v>
      </c>
      <c r="BS312" s="1">
        <v>11030</v>
      </c>
      <c r="BT312" s="1">
        <v>11873</v>
      </c>
      <c r="BU312" s="1">
        <v>13328</v>
      </c>
      <c r="BV312" s="1">
        <v>14019</v>
      </c>
      <c r="BW312" s="1">
        <v>13704</v>
      </c>
      <c r="BX312" s="1">
        <v>13542</v>
      </c>
      <c r="BY312" s="1">
        <v>13324</v>
      </c>
      <c r="BZ312" s="1">
        <v>13533</v>
      </c>
      <c r="CA312" s="1">
        <v>14413</v>
      </c>
      <c r="CB312" s="1">
        <v>1238.135</v>
      </c>
      <c r="CC312" s="1">
        <v>1249.7</v>
      </c>
      <c r="CD312" s="1">
        <v>1305.0309999999999</v>
      </c>
      <c r="CE312" s="1">
        <v>1059.866</v>
      </c>
      <c r="CF312" s="1">
        <v>1140.8620000000001</v>
      </c>
      <c r="CG312" s="1">
        <v>1280.627</v>
      </c>
      <c r="CH312" s="1">
        <v>1347.09</v>
      </c>
      <c r="CI312" s="1">
        <v>1316.8119999999999</v>
      </c>
      <c r="CJ312" s="1">
        <v>1301.278</v>
      </c>
      <c r="CK312" s="1">
        <v>1280.2460000000001</v>
      </c>
      <c r="CL312" s="1">
        <v>1300.4179999999999</v>
      </c>
      <c r="CM312" s="1">
        <v>1384.9349999999999</v>
      </c>
      <c r="CN312" s="1">
        <v>390715</v>
      </c>
      <c r="CO312" s="1">
        <v>390715</v>
      </c>
      <c r="CP312" s="1">
        <v>158239</v>
      </c>
      <c r="CQ312" s="1">
        <v>158239</v>
      </c>
      <c r="CR312" s="1">
        <v>15205</v>
      </c>
      <c r="CS312">
        <v>2018</v>
      </c>
      <c r="CT312">
        <v>10407.037158829333</v>
      </c>
      <c r="CV312">
        <v>0</v>
      </c>
      <c r="CW312">
        <v>0</v>
      </c>
    </row>
    <row r="313" spans="1:101">
      <c r="A313" s="100">
        <v>55031</v>
      </c>
      <c r="B313" t="s">
        <v>122</v>
      </c>
      <c r="C313" t="s">
        <v>109</v>
      </c>
      <c r="D313" t="s">
        <v>669</v>
      </c>
      <c r="E313" t="s">
        <v>624</v>
      </c>
      <c r="F313">
        <v>55738</v>
      </c>
      <c r="G313" s="103" t="s">
        <v>174</v>
      </c>
      <c r="H313" t="s">
        <v>113</v>
      </c>
      <c r="I313" t="s">
        <v>114</v>
      </c>
      <c r="J313" t="s">
        <v>8</v>
      </c>
      <c r="K313">
        <v>322</v>
      </c>
      <c r="L313">
        <v>7</v>
      </c>
      <c r="M313" t="s">
        <v>207</v>
      </c>
      <c r="N313" t="s">
        <v>231</v>
      </c>
      <c r="O313" t="s">
        <v>126</v>
      </c>
      <c r="P313" t="s">
        <v>126</v>
      </c>
      <c r="Q313" t="s">
        <v>118</v>
      </c>
      <c r="R313" t="s">
        <v>142</v>
      </c>
      <c r="S313" t="s">
        <v>127</v>
      </c>
      <c r="T313" s="1">
        <v>0</v>
      </c>
      <c r="U313" s="1">
        <v>0</v>
      </c>
      <c r="V313" s="1">
        <v>0</v>
      </c>
      <c r="W313" s="1">
        <v>0</v>
      </c>
      <c r="X313" s="1">
        <v>0</v>
      </c>
      <c r="Y313" s="1">
        <v>0</v>
      </c>
      <c r="Z313" s="1">
        <v>0</v>
      </c>
      <c r="AA313" s="1">
        <v>0</v>
      </c>
      <c r="AB313" s="1">
        <v>0</v>
      </c>
      <c r="AC313" s="1">
        <v>0</v>
      </c>
      <c r="AD313" s="1">
        <v>0</v>
      </c>
      <c r="AE313" s="1">
        <v>0</v>
      </c>
      <c r="AF313" s="1">
        <v>0</v>
      </c>
      <c r="AG313" s="1">
        <v>0</v>
      </c>
      <c r="AH313" s="1">
        <v>0</v>
      </c>
      <c r="AI313" s="1">
        <v>0</v>
      </c>
      <c r="AJ313" s="1">
        <v>0</v>
      </c>
      <c r="AK313" s="1">
        <v>0</v>
      </c>
      <c r="AL313" s="1">
        <v>0</v>
      </c>
      <c r="AM313" s="1">
        <v>0</v>
      </c>
      <c r="AN313" s="1">
        <v>0</v>
      </c>
      <c r="AO313" s="1">
        <v>0</v>
      </c>
      <c r="AP313" s="1">
        <v>0</v>
      </c>
      <c r="AQ313" s="1">
        <v>0</v>
      </c>
      <c r="AR313" s="2">
        <v>0</v>
      </c>
      <c r="AS313" s="2">
        <v>0</v>
      </c>
      <c r="AT313" s="2">
        <v>0</v>
      </c>
      <c r="AU313" s="2">
        <v>0</v>
      </c>
      <c r="AV313" s="2">
        <v>0</v>
      </c>
      <c r="AW313" s="2">
        <v>0</v>
      </c>
      <c r="AX313" s="2">
        <v>0</v>
      </c>
      <c r="AY313" s="2">
        <v>0</v>
      </c>
      <c r="AZ313" s="2">
        <v>0</v>
      </c>
      <c r="BA313" s="2">
        <v>0</v>
      </c>
      <c r="BB313" s="2">
        <v>0</v>
      </c>
      <c r="BC313" s="2">
        <v>0</v>
      </c>
      <c r="BD313" s="1">
        <v>0</v>
      </c>
      <c r="BE313" s="1">
        <v>0</v>
      </c>
      <c r="BF313" s="1">
        <v>0</v>
      </c>
      <c r="BG313" s="1">
        <v>0</v>
      </c>
      <c r="BH313" s="1">
        <v>0</v>
      </c>
      <c r="BI313" s="1">
        <v>0</v>
      </c>
      <c r="BJ313" s="1">
        <v>0</v>
      </c>
      <c r="BK313" s="1">
        <v>0</v>
      </c>
      <c r="BL313" s="1">
        <v>0</v>
      </c>
      <c r="BM313" s="1">
        <v>0</v>
      </c>
      <c r="BN313" s="1">
        <v>0</v>
      </c>
      <c r="BO313" s="1">
        <v>0</v>
      </c>
      <c r="BP313" s="1">
        <v>0</v>
      </c>
      <c r="BQ313" s="1">
        <v>0</v>
      </c>
      <c r="BR313" s="1">
        <v>0</v>
      </c>
      <c r="BS313" s="1">
        <v>0</v>
      </c>
      <c r="BT313" s="1">
        <v>0</v>
      </c>
      <c r="BU313" s="1">
        <v>0</v>
      </c>
      <c r="BV313" s="1">
        <v>0</v>
      </c>
      <c r="BW313" s="1">
        <v>0</v>
      </c>
      <c r="BX313" s="1">
        <v>0</v>
      </c>
      <c r="BY313" s="1">
        <v>0</v>
      </c>
      <c r="BZ313" s="1">
        <v>0</v>
      </c>
      <c r="CA313" s="1">
        <v>0</v>
      </c>
      <c r="CB313" s="1">
        <v>0</v>
      </c>
      <c r="CC313" s="1">
        <v>0</v>
      </c>
      <c r="CD313" s="1">
        <v>0</v>
      </c>
      <c r="CE313" s="1">
        <v>0</v>
      </c>
      <c r="CF313" s="1">
        <v>0</v>
      </c>
      <c r="CG313" s="1">
        <v>0</v>
      </c>
      <c r="CH313" s="1">
        <v>0</v>
      </c>
      <c r="CI313" s="1">
        <v>0</v>
      </c>
      <c r="CJ313" s="1">
        <v>0</v>
      </c>
      <c r="CK313" s="1">
        <v>0</v>
      </c>
      <c r="CL313" s="1">
        <v>0</v>
      </c>
      <c r="CM313" s="1">
        <v>0</v>
      </c>
      <c r="CN313" s="1">
        <v>0</v>
      </c>
      <c r="CO313" s="1">
        <v>0</v>
      </c>
      <c r="CP313" s="1">
        <v>0</v>
      </c>
      <c r="CQ313" s="1">
        <v>0</v>
      </c>
      <c r="CR313" s="1">
        <v>0</v>
      </c>
      <c r="CS313">
        <v>2018</v>
      </c>
      <c r="CT313" t="s">
        <v>8</v>
      </c>
      <c r="CV313">
        <v>1587.3673828663013</v>
      </c>
      <c r="CW313" t="s">
        <v>8</v>
      </c>
    </row>
    <row r="314" spans="1:101">
      <c r="A314" s="100">
        <v>55031</v>
      </c>
      <c r="B314" t="s">
        <v>122</v>
      </c>
      <c r="C314" t="s">
        <v>109</v>
      </c>
      <c r="D314" t="s">
        <v>669</v>
      </c>
      <c r="E314" t="s">
        <v>624</v>
      </c>
      <c r="F314">
        <v>55738</v>
      </c>
      <c r="G314" s="103" t="s">
        <v>174</v>
      </c>
      <c r="H314" t="s">
        <v>113</v>
      </c>
      <c r="I314" t="s">
        <v>114</v>
      </c>
      <c r="J314" t="s">
        <v>8</v>
      </c>
      <c r="K314">
        <v>322</v>
      </c>
      <c r="L314">
        <v>7</v>
      </c>
      <c r="M314" t="s">
        <v>207</v>
      </c>
      <c r="N314" t="s">
        <v>231</v>
      </c>
      <c r="O314" t="s">
        <v>233</v>
      </c>
      <c r="P314" t="s">
        <v>184</v>
      </c>
      <c r="Q314" t="s">
        <v>118</v>
      </c>
      <c r="R314" t="s">
        <v>142</v>
      </c>
      <c r="S314" t="s">
        <v>127</v>
      </c>
      <c r="T314" s="1">
        <v>4322</v>
      </c>
      <c r="U314" s="1">
        <v>166</v>
      </c>
      <c r="V314" s="1">
        <v>185</v>
      </c>
      <c r="W314" s="1">
        <v>142</v>
      </c>
      <c r="X314" s="1">
        <v>157</v>
      </c>
      <c r="Y314" s="1">
        <v>135</v>
      </c>
      <c r="Z314" s="1">
        <v>186</v>
      </c>
      <c r="AA314" s="1">
        <v>335</v>
      </c>
      <c r="AB314" s="1">
        <v>165</v>
      </c>
      <c r="AC314" s="1">
        <v>149</v>
      </c>
      <c r="AD314" s="1">
        <v>321</v>
      </c>
      <c r="AE314" s="1">
        <v>177</v>
      </c>
      <c r="AF314" s="1">
        <v>1505</v>
      </c>
      <c r="AG314" s="1">
        <v>58</v>
      </c>
      <c r="AH314" s="1">
        <v>64</v>
      </c>
      <c r="AI314" s="1">
        <v>49</v>
      </c>
      <c r="AJ314" s="1">
        <v>55</v>
      </c>
      <c r="AK314" s="1">
        <v>47</v>
      </c>
      <c r="AL314" s="1">
        <v>65</v>
      </c>
      <c r="AM314" s="1">
        <v>117</v>
      </c>
      <c r="AN314" s="1">
        <v>57</v>
      </c>
      <c r="AO314" s="1">
        <v>52</v>
      </c>
      <c r="AP314" s="1">
        <v>112</v>
      </c>
      <c r="AQ314" s="1">
        <v>62</v>
      </c>
      <c r="AR314" s="2">
        <v>5.77</v>
      </c>
      <c r="AS314" s="2">
        <v>5.77</v>
      </c>
      <c r="AT314" s="2">
        <v>5.77</v>
      </c>
      <c r="AU314" s="2">
        <v>5.77</v>
      </c>
      <c r="AV314" s="2">
        <v>5.77</v>
      </c>
      <c r="AW314" s="2">
        <v>5.77</v>
      </c>
      <c r="AX314" s="2">
        <v>5.77</v>
      </c>
      <c r="AY314" s="2">
        <v>5.77</v>
      </c>
      <c r="AZ314" s="2">
        <v>5.77</v>
      </c>
      <c r="BA314" s="2">
        <v>5.77</v>
      </c>
      <c r="BB314" s="2">
        <v>5.77</v>
      </c>
      <c r="BC314" s="2">
        <v>5.77</v>
      </c>
      <c r="BD314" s="1">
        <v>24938</v>
      </c>
      <c r="BE314" s="1">
        <v>958</v>
      </c>
      <c r="BF314" s="1">
        <v>1067</v>
      </c>
      <c r="BG314" s="1">
        <v>819</v>
      </c>
      <c r="BH314" s="1">
        <v>906</v>
      </c>
      <c r="BI314" s="1">
        <v>779</v>
      </c>
      <c r="BJ314" s="1">
        <v>1073</v>
      </c>
      <c r="BK314" s="1">
        <v>1933</v>
      </c>
      <c r="BL314" s="1">
        <v>952</v>
      </c>
      <c r="BM314" s="1">
        <v>860</v>
      </c>
      <c r="BN314" s="1">
        <v>1852</v>
      </c>
      <c r="BO314" s="1">
        <v>1021</v>
      </c>
      <c r="BP314" s="1">
        <v>8682</v>
      </c>
      <c r="BQ314" s="1">
        <v>334</v>
      </c>
      <c r="BR314" s="1">
        <v>371</v>
      </c>
      <c r="BS314" s="1">
        <v>284</v>
      </c>
      <c r="BT314" s="1">
        <v>315</v>
      </c>
      <c r="BU314" s="1">
        <v>271</v>
      </c>
      <c r="BV314" s="1">
        <v>374</v>
      </c>
      <c r="BW314" s="1">
        <v>674</v>
      </c>
      <c r="BX314" s="1">
        <v>331</v>
      </c>
      <c r="BY314" s="1">
        <v>300</v>
      </c>
      <c r="BZ314" s="1">
        <v>645</v>
      </c>
      <c r="CA314" s="1">
        <v>355</v>
      </c>
      <c r="CB314" s="1">
        <v>1829.0119999999999</v>
      </c>
      <c r="CC314" s="1">
        <v>70.394999999999996</v>
      </c>
      <c r="CD314" s="1">
        <v>78.155000000000001</v>
      </c>
      <c r="CE314" s="1">
        <v>59.912999999999997</v>
      </c>
      <c r="CF314" s="1">
        <v>66.442999999999998</v>
      </c>
      <c r="CG314" s="1">
        <v>57.186999999999998</v>
      </c>
      <c r="CH314" s="1">
        <v>78.804000000000002</v>
      </c>
      <c r="CI314" s="1">
        <v>141.958</v>
      </c>
      <c r="CJ314" s="1">
        <v>69.813000000000002</v>
      </c>
      <c r="CK314" s="1">
        <v>63.21</v>
      </c>
      <c r="CL314" s="1">
        <v>135.92500000000001</v>
      </c>
      <c r="CM314" s="1">
        <v>74.753</v>
      </c>
      <c r="CN314" s="1">
        <v>6440</v>
      </c>
      <c r="CO314" s="1">
        <v>2243</v>
      </c>
      <c r="CP314" s="1">
        <v>37158</v>
      </c>
      <c r="CQ314" s="1">
        <v>12936</v>
      </c>
      <c r="CR314" s="1">
        <v>2725.5680000000002</v>
      </c>
      <c r="CS314">
        <v>2018</v>
      </c>
      <c r="CT314">
        <v>13633.121609880949</v>
      </c>
      <c r="CV314">
        <v>1587.3673828663013</v>
      </c>
      <c r="CW314">
        <v>216.40772570174738</v>
      </c>
    </row>
    <row r="315" spans="1:101">
      <c r="A315" s="100">
        <v>55031</v>
      </c>
      <c r="B315" t="s">
        <v>122</v>
      </c>
      <c r="C315" t="s">
        <v>109</v>
      </c>
      <c r="D315" t="s">
        <v>669</v>
      </c>
      <c r="E315" t="s">
        <v>624</v>
      </c>
      <c r="F315">
        <v>55738</v>
      </c>
      <c r="G315" s="103" t="s">
        <v>174</v>
      </c>
      <c r="H315" t="s">
        <v>113</v>
      </c>
      <c r="I315" t="s">
        <v>114</v>
      </c>
      <c r="J315" t="s">
        <v>8</v>
      </c>
      <c r="K315">
        <v>322</v>
      </c>
      <c r="L315">
        <v>7</v>
      </c>
      <c r="M315" t="s">
        <v>207</v>
      </c>
      <c r="N315" t="s">
        <v>231</v>
      </c>
      <c r="O315" t="s">
        <v>117</v>
      </c>
      <c r="P315" t="s">
        <v>117</v>
      </c>
      <c r="Q315" t="s">
        <v>118</v>
      </c>
      <c r="R315" t="s">
        <v>142</v>
      </c>
      <c r="S315" t="s">
        <v>120</v>
      </c>
      <c r="T315" s="1">
        <v>165575</v>
      </c>
      <c r="U315" s="1">
        <v>131017</v>
      </c>
      <c r="V315" s="1">
        <v>357055</v>
      </c>
      <c r="W315" s="1">
        <v>231432</v>
      </c>
      <c r="X315" s="1">
        <v>338198</v>
      </c>
      <c r="Y315" s="1">
        <v>357072</v>
      </c>
      <c r="Z315" s="1">
        <v>646865</v>
      </c>
      <c r="AA315" s="1">
        <v>783433</v>
      </c>
      <c r="AB315" s="1">
        <v>388572</v>
      </c>
      <c r="AC315" s="1">
        <v>612128</v>
      </c>
      <c r="AD315" s="1">
        <v>278803</v>
      </c>
      <c r="AE315" s="1">
        <v>169660</v>
      </c>
      <c r="AF315" s="1">
        <v>57648</v>
      </c>
      <c r="AG315" s="1">
        <v>45617</v>
      </c>
      <c r="AH315" s="1">
        <v>124317</v>
      </c>
      <c r="AI315" s="1">
        <v>80579</v>
      </c>
      <c r="AJ315" s="1">
        <v>117752</v>
      </c>
      <c r="AK315" s="1">
        <v>124323</v>
      </c>
      <c r="AL315" s="1">
        <v>225221</v>
      </c>
      <c r="AM315" s="1">
        <v>272771</v>
      </c>
      <c r="AN315" s="1">
        <v>135290</v>
      </c>
      <c r="AO315" s="1">
        <v>213127</v>
      </c>
      <c r="AP315" s="1">
        <v>97072</v>
      </c>
      <c r="AQ315" s="1">
        <v>59071</v>
      </c>
      <c r="AR315" s="2">
        <v>1</v>
      </c>
      <c r="AS315" s="2">
        <v>1</v>
      </c>
      <c r="AT315" s="2">
        <v>1</v>
      </c>
      <c r="AU315" s="2">
        <v>1</v>
      </c>
      <c r="AV315" s="2">
        <v>1</v>
      </c>
      <c r="AW315" s="2">
        <v>1</v>
      </c>
      <c r="AX315" s="2">
        <v>1</v>
      </c>
      <c r="AY315" s="2">
        <v>1</v>
      </c>
      <c r="AZ315" s="2">
        <v>1</v>
      </c>
      <c r="BA315" s="2">
        <v>1</v>
      </c>
      <c r="BB315" s="2">
        <v>1</v>
      </c>
      <c r="BC315" s="2">
        <v>1</v>
      </c>
      <c r="BD315" s="1">
        <v>165575</v>
      </c>
      <c r="BE315" s="1">
        <v>131017</v>
      </c>
      <c r="BF315" s="1">
        <v>357055</v>
      </c>
      <c r="BG315" s="1">
        <v>231432</v>
      </c>
      <c r="BH315" s="1">
        <v>338198</v>
      </c>
      <c r="BI315" s="1">
        <v>357072</v>
      </c>
      <c r="BJ315" s="1">
        <v>646865</v>
      </c>
      <c r="BK315" s="1">
        <v>783433</v>
      </c>
      <c r="BL315" s="1">
        <v>388572</v>
      </c>
      <c r="BM315" s="1">
        <v>612128</v>
      </c>
      <c r="BN315" s="1">
        <v>278803</v>
      </c>
      <c r="BO315" s="1">
        <v>169660</v>
      </c>
      <c r="BP315" s="1">
        <v>57648</v>
      </c>
      <c r="BQ315" s="1">
        <v>45617</v>
      </c>
      <c r="BR315" s="1">
        <v>124317</v>
      </c>
      <c r="BS315" s="1">
        <v>80579</v>
      </c>
      <c r="BT315" s="1">
        <v>117752</v>
      </c>
      <c r="BU315" s="1">
        <v>124323</v>
      </c>
      <c r="BV315" s="1">
        <v>225221</v>
      </c>
      <c r="BW315" s="1">
        <v>272771</v>
      </c>
      <c r="BX315" s="1">
        <v>135290</v>
      </c>
      <c r="BY315" s="1">
        <v>213127</v>
      </c>
      <c r="BZ315" s="1">
        <v>97072</v>
      </c>
      <c r="CA315" s="1">
        <v>59071</v>
      </c>
      <c r="CB315" s="1">
        <v>12144.725</v>
      </c>
      <c r="CC315" s="1">
        <v>9609.9889999999996</v>
      </c>
      <c r="CD315" s="1">
        <v>26189.704000000002</v>
      </c>
      <c r="CE315" s="1">
        <v>16975.366000000002</v>
      </c>
      <c r="CF315" s="1">
        <v>24806.58</v>
      </c>
      <c r="CG315" s="1">
        <v>26190.940999999999</v>
      </c>
      <c r="CH315" s="1">
        <v>47447.042999999998</v>
      </c>
      <c r="CI315" s="1">
        <v>57464.175999999999</v>
      </c>
      <c r="CJ315" s="1">
        <v>28501.432000000001</v>
      </c>
      <c r="CK315" s="1">
        <v>44899.12</v>
      </c>
      <c r="CL315" s="1">
        <v>20449.96</v>
      </c>
      <c r="CM315" s="1">
        <v>12444.396000000001</v>
      </c>
      <c r="CN315" s="1">
        <v>4459810</v>
      </c>
      <c r="CO315" s="1">
        <v>1552788</v>
      </c>
      <c r="CP315" s="1">
        <v>4459810</v>
      </c>
      <c r="CQ315" s="1">
        <v>1552788</v>
      </c>
      <c r="CR315" s="1">
        <v>327123.43</v>
      </c>
      <c r="CS315">
        <v>2018</v>
      </c>
      <c r="CT315">
        <v>13633.416597521003</v>
      </c>
      <c r="CV315">
        <v>475.6390309534886</v>
      </c>
      <c r="CW315">
        <v>64.845850590300984</v>
      </c>
    </row>
    <row r="316" spans="1:101">
      <c r="A316" s="100">
        <v>55093</v>
      </c>
      <c r="B316" t="s">
        <v>108</v>
      </c>
      <c r="C316" t="s">
        <v>109</v>
      </c>
      <c r="D316" t="s">
        <v>670</v>
      </c>
      <c r="E316" t="s">
        <v>671</v>
      </c>
      <c r="F316">
        <v>57226</v>
      </c>
      <c r="G316" s="103" t="s">
        <v>112</v>
      </c>
      <c r="H316" t="s">
        <v>113</v>
      </c>
      <c r="I316" t="s">
        <v>114</v>
      </c>
      <c r="J316" t="s">
        <v>8</v>
      </c>
      <c r="K316">
        <v>22</v>
      </c>
      <c r="L316">
        <v>2</v>
      </c>
      <c r="M316" t="s">
        <v>115</v>
      </c>
      <c r="N316" t="s">
        <v>242</v>
      </c>
      <c r="O316" t="s">
        <v>212</v>
      </c>
      <c r="P316" t="s">
        <v>213</v>
      </c>
      <c r="Q316" t="s">
        <v>118</v>
      </c>
      <c r="R316" t="s">
        <v>142</v>
      </c>
      <c r="S316" t="s">
        <v>120</v>
      </c>
      <c r="T316" s="1">
        <v>25432</v>
      </c>
      <c r="U316" s="1">
        <v>25684</v>
      </c>
      <c r="V316" s="1">
        <v>26894</v>
      </c>
      <c r="W316" s="1">
        <v>24618</v>
      </c>
      <c r="X316" s="1">
        <v>28492</v>
      </c>
      <c r="Y316" s="1">
        <v>27537</v>
      </c>
      <c r="Z316" s="1">
        <v>27303</v>
      </c>
      <c r="AA316" s="1">
        <v>27218</v>
      </c>
      <c r="AB316" s="1">
        <v>26077</v>
      </c>
      <c r="AC316" s="1">
        <v>26916</v>
      </c>
      <c r="AD316" s="1">
        <v>26996</v>
      </c>
      <c r="AE316" s="1">
        <v>28964</v>
      </c>
      <c r="AF316" s="1">
        <v>25432</v>
      </c>
      <c r="AG316" s="1">
        <v>25684</v>
      </c>
      <c r="AH316" s="1">
        <v>26894</v>
      </c>
      <c r="AI316" s="1">
        <v>24618</v>
      </c>
      <c r="AJ316" s="1">
        <v>28492</v>
      </c>
      <c r="AK316" s="1">
        <v>27537</v>
      </c>
      <c r="AL316" s="1">
        <v>27303</v>
      </c>
      <c r="AM316" s="1">
        <v>27218</v>
      </c>
      <c r="AN316" s="1">
        <v>26077</v>
      </c>
      <c r="AO316" s="1">
        <v>26916</v>
      </c>
      <c r="AP316" s="1">
        <v>26996</v>
      </c>
      <c r="AQ316" s="1">
        <v>28964</v>
      </c>
      <c r="AR316" s="2">
        <v>0.44</v>
      </c>
      <c r="AS316" s="2">
        <v>0.44</v>
      </c>
      <c r="AT316" s="2">
        <v>0.44</v>
      </c>
      <c r="AU316" s="2">
        <v>0.44</v>
      </c>
      <c r="AV316" s="2">
        <v>0.44</v>
      </c>
      <c r="AW316" s="2">
        <v>0.44</v>
      </c>
      <c r="AX316" s="2">
        <v>0.44</v>
      </c>
      <c r="AY316" s="2">
        <v>0.44</v>
      </c>
      <c r="AZ316" s="2">
        <v>0.44</v>
      </c>
      <c r="BA316" s="2">
        <v>0.44</v>
      </c>
      <c r="BB316" s="2">
        <v>0.44</v>
      </c>
      <c r="BC316" s="2">
        <v>0.44</v>
      </c>
      <c r="BD316" s="1">
        <v>11190</v>
      </c>
      <c r="BE316" s="1">
        <v>11301</v>
      </c>
      <c r="BF316" s="1">
        <v>11833</v>
      </c>
      <c r="BG316" s="1">
        <v>10832</v>
      </c>
      <c r="BH316" s="1">
        <v>12536</v>
      </c>
      <c r="BI316" s="1">
        <v>12116</v>
      </c>
      <c r="BJ316" s="1">
        <v>12013</v>
      </c>
      <c r="BK316" s="1">
        <v>11976</v>
      </c>
      <c r="BL316" s="1">
        <v>11474</v>
      </c>
      <c r="BM316" s="1">
        <v>11843</v>
      </c>
      <c r="BN316" s="1">
        <v>11878</v>
      </c>
      <c r="BO316" s="1">
        <v>12744</v>
      </c>
      <c r="BP316" s="1">
        <v>11190</v>
      </c>
      <c r="BQ316" s="1">
        <v>11301</v>
      </c>
      <c r="BR316" s="1">
        <v>11833</v>
      </c>
      <c r="BS316" s="1">
        <v>10832</v>
      </c>
      <c r="BT316" s="1">
        <v>12536</v>
      </c>
      <c r="BU316" s="1">
        <v>12116</v>
      </c>
      <c r="BV316" s="1">
        <v>12013</v>
      </c>
      <c r="BW316" s="1">
        <v>11976</v>
      </c>
      <c r="BX316" s="1">
        <v>11474</v>
      </c>
      <c r="BY316" s="1">
        <v>11843</v>
      </c>
      <c r="BZ316" s="1">
        <v>11878</v>
      </c>
      <c r="CA316" s="1">
        <v>12744</v>
      </c>
      <c r="CB316" s="1">
        <v>893.65099999999995</v>
      </c>
      <c r="CC316" s="1">
        <v>902.495</v>
      </c>
      <c r="CD316" s="1">
        <v>944.995</v>
      </c>
      <c r="CE316" s="1">
        <v>865.03499999999997</v>
      </c>
      <c r="CF316" s="1">
        <v>1001.144</v>
      </c>
      <c r="CG316" s="1">
        <v>967.58199999999999</v>
      </c>
      <c r="CH316" s="1">
        <v>959.36199999999997</v>
      </c>
      <c r="CI316" s="1">
        <v>956.4</v>
      </c>
      <c r="CJ316" s="1">
        <v>916.28200000000004</v>
      </c>
      <c r="CK316" s="1">
        <v>945.75400000000002</v>
      </c>
      <c r="CL316" s="1">
        <v>948.577</v>
      </c>
      <c r="CM316" s="1">
        <v>1017.723</v>
      </c>
      <c r="CN316" s="1">
        <v>322131</v>
      </c>
      <c r="CO316" s="1">
        <v>322131</v>
      </c>
      <c r="CP316" s="1">
        <v>141736</v>
      </c>
      <c r="CQ316" s="1">
        <v>141736</v>
      </c>
      <c r="CR316" s="1">
        <v>11319</v>
      </c>
      <c r="CS316">
        <v>2018</v>
      </c>
      <c r="CT316">
        <v>12521.95423623995</v>
      </c>
      <c r="CV316">
        <v>0</v>
      </c>
      <c r="CW316">
        <v>0</v>
      </c>
    </row>
    <row r="317" spans="1:101">
      <c r="A317" s="100">
        <v>55163</v>
      </c>
      <c r="B317" t="s">
        <v>108</v>
      </c>
      <c r="C317" t="s">
        <v>109</v>
      </c>
      <c r="D317" t="s">
        <v>672</v>
      </c>
      <c r="E317" t="s">
        <v>673</v>
      </c>
      <c r="F317">
        <v>59630</v>
      </c>
      <c r="G317" s="103" t="s">
        <v>121</v>
      </c>
      <c r="H317" t="s">
        <v>113</v>
      </c>
      <c r="I317" t="s">
        <v>114</v>
      </c>
      <c r="J317" t="s">
        <v>8</v>
      </c>
      <c r="K317">
        <v>22</v>
      </c>
      <c r="L317">
        <v>2</v>
      </c>
      <c r="M317" t="s">
        <v>115</v>
      </c>
      <c r="N317" t="s">
        <v>242</v>
      </c>
      <c r="O317" t="s">
        <v>212</v>
      </c>
      <c r="P317" t="s">
        <v>213</v>
      </c>
      <c r="Q317" t="s">
        <v>118</v>
      </c>
      <c r="R317" t="s">
        <v>142</v>
      </c>
      <c r="S317" t="s">
        <v>120</v>
      </c>
      <c r="T317" s="1">
        <v>7084</v>
      </c>
      <c r="U317" s="1">
        <v>7151</v>
      </c>
      <c r="V317" s="1">
        <v>7467</v>
      </c>
      <c r="W317" s="1">
        <v>6064</v>
      </c>
      <c r="X317" s="1">
        <v>6528</v>
      </c>
      <c r="Y317" s="1">
        <v>7327</v>
      </c>
      <c r="Z317" s="1">
        <v>7708</v>
      </c>
      <c r="AA317" s="1">
        <v>7535</v>
      </c>
      <c r="AB317" s="1">
        <v>7446</v>
      </c>
      <c r="AC317" s="1">
        <v>7325</v>
      </c>
      <c r="AD317" s="1">
        <v>7441</v>
      </c>
      <c r="AE317" s="1">
        <v>7924</v>
      </c>
      <c r="AF317" s="1">
        <v>7084</v>
      </c>
      <c r="AG317" s="1">
        <v>7151</v>
      </c>
      <c r="AH317" s="1">
        <v>7467</v>
      </c>
      <c r="AI317" s="1">
        <v>6064</v>
      </c>
      <c r="AJ317" s="1">
        <v>6528</v>
      </c>
      <c r="AK317" s="1">
        <v>7327</v>
      </c>
      <c r="AL317" s="1">
        <v>7708</v>
      </c>
      <c r="AM317" s="1">
        <v>7535</v>
      </c>
      <c r="AN317" s="1">
        <v>7446</v>
      </c>
      <c r="AO317" s="1">
        <v>7325</v>
      </c>
      <c r="AP317" s="1">
        <v>7441</v>
      </c>
      <c r="AQ317" s="1">
        <v>7924</v>
      </c>
      <c r="AR317" s="2">
        <v>0.4</v>
      </c>
      <c r="AS317" s="2">
        <v>0.4</v>
      </c>
      <c r="AT317" s="2">
        <v>0.4</v>
      </c>
      <c r="AU317" s="2">
        <v>0.4</v>
      </c>
      <c r="AV317" s="2">
        <v>0.4</v>
      </c>
      <c r="AW317" s="2">
        <v>0.4</v>
      </c>
      <c r="AX317" s="2">
        <v>0.4</v>
      </c>
      <c r="AY317" s="2">
        <v>0.4</v>
      </c>
      <c r="AZ317" s="2">
        <v>0.4</v>
      </c>
      <c r="BA317" s="2">
        <v>0.4</v>
      </c>
      <c r="BB317" s="2">
        <v>0.4</v>
      </c>
      <c r="BC317" s="2">
        <v>0.4</v>
      </c>
      <c r="BD317" s="1">
        <v>2834</v>
      </c>
      <c r="BE317" s="1">
        <v>2860</v>
      </c>
      <c r="BF317" s="1">
        <v>2987</v>
      </c>
      <c r="BG317" s="1">
        <v>2426</v>
      </c>
      <c r="BH317" s="1">
        <v>2611</v>
      </c>
      <c r="BI317" s="1">
        <v>2931</v>
      </c>
      <c r="BJ317" s="1">
        <v>3083</v>
      </c>
      <c r="BK317" s="1">
        <v>3014</v>
      </c>
      <c r="BL317" s="1">
        <v>2978</v>
      </c>
      <c r="BM317" s="1">
        <v>2930</v>
      </c>
      <c r="BN317" s="1">
        <v>2976</v>
      </c>
      <c r="BO317" s="1">
        <v>3170</v>
      </c>
      <c r="BP317" s="1">
        <v>2834</v>
      </c>
      <c r="BQ317" s="1">
        <v>2860</v>
      </c>
      <c r="BR317" s="1">
        <v>2987</v>
      </c>
      <c r="BS317" s="1">
        <v>2426</v>
      </c>
      <c r="BT317" s="1">
        <v>2611</v>
      </c>
      <c r="BU317" s="1">
        <v>2931</v>
      </c>
      <c r="BV317" s="1">
        <v>3083</v>
      </c>
      <c r="BW317" s="1">
        <v>3014</v>
      </c>
      <c r="BX317" s="1">
        <v>2978</v>
      </c>
      <c r="BY317" s="1">
        <v>2930</v>
      </c>
      <c r="BZ317" s="1">
        <v>2976</v>
      </c>
      <c r="CA317" s="1">
        <v>3170</v>
      </c>
      <c r="CB317" s="1">
        <v>206.18100000000001</v>
      </c>
      <c r="CC317" s="1">
        <v>208.10499999999999</v>
      </c>
      <c r="CD317" s="1">
        <v>217.31899999999999</v>
      </c>
      <c r="CE317" s="1">
        <v>176.49299999999999</v>
      </c>
      <c r="CF317" s="1">
        <v>189.98099999999999</v>
      </c>
      <c r="CG317" s="1">
        <v>213.255</v>
      </c>
      <c r="CH317" s="1">
        <v>224.32300000000001</v>
      </c>
      <c r="CI317" s="1">
        <v>219.28100000000001</v>
      </c>
      <c r="CJ317" s="1">
        <v>216.69399999999999</v>
      </c>
      <c r="CK317" s="1">
        <v>213.19200000000001</v>
      </c>
      <c r="CL317" s="1">
        <v>216.55099999999999</v>
      </c>
      <c r="CM317" s="1">
        <v>230.625</v>
      </c>
      <c r="CN317" s="1">
        <v>87000</v>
      </c>
      <c r="CO317" s="1">
        <v>87000</v>
      </c>
      <c r="CP317" s="1">
        <v>34800</v>
      </c>
      <c r="CQ317" s="1">
        <v>34800</v>
      </c>
      <c r="CR317" s="1">
        <v>2532</v>
      </c>
      <c r="CS317">
        <v>2018</v>
      </c>
      <c r="CT317">
        <v>13744.075829383886</v>
      </c>
      <c r="CV317">
        <v>0</v>
      </c>
      <c r="CW317">
        <v>0</v>
      </c>
    </row>
    <row r="318" spans="1:101">
      <c r="A318" s="100">
        <v>55517</v>
      </c>
      <c r="B318" t="s">
        <v>108</v>
      </c>
      <c r="C318" t="s">
        <v>109</v>
      </c>
      <c r="D318" t="s">
        <v>675</v>
      </c>
      <c r="E318" t="s">
        <v>676</v>
      </c>
      <c r="F318">
        <v>56927</v>
      </c>
      <c r="G318" s="103" t="s">
        <v>121</v>
      </c>
      <c r="H318" t="s">
        <v>113</v>
      </c>
      <c r="I318" t="s">
        <v>114</v>
      </c>
      <c r="J318" t="s">
        <v>8</v>
      </c>
      <c r="K318">
        <v>22</v>
      </c>
      <c r="L318">
        <v>2</v>
      </c>
      <c r="M318" t="s">
        <v>115</v>
      </c>
      <c r="N318" t="s">
        <v>231</v>
      </c>
      <c r="O318" t="s">
        <v>117</v>
      </c>
      <c r="P318" t="s">
        <v>117</v>
      </c>
      <c r="Q318" t="s">
        <v>118</v>
      </c>
      <c r="R318" t="s">
        <v>142</v>
      </c>
      <c r="S318" t="s">
        <v>120</v>
      </c>
      <c r="T318" s="1">
        <v>108472</v>
      </c>
      <c r="U318" s="1">
        <v>106368</v>
      </c>
      <c r="V318" s="1">
        <v>125836</v>
      </c>
      <c r="W318" s="1">
        <v>106376</v>
      </c>
      <c r="X318" s="1">
        <v>99768</v>
      </c>
      <c r="Y318" s="1">
        <v>135541</v>
      </c>
      <c r="Z318" s="1">
        <v>163215</v>
      </c>
      <c r="AA318" s="1">
        <v>170647</v>
      </c>
      <c r="AB318" s="1">
        <v>141500</v>
      </c>
      <c r="AC318" s="1">
        <v>141227</v>
      </c>
      <c r="AD318" s="1">
        <v>149471</v>
      </c>
      <c r="AE318" s="1">
        <v>156020</v>
      </c>
      <c r="AF318" s="1">
        <v>108472</v>
      </c>
      <c r="AG318" s="1">
        <v>106368</v>
      </c>
      <c r="AH318" s="1">
        <v>125836</v>
      </c>
      <c r="AI318" s="1">
        <v>106376</v>
      </c>
      <c r="AJ318" s="1">
        <v>99768</v>
      </c>
      <c r="AK318" s="1">
        <v>135541</v>
      </c>
      <c r="AL318" s="1">
        <v>163215</v>
      </c>
      <c r="AM318" s="1">
        <v>170647</v>
      </c>
      <c r="AN318" s="1">
        <v>141500</v>
      </c>
      <c r="AO318" s="1">
        <v>141227</v>
      </c>
      <c r="AP318" s="1">
        <v>149471</v>
      </c>
      <c r="AQ318" s="1">
        <v>156020</v>
      </c>
      <c r="AR318" s="2">
        <v>1.018</v>
      </c>
      <c r="AS318" s="2">
        <v>1.018</v>
      </c>
      <c r="AT318" s="2">
        <v>1.018</v>
      </c>
      <c r="AU318" s="2">
        <v>1.018</v>
      </c>
      <c r="AV318" s="2">
        <v>1.018</v>
      </c>
      <c r="AW318" s="2">
        <v>1.018</v>
      </c>
      <c r="AX318" s="2">
        <v>1.018</v>
      </c>
      <c r="AY318" s="2">
        <v>1.018</v>
      </c>
      <c r="AZ318" s="2">
        <v>1.018</v>
      </c>
      <c r="BA318" s="2">
        <v>1.018</v>
      </c>
      <c r="BB318" s="2">
        <v>1.018</v>
      </c>
      <c r="BC318" s="2">
        <v>1.018</v>
      </c>
      <c r="BD318" s="1">
        <v>110424</v>
      </c>
      <c r="BE318" s="1">
        <v>108283</v>
      </c>
      <c r="BF318" s="1">
        <v>128101</v>
      </c>
      <c r="BG318" s="1">
        <v>108291</v>
      </c>
      <c r="BH318" s="1">
        <v>101564</v>
      </c>
      <c r="BI318" s="1">
        <v>137981</v>
      </c>
      <c r="BJ318" s="1">
        <v>166153</v>
      </c>
      <c r="BK318" s="1">
        <v>173719</v>
      </c>
      <c r="BL318" s="1">
        <v>144047</v>
      </c>
      <c r="BM318" s="1">
        <v>143769</v>
      </c>
      <c r="BN318" s="1">
        <v>152161</v>
      </c>
      <c r="BO318" s="1">
        <v>158828</v>
      </c>
      <c r="BP318" s="1">
        <v>110424</v>
      </c>
      <c r="BQ318" s="1">
        <v>108283</v>
      </c>
      <c r="BR318" s="1">
        <v>128101</v>
      </c>
      <c r="BS318" s="1">
        <v>108291</v>
      </c>
      <c r="BT318" s="1">
        <v>101564</v>
      </c>
      <c r="BU318" s="1">
        <v>137981</v>
      </c>
      <c r="BV318" s="1">
        <v>166153</v>
      </c>
      <c r="BW318" s="1">
        <v>173719</v>
      </c>
      <c r="BX318" s="1">
        <v>144047</v>
      </c>
      <c r="BY318" s="1">
        <v>143769</v>
      </c>
      <c r="BZ318" s="1">
        <v>152161</v>
      </c>
      <c r="CA318" s="1">
        <v>158828</v>
      </c>
      <c r="CB318" s="1">
        <v>10252.923000000001</v>
      </c>
      <c r="CC318" s="1">
        <v>10054.019</v>
      </c>
      <c r="CD318" s="1">
        <v>11894.182000000001</v>
      </c>
      <c r="CE318" s="1">
        <v>10054.786</v>
      </c>
      <c r="CF318" s="1">
        <v>9430.2340000000004</v>
      </c>
      <c r="CG318" s="1">
        <v>12811.494000000001</v>
      </c>
      <c r="CH318" s="1">
        <v>15427.34</v>
      </c>
      <c r="CI318" s="1">
        <v>16129.784</v>
      </c>
      <c r="CJ318" s="1">
        <v>13374.777</v>
      </c>
      <c r="CK318" s="1">
        <v>13349.001</v>
      </c>
      <c r="CL318" s="1">
        <v>14128.208000000001</v>
      </c>
      <c r="CM318" s="1">
        <v>14747.252</v>
      </c>
      <c r="CN318" s="1">
        <v>1604441</v>
      </c>
      <c r="CO318" s="1">
        <v>1604441</v>
      </c>
      <c r="CP318" s="1">
        <v>1633321</v>
      </c>
      <c r="CQ318" s="1">
        <v>1633321</v>
      </c>
      <c r="CR318" s="1">
        <v>151654</v>
      </c>
      <c r="CS318">
        <v>2018</v>
      </c>
      <c r="CT318">
        <v>10770.048927163147</v>
      </c>
      <c r="CV318">
        <v>475.6390309534886</v>
      </c>
      <c r="CW318">
        <v>51.226556350375382</v>
      </c>
    </row>
    <row r="319" spans="1:101">
      <c r="A319" s="100">
        <v>55589</v>
      </c>
      <c r="B319" t="s">
        <v>108</v>
      </c>
      <c r="C319" t="s">
        <v>109</v>
      </c>
      <c r="D319" t="s">
        <v>677</v>
      </c>
      <c r="E319" t="s">
        <v>678</v>
      </c>
      <c r="F319">
        <v>25049</v>
      </c>
      <c r="G319" s="103" t="s">
        <v>112</v>
      </c>
      <c r="H319" t="s">
        <v>113</v>
      </c>
      <c r="I319" t="s">
        <v>114</v>
      </c>
      <c r="J319" t="s">
        <v>8</v>
      </c>
      <c r="K319">
        <v>22</v>
      </c>
      <c r="L319">
        <v>2</v>
      </c>
      <c r="M319" t="s">
        <v>115</v>
      </c>
      <c r="N319" t="s">
        <v>231</v>
      </c>
      <c r="O319" t="s">
        <v>212</v>
      </c>
      <c r="P319" t="s">
        <v>213</v>
      </c>
      <c r="Q319" t="s">
        <v>118</v>
      </c>
      <c r="R319" t="s">
        <v>142</v>
      </c>
      <c r="S319" t="s">
        <v>120</v>
      </c>
      <c r="T319" s="1">
        <v>73397</v>
      </c>
      <c r="U319" s="1">
        <v>74123</v>
      </c>
      <c r="V319" s="1">
        <v>77613</v>
      </c>
      <c r="W319" s="1">
        <v>71046</v>
      </c>
      <c r="X319" s="1">
        <v>82225</v>
      </c>
      <c r="Y319" s="1">
        <v>79469</v>
      </c>
      <c r="Z319" s="1">
        <v>78793</v>
      </c>
      <c r="AA319" s="1">
        <v>78550</v>
      </c>
      <c r="AB319" s="1">
        <v>75255</v>
      </c>
      <c r="AC319" s="1">
        <v>77676</v>
      </c>
      <c r="AD319" s="1">
        <v>77908</v>
      </c>
      <c r="AE319" s="1">
        <v>83587</v>
      </c>
      <c r="AF319" s="1">
        <v>73397</v>
      </c>
      <c r="AG319" s="1">
        <v>74123</v>
      </c>
      <c r="AH319" s="1">
        <v>77613</v>
      </c>
      <c r="AI319" s="1">
        <v>71046</v>
      </c>
      <c r="AJ319" s="1">
        <v>82225</v>
      </c>
      <c r="AK319" s="1">
        <v>79469</v>
      </c>
      <c r="AL319" s="1">
        <v>78793</v>
      </c>
      <c r="AM319" s="1">
        <v>78550</v>
      </c>
      <c r="AN319" s="1">
        <v>75255</v>
      </c>
      <c r="AO319" s="1">
        <v>77676</v>
      </c>
      <c r="AP319" s="1">
        <v>77908</v>
      </c>
      <c r="AQ319" s="1">
        <v>83587</v>
      </c>
      <c r="AR319" s="2">
        <v>0.45</v>
      </c>
      <c r="AS319" s="2">
        <v>0.45</v>
      </c>
      <c r="AT319" s="2">
        <v>0.45</v>
      </c>
      <c r="AU319" s="2">
        <v>0.45</v>
      </c>
      <c r="AV319" s="2">
        <v>0.45</v>
      </c>
      <c r="AW319" s="2">
        <v>0.45</v>
      </c>
      <c r="AX319" s="2">
        <v>0.45</v>
      </c>
      <c r="AY319" s="2">
        <v>0.45</v>
      </c>
      <c r="AZ319" s="2">
        <v>0.45</v>
      </c>
      <c r="BA319" s="2">
        <v>0.45</v>
      </c>
      <c r="BB319" s="2">
        <v>0.45</v>
      </c>
      <c r="BC319" s="2">
        <v>0.45</v>
      </c>
      <c r="BD319" s="1">
        <v>33029</v>
      </c>
      <c r="BE319" s="1">
        <v>33355</v>
      </c>
      <c r="BF319" s="1">
        <v>34926</v>
      </c>
      <c r="BG319" s="1">
        <v>31971</v>
      </c>
      <c r="BH319" s="1">
        <v>37001</v>
      </c>
      <c r="BI319" s="1">
        <v>35761</v>
      </c>
      <c r="BJ319" s="1">
        <v>35457</v>
      </c>
      <c r="BK319" s="1">
        <v>35348</v>
      </c>
      <c r="BL319" s="1">
        <v>33865</v>
      </c>
      <c r="BM319" s="1">
        <v>34954</v>
      </c>
      <c r="BN319" s="1">
        <v>35059</v>
      </c>
      <c r="BO319" s="1">
        <v>37614</v>
      </c>
      <c r="BP319" s="1">
        <v>33029</v>
      </c>
      <c r="BQ319" s="1">
        <v>33355</v>
      </c>
      <c r="BR319" s="1">
        <v>34926</v>
      </c>
      <c r="BS319" s="1">
        <v>31971</v>
      </c>
      <c r="BT319" s="1">
        <v>37001</v>
      </c>
      <c r="BU319" s="1">
        <v>35761</v>
      </c>
      <c r="BV319" s="1">
        <v>35457</v>
      </c>
      <c r="BW319" s="1">
        <v>35348</v>
      </c>
      <c r="BX319" s="1">
        <v>33865</v>
      </c>
      <c r="BY319" s="1">
        <v>34954</v>
      </c>
      <c r="BZ319" s="1">
        <v>35059</v>
      </c>
      <c r="CA319" s="1">
        <v>37614</v>
      </c>
      <c r="CB319" s="1">
        <v>1609.7449999999999</v>
      </c>
      <c r="CC319" s="1">
        <v>1625.671</v>
      </c>
      <c r="CD319" s="1">
        <v>1702.2260000000001</v>
      </c>
      <c r="CE319" s="1">
        <v>1558.1949999999999</v>
      </c>
      <c r="CF319" s="1">
        <v>1803.3679999999999</v>
      </c>
      <c r="CG319" s="1">
        <v>1742.912</v>
      </c>
      <c r="CH319" s="1">
        <v>1728.105</v>
      </c>
      <c r="CI319" s="1">
        <v>1722.77</v>
      </c>
      <c r="CJ319" s="1">
        <v>1650.5050000000001</v>
      </c>
      <c r="CK319" s="1">
        <v>1703.5940000000001</v>
      </c>
      <c r="CL319" s="1">
        <v>1708.6780000000001</v>
      </c>
      <c r="CM319" s="1">
        <v>1833.231</v>
      </c>
      <c r="CN319" s="1">
        <v>929642</v>
      </c>
      <c r="CO319" s="1">
        <v>929642</v>
      </c>
      <c r="CP319" s="1">
        <v>418340</v>
      </c>
      <c r="CQ319" s="1">
        <v>418340</v>
      </c>
      <c r="CR319" s="1">
        <v>20389</v>
      </c>
      <c r="CS319">
        <v>2018</v>
      </c>
      <c r="CT319">
        <v>20517.926332826522</v>
      </c>
      <c r="CV319">
        <v>0</v>
      </c>
      <c r="CW319">
        <v>0</v>
      </c>
    </row>
    <row r="320" spans="1:101">
      <c r="A320" s="100">
        <v>56189</v>
      </c>
      <c r="B320" t="s">
        <v>108</v>
      </c>
      <c r="C320" t="s">
        <v>109</v>
      </c>
      <c r="D320" t="s">
        <v>681</v>
      </c>
      <c r="E320" t="s">
        <v>681</v>
      </c>
      <c r="F320">
        <v>49840</v>
      </c>
      <c r="G320" s="103" t="s">
        <v>121</v>
      </c>
      <c r="H320" t="s">
        <v>113</v>
      </c>
      <c r="I320" t="s">
        <v>114</v>
      </c>
      <c r="J320" t="s">
        <v>8</v>
      </c>
      <c r="K320">
        <v>22</v>
      </c>
      <c r="L320">
        <v>2</v>
      </c>
      <c r="M320" t="s">
        <v>115</v>
      </c>
      <c r="N320" t="s">
        <v>231</v>
      </c>
      <c r="O320" t="s">
        <v>126</v>
      </c>
      <c r="P320" t="s">
        <v>126</v>
      </c>
      <c r="Q320" t="s">
        <v>118</v>
      </c>
      <c r="R320" t="s">
        <v>142</v>
      </c>
      <c r="S320" t="s">
        <v>127</v>
      </c>
      <c r="T320" s="1">
        <v>1882</v>
      </c>
      <c r="U320" s="1">
        <v>72</v>
      </c>
      <c r="V320" s="1">
        <v>80</v>
      </c>
      <c r="W320" s="1">
        <v>62</v>
      </c>
      <c r="X320" s="1">
        <v>68</v>
      </c>
      <c r="Y320" s="1">
        <v>59</v>
      </c>
      <c r="Z320" s="1">
        <v>81</v>
      </c>
      <c r="AA320" s="1">
        <v>146</v>
      </c>
      <c r="AB320" s="1">
        <v>72</v>
      </c>
      <c r="AC320" s="1">
        <v>65</v>
      </c>
      <c r="AD320" s="1">
        <v>140</v>
      </c>
      <c r="AE320" s="1">
        <v>77</v>
      </c>
      <c r="AF320" s="1">
        <v>1882</v>
      </c>
      <c r="AG320" s="1">
        <v>72</v>
      </c>
      <c r="AH320" s="1">
        <v>80</v>
      </c>
      <c r="AI320" s="1">
        <v>62</v>
      </c>
      <c r="AJ320" s="1">
        <v>68</v>
      </c>
      <c r="AK320" s="1">
        <v>59</v>
      </c>
      <c r="AL320" s="1">
        <v>81</v>
      </c>
      <c r="AM320" s="1">
        <v>146</v>
      </c>
      <c r="AN320" s="1">
        <v>72</v>
      </c>
      <c r="AO320" s="1">
        <v>65</v>
      </c>
      <c r="AP320" s="1">
        <v>140</v>
      </c>
      <c r="AQ320" s="1">
        <v>77</v>
      </c>
      <c r="AR320" s="2">
        <v>5.798</v>
      </c>
      <c r="AS320" s="2">
        <v>5.798</v>
      </c>
      <c r="AT320" s="2">
        <v>5.798</v>
      </c>
      <c r="AU320" s="2">
        <v>5.798</v>
      </c>
      <c r="AV320" s="2">
        <v>5.798</v>
      </c>
      <c r="AW320" s="2">
        <v>5.798</v>
      </c>
      <c r="AX320" s="2">
        <v>5.798</v>
      </c>
      <c r="AY320" s="2">
        <v>5.798</v>
      </c>
      <c r="AZ320" s="2">
        <v>5.798</v>
      </c>
      <c r="BA320" s="2">
        <v>5.798</v>
      </c>
      <c r="BB320" s="2">
        <v>5.798</v>
      </c>
      <c r="BC320" s="2">
        <v>5.798</v>
      </c>
      <c r="BD320" s="1">
        <v>10912</v>
      </c>
      <c r="BE320" s="1">
        <v>417</v>
      </c>
      <c r="BF320" s="1">
        <v>464</v>
      </c>
      <c r="BG320" s="1">
        <v>359</v>
      </c>
      <c r="BH320" s="1">
        <v>394</v>
      </c>
      <c r="BI320" s="1">
        <v>342</v>
      </c>
      <c r="BJ320" s="1">
        <v>470</v>
      </c>
      <c r="BK320" s="1">
        <v>847</v>
      </c>
      <c r="BL320" s="1">
        <v>417</v>
      </c>
      <c r="BM320" s="1">
        <v>377</v>
      </c>
      <c r="BN320" s="1">
        <v>812</v>
      </c>
      <c r="BO320" s="1">
        <v>446</v>
      </c>
      <c r="BP320" s="1">
        <v>10912</v>
      </c>
      <c r="BQ320" s="1">
        <v>417</v>
      </c>
      <c r="BR320" s="1">
        <v>464</v>
      </c>
      <c r="BS320" s="1">
        <v>359</v>
      </c>
      <c r="BT320" s="1">
        <v>394</v>
      </c>
      <c r="BU320" s="1">
        <v>342</v>
      </c>
      <c r="BV320" s="1">
        <v>470</v>
      </c>
      <c r="BW320" s="1">
        <v>847</v>
      </c>
      <c r="BX320" s="1">
        <v>417</v>
      </c>
      <c r="BY320" s="1">
        <v>377</v>
      </c>
      <c r="BZ320" s="1">
        <v>812</v>
      </c>
      <c r="CA320" s="1">
        <v>446</v>
      </c>
      <c r="CB320" s="1">
        <v>924.71699999999998</v>
      </c>
      <c r="CC320" s="1">
        <v>35.590000000000003</v>
      </c>
      <c r="CD320" s="1">
        <v>39.514000000000003</v>
      </c>
      <c r="CE320" s="1">
        <v>30.291</v>
      </c>
      <c r="CF320" s="1">
        <v>33.591999999999999</v>
      </c>
      <c r="CG320" s="1">
        <v>28.913</v>
      </c>
      <c r="CH320" s="1">
        <v>39.841999999999999</v>
      </c>
      <c r="CI320" s="1">
        <v>71.772000000000006</v>
      </c>
      <c r="CJ320" s="1">
        <v>35.295999999999999</v>
      </c>
      <c r="CK320" s="1">
        <v>31.957999999999998</v>
      </c>
      <c r="CL320" s="1">
        <v>68.721000000000004</v>
      </c>
      <c r="CM320" s="1">
        <v>37.793999999999997</v>
      </c>
      <c r="CN320" s="1">
        <v>2804</v>
      </c>
      <c r="CO320" s="1">
        <v>2804</v>
      </c>
      <c r="CP320" s="1">
        <v>16257</v>
      </c>
      <c r="CQ320" s="1">
        <v>16257</v>
      </c>
      <c r="CR320" s="1">
        <v>1378</v>
      </c>
      <c r="CS320">
        <v>2018</v>
      </c>
      <c r="CT320">
        <v>11797.532656023222</v>
      </c>
      <c r="CV320">
        <v>1587.3673828663013</v>
      </c>
      <c r="CW320">
        <v>187.27018536471309</v>
      </c>
    </row>
    <row r="321" spans="1:101">
      <c r="A321" s="100">
        <v>56426</v>
      </c>
      <c r="B321" t="s">
        <v>108</v>
      </c>
      <c r="C321" t="s">
        <v>109</v>
      </c>
      <c r="D321" t="s">
        <v>684</v>
      </c>
      <c r="E321" t="s">
        <v>685</v>
      </c>
      <c r="F321">
        <v>54812</v>
      </c>
      <c r="G321" s="103" t="s">
        <v>112</v>
      </c>
      <c r="H321" t="s">
        <v>113</v>
      </c>
      <c r="I321" t="s">
        <v>114</v>
      </c>
      <c r="J321" t="s">
        <v>8</v>
      </c>
      <c r="K321">
        <v>22</v>
      </c>
      <c r="L321">
        <v>2</v>
      </c>
      <c r="M321" t="s">
        <v>115</v>
      </c>
      <c r="N321" t="s">
        <v>242</v>
      </c>
      <c r="O321" t="s">
        <v>212</v>
      </c>
      <c r="P321" t="s">
        <v>213</v>
      </c>
      <c r="Q321" t="s">
        <v>118</v>
      </c>
      <c r="R321" t="s">
        <v>142</v>
      </c>
      <c r="S321" t="s">
        <v>120</v>
      </c>
      <c r="T321" s="1">
        <v>78183</v>
      </c>
      <c r="U321" s="1">
        <v>78957</v>
      </c>
      <c r="V321" s="1">
        <v>82675</v>
      </c>
      <c r="W321" s="1">
        <v>75680</v>
      </c>
      <c r="X321" s="1">
        <v>87587</v>
      </c>
      <c r="Y321" s="1">
        <v>84651</v>
      </c>
      <c r="Z321" s="1">
        <v>83932</v>
      </c>
      <c r="AA321" s="1">
        <v>83673</v>
      </c>
      <c r="AB321" s="1">
        <v>80163</v>
      </c>
      <c r="AC321" s="1">
        <v>82742</v>
      </c>
      <c r="AD321" s="1">
        <v>82989</v>
      </c>
      <c r="AE321" s="1">
        <v>89038</v>
      </c>
      <c r="AF321" s="1">
        <v>78183</v>
      </c>
      <c r="AG321" s="1">
        <v>78957</v>
      </c>
      <c r="AH321" s="1">
        <v>82675</v>
      </c>
      <c r="AI321" s="1">
        <v>75680</v>
      </c>
      <c r="AJ321" s="1">
        <v>87587</v>
      </c>
      <c r="AK321" s="1">
        <v>84651</v>
      </c>
      <c r="AL321" s="1">
        <v>83932</v>
      </c>
      <c r="AM321" s="1">
        <v>83673</v>
      </c>
      <c r="AN321" s="1">
        <v>80163</v>
      </c>
      <c r="AO321" s="1">
        <v>82742</v>
      </c>
      <c r="AP321" s="1">
        <v>82989</v>
      </c>
      <c r="AQ321" s="1">
        <v>89038</v>
      </c>
      <c r="AR321" s="2">
        <v>0.503</v>
      </c>
      <c r="AS321" s="2">
        <v>0.503</v>
      </c>
      <c r="AT321" s="2">
        <v>0.503</v>
      </c>
      <c r="AU321" s="2">
        <v>0.503</v>
      </c>
      <c r="AV321" s="2">
        <v>0.503</v>
      </c>
      <c r="AW321" s="2">
        <v>0.503</v>
      </c>
      <c r="AX321" s="2">
        <v>0.503</v>
      </c>
      <c r="AY321" s="2">
        <v>0.503</v>
      </c>
      <c r="AZ321" s="2">
        <v>0.503</v>
      </c>
      <c r="BA321" s="2">
        <v>0.503</v>
      </c>
      <c r="BB321" s="2">
        <v>0.503</v>
      </c>
      <c r="BC321" s="2">
        <v>0.503</v>
      </c>
      <c r="BD321" s="1">
        <v>39326</v>
      </c>
      <c r="BE321" s="1">
        <v>39715</v>
      </c>
      <c r="BF321" s="1">
        <v>41586</v>
      </c>
      <c r="BG321" s="1">
        <v>38067</v>
      </c>
      <c r="BH321" s="1">
        <v>44056</v>
      </c>
      <c r="BI321" s="1">
        <v>42579</v>
      </c>
      <c r="BJ321" s="1">
        <v>42218</v>
      </c>
      <c r="BK321" s="1">
        <v>42088</v>
      </c>
      <c r="BL321" s="1">
        <v>40322</v>
      </c>
      <c r="BM321" s="1">
        <v>41619</v>
      </c>
      <c r="BN321" s="1">
        <v>41743</v>
      </c>
      <c r="BO321" s="1">
        <v>44786</v>
      </c>
      <c r="BP321" s="1">
        <v>39326</v>
      </c>
      <c r="BQ321" s="1">
        <v>39715</v>
      </c>
      <c r="BR321" s="1">
        <v>41586</v>
      </c>
      <c r="BS321" s="1">
        <v>38067</v>
      </c>
      <c r="BT321" s="1">
        <v>44056</v>
      </c>
      <c r="BU321" s="1">
        <v>42579</v>
      </c>
      <c r="BV321" s="1">
        <v>42218</v>
      </c>
      <c r="BW321" s="1">
        <v>42088</v>
      </c>
      <c r="BX321" s="1">
        <v>40322</v>
      </c>
      <c r="BY321" s="1">
        <v>41619</v>
      </c>
      <c r="BZ321" s="1">
        <v>41743</v>
      </c>
      <c r="CA321" s="1">
        <v>44786</v>
      </c>
      <c r="CB321" s="1">
        <v>3835.0709999999999</v>
      </c>
      <c r="CC321" s="1">
        <v>3873.0189999999998</v>
      </c>
      <c r="CD321" s="1">
        <v>4055.4050000000002</v>
      </c>
      <c r="CE321" s="1">
        <v>3712.2620000000002</v>
      </c>
      <c r="CF321" s="1">
        <v>4296.3649999999998</v>
      </c>
      <c r="CG321" s="1">
        <v>4152.335</v>
      </c>
      <c r="CH321" s="1">
        <v>4117.0590000000002</v>
      </c>
      <c r="CI321" s="1">
        <v>4104.3490000000002</v>
      </c>
      <c r="CJ321" s="1">
        <v>3932.1840000000002</v>
      </c>
      <c r="CK321" s="1">
        <v>4058.663</v>
      </c>
      <c r="CL321" s="1">
        <v>4070.7759999999998</v>
      </c>
      <c r="CM321" s="1">
        <v>4367.5119999999997</v>
      </c>
      <c r="CN321" s="1">
        <v>990270</v>
      </c>
      <c r="CO321" s="1">
        <v>990270</v>
      </c>
      <c r="CP321" s="1">
        <v>498105</v>
      </c>
      <c r="CQ321" s="1">
        <v>498105</v>
      </c>
      <c r="CR321" s="1">
        <v>48575</v>
      </c>
      <c r="CS321">
        <v>2018</v>
      </c>
      <c r="CT321">
        <v>10254.34894493052</v>
      </c>
      <c r="CV321">
        <v>0</v>
      </c>
      <c r="CW321">
        <v>0</v>
      </c>
    </row>
    <row r="322" spans="1:101">
      <c r="A322" s="100">
        <v>56527</v>
      </c>
      <c r="B322" t="s">
        <v>108</v>
      </c>
      <c r="C322" t="s">
        <v>109</v>
      </c>
      <c r="D322" t="s">
        <v>688</v>
      </c>
      <c r="E322" t="s">
        <v>587</v>
      </c>
      <c r="F322">
        <v>54842</v>
      </c>
      <c r="G322" s="103" t="s">
        <v>112</v>
      </c>
      <c r="H322" t="s">
        <v>113</v>
      </c>
      <c r="I322" t="s">
        <v>114</v>
      </c>
      <c r="J322" t="s">
        <v>8</v>
      </c>
      <c r="K322">
        <v>22</v>
      </c>
      <c r="L322">
        <v>2</v>
      </c>
      <c r="M322" t="s">
        <v>115</v>
      </c>
      <c r="N322" t="s">
        <v>242</v>
      </c>
      <c r="O322" t="s">
        <v>212</v>
      </c>
      <c r="P322" t="s">
        <v>213</v>
      </c>
      <c r="Q322" t="s">
        <v>118</v>
      </c>
      <c r="R322" t="s">
        <v>142</v>
      </c>
      <c r="S322" t="s">
        <v>120</v>
      </c>
      <c r="T322" s="1">
        <v>66373</v>
      </c>
      <c r="U322" s="1">
        <v>67030</v>
      </c>
      <c r="V322" s="1">
        <v>70187</v>
      </c>
      <c r="W322" s="1">
        <v>64248</v>
      </c>
      <c r="X322" s="1">
        <v>74357</v>
      </c>
      <c r="Y322" s="1">
        <v>71864</v>
      </c>
      <c r="Z322" s="1">
        <v>71254</v>
      </c>
      <c r="AA322" s="1">
        <v>71034</v>
      </c>
      <c r="AB322" s="1">
        <v>68054</v>
      </c>
      <c r="AC322" s="1">
        <v>70243</v>
      </c>
      <c r="AD322" s="1">
        <v>70453</v>
      </c>
      <c r="AE322" s="1">
        <v>75588</v>
      </c>
      <c r="AF322" s="1">
        <v>66373</v>
      </c>
      <c r="AG322" s="1">
        <v>67030</v>
      </c>
      <c r="AH322" s="1">
        <v>70187</v>
      </c>
      <c r="AI322" s="1">
        <v>64248</v>
      </c>
      <c r="AJ322" s="1">
        <v>74357</v>
      </c>
      <c r="AK322" s="1">
        <v>71864</v>
      </c>
      <c r="AL322" s="1">
        <v>71254</v>
      </c>
      <c r="AM322" s="1">
        <v>71034</v>
      </c>
      <c r="AN322" s="1">
        <v>68054</v>
      </c>
      <c r="AO322" s="1">
        <v>70243</v>
      </c>
      <c r="AP322" s="1">
        <v>70453</v>
      </c>
      <c r="AQ322" s="1">
        <v>75588</v>
      </c>
      <c r="AR322" s="2">
        <v>0.50800000000000001</v>
      </c>
      <c r="AS322" s="2">
        <v>0.50800000000000001</v>
      </c>
      <c r="AT322" s="2">
        <v>0.50800000000000001</v>
      </c>
      <c r="AU322" s="2">
        <v>0.50800000000000001</v>
      </c>
      <c r="AV322" s="2">
        <v>0.50800000000000001</v>
      </c>
      <c r="AW322" s="2">
        <v>0.50800000000000001</v>
      </c>
      <c r="AX322" s="2">
        <v>0.50800000000000001</v>
      </c>
      <c r="AY322" s="2">
        <v>0.50800000000000001</v>
      </c>
      <c r="AZ322" s="2">
        <v>0.50800000000000001</v>
      </c>
      <c r="BA322" s="2">
        <v>0.50800000000000001</v>
      </c>
      <c r="BB322" s="2">
        <v>0.50800000000000001</v>
      </c>
      <c r="BC322" s="2">
        <v>0.50800000000000001</v>
      </c>
      <c r="BD322" s="1">
        <v>33717</v>
      </c>
      <c r="BE322" s="1">
        <v>34051</v>
      </c>
      <c r="BF322" s="1">
        <v>35655</v>
      </c>
      <c r="BG322" s="1">
        <v>32638</v>
      </c>
      <c r="BH322" s="1">
        <v>37773</v>
      </c>
      <c r="BI322" s="1">
        <v>36507</v>
      </c>
      <c r="BJ322" s="1">
        <v>36197</v>
      </c>
      <c r="BK322" s="1">
        <v>36085</v>
      </c>
      <c r="BL322" s="1">
        <v>34571</v>
      </c>
      <c r="BM322" s="1">
        <v>35683</v>
      </c>
      <c r="BN322" s="1">
        <v>35790</v>
      </c>
      <c r="BO322" s="1">
        <v>38399</v>
      </c>
      <c r="BP322" s="1">
        <v>33717</v>
      </c>
      <c r="BQ322" s="1">
        <v>34051</v>
      </c>
      <c r="BR322" s="1">
        <v>35655</v>
      </c>
      <c r="BS322" s="1">
        <v>32638</v>
      </c>
      <c r="BT322" s="1">
        <v>37773</v>
      </c>
      <c r="BU322" s="1">
        <v>36507</v>
      </c>
      <c r="BV322" s="1">
        <v>36197</v>
      </c>
      <c r="BW322" s="1">
        <v>36085</v>
      </c>
      <c r="BX322" s="1">
        <v>34571</v>
      </c>
      <c r="BY322" s="1">
        <v>35683</v>
      </c>
      <c r="BZ322" s="1">
        <v>35790</v>
      </c>
      <c r="CA322" s="1">
        <v>38399</v>
      </c>
      <c r="CB322" s="1">
        <v>2980.9720000000002</v>
      </c>
      <c r="CC322" s="1">
        <v>3010.47</v>
      </c>
      <c r="CD322" s="1">
        <v>3152.2370000000001</v>
      </c>
      <c r="CE322" s="1">
        <v>2885.5149999999999</v>
      </c>
      <c r="CF322" s="1">
        <v>3339.5340000000001</v>
      </c>
      <c r="CG322" s="1">
        <v>3227.58</v>
      </c>
      <c r="CH322" s="1">
        <v>3200.1610000000001</v>
      </c>
      <c r="CI322" s="1">
        <v>3190.2809999999999</v>
      </c>
      <c r="CJ322" s="1">
        <v>3056.4589999999998</v>
      </c>
      <c r="CK322" s="1">
        <v>3154.77</v>
      </c>
      <c r="CL322" s="1">
        <v>3164.1849999999999</v>
      </c>
      <c r="CM322" s="1">
        <v>3394.8359999999998</v>
      </c>
      <c r="CN322" s="1">
        <v>840685</v>
      </c>
      <c r="CO322" s="1">
        <v>840685</v>
      </c>
      <c r="CP322" s="1">
        <v>427066</v>
      </c>
      <c r="CQ322" s="1">
        <v>427066</v>
      </c>
      <c r="CR322" s="1">
        <v>37757</v>
      </c>
      <c r="CS322">
        <v>2018</v>
      </c>
      <c r="CT322">
        <v>11310.909235373572</v>
      </c>
      <c r="CV322">
        <v>0</v>
      </c>
      <c r="CW322">
        <v>0</v>
      </c>
    </row>
    <row r="323" spans="1:101">
      <c r="A323" s="100">
        <v>56629</v>
      </c>
      <c r="B323" t="s">
        <v>108</v>
      </c>
      <c r="C323" t="s">
        <v>109</v>
      </c>
      <c r="D323" t="s">
        <v>689</v>
      </c>
      <c r="E323" t="s">
        <v>690</v>
      </c>
      <c r="F323">
        <v>56201</v>
      </c>
      <c r="G323" s="103" t="s">
        <v>121</v>
      </c>
      <c r="H323" t="s">
        <v>113</v>
      </c>
      <c r="I323" t="s">
        <v>114</v>
      </c>
      <c r="J323" t="s">
        <v>8</v>
      </c>
      <c r="K323">
        <v>22</v>
      </c>
      <c r="L323">
        <v>2</v>
      </c>
      <c r="M323" t="s">
        <v>115</v>
      </c>
      <c r="N323" t="s">
        <v>231</v>
      </c>
      <c r="O323" t="s">
        <v>126</v>
      </c>
      <c r="P323" t="s">
        <v>126</v>
      </c>
      <c r="Q323" t="s">
        <v>118</v>
      </c>
      <c r="R323" t="s">
        <v>142</v>
      </c>
      <c r="S323" t="s">
        <v>127</v>
      </c>
      <c r="T323" s="1">
        <v>0</v>
      </c>
      <c r="U323" s="1">
        <v>0</v>
      </c>
      <c r="V323" s="1">
        <v>0</v>
      </c>
      <c r="W323" s="1">
        <v>0</v>
      </c>
      <c r="X323" s="1">
        <v>0</v>
      </c>
      <c r="Y323" s="1">
        <v>0</v>
      </c>
      <c r="Z323" s="1">
        <v>0</v>
      </c>
      <c r="AA323" s="1">
        <v>0</v>
      </c>
      <c r="AB323" s="1">
        <v>0</v>
      </c>
      <c r="AC323" s="1">
        <v>0</v>
      </c>
      <c r="AD323" s="1">
        <v>0</v>
      </c>
      <c r="AE323" s="1">
        <v>0</v>
      </c>
      <c r="AF323" s="1">
        <v>0</v>
      </c>
      <c r="AG323" s="1">
        <v>0</v>
      </c>
      <c r="AH323" s="1">
        <v>0</v>
      </c>
      <c r="AI323" s="1">
        <v>0</v>
      </c>
      <c r="AJ323" s="1">
        <v>0</v>
      </c>
      <c r="AK323" s="1">
        <v>0</v>
      </c>
      <c r="AL323" s="1">
        <v>0</v>
      </c>
      <c r="AM323" s="1">
        <v>0</v>
      </c>
      <c r="AN323" s="1">
        <v>0</v>
      </c>
      <c r="AO323" s="1">
        <v>0</v>
      </c>
      <c r="AP323" s="1">
        <v>0</v>
      </c>
      <c r="AQ323" s="1">
        <v>0</v>
      </c>
      <c r="AR323" s="2">
        <v>0</v>
      </c>
      <c r="AS323" s="2">
        <v>0</v>
      </c>
      <c r="AT323" s="2">
        <v>0</v>
      </c>
      <c r="AU323" s="2">
        <v>0</v>
      </c>
      <c r="AV323" s="2">
        <v>0</v>
      </c>
      <c r="AW323" s="2">
        <v>0</v>
      </c>
      <c r="AX323" s="2">
        <v>0</v>
      </c>
      <c r="AY323" s="2">
        <v>0</v>
      </c>
      <c r="AZ323" s="2">
        <v>0</v>
      </c>
      <c r="BA323" s="2">
        <v>0</v>
      </c>
      <c r="BB323" s="2">
        <v>0</v>
      </c>
      <c r="BC323" s="2">
        <v>0</v>
      </c>
      <c r="BD323" s="1">
        <v>0</v>
      </c>
      <c r="BE323" s="1">
        <v>0</v>
      </c>
      <c r="BF323" s="1">
        <v>0</v>
      </c>
      <c r="BG323" s="1">
        <v>0</v>
      </c>
      <c r="BH323" s="1">
        <v>0</v>
      </c>
      <c r="BI323" s="1">
        <v>0</v>
      </c>
      <c r="BJ323" s="1">
        <v>0</v>
      </c>
      <c r="BK323" s="1">
        <v>0</v>
      </c>
      <c r="BL323" s="1">
        <v>0</v>
      </c>
      <c r="BM323" s="1">
        <v>0</v>
      </c>
      <c r="BN323" s="1">
        <v>0</v>
      </c>
      <c r="BO323" s="1">
        <v>0</v>
      </c>
      <c r="BP323" s="1">
        <v>0</v>
      </c>
      <c r="BQ323" s="1">
        <v>0</v>
      </c>
      <c r="BR323" s="1">
        <v>0</v>
      </c>
      <c r="BS323" s="1">
        <v>0</v>
      </c>
      <c r="BT323" s="1">
        <v>0</v>
      </c>
      <c r="BU323" s="1">
        <v>0</v>
      </c>
      <c r="BV323" s="1">
        <v>0</v>
      </c>
      <c r="BW323" s="1">
        <v>0</v>
      </c>
      <c r="BX323" s="1">
        <v>0</v>
      </c>
      <c r="BY323" s="1">
        <v>0</v>
      </c>
      <c r="BZ323" s="1">
        <v>0</v>
      </c>
      <c r="CA323" s="1">
        <v>0</v>
      </c>
      <c r="CB323" s="1">
        <v>0</v>
      </c>
      <c r="CC323" s="1">
        <v>0</v>
      </c>
      <c r="CD323" s="1">
        <v>0</v>
      </c>
      <c r="CE323" s="1">
        <v>0</v>
      </c>
      <c r="CF323" s="1">
        <v>0</v>
      </c>
      <c r="CG323" s="1">
        <v>0</v>
      </c>
      <c r="CH323" s="1">
        <v>0</v>
      </c>
      <c r="CI323" s="1">
        <v>0</v>
      </c>
      <c r="CJ323" s="1">
        <v>0</v>
      </c>
      <c r="CK323" s="1">
        <v>0</v>
      </c>
      <c r="CL323" s="1">
        <v>0</v>
      </c>
      <c r="CM323" s="1">
        <v>0</v>
      </c>
      <c r="CN323" s="1">
        <v>0</v>
      </c>
      <c r="CO323" s="1">
        <v>0</v>
      </c>
      <c r="CP323" s="1">
        <v>0</v>
      </c>
      <c r="CQ323" s="1">
        <v>0</v>
      </c>
      <c r="CR323" s="1">
        <v>0</v>
      </c>
      <c r="CS323">
        <v>2018</v>
      </c>
      <c r="CT323" t="s">
        <v>8</v>
      </c>
      <c r="CV323">
        <v>1587.3673828663013</v>
      </c>
      <c r="CW323" t="s">
        <v>8</v>
      </c>
    </row>
    <row r="324" spans="1:101">
      <c r="A324" s="100">
        <v>56629</v>
      </c>
      <c r="B324" t="s">
        <v>108</v>
      </c>
      <c r="C324" t="s">
        <v>109</v>
      </c>
      <c r="D324" t="s">
        <v>689</v>
      </c>
      <c r="E324" t="s">
        <v>690</v>
      </c>
      <c r="F324">
        <v>56201</v>
      </c>
      <c r="G324" s="103" t="s">
        <v>121</v>
      </c>
      <c r="H324" t="s">
        <v>113</v>
      </c>
      <c r="I324" t="s">
        <v>114</v>
      </c>
      <c r="J324" t="s">
        <v>8</v>
      </c>
      <c r="K324">
        <v>22</v>
      </c>
      <c r="L324">
        <v>2</v>
      </c>
      <c r="M324" t="s">
        <v>115</v>
      </c>
      <c r="N324" t="s">
        <v>231</v>
      </c>
      <c r="O324" t="s">
        <v>233</v>
      </c>
      <c r="P324" t="s">
        <v>184</v>
      </c>
      <c r="Q324" t="s">
        <v>118</v>
      </c>
      <c r="R324" t="s">
        <v>142</v>
      </c>
      <c r="S324" t="s">
        <v>127</v>
      </c>
      <c r="T324" s="1">
        <v>233</v>
      </c>
      <c r="U324" s="1">
        <v>9</v>
      </c>
      <c r="V324" s="1">
        <v>10</v>
      </c>
      <c r="W324" s="1">
        <v>8</v>
      </c>
      <c r="X324" s="1">
        <v>8</v>
      </c>
      <c r="Y324" s="1">
        <v>7</v>
      </c>
      <c r="Z324" s="1">
        <v>10</v>
      </c>
      <c r="AA324" s="1">
        <v>18</v>
      </c>
      <c r="AB324" s="1">
        <v>9</v>
      </c>
      <c r="AC324" s="1">
        <v>8</v>
      </c>
      <c r="AD324" s="1">
        <v>17</v>
      </c>
      <c r="AE324" s="1">
        <v>9</v>
      </c>
      <c r="AF324" s="1">
        <v>233</v>
      </c>
      <c r="AG324" s="1">
        <v>9</v>
      </c>
      <c r="AH324" s="1">
        <v>10</v>
      </c>
      <c r="AI324" s="1">
        <v>8</v>
      </c>
      <c r="AJ324" s="1">
        <v>8</v>
      </c>
      <c r="AK324" s="1">
        <v>7</v>
      </c>
      <c r="AL324" s="1">
        <v>10</v>
      </c>
      <c r="AM324" s="1">
        <v>18</v>
      </c>
      <c r="AN324" s="1">
        <v>9</v>
      </c>
      <c r="AO324" s="1">
        <v>8</v>
      </c>
      <c r="AP324" s="1">
        <v>17</v>
      </c>
      <c r="AQ324" s="1">
        <v>9</v>
      </c>
      <c r="AR324" s="2">
        <v>5.67</v>
      </c>
      <c r="AS324" s="2">
        <v>5.67</v>
      </c>
      <c r="AT324" s="2">
        <v>5.67</v>
      </c>
      <c r="AU324" s="2">
        <v>5.67</v>
      </c>
      <c r="AV324" s="2">
        <v>5.67</v>
      </c>
      <c r="AW324" s="2">
        <v>5.67</v>
      </c>
      <c r="AX324" s="2">
        <v>5.67</v>
      </c>
      <c r="AY324" s="2">
        <v>5.67</v>
      </c>
      <c r="AZ324" s="2">
        <v>5.67</v>
      </c>
      <c r="BA324" s="2">
        <v>5.67</v>
      </c>
      <c r="BB324" s="2">
        <v>5.67</v>
      </c>
      <c r="BC324" s="2">
        <v>5.67</v>
      </c>
      <c r="BD324" s="1">
        <v>1321</v>
      </c>
      <c r="BE324" s="1">
        <v>51</v>
      </c>
      <c r="BF324" s="1">
        <v>57</v>
      </c>
      <c r="BG324" s="1">
        <v>45</v>
      </c>
      <c r="BH324" s="1">
        <v>45</v>
      </c>
      <c r="BI324" s="1">
        <v>40</v>
      </c>
      <c r="BJ324" s="1">
        <v>57</v>
      </c>
      <c r="BK324" s="1">
        <v>102</v>
      </c>
      <c r="BL324" s="1">
        <v>51</v>
      </c>
      <c r="BM324" s="1">
        <v>45</v>
      </c>
      <c r="BN324" s="1">
        <v>96</v>
      </c>
      <c r="BO324" s="1">
        <v>51</v>
      </c>
      <c r="BP324" s="1">
        <v>1321</v>
      </c>
      <c r="BQ324" s="1">
        <v>51</v>
      </c>
      <c r="BR324" s="1">
        <v>57</v>
      </c>
      <c r="BS324" s="1">
        <v>45</v>
      </c>
      <c r="BT324" s="1">
        <v>45</v>
      </c>
      <c r="BU324" s="1">
        <v>40</v>
      </c>
      <c r="BV324" s="1">
        <v>57</v>
      </c>
      <c r="BW324" s="1">
        <v>102</v>
      </c>
      <c r="BX324" s="1">
        <v>51</v>
      </c>
      <c r="BY324" s="1">
        <v>45</v>
      </c>
      <c r="BZ324" s="1">
        <v>96</v>
      </c>
      <c r="CA324" s="1">
        <v>51</v>
      </c>
      <c r="CB324" s="1">
        <v>141.34200000000001</v>
      </c>
      <c r="CC324" s="1">
        <v>5.44</v>
      </c>
      <c r="CD324" s="1">
        <v>6.04</v>
      </c>
      <c r="CE324" s="1">
        <v>4.63</v>
      </c>
      <c r="CF324" s="1">
        <v>5.1349999999999998</v>
      </c>
      <c r="CG324" s="1">
        <v>4.4189999999999996</v>
      </c>
      <c r="CH324" s="1">
        <v>6.09</v>
      </c>
      <c r="CI324" s="1">
        <v>10.97</v>
      </c>
      <c r="CJ324" s="1">
        <v>5.3949999999999996</v>
      </c>
      <c r="CK324" s="1">
        <v>4.8849999999999998</v>
      </c>
      <c r="CL324" s="1">
        <v>10.504</v>
      </c>
      <c r="CM324" s="1">
        <v>5.7770000000000001</v>
      </c>
      <c r="CN324" s="1">
        <v>346</v>
      </c>
      <c r="CO324" s="1">
        <v>346</v>
      </c>
      <c r="CP324" s="1">
        <v>1961</v>
      </c>
      <c r="CQ324" s="1">
        <v>1961</v>
      </c>
      <c r="CR324" s="1">
        <v>210.62700000000001</v>
      </c>
      <c r="CS324">
        <v>2018</v>
      </c>
      <c r="CT324">
        <v>9310.2973502922232</v>
      </c>
      <c r="CV324">
        <v>1587.3673828663013</v>
      </c>
      <c r="CW324">
        <v>147.78862338640428</v>
      </c>
    </row>
    <row r="325" spans="1:101">
      <c r="A325" s="100">
        <v>56629</v>
      </c>
      <c r="B325" t="s">
        <v>108</v>
      </c>
      <c r="C325" t="s">
        <v>109</v>
      </c>
      <c r="D325" t="s">
        <v>689</v>
      </c>
      <c r="E325" t="s">
        <v>690</v>
      </c>
      <c r="F325">
        <v>56201</v>
      </c>
      <c r="G325" s="103" t="s">
        <v>121</v>
      </c>
      <c r="H325" t="s">
        <v>113</v>
      </c>
      <c r="I325" t="s">
        <v>114</v>
      </c>
      <c r="J325" t="s">
        <v>8</v>
      </c>
      <c r="K325">
        <v>22</v>
      </c>
      <c r="L325">
        <v>2</v>
      </c>
      <c r="M325" t="s">
        <v>115</v>
      </c>
      <c r="N325" t="s">
        <v>231</v>
      </c>
      <c r="O325" t="s">
        <v>117</v>
      </c>
      <c r="P325" t="s">
        <v>117</v>
      </c>
      <c r="Q325" t="s">
        <v>118</v>
      </c>
      <c r="R325" t="s">
        <v>142</v>
      </c>
      <c r="S325" t="s">
        <v>120</v>
      </c>
      <c r="T325" s="1">
        <v>11355</v>
      </c>
      <c r="U325" s="1">
        <v>11137</v>
      </c>
      <c r="V325" s="1">
        <v>13175</v>
      </c>
      <c r="W325" s="1">
        <v>11138</v>
      </c>
      <c r="X325" s="1">
        <v>10446</v>
      </c>
      <c r="Y325" s="1">
        <v>14191</v>
      </c>
      <c r="Z325" s="1">
        <v>17089</v>
      </c>
      <c r="AA325" s="1">
        <v>17867</v>
      </c>
      <c r="AB325" s="1">
        <v>14815</v>
      </c>
      <c r="AC325" s="1">
        <v>14787</v>
      </c>
      <c r="AD325" s="1">
        <v>15650</v>
      </c>
      <c r="AE325" s="1">
        <v>16335</v>
      </c>
      <c r="AF325" s="1">
        <v>11355</v>
      </c>
      <c r="AG325" s="1">
        <v>11137</v>
      </c>
      <c r="AH325" s="1">
        <v>13175</v>
      </c>
      <c r="AI325" s="1">
        <v>11138</v>
      </c>
      <c r="AJ325" s="1">
        <v>10446</v>
      </c>
      <c r="AK325" s="1">
        <v>14191</v>
      </c>
      <c r="AL325" s="1">
        <v>17089</v>
      </c>
      <c r="AM325" s="1">
        <v>17867</v>
      </c>
      <c r="AN325" s="1">
        <v>14815</v>
      </c>
      <c r="AO325" s="1">
        <v>14787</v>
      </c>
      <c r="AP325" s="1">
        <v>15650</v>
      </c>
      <c r="AQ325" s="1">
        <v>16335</v>
      </c>
      <c r="AR325" s="2">
        <v>1</v>
      </c>
      <c r="AS325" s="2">
        <v>1</v>
      </c>
      <c r="AT325" s="2">
        <v>1</v>
      </c>
      <c r="AU325" s="2">
        <v>1</v>
      </c>
      <c r="AV325" s="2">
        <v>1</v>
      </c>
      <c r="AW325" s="2">
        <v>1</v>
      </c>
      <c r="AX325" s="2">
        <v>1</v>
      </c>
      <c r="AY325" s="2">
        <v>1</v>
      </c>
      <c r="AZ325" s="2">
        <v>1</v>
      </c>
      <c r="BA325" s="2">
        <v>1</v>
      </c>
      <c r="BB325" s="2">
        <v>1</v>
      </c>
      <c r="BC325" s="2">
        <v>1</v>
      </c>
      <c r="BD325" s="1">
        <v>11355</v>
      </c>
      <c r="BE325" s="1">
        <v>11137</v>
      </c>
      <c r="BF325" s="1">
        <v>13175</v>
      </c>
      <c r="BG325" s="1">
        <v>11138</v>
      </c>
      <c r="BH325" s="1">
        <v>10446</v>
      </c>
      <c r="BI325" s="1">
        <v>14191</v>
      </c>
      <c r="BJ325" s="1">
        <v>17089</v>
      </c>
      <c r="BK325" s="1">
        <v>17867</v>
      </c>
      <c r="BL325" s="1">
        <v>14815</v>
      </c>
      <c r="BM325" s="1">
        <v>14787</v>
      </c>
      <c r="BN325" s="1">
        <v>15650</v>
      </c>
      <c r="BO325" s="1">
        <v>16335</v>
      </c>
      <c r="BP325" s="1">
        <v>11355</v>
      </c>
      <c r="BQ325" s="1">
        <v>11137</v>
      </c>
      <c r="BR325" s="1">
        <v>13175</v>
      </c>
      <c r="BS325" s="1">
        <v>11138</v>
      </c>
      <c r="BT325" s="1">
        <v>10446</v>
      </c>
      <c r="BU325" s="1">
        <v>14191</v>
      </c>
      <c r="BV325" s="1">
        <v>17089</v>
      </c>
      <c r="BW325" s="1">
        <v>17867</v>
      </c>
      <c r="BX325" s="1">
        <v>14815</v>
      </c>
      <c r="BY325" s="1">
        <v>14787</v>
      </c>
      <c r="BZ325" s="1">
        <v>15650</v>
      </c>
      <c r="CA325" s="1">
        <v>16335</v>
      </c>
      <c r="CB325" s="1">
        <v>1219.325</v>
      </c>
      <c r="CC325" s="1">
        <v>1195.6690000000001</v>
      </c>
      <c r="CD325" s="1">
        <v>1414.509</v>
      </c>
      <c r="CE325" s="1">
        <v>1195.76</v>
      </c>
      <c r="CF325" s="1">
        <v>1121.4860000000001</v>
      </c>
      <c r="CG325" s="1">
        <v>1523.6</v>
      </c>
      <c r="CH325" s="1">
        <v>1834.6880000000001</v>
      </c>
      <c r="CI325" s="1">
        <v>1918.2260000000001</v>
      </c>
      <c r="CJ325" s="1">
        <v>1590.588</v>
      </c>
      <c r="CK325" s="1">
        <v>1587.5229999999999</v>
      </c>
      <c r="CL325" s="1">
        <v>1680.19</v>
      </c>
      <c r="CM325" s="1">
        <v>1753.809</v>
      </c>
      <c r="CN325" s="1">
        <v>167985</v>
      </c>
      <c r="CO325" s="1">
        <v>167985</v>
      </c>
      <c r="CP325" s="1">
        <v>167985</v>
      </c>
      <c r="CQ325" s="1">
        <v>167985</v>
      </c>
      <c r="CR325" s="1">
        <v>18035.373</v>
      </c>
      <c r="CS325">
        <v>2018</v>
      </c>
      <c r="CT325">
        <v>9314.1960523910438</v>
      </c>
      <c r="CV325">
        <v>475.6390309534886</v>
      </c>
      <c r="CW325">
        <v>44.301951844700852</v>
      </c>
    </row>
    <row r="326" spans="1:101">
      <c r="A326" s="100">
        <v>56847</v>
      </c>
      <c r="B326" t="s">
        <v>108</v>
      </c>
      <c r="C326" t="s">
        <v>109</v>
      </c>
      <c r="D326" t="s">
        <v>695</v>
      </c>
      <c r="E326" t="s">
        <v>696</v>
      </c>
      <c r="F326">
        <v>56067</v>
      </c>
      <c r="G326" s="103" t="s">
        <v>121</v>
      </c>
      <c r="H326" t="s">
        <v>113</v>
      </c>
      <c r="I326" t="s">
        <v>114</v>
      </c>
      <c r="J326" t="s">
        <v>8</v>
      </c>
      <c r="K326">
        <v>22</v>
      </c>
      <c r="L326">
        <v>2</v>
      </c>
      <c r="M326" t="s">
        <v>115</v>
      </c>
      <c r="N326" t="s">
        <v>243</v>
      </c>
      <c r="O326" t="s">
        <v>579</v>
      </c>
      <c r="P326" t="s">
        <v>369</v>
      </c>
      <c r="Q326" t="s">
        <v>118</v>
      </c>
      <c r="R326" t="s">
        <v>132</v>
      </c>
      <c r="S326" t="s">
        <v>127</v>
      </c>
      <c r="T326" s="1">
        <v>464</v>
      </c>
      <c r="U326" s="1">
        <v>204</v>
      </c>
      <c r="V326" s="1">
        <v>120</v>
      </c>
      <c r="W326" s="1">
        <v>167</v>
      </c>
      <c r="X326" s="1">
        <v>109</v>
      </c>
      <c r="Y326" s="1">
        <v>184</v>
      </c>
      <c r="Z326" s="1">
        <v>122</v>
      </c>
      <c r="AA326" s="1">
        <v>173</v>
      </c>
      <c r="AB326" s="1">
        <v>121</v>
      </c>
      <c r="AC326" s="1">
        <v>127</v>
      </c>
      <c r="AD326" s="1">
        <v>199</v>
      </c>
      <c r="AE326" s="1">
        <v>58</v>
      </c>
      <c r="AF326" s="1">
        <v>464</v>
      </c>
      <c r="AG326" s="1">
        <v>204</v>
      </c>
      <c r="AH326" s="1">
        <v>120</v>
      </c>
      <c r="AI326" s="1">
        <v>167</v>
      </c>
      <c r="AJ326" s="1">
        <v>109</v>
      </c>
      <c r="AK326" s="1">
        <v>184</v>
      </c>
      <c r="AL326" s="1">
        <v>122</v>
      </c>
      <c r="AM326" s="1">
        <v>173</v>
      </c>
      <c r="AN326" s="1">
        <v>121</v>
      </c>
      <c r="AO326" s="1">
        <v>127</v>
      </c>
      <c r="AP326" s="1">
        <v>199</v>
      </c>
      <c r="AQ326" s="1">
        <v>58</v>
      </c>
      <c r="AR326" s="2">
        <v>5.0999999999999996</v>
      </c>
      <c r="AS326" s="2">
        <v>5.0999999999999996</v>
      </c>
      <c r="AT326" s="2">
        <v>5.0999999999999996</v>
      </c>
      <c r="AU326" s="2">
        <v>5.0999999999999996</v>
      </c>
      <c r="AV326" s="2">
        <v>5.0999999999999996</v>
      </c>
      <c r="AW326" s="2">
        <v>5.0999999999999996</v>
      </c>
      <c r="AX326" s="2">
        <v>5.0999999999999996</v>
      </c>
      <c r="AY326" s="2">
        <v>5.0999999999999996</v>
      </c>
      <c r="AZ326" s="2">
        <v>5.0999999999999996</v>
      </c>
      <c r="BA326" s="2">
        <v>5.0999999999999996</v>
      </c>
      <c r="BB326" s="2">
        <v>5.0999999999999996</v>
      </c>
      <c r="BC326" s="2">
        <v>5.0999999999999996</v>
      </c>
      <c r="BD326" s="1">
        <v>2366</v>
      </c>
      <c r="BE326" s="1">
        <v>1040</v>
      </c>
      <c r="BF326" s="1">
        <v>612</v>
      </c>
      <c r="BG326" s="1">
        <v>852</v>
      </c>
      <c r="BH326" s="1">
        <v>556</v>
      </c>
      <c r="BI326" s="1">
        <v>938</v>
      </c>
      <c r="BJ326" s="1">
        <v>622</v>
      </c>
      <c r="BK326" s="1">
        <v>882</v>
      </c>
      <c r="BL326" s="1">
        <v>617</v>
      </c>
      <c r="BM326" s="1">
        <v>648</v>
      </c>
      <c r="BN326" s="1">
        <v>1015</v>
      </c>
      <c r="BO326" s="1">
        <v>296</v>
      </c>
      <c r="BP326" s="1">
        <v>2366</v>
      </c>
      <c r="BQ326" s="1">
        <v>1040</v>
      </c>
      <c r="BR326" s="1">
        <v>612</v>
      </c>
      <c r="BS326" s="1">
        <v>852</v>
      </c>
      <c r="BT326" s="1">
        <v>556</v>
      </c>
      <c r="BU326" s="1">
        <v>938</v>
      </c>
      <c r="BV326" s="1">
        <v>622</v>
      </c>
      <c r="BW326" s="1">
        <v>882</v>
      </c>
      <c r="BX326" s="1">
        <v>617</v>
      </c>
      <c r="BY326" s="1">
        <v>648</v>
      </c>
      <c r="BZ326" s="1">
        <v>1015</v>
      </c>
      <c r="CA326" s="1">
        <v>296</v>
      </c>
      <c r="CB326" s="1">
        <v>173.20699999999999</v>
      </c>
      <c r="CC326" s="1">
        <v>75.801000000000002</v>
      </c>
      <c r="CD326" s="1">
        <v>51.844999999999999</v>
      </c>
      <c r="CE326" s="1">
        <v>74.072999999999993</v>
      </c>
      <c r="CF326" s="1">
        <v>51.953000000000003</v>
      </c>
      <c r="CG326" s="1">
        <v>84.346999999999994</v>
      </c>
      <c r="CH326" s="1">
        <v>52.344999999999999</v>
      </c>
      <c r="CI326" s="1">
        <v>75.762</v>
      </c>
      <c r="CJ326" s="1">
        <v>53.466999999999999</v>
      </c>
      <c r="CK326" s="1">
        <v>55.856000000000002</v>
      </c>
      <c r="CL326" s="1">
        <v>81.212000000000003</v>
      </c>
      <c r="CM326" s="1">
        <v>21.741</v>
      </c>
      <c r="CN326" s="1">
        <v>2048</v>
      </c>
      <c r="CO326" s="1">
        <v>2048</v>
      </c>
      <c r="CP326" s="1">
        <v>10444</v>
      </c>
      <c r="CQ326" s="1">
        <v>10444</v>
      </c>
      <c r="CR326" s="1">
        <v>851.60900000000004</v>
      </c>
      <c r="CS326">
        <v>2018</v>
      </c>
      <c r="CT326">
        <v>12263.844088073281</v>
      </c>
      <c r="CV326">
        <v>0</v>
      </c>
      <c r="CW326">
        <v>0</v>
      </c>
    </row>
    <row r="327" spans="1:101">
      <c r="A327" s="100">
        <v>56847</v>
      </c>
      <c r="B327" t="s">
        <v>108</v>
      </c>
      <c r="C327" t="s">
        <v>109</v>
      </c>
      <c r="D327" t="s">
        <v>695</v>
      </c>
      <c r="E327" t="s">
        <v>696</v>
      </c>
      <c r="F327">
        <v>56067</v>
      </c>
      <c r="G327" s="103" t="s">
        <v>121</v>
      </c>
      <c r="H327" t="s">
        <v>113</v>
      </c>
      <c r="I327" t="s">
        <v>114</v>
      </c>
      <c r="J327" t="s">
        <v>8</v>
      </c>
      <c r="K327">
        <v>22</v>
      </c>
      <c r="L327">
        <v>2</v>
      </c>
      <c r="M327" t="s">
        <v>115</v>
      </c>
      <c r="N327" t="s">
        <v>243</v>
      </c>
      <c r="O327" t="s">
        <v>274</v>
      </c>
      <c r="P327" t="s">
        <v>275</v>
      </c>
      <c r="Q327" t="s">
        <v>118</v>
      </c>
      <c r="R327" t="s">
        <v>132</v>
      </c>
      <c r="S327" t="s">
        <v>267</v>
      </c>
      <c r="T327" s="1">
        <v>29234</v>
      </c>
      <c r="U327" s="1">
        <v>25661</v>
      </c>
      <c r="V327" s="1">
        <v>23763</v>
      </c>
      <c r="W327" s="1">
        <v>31681</v>
      </c>
      <c r="X327" s="1">
        <v>27254</v>
      </c>
      <c r="Y327" s="1">
        <v>26731</v>
      </c>
      <c r="Z327" s="1">
        <v>31726</v>
      </c>
      <c r="AA327" s="1">
        <v>30845</v>
      </c>
      <c r="AB327" s="1">
        <v>28811</v>
      </c>
      <c r="AC327" s="1">
        <v>16097</v>
      </c>
      <c r="AD327" s="1">
        <v>31731</v>
      </c>
      <c r="AE327" s="1">
        <v>39278</v>
      </c>
      <c r="AF327" s="1">
        <v>29234</v>
      </c>
      <c r="AG327" s="1">
        <v>25661</v>
      </c>
      <c r="AH327" s="1">
        <v>23763</v>
      </c>
      <c r="AI327" s="1">
        <v>31681</v>
      </c>
      <c r="AJ327" s="1">
        <v>27254</v>
      </c>
      <c r="AK327" s="1">
        <v>26731</v>
      </c>
      <c r="AL327" s="1">
        <v>31726</v>
      </c>
      <c r="AM327" s="1">
        <v>30845</v>
      </c>
      <c r="AN327" s="1">
        <v>28811</v>
      </c>
      <c r="AO327" s="1">
        <v>16097</v>
      </c>
      <c r="AP327" s="1">
        <v>31731</v>
      </c>
      <c r="AQ327" s="1">
        <v>39278</v>
      </c>
      <c r="AR327" s="2">
        <v>9.1999999999999993</v>
      </c>
      <c r="AS327" s="2">
        <v>9.1999999999999993</v>
      </c>
      <c r="AT327" s="2">
        <v>9.1999999999999993</v>
      </c>
      <c r="AU327" s="2">
        <v>9.1999999999999993</v>
      </c>
      <c r="AV327" s="2">
        <v>9.1999999999999993</v>
      </c>
      <c r="AW327" s="2">
        <v>9.1999999999999993</v>
      </c>
      <c r="AX327" s="2">
        <v>9.1999999999999993</v>
      </c>
      <c r="AY327" s="2">
        <v>9.1999999999999993</v>
      </c>
      <c r="AZ327" s="2">
        <v>9.1999999999999993</v>
      </c>
      <c r="BA327" s="2">
        <v>9.1999999999999993</v>
      </c>
      <c r="BB327" s="2">
        <v>9.1999999999999993</v>
      </c>
      <c r="BC327" s="2">
        <v>9.1999999999999993</v>
      </c>
      <c r="BD327" s="1">
        <v>268953</v>
      </c>
      <c r="BE327" s="1">
        <v>236081</v>
      </c>
      <c r="BF327" s="1">
        <v>218620</v>
      </c>
      <c r="BG327" s="1">
        <v>291465</v>
      </c>
      <c r="BH327" s="1">
        <v>250737</v>
      </c>
      <c r="BI327" s="1">
        <v>245925</v>
      </c>
      <c r="BJ327" s="1">
        <v>291879</v>
      </c>
      <c r="BK327" s="1">
        <v>283774</v>
      </c>
      <c r="BL327" s="1">
        <v>265061</v>
      </c>
      <c r="BM327" s="1">
        <v>148092</v>
      </c>
      <c r="BN327" s="1">
        <v>291925</v>
      </c>
      <c r="BO327" s="1">
        <v>361358</v>
      </c>
      <c r="BP327" s="1">
        <v>268953</v>
      </c>
      <c r="BQ327" s="1">
        <v>236081</v>
      </c>
      <c r="BR327" s="1">
        <v>218620</v>
      </c>
      <c r="BS327" s="1">
        <v>291465</v>
      </c>
      <c r="BT327" s="1">
        <v>250737</v>
      </c>
      <c r="BU327" s="1">
        <v>245925</v>
      </c>
      <c r="BV327" s="1">
        <v>291879</v>
      </c>
      <c r="BW327" s="1">
        <v>283774</v>
      </c>
      <c r="BX327" s="1">
        <v>265061</v>
      </c>
      <c r="BY327" s="1">
        <v>148092</v>
      </c>
      <c r="BZ327" s="1">
        <v>291925</v>
      </c>
      <c r="CA327" s="1">
        <v>361358</v>
      </c>
      <c r="CB327" s="1">
        <v>19685.793000000001</v>
      </c>
      <c r="CC327" s="1">
        <v>17200.199000000001</v>
      </c>
      <c r="CD327" s="1">
        <v>18520.154999999999</v>
      </c>
      <c r="CE327" s="1">
        <v>25348.927</v>
      </c>
      <c r="CF327" s="1">
        <v>23433.046999999999</v>
      </c>
      <c r="CG327" s="1">
        <v>22104.652999999998</v>
      </c>
      <c r="CH327" s="1">
        <v>24555.654999999999</v>
      </c>
      <c r="CI327" s="1">
        <v>24367.238000000001</v>
      </c>
      <c r="CJ327" s="1">
        <v>22965.532999999999</v>
      </c>
      <c r="CK327" s="1">
        <v>12771.144</v>
      </c>
      <c r="CL327" s="1">
        <v>23359.788</v>
      </c>
      <c r="CM327" s="1">
        <v>26559.258999999998</v>
      </c>
      <c r="CN327" s="1">
        <v>342812</v>
      </c>
      <c r="CO327" s="1">
        <v>342812</v>
      </c>
      <c r="CP327" s="1">
        <v>3153870</v>
      </c>
      <c r="CQ327" s="1">
        <v>3153870</v>
      </c>
      <c r="CR327" s="1">
        <v>260871.39</v>
      </c>
      <c r="CS327">
        <v>2018</v>
      </c>
      <c r="CT327">
        <v>12089.750432195726</v>
      </c>
      <c r="CV327">
        <v>200</v>
      </c>
      <c r="CW327">
        <v>24.179500864391454</v>
      </c>
    </row>
    <row r="328" spans="1:101">
      <c r="A328" s="100">
        <v>56891</v>
      </c>
      <c r="B328" t="s">
        <v>108</v>
      </c>
      <c r="C328" t="s">
        <v>109</v>
      </c>
      <c r="D328" t="s">
        <v>697</v>
      </c>
      <c r="E328" t="s">
        <v>668</v>
      </c>
      <c r="F328">
        <v>57249</v>
      </c>
      <c r="G328" s="103" t="s">
        <v>273</v>
      </c>
      <c r="H328" t="s">
        <v>113</v>
      </c>
      <c r="I328" t="s">
        <v>114</v>
      </c>
      <c r="J328" t="s">
        <v>8</v>
      </c>
      <c r="K328">
        <v>22</v>
      </c>
      <c r="L328">
        <v>2</v>
      </c>
      <c r="M328" t="s">
        <v>115</v>
      </c>
      <c r="N328" t="s">
        <v>242</v>
      </c>
      <c r="O328" t="s">
        <v>212</v>
      </c>
      <c r="P328" t="s">
        <v>213</v>
      </c>
      <c r="Q328" t="s">
        <v>118</v>
      </c>
      <c r="R328" t="s">
        <v>142</v>
      </c>
      <c r="S328" t="s">
        <v>120</v>
      </c>
      <c r="T328" s="1">
        <v>22861</v>
      </c>
      <c r="U328" s="1">
        <v>23074</v>
      </c>
      <c r="V328" s="1">
        <v>24096</v>
      </c>
      <c r="W328" s="1">
        <v>19569</v>
      </c>
      <c r="X328" s="1">
        <v>21065</v>
      </c>
      <c r="Y328" s="1">
        <v>23645</v>
      </c>
      <c r="Z328" s="1">
        <v>24873</v>
      </c>
      <c r="AA328" s="1">
        <v>24314</v>
      </c>
      <c r="AB328" s="1">
        <v>24027</v>
      </c>
      <c r="AC328" s="1">
        <v>23638</v>
      </c>
      <c r="AD328" s="1">
        <v>24011</v>
      </c>
      <c r="AE328" s="1">
        <v>25571</v>
      </c>
      <c r="AF328" s="1">
        <v>22861</v>
      </c>
      <c r="AG328" s="1">
        <v>23074</v>
      </c>
      <c r="AH328" s="1">
        <v>24096</v>
      </c>
      <c r="AI328" s="1">
        <v>19569</v>
      </c>
      <c r="AJ328" s="1">
        <v>21065</v>
      </c>
      <c r="AK328" s="1">
        <v>23645</v>
      </c>
      <c r="AL328" s="1">
        <v>24873</v>
      </c>
      <c r="AM328" s="1">
        <v>24314</v>
      </c>
      <c r="AN328" s="1">
        <v>24027</v>
      </c>
      <c r="AO328" s="1">
        <v>23638</v>
      </c>
      <c r="AP328" s="1">
        <v>24011</v>
      </c>
      <c r="AQ328" s="1">
        <v>25571</v>
      </c>
      <c r="AR328" s="2">
        <v>0.432</v>
      </c>
      <c r="AS328" s="2">
        <v>0.432</v>
      </c>
      <c r="AT328" s="2">
        <v>0.432</v>
      </c>
      <c r="AU328" s="2">
        <v>0.432</v>
      </c>
      <c r="AV328" s="2">
        <v>0.432</v>
      </c>
      <c r="AW328" s="2">
        <v>0.432</v>
      </c>
      <c r="AX328" s="2">
        <v>0.432</v>
      </c>
      <c r="AY328" s="2">
        <v>0.432</v>
      </c>
      <c r="AZ328" s="2">
        <v>0.432</v>
      </c>
      <c r="BA328" s="2">
        <v>0.432</v>
      </c>
      <c r="BB328" s="2">
        <v>0.432</v>
      </c>
      <c r="BC328" s="2">
        <v>0.432</v>
      </c>
      <c r="BD328" s="1">
        <v>9876</v>
      </c>
      <c r="BE328" s="1">
        <v>9968</v>
      </c>
      <c r="BF328" s="1">
        <v>10409</v>
      </c>
      <c r="BG328" s="1">
        <v>8454</v>
      </c>
      <c r="BH328" s="1">
        <v>9100</v>
      </c>
      <c r="BI328" s="1">
        <v>10215</v>
      </c>
      <c r="BJ328" s="1">
        <v>10745</v>
      </c>
      <c r="BK328" s="1">
        <v>10504</v>
      </c>
      <c r="BL328" s="1">
        <v>10380</v>
      </c>
      <c r="BM328" s="1">
        <v>10212</v>
      </c>
      <c r="BN328" s="1">
        <v>10373</v>
      </c>
      <c r="BO328" s="1">
        <v>11047</v>
      </c>
      <c r="BP328" s="1">
        <v>9876</v>
      </c>
      <c r="BQ328" s="1">
        <v>9968</v>
      </c>
      <c r="BR328" s="1">
        <v>10409</v>
      </c>
      <c r="BS328" s="1">
        <v>8454</v>
      </c>
      <c r="BT328" s="1">
        <v>9100</v>
      </c>
      <c r="BU328" s="1">
        <v>10215</v>
      </c>
      <c r="BV328" s="1">
        <v>10745</v>
      </c>
      <c r="BW328" s="1">
        <v>10504</v>
      </c>
      <c r="BX328" s="1">
        <v>10380</v>
      </c>
      <c r="BY328" s="1">
        <v>10212</v>
      </c>
      <c r="BZ328" s="1">
        <v>10373</v>
      </c>
      <c r="CA328" s="1">
        <v>11047</v>
      </c>
      <c r="CB328" s="1">
        <v>981.47</v>
      </c>
      <c r="CC328" s="1">
        <v>990.63699999999994</v>
      </c>
      <c r="CD328" s="1">
        <v>1034.4970000000001</v>
      </c>
      <c r="CE328" s="1">
        <v>840.15599999999995</v>
      </c>
      <c r="CF328" s="1">
        <v>904.36099999999999</v>
      </c>
      <c r="CG328" s="1">
        <v>1015.153</v>
      </c>
      <c r="CH328" s="1">
        <v>1067.838</v>
      </c>
      <c r="CI328" s="1">
        <v>1043.836</v>
      </c>
      <c r="CJ328" s="1">
        <v>1031.5229999999999</v>
      </c>
      <c r="CK328" s="1">
        <v>1014.85</v>
      </c>
      <c r="CL328" s="1">
        <v>1030.8409999999999</v>
      </c>
      <c r="CM328" s="1">
        <v>1097.838</v>
      </c>
      <c r="CN328" s="1">
        <v>280744</v>
      </c>
      <c r="CO328" s="1">
        <v>280744</v>
      </c>
      <c r="CP328" s="1">
        <v>121283</v>
      </c>
      <c r="CQ328" s="1">
        <v>121283</v>
      </c>
      <c r="CR328" s="1">
        <v>12053</v>
      </c>
      <c r="CS328">
        <v>2018</v>
      </c>
      <c r="CT328">
        <v>10062.474072844934</v>
      </c>
      <c r="CV328">
        <v>0</v>
      </c>
      <c r="CW328">
        <v>0</v>
      </c>
    </row>
    <row r="329" spans="1:101">
      <c r="A329" s="100">
        <v>56928</v>
      </c>
      <c r="B329" t="s">
        <v>122</v>
      </c>
      <c r="C329" t="s">
        <v>109</v>
      </c>
      <c r="D329" t="s">
        <v>698</v>
      </c>
      <c r="E329" t="s">
        <v>699</v>
      </c>
      <c r="F329">
        <v>56143</v>
      </c>
      <c r="G329" s="103" t="s">
        <v>121</v>
      </c>
      <c r="H329" t="s">
        <v>113</v>
      </c>
      <c r="I329" t="s">
        <v>114</v>
      </c>
      <c r="J329" t="s">
        <v>8</v>
      </c>
      <c r="K329">
        <v>611</v>
      </c>
      <c r="L329">
        <v>5</v>
      </c>
      <c r="M329" t="s">
        <v>155</v>
      </c>
      <c r="N329" t="s">
        <v>231</v>
      </c>
      <c r="O329" t="s">
        <v>117</v>
      </c>
      <c r="P329" t="s">
        <v>117</v>
      </c>
      <c r="Q329" t="s">
        <v>118</v>
      </c>
      <c r="R329" t="s">
        <v>142</v>
      </c>
      <c r="S329" t="s">
        <v>120</v>
      </c>
      <c r="T329" s="1">
        <v>15415</v>
      </c>
      <c r="U329" s="1">
        <v>15116</v>
      </c>
      <c r="V329" s="1">
        <v>17883</v>
      </c>
      <c r="W329" s="1">
        <v>15117</v>
      </c>
      <c r="X329" s="1">
        <v>14178</v>
      </c>
      <c r="Y329" s="1">
        <v>19262</v>
      </c>
      <c r="Z329" s="1">
        <v>23195</v>
      </c>
      <c r="AA329" s="1">
        <v>24251</v>
      </c>
      <c r="AB329" s="1">
        <v>20109</v>
      </c>
      <c r="AC329" s="1">
        <v>20070</v>
      </c>
      <c r="AD329" s="1">
        <v>21242</v>
      </c>
      <c r="AE329" s="1">
        <v>22172</v>
      </c>
      <c r="AF329" s="1">
        <v>10775</v>
      </c>
      <c r="AG329" s="1">
        <v>10566</v>
      </c>
      <c r="AH329" s="1">
        <v>12500</v>
      </c>
      <c r="AI329" s="1">
        <v>10567</v>
      </c>
      <c r="AJ329" s="1">
        <v>9911</v>
      </c>
      <c r="AK329" s="1">
        <v>13464</v>
      </c>
      <c r="AL329" s="1">
        <v>16213</v>
      </c>
      <c r="AM329" s="1">
        <v>16950</v>
      </c>
      <c r="AN329" s="1">
        <v>14055</v>
      </c>
      <c r="AO329" s="1">
        <v>14028</v>
      </c>
      <c r="AP329" s="1">
        <v>14847</v>
      </c>
      <c r="AQ329" s="1">
        <v>15498</v>
      </c>
      <c r="AR329" s="2">
        <v>1.0289999999999999</v>
      </c>
      <c r="AS329" s="2">
        <v>1.0289999999999999</v>
      </c>
      <c r="AT329" s="2">
        <v>1.0289999999999999</v>
      </c>
      <c r="AU329" s="2">
        <v>1.0289999999999999</v>
      </c>
      <c r="AV329" s="2">
        <v>1.0289999999999999</v>
      </c>
      <c r="AW329" s="2">
        <v>1.0289999999999999</v>
      </c>
      <c r="AX329" s="2">
        <v>1.0289999999999999</v>
      </c>
      <c r="AY329" s="2">
        <v>1.0289999999999999</v>
      </c>
      <c r="AZ329" s="2">
        <v>1.0289999999999999</v>
      </c>
      <c r="BA329" s="2">
        <v>1.0289999999999999</v>
      </c>
      <c r="BB329" s="2">
        <v>1.0289999999999999</v>
      </c>
      <c r="BC329" s="2">
        <v>1.0289999999999999</v>
      </c>
      <c r="BD329" s="1">
        <v>15862</v>
      </c>
      <c r="BE329" s="1">
        <v>15554</v>
      </c>
      <c r="BF329" s="1">
        <v>18402</v>
      </c>
      <c r="BG329" s="1">
        <v>15555</v>
      </c>
      <c r="BH329" s="1">
        <v>14589</v>
      </c>
      <c r="BI329" s="1">
        <v>19821</v>
      </c>
      <c r="BJ329" s="1">
        <v>23868</v>
      </c>
      <c r="BK329" s="1">
        <v>24954</v>
      </c>
      <c r="BL329" s="1">
        <v>20692</v>
      </c>
      <c r="BM329" s="1">
        <v>20652</v>
      </c>
      <c r="BN329" s="1">
        <v>21858</v>
      </c>
      <c r="BO329" s="1">
        <v>22815</v>
      </c>
      <c r="BP329" s="1">
        <v>11087</v>
      </c>
      <c r="BQ329" s="1">
        <v>10872</v>
      </c>
      <c r="BR329" s="1">
        <v>12862</v>
      </c>
      <c r="BS329" s="1">
        <v>10873</v>
      </c>
      <c r="BT329" s="1">
        <v>10198</v>
      </c>
      <c r="BU329" s="1">
        <v>13854</v>
      </c>
      <c r="BV329" s="1">
        <v>16683</v>
      </c>
      <c r="BW329" s="1">
        <v>17442</v>
      </c>
      <c r="BX329" s="1">
        <v>14463</v>
      </c>
      <c r="BY329" s="1">
        <v>14435</v>
      </c>
      <c r="BZ329" s="1">
        <v>15278</v>
      </c>
      <c r="CA329" s="1">
        <v>15947</v>
      </c>
      <c r="CB329" s="1">
        <v>1643.0609999999999</v>
      </c>
      <c r="CC329" s="1">
        <v>1611.1859999999999</v>
      </c>
      <c r="CD329" s="1">
        <v>1906.078</v>
      </c>
      <c r="CE329" s="1">
        <v>1611.309</v>
      </c>
      <c r="CF329" s="1">
        <v>1511.223</v>
      </c>
      <c r="CG329" s="1">
        <v>2053.08</v>
      </c>
      <c r="CH329" s="1">
        <v>2472.277</v>
      </c>
      <c r="CI329" s="1">
        <v>2584.8449999999998</v>
      </c>
      <c r="CJ329" s="1">
        <v>2143.3470000000002</v>
      </c>
      <c r="CK329" s="1">
        <v>2139.2170000000001</v>
      </c>
      <c r="CL329" s="1">
        <v>2264.087</v>
      </c>
      <c r="CM329" s="1">
        <v>2363.29</v>
      </c>
      <c r="CN329" s="1">
        <v>228010</v>
      </c>
      <c r="CO329" s="1">
        <v>159374</v>
      </c>
      <c r="CP329" s="1">
        <v>234622</v>
      </c>
      <c r="CQ329" s="1">
        <v>163994</v>
      </c>
      <c r="CR329" s="1">
        <v>24303</v>
      </c>
      <c r="CS329">
        <v>2018</v>
      </c>
      <c r="CT329">
        <v>9654.0344813397514</v>
      </c>
      <c r="CV329">
        <v>475.6390309534886</v>
      </c>
      <c r="CW329">
        <v>45.918356054960043</v>
      </c>
    </row>
    <row r="330" spans="1:101">
      <c r="A330" s="100">
        <v>57016</v>
      </c>
      <c r="B330" t="s">
        <v>108</v>
      </c>
      <c r="C330" t="s">
        <v>109</v>
      </c>
      <c r="D330" t="s">
        <v>705</v>
      </c>
      <c r="E330" t="s">
        <v>587</v>
      </c>
      <c r="F330">
        <v>54842</v>
      </c>
      <c r="G330" s="103" t="s">
        <v>174</v>
      </c>
      <c r="H330" t="s">
        <v>113</v>
      </c>
      <c r="I330" t="s">
        <v>114</v>
      </c>
      <c r="J330" t="s">
        <v>8</v>
      </c>
      <c r="K330">
        <v>22</v>
      </c>
      <c r="L330">
        <v>2</v>
      </c>
      <c r="M330" t="s">
        <v>115</v>
      </c>
      <c r="N330" t="s">
        <v>242</v>
      </c>
      <c r="O330" t="s">
        <v>212</v>
      </c>
      <c r="P330" t="s">
        <v>213</v>
      </c>
      <c r="Q330" t="s">
        <v>118</v>
      </c>
      <c r="R330" t="s">
        <v>142</v>
      </c>
      <c r="S330" t="s">
        <v>120</v>
      </c>
      <c r="T330" s="1">
        <v>44227</v>
      </c>
      <c r="U330" s="1">
        <v>45528</v>
      </c>
      <c r="V330" s="1">
        <v>39252</v>
      </c>
      <c r="W330" s="1">
        <v>31063</v>
      </c>
      <c r="X330" s="1">
        <v>36141</v>
      </c>
      <c r="Y330" s="1">
        <v>41757</v>
      </c>
      <c r="Z330" s="1">
        <v>42672</v>
      </c>
      <c r="AA330" s="1">
        <v>40032</v>
      </c>
      <c r="AB330" s="1">
        <v>39699</v>
      </c>
      <c r="AC330" s="1">
        <v>32648</v>
      </c>
      <c r="AD330" s="1">
        <v>37802</v>
      </c>
      <c r="AE330" s="1">
        <v>39982</v>
      </c>
      <c r="AF330" s="1">
        <v>44227</v>
      </c>
      <c r="AG330" s="1">
        <v>45528</v>
      </c>
      <c r="AH330" s="1">
        <v>39252</v>
      </c>
      <c r="AI330" s="1">
        <v>31063</v>
      </c>
      <c r="AJ330" s="1">
        <v>36141</v>
      </c>
      <c r="AK330" s="1">
        <v>41757</v>
      </c>
      <c r="AL330" s="1">
        <v>42672</v>
      </c>
      <c r="AM330" s="1">
        <v>40032</v>
      </c>
      <c r="AN330" s="1">
        <v>39699</v>
      </c>
      <c r="AO330" s="1">
        <v>32648</v>
      </c>
      <c r="AP330" s="1">
        <v>37802</v>
      </c>
      <c r="AQ330" s="1">
        <v>39982</v>
      </c>
      <c r="AR330" s="2">
        <v>0.51900000000000002</v>
      </c>
      <c r="AS330" s="2">
        <v>0.51900000000000002</v>
      </c>
      <c r="AT330" s="2">
        <v>0.51900000000000002</v>
      </c>
      <c r="AU330" s="2">
        <v>0.51900000000000002</v>
      </c>
      <c r="AV330" s="2">
        <v>0.51900000000000002</v>
      </c>
      <c r="AW330" s="2">
        <v>0.51900000000000002</v>
      </c>
      <c r="AX330" s="2">
        <v>0.51900000000000002</v>
      </c>
      <c r="AY330" s="2">
        <v>0.51900000000000002</v>
      </c>
      <c r="AZ330" s="2">
        <v>0.51900000000000002</v>
      </c>
      <c r="BA330" s="2">
        <v>0.51900000000000002</v>
      </c>
      <c r="BB330" s="2">
        <v>0.51900000000000002</v>
      </c>
      <c r="BC330" s="2">
        <v>0.51900000000000002</v>
      </c>
      <c r="BD330" s="1">
        <v>22954</v>
      </c>
      <c r="BE330" s="1">
        <v>23629</v>
      </c>
      <c r="BF330" s="1">
        <v>20372</v>
      </c>
      <c r="BG330" s="1">
        <v>16122</v>
      </c>
      <c r="BH330" s="1">
        <v>18757</v>
      </c>
      <c r="BI330" s="1">
        <v>21672</v>
      </c>
      <c r="BJ330" s="1">
        <v>22147</v>
      </c>
      <c r="BK330" s="1">
        <v>20777</v>
      </c>
      <c r="BL330" s="1">
        <v>20604</v>
      </c>
      <c r="BM330" s="1">
        <v>16944</v>
      </c>
      <c r="BN330" s="1">
        <v>19619</v>
      </c>
      <c r="BO330" s="1">
        <v>20751</v>
      </c>
      <c r="BP330" s="1">
        <v>22954</v>
      </c>
      <c r="BQ330" s="1">
        <v>23629</v>
      </c>
      <c r="BR330" s="1">
        <v>20372</v>
      </c>
      <c r="BS330" s="1">
        <v>16122</v>
      </c>
      <c r="BT330" s="1">
        <v>18757</v>
      </c>
      <c r="BU330" s="1">
        <v>21672</v>
      </c>
      <c r="BV330" s="1">
        <v>22147</v>
      </c>
      <c r="BW330" s="1">
        <v>20777</v>
      </c>
      <c r="BX330" s="1">
        <v>20604</v>
      </c>
      <c r="BY330" s="1">
        <v>16944</v>
      </c>
      <c r="BZ330" s="1">
        <v>19619</v>
      </c>
      <c r="CA330" s="1">
        <v>20751</v>
      </c>
      <c r="CB330" s="1">
        <v>2114.6060000000002</v>
      </c>
      <c r="CC330" s="1">
        <v>2176.7930000000001</v>
      </c>
      <c r="CD330" s="1">
        <v>1876.701</v>
      </c>
      <c r="CE330" s="1">
        <v>1485.1690000000001</v>
      </c>
      <c r="CF330" s="1">
        <v>1727.9690000000001</v>
      </c>
      <c r="CG330" s="1">
        <v>1996.5039999999999</v>
      </c>
      <c r="CH330" s="1">
        <v>2040.2539999999999</v>
      </c>
      <c r="CI330" s="1">
        <v>1913.9880000000001</v>
      </c>
      <c r="CJ330" s="1">
        <v>1898.066</v>
      </c>
      <c r="CK330" s="1">
        <v>1560.9480000000001</v>
      </c>
      <c r="CL330" s="1">
        <v>1807.3920000000001</v>
      </c>
      <c r="CM330" s="1">
        <v>1911.61</v>
      </c>
      <c r="CN330" s="1">
        <v>470803</v>
      </c>
      <c r="CO330" s="1">
        <v>470803</v>
      </c>
      <c r="CP330" s="1">
        <v>244348</v>
      </c>
      <c r="CQ330" s="1">
        <v>244348</v>
      </c>
      <c r="CR330" s="1">
        <v>22510</v>
      </c>
      <c r="CS330">
        <v>2018</v>
      </c>
      <c r="CT330">
        <v>10855.08662816526</v>
      </c>
      <c r="CV330">
        <v>0</v>
      </c>
      <c r="CW330">
        <v>0</v>
      </c>
    </row>
    <row r="331" spans="1:101">
      <c r="A331" s="100">
        <v>57068</v>
      </c>
      <c r="B331" t="s">
        <v>108</v>
      </c>
      <c r="C331" t="s">
        <v>109</v>
      </c>
      <c r="D331" t="s">
        <v>706</v>
      </c>
      <c r="E331" t="s">
        <v>706</v>
      </c>
      <c r="F331">
        <v>56354</v>
      </c>
      <c r="G331" s="103" t="s">
        <v>121</v>
      </c>
      <c r="H331" t="s">
        <v>113</v>
      </c>
      <c r="I331" t="s">
        <v>114</v>
      </c>
      <c r="J331" t="s">
        <v>8</v>
      </c>
      <c r="K331">
        <v>22</v>
      </c>
      <c r="L331">
        <v>2</v>
      </c>
      <c r="M331" t="s">
        <v>115</v>
      </c>
      <c r="N331" t="s">
        <v>231</v>
      </c>
      <c r="O331" t="s">
        <v>126</v>
      </c>
      <c r="P331" t="s">
        <v>126</v>
      </c>
      <c r="Q331" t="s">
        <v>118</v>
      </c>
      <c r="R331" t="s">
        <v>142</v>
      </c>
      <c r="S331" t="s">
        <v>127</v>
      </c>
      <c r="T331" s="1">
        <v>0</v>
      </c>
      <c r="U331" s="1">
        <v>0</v>
      </c>
      <c r="V331" s="1">
        <v>0</v>
      </c>
      <c r="W331" s="1">
        <v>0</v>
      </c>
      <c r="X331" s="1">
        <v>0</v>
      </c>
      <c r="Y331" s="1">
        <v>0</v>
      </c>
      <c r="Z331" s="1">
        <v>0</v>
      </c>
      <c r="AA331" s="1">
        <v>0</v>
      </c>
      <c r="AB331" s="1">
        <v>0</v>
      </c>
      <c r="AC331" s="1">
        <v>0</v>
      </c>
      <c r="AD331" s="1">
        <v>0</v>
      </c>
      <c r="AE331" s="1">
        <v>0</v>
      </c>
      <c r="AF331" s="1">
        <v>0</v>
      </c>
      <c r="AG331" s="1">
        <v>0</v>
      </c>
      <c r="AH331" s="1">
        <v>0</v>
      </c>
      <c r="AI331" s="1">
        <v>0</v>
      </c>
      <c r="AJ331" s="1">
        <v>0</v>
      </c>
      <c r="AK331" s="1">
        <v>0</v>
      </c>
      <c r="AL331" s="1">
        <v>0</v>
      </c>
      <c r="AM331" s="1">
        <v>0</v>
      </c>
      <c r="AN331" s="1">
        <v>0</v>
      </c>
      <c r="AO331" s="1">
        <v>0</v>
      </c>
      <c r="AP331" s="1">
        <v>0</v>
      </c>
      <c r="AQ331" s="1">
        <v>0</v>
      </c>
      <c r="AR331" s="2">
        <v>0</v>
      </c>
      <c r="AS331" s="2">
        <v>0</v>
      </c>
      <c r="AT331" s="2">
        <v>0</v>
      </c>
      <c r="AU331" s="2">
        <v>0</v>
      </c>
      <c r="AV331" s="2">
        <v>0</v>
      </c>
      <c r="AW331" s="2">
        <v>0</v>
      </c>
      <c r="AX331" s="2">
        <v>0</v>
      </c>
      <c r="AY331" s="2">
        <v>0</v>
      </c>
      <c r="AZ331" s="2">
        <v>0</v>
      </c>
      <c r="BA331" s="2">
        <v>0</v>
      </c>
      <c r="BB331" s="2">
        <v>0</v>
      </c>
      <c r="BC331" s="2">
        <v>0</v>
      </c>
      <c r="BD331" s="1">
        <v>0</v>
      </c>
      <c r="BE331" s="1">
        <v>0</v>
      </c>
      <c r="BF331" s="1">
        <v>0</v>
      </c>
      <c r="BG331" s="1">
        <v>0</v>
      </c>
      <c r="BH331" s="1">
        <v>0</v>
      </c>
      <c r="BI331" s="1">
        <v>0</v>
      </c>
      <c r="BJ331" s="1">
        <v>0</v>
      </c>
      <c r="BK331" s="1">
        <v>0</v>
      </c>
      <c r="BL331" s="1">
        <v>0</v>
      </c>
      <c r="BM331" s="1">
        <v>0</v>
      </c>
      <c r="BN331" s="1">
        <v>0</v>
      </c>
      <c r="BO331" s="1">
        <v>0</v>
      </c>
      <c r="BP331" s="1">
        <v>0</v>
      </c>
      <c r="BQ331" s="1">
        <v>0</v>
      </c>
      <c r="BR331" s="1">
        <v>0</v>
      </c>
      <c r="BS331" s="1">
        <v>0</v>
      </c>
      <c r="BT331" s="1">
        <v>0</v>
      </c>
      <c r="BU331" s="1">
        <v>0</v>
      </c>
      <c r="BV331" s="1">
        <v>0</v>
      </c>
      <c r="BW331" s="1">
        <v>0</v>
      </c>
      <c r="BX331" s="1">
        <v>0</v>
      </c>
      <c r="BY331" s="1">
        <v>0</v>
      </c>
      <c r="BZ331" s="1">
        <v>0</v>
      </c>
      <c r="CA331" s="1">
        <v>0</v>
      </c>
      <c r="CB331" s="1">
        <v>0</v>
      </c>
      <c r="CC331" s="1">
        <v>0</v>
      </c>
      <c r="CD331" s="1">
        <v>0</v>
      </c>
      <c r="CE331" s="1">
        <v>0</v>
      </c>
      <c r="CF331" s="1">
        <v>0</v>
      </c>
      <c r="CG331" s="1">
        <v>0</v>
      </c>
      <c r="CH331" s="1">
        <v>0</v>
      </c>
      <c r="CI331" s="1">
        <v>0</v>
      </c>
      <c r="CJ331" s="1">
        <v>0</v>
      </c>
      <c r="CK331" s="1">
        <v>0</v>
      </c>
      <c r="CL331" s="1">
        <v>0</v>
      </c>
      <c r="CM331" s="1">
        <v>0</v>
      </c>
      <c r="CN331" s="1">
        <v>0</v>
      </c>
      <c r="CO331" s="1">
        <v>0</v>
      </c>
      <c r="CP331" s="1">
        <v>0</v>
      </c>
      <c r="CQ331" s="1">
        <v>0</v>
      </c>
      <c r="CR331" s="1">
        <v>0</v>
      </c>
      <c r="CS331">
        <v>2018</v>
      </c>
      <c r="CT331" t="s">
        <v>8</v>
      </c>
      <c r="CV331">
        <v>1587.3673828663013</v>
      </c>
      <c r="CW331" t="s">
        <v>8</v>
      </c>
    </row>
    <row r="332" spans="1:101">
      <c r="A332" s="100">
        <v>57068</v>
      </c>
      <c r="B332" t="s">
        <v>108</v>
      </c>
      <c r="C332" t="s">
        <v>109</v>
      </c>
      <c r="D332" t="s">
        <v>706</v>
      </c>
      <c r="E332" t="s">
        <v>706</v>
      </c>
      <c r="F332">
        <v>56354</v>
      </c>
      <c r="G332" s="103" t="s">
        <v>121</v>
      </c>
      <c r="H332" t="s">
        <v>113</v>
      </c>
      <c r="I332" t="s">
        <v>114</v>
      </c>
      <c r="J332" t="s">
        <v>8</v>
      </c>
      <c r="K332">
        <v>22</v>
      </c>
      <c r="L332">
        <v>2</v>
      </c>
      <c r="M332" t="s">
        <v>115</v>
      </c>
      <c r="N332" t="s">
        <v>231</v>
      </c>
      <c r="O332" t="s">
        <v>233</v>
      </c>
      <c r="P332" t="s">
        <v>184</v>
      </c>
      <c r="Q332" t="s">
        <v>118</v>
      </c>
      <c r="R332" t="s">
        <v>142</v>
      </c>
      <c r="S332" t="s">
        <v>127</v>
      </c>
      <c r="T332" s="1">
        <v>7927</v>
      </c>
      <c r="U332" s="1">
        <v>305</v>
      </c>
      <c r="V332" s="1">
        <v>339</v>
      </c>
      <c r="W332" s="1">
        <v>260</v>
      </c>
      <c r="X332" s="1">
        <v>288</v>
      </c>
      <c r="Y332" s="1">
        <v>248</v>
      </c>
      <c r="Z332" s="1">
        <v>342</v>
      </c>
      <c r="AA332" s="1">
        <v>615</v>
      </c>
      <c r="AB332" s="1">
        <v>303</v>
      </c>
      <c r="AC332" s="1">
        <v>274</v>
      </c>
      <c r="AD332" s="1">
        <v>589</v>
      </c>
      <c r="AE332" s="1">
        <v>324</v>
      </c>
      <c r="AF332" s="1">
        <v>7927</v>
      </c>
      <c r="AG332" s="1">
        <v>305</v>
      </c>
      <c r="AH332" s="1">
        <v>339</v>
      </c>
      <c r="AI332" s="1">
        <v>260</v>
      </c>
      <c r="AJ332" s="1">
        <v>288</v>
      </c>
      <c r="AK332" s="1">
        <v>248</v>
      </c>
      <c r="AL332" s="1">
        <v>342</v>
      </c>
      <c r="AM332" s="1">
        <v>615</v>
      </c>
      <c r="AN332" s="1">
        <v>303</v>
      </c>
      <c r="AO332" s="1">
        <v>274</v>
      </c>
      <c r="AP332" s="1">
        <v>589</v>
      </c>
      <c r="AQ332" s="1">
        <v>324</v>
      </c>
      <c r="AR332" s="2">
        <v>5.5</v>
      </c>
      <c r="AS332" s="2">
        <v>5.5</v>
      </c>
      <c r="AT332" s="2">
        <v>5.5</v>
      </c>
      <c r="AU332" s="2">
        <v>5.5</v>
      </c>
      <c r="AV332" s="2">
        <v>5.5</v>
      </c>
      <c r="AW332" s="2">
        <v>5.5</v>
      </c>
      <c r="AX332" s="2">
        <v>5.5</v>
      </c>
      <c r="AY332" s="2">
        <v>5.5</v>
      </c>
      <c r="AZ332" s="2">
        <v>5.5</v>
      </c>
      <c r="BA332" s="2">
        <v>5.5</v>
      </c>
      <c r="BB332" s="2">
        <v>5.5</v>
      </c>
      <c r="BC332" s="2">
        <v>5.5</v>
      </c>
      <c r="BD332" s="1">
        <v>43599</v>
      </c>
      <c r="BE332" s="1">
        <v>1678</v>
      </c>
      <c r="BF332" s="1">
        <v>1865</v>
      </c>
      <c r="BG332" s="1">
        <v>1430</v>
      </c>
      <c r="BH332" s="1">
        <v>1584</v>
      </c>
      <c r="BI332" s="1">
        <v>1364</v>
      </c>
      <c r="BJ332" s="1">
        <v>1881</v>
      </c>
      <c r="BK332" s="1">
        <v>3383</v>
      </c>
      <c r="BL332" s="1">
        <v>1667</v>
      </c>
      <c r="BM332" s="1">
        <v>1507</v>
      </c>
      <c r="BN332" s="1">
        <v>3240</v>
      </c>
      <c r="BO332" s="1">
        <v>1782</v>
      </c>
      <c r="BP332" s="1">
        <v>43599</v>
      </c>
      <c r="BQ332" s="1">
        <v>1678</v>
      </c>
      <c r="BR332" s="1">
        <v>1865</v>
      </c>
      <c r="BS332" s="1">
        <v>1430</v>
      </c>
      <c r="BT332" s="1">
        <v>1584</v>
      </c>
      <c r="BU332" s="1">
        <v>1364</v>
      </c>
      <c r="BV332" s="1">
        <v>1881</v>
      </c>
      <c r="BW332" s="1">
        <v>3383</v>
      </c>
      <c r="BX332" s="1">
        <v>1667</v>
      </c>
      <c r="BY332" s="1">
        <v>1507</v>
      </c>
      <c r="BZ332" s="1">
        <v>3240</v>
      </c>
      <c r="CA332" s="1">
        <v>1782</v>
      </c>
      <c r="CB332" s="1">
        <v>2006.2550000000001</v>
      </c>
      <c r="CC332" s="1">
        <v>77.216999999999999</v>
      </c>
      <c r="CD332" s="1">
        <v>85.727999999999994</v>
      </c>
      <c r="CE332" s="1">
        <v>65.718999999999994</v>
      </c>
      <c r="CF332" s="1">
        <v>72.881</v>
      </c>
      <c r="CG332" s="1">
        <v>62.728000000000002</v>
      </c>
      <c r="CH332" s="1">
        <v>86.441000000000003</v>
      </c>
      <c r="CI332" s="1">
        <v>155.715</v>
      </c>
      <c r="CJ332" s="1">
        <v>76.578000000000003</v>
      </c>
      <c r="CK332" s="1">
        <v>69.334999999999994</v>
      </c>
      <c r="CL332" s="1">
        <v>149.09700000000001</v>
      </c>
      <c r="CM332" s="1">
        <v>81.997</v>
      </c>
      <c r="CN332" s="1">
        <v>11814</v>
      </c>
      <c r="CO332" s="1">
        <v>11814</v>
      </c>
      <c r="CP332" s="1">
        <v>64980</v>
      </c>
      <c r="CQ332" s="1">
        <v>64980</v>
      </c>
      <c r="CR332" s="1">
        <v>2989.6909999999998</v>
      </c>
      <c r="CS332">
        <v>2018</v>
      </c>
      <c r="CT332">
        <v>21734.687631598048</v>
      </c>
      <c r="CV332">
        <v>1587.3673828663013</v>
      </c>
      <c r="CW332">
        <v>345.00934223186368</v>
      </c>
    </row>
    <row r="333" spans="1:101">
      <c r="A333" s="100">
        <v>57068</v>
      </c>
      <c r="B333" t="s">
        <v>108</v>
      </c>
      <c r="C333" t="s">
        <v>109</v>
      </c>
      <c r="D333" t="s">
        <v>706</v>
      </c>
      <c r="E333" t="s">
        <v>706</v>
      </c>
      <c r="F333">
        <v>56354</v>
      </c>
      <c r="G333" s="103" t="s">
        <v>121</v>
      </c>
      <c r="H333" t="s">
        <v>113</v>
      </c>
      <c r="I333" t="s">
        <v>114</v>
      </c>
      <c r="J333" t="s">
        <v>8</v>
      </c>
      <c r="K333">
        <v>22</v>
      </c>
      <c r="L333">
        <v>2</v>
      </c>
      <c r="M333" t="s">
        <v>115</v>
      </c>
      <c r="N333" t="s">
        <v>231</v>
      </c>
      <c r="O333" t="s">
        <v>117</v>
      </c>
      <c r="P333" t="s">
        <v>117</v>
      </c>
      <c r="Q333" t="s">
        <v>118</v>
      </c>
      <c r="R333" t="s">
        <v>142</v>
      </c>
      <c r="S333" t="s">
        <v>120</v>
      </c>
      <c r="T333" s="1">
        <v>248</v>
      </c>
      <c r="U333" s="1">
        <v>242</v>
      </c>
      <c r="V333" s="1">
        <v>286</v>
      </c>
      <c r="W333" s="1">
        <v>242</v>
      </c>
      <c r="X333" s="1">
        <v>227</v>
      </c>
      <c r="Y333" s="1">
        <v>308</v>
      </c>
      <c r="Z333" s="1">
        <v>371</v>
      </c>
      <c r="AA333" s="1">
        <v>388</v>
      </c>
      <c r="AB333" s="1">
        <v>322</v>
      </c>
      <c r="AC333" s="1">
        <v>321</v>
      </c>
      <c r="AD333" s="1">
        <v>340</v>
      </c>
      <c r="AE333" s="1">
        <v>355</v>
      </c>
      <c r="AF333" s="1">
        <v>248</v>
      </c>
      <c r="AG333" s="1">
        <v>242</v>
      </c>
      <c r="AH333" s="1">
        <v>286</v>
      </c>
      <c r="AI333" s="1">
        <v>242</v>
      </c>
      <c r="AJ333" s="1">
        <v>227</v>
      </c>
      <c r="AK333" s="1">
        <v>308</v>
      </c>
      <c r="AL333" s="1">
        <v>371</v>
      </c>
      <c r="AM333" s="1">
        <v>388</v>
      </c>
      <c r="AN333" s="1">
        <v>322</v>
      </c>
      <c r="AO333" s="1">
        <v>321</v>
      </c>
      <c r="AP333" s="1">
        <v>340</v>
      </c>
      <c r="AQ333" s="1">
        <v>355</v>
      </c>
      <c r="AR333" s="2">
        <v>1.026</v>
      </c>
      <c r="AS333" s="2">
        <v>1.026</v>
      </c>
      <c r="AT333" s="2">
        <v>1.026</v>
      </c>
      <c r="AU333" s="2">
        <v>1.026</v>
      </c>
      <c r="AV333" s="2">
        <v>1.026</v>
      </c>
      <c r="AW333" s="2">
        <v>1.026</v>
      </c>
      <c r="AX333" s="2">
        <v>1.026</v>
      </c>
      <c r="AY333" s="2">
        <v>1.026</v>
      </c>
      <c r="AZ333" s="2">
        <v>1.026</v>
      </c>
      <c r="BA333" s="2">
        <v>1.026</v>
      </c>
      <c r="BB333" s="2">
        <v>1.026</v>
      </c>
      <c r="BC333" s="2">
        <v>1.026</v>
      </c>
      <c r="BD333" s="1">
        <v>254</v>
      </c>
      <c r="BE333" s="1">
        <v>248</v>
      </c>
      <c r="BF333" s="1">
        <v>293</v>
      </c>
      <c r="BG333" s="1">
        <v>248</v>
      </c>
      <c r="BH333" s="1">
        <v>233</v>
      </c>
      <c r="BI333" s="1">
        <v>316</v>
      </c>
      <c r="BJ333" s="1">
        <v>381</v>
      </c>
      <c r="BK333" s="1">
        <v>398</v>
      </c>
      <c r="BL333" s="1">
        <v>330</v>
      </c>
      <c r="BM333" s="1">
        <v>329</v>
      </c>
      <c r="BN333" s="1">
        <v>349</v>
      </c>
      <c r="BO333" s="1">
        <v>364</v>
      </c>
      <c r="BP333" s="1">
        <v>254</v>
      </c>
      <c r="BQ333" s="1">
        <v>248</v>
      </c>
      <c r="BR333" s="1">
        <v>293</v>
      </c>
      <c r="BS333" s="1">
        <v>248</v>
      </c>
      <c r="BT333" s="1">
        <v>233</v>
      </c>
      <c r="BU333" s="1">
        <v>316</v>
      </c>
      <c r="BV333" s="1">
        <v>381</v>
      </c>
      <c r="BW333" s="1">
        <v>398</v>
      </c>
      <c r="BX333" s="1">
        <v>330</v>
      </c>
      <c r="BY333" s="1">
        <v>329</v>
      </c>
      <c r="BZ333" s="1">
        <v>349</v>
      </c>
      <c r="CA333" s="1">
        <v>364</v>
      </c>
      <c r="CB333" s="1">
        <v>11.65</v>
      </c>
      <c r="CC333" s="1">
        <v>11.423</v>
      </c>
      <c r="CD333" s="1">
        <v>13.513999999999999</v>
      </c>
      <c r="CE333" s="1">
        <v>11.423999999999999</v>
      </c>
      <c r="CF333" s="1">
        <v>10.715</v>
      </c>
      <c r="CG333" s="1">
        <v>14.555999999999999</v>
      </c>
      <c r="CH333" s="1">
        <v>17.529</v>
      </c>
      <c r="CI333" s="1">
        <v>18.327000000000002</v>
      </c>
      <c r="CJ333" s="1">
        <v>15.196</v>
      </c>
      <c r="CK333" s="1">
        <v>15.167</v>
      </c>
      <c r="CL333" s="1">
        <v>16.052</v>
      </c>
      <c r="CM333" s="1">
        <v>16.756</v>
      </c>
      <c r="CN333" s="1">
        <v>3650</v>
      </c>
      <c r="CO333" s="1">
        <v>3650</v>
      </c>
      <c r="CP333" s="1">
        <v>3743</v>
      </c>
      <c r="CQ333" s="1">
        <v>3743</v>
      </c>
      <c r="CR333" s="1">
        <v>172.309</v>
      </c>
      <c r="CS333">
        <v>2018</v>
      </c>
      <c r="CT333">
        <v>21722.602998102248</v>
      </c>
      <c r="CV333">
        <v>475.6390309534886</v>
      </c>
      <c r="CW333">
        <v>103.321178398047</v>
      </c>
    </row>
    <row r="334" spans="1:101">
      <c r="A334" s="100">
        <v>57070</v>
      </c>
      <c r="B334" t="s">
        <v>108</v>
      </c>
      <c r="C334" t="s">
        <v>109</v>
      </c>
      <c r="D334" t="s">
        <v>707</v>
      </c>
      <c r="E334" t="s">
        <v>707</v>
      </c>
      <c r="F334">
        <v>56352</v>
      </c>
      <c r="G334" s="103" t="s">
        <v>121</v>
      </c>
      <c r="H334" t="s">
        <v>113</v>
      </c>
      <c r="I334" t="s">
        <v>114</v>
      </c>
      <c r="J334" t="s">
        <v>8</v>
      </c>
      <c r="K334">
        <v>22</v>
      </c>
      <c r="L334">
        <v>2</v>
      </c>
      <c r="M334" t="s">
        <v>115</v>
      </c>
      <c r="N334" t="s">
        <v>231</v>
      </c>
      <c r="O334" t="s">
        <v>220</v>
      </c>
      <c r="P334" t="s">
        <v>266</v>
      </c>
      <c r="Q334" t="s">
        <v>118</v>
      </c>
      <c r="R334" t="s">
        <v>142</v>
      </c>
      <c r="S334" t="s">
        <v>267</v>
      </c>
      <c r="T334" s="1">
        <v>0</v>
      </c>
      <c r="U334" s="1">
        <v>0</v>
      </c>
      <c r="V334" s="1">
        <v>0</v>
      </c>
      <c r="W334" s="1">
        <v>0</v>
      </c>
      <c r="X334" s="1">
        <v>0</v>
      </c>
      <c r="Y334" s="1">
        <v>0</v>
      </c>
      <c r="Z334" s="1">
        <v>0</v>
      </c>
      <c r="AA334" s="1">
        <v>0</v>
      </c>
      <c r="AB334" s="1">
        <v>0</v>
      </c>
      <c r="AC334" s="1">
        <v>0</v>
      </c>
      <c r="AD334" s="1">
        <v>0</v>
      </c>
      <c r="AE334" s="1">
        <v>0</v>
      </c>
      <c r="AF334" s="1">
        <v>0</v>
      </c>
      <c r="AG334" s="1">
        <v>0</v>
      </c>
      <c r="AH334" s="1">
        <v>0</v>
      </c>
      <c r="AI334" s="1">
        <v>0</v>
      </c>
      <c r="AJ334" s="1">
        <v>0</v>
      </c>
      <c r="AK334" s="1">
        <v>0</v>
      </c>
      <c r="AL334" s="1">
        <v>0</v>
      </c>
      <c r="AM334" s="1">
        <v>0</v>
      </c>
      <c r="AN334" s="1">
        <v>0</v>
      </c>
      <c r="AO334" s="1">
        <v>0</v>
      </c>
      <c r="AP334" s="1">
        <v>0</v>
      </c>
      <c r="AQ334" s="1">
        <v>0</v>
      </c>
      <c r="AR334" s="2">
        <v>0</v>
      </c>
      <c r="AS334" s="2">
        <v>0</v>
      </c>
      <c r="AT334" s="2">
        <v>0</v>
      </c>
      <c r="AU334" s="2">
        <v>0</v>
      </c>
      <c r="AV334" s="2">
        <v>0</v>
      </c>
      <c r="AW334" s="2">
        <v>0</v>
      </c>
      <c r="AX334" s="2">
        <v>0</v>
      </c>
      <c r="AY334" s="2">
        <v>0</v>
      </c>
      <c r="AZ334" s="2">
        <v>0</v>
      </c>
      <c r="BA334" s="2">
        <v>0</v>
      </c>
      <c r="BB334" s="2">
        <v>0</v>
      </c>
      <c r="BC334" s="2">
        <v>0</v>
      </c>
      <c r="BD334" s="1">
        <v>0</v>
      </c>
      <c r="BE334" s="1">
        <v>0</v>
      </c>
      <c r="BF334" s="1">
        <v>0</v>
      </c>
      <c r="BG334" s="1">
        <v>0</v>
      </c>
      <c r="BH334" s="1">
        <v>0</v>
      </c>
      <c r="BI334" s="1">
        <v>0</v>
      </c>
      <c r="BJ334" s="1">
        <v>0</v>
      </c>
      <c r="BK334" s="1">
        <v>0</v>
      </c>
      <c r="BL334" s="1">
        <v>0</v>
      </c>
      <c r="BM334" s="1">
        <v>0</v>
      </c>
      <c r="BN334" s="1">
        <v>0</v>
      </c>
      <c r="BO334" s="1">
        <v>0</v>
      </c>
      <c r="BP334" s="1">
        <v>0</v>
      </c>
      <c r="BQ334" s="1">
        <v>0</v>
      </c>
      <c r="BR334" s="1">
        <v>0</v>
      </c>
      <c r="BS334" s="1">
        <v>0</v>
      </c>
      <c r="BT334" s="1">
        <v>0</v>
      </c>
      <c r="BU334" s="1">
        <v>0</v>
      </c>
      <c r="BV334" s="1">
        <v>0</v>
      </c>
      <c r="BW334" s="1">
        <v>0</v>
      </c>
      <c r="BX334" s="1">
        <v>0</v>
      </c>
      <c r="BY334" s="1">
        <v>0</v>
      </c>
      <c r="BZ334" s="1">
        <v>0</v>
      </c>
      <c r="CA334" s="1">
        <v>0</v>
      </c>
      <c r="CB334" s="1">
        <v>0</v>
      </c>
      <c r="CC334" s="1">
        <v>0</v>
      </c>
      <c r="CD334" s="1">
        <v>0</v>
      </c>
      <c r="CE334" s="1">
        <v>0</v>
      </c>
      <c r="CF334" s="1">
        <v>0</v>
      </c>
      <c r="CG334" s="1">
        <v>0</v>
      </c>
      <c r="CH334" s="1">
        <v>0</v>
      </c>
      <c r="CI334" s="1">
        <v>0</v>
      </c>
      <c r="CJ334" s="1">
        <v>0</v>
      </c>
      <c r="CK334" s="1">
        <v>0</v>
      </c>
      <c r="CL334" s="1">
        <v>0</v>
      </c>
      <c r="CM334" s="1">
        <v>0</v>
      </c>
      <c r="CN334" s="1">
        <v>0</v>
      </c>
      <c r="CO334" s="1">
        <v>0</v>
      </c>
      <c r="CP334" s="1">
        <v>0</v>
      </c>
      <c r="CQ334" s="1">
        <v>0</v>
      </c>
      <c r="CR334" s="1">
        <v>0</v>
      </c>
      <c r="CS334">
        <v>2018</v>
      </c>
      <c r="CT334" t="s">
        <v>8</v>
      </c>
      <c r="CV334">
        <v>386</v>
      </c>
      <c r="CW334" t="s">
        <v>8</v>
      </c>
    </row>
    <row r="335" spans="1:101">
      <c r="A335" s="100">
        <v>57070</v>
      </c>
      <c r="B335" t="s">
        <v>108</v>
      </c>
      <c r="C335" t="s">
        <v>109</v>
      </c>
      <c r="D335" t="s">
        <v>707</v>
      </c>
      <c r="E335" t="s">
        <v>707</v>
      </c>
      <c r="F335">
        <v>56352</v>
      </c>
      <c r="G335" s="103" t="s">
        <v>121</v>
      </c>
      <c r="H335" t="s">
        <v>113</v>
      </c>
      <c r="I335" t="s">
        <v>114</v>
      </c>
      <c r="J335" t="s">
        <v>8</v>
      </c>
      <c r="K335">
        <v>22</v>
      </c>
      <c r="L335">
        <v>2</v>
      </c>
      <c r="M335" t="s">
        <v>115</v>
      </c>
      <c r="N335" t="s">
        <v>231</v>
      </c>
      <c r="O335" t="s">
        <v>126</v>
      </c>
      <c r="P335" t="s">
        <v>126</v>
      </c>
      <c r="Q335" t="s">
        <v>118</v>
      </c>
      <c r="R335" t="s">
        <v>142</v>
      </c>
      <c r="S335" t="s">
        <v>127</v>
      </c>
      <c r="T335" s="1">
        <v>0</v>
      </c>
      <c r="U335" s="1">
        <v>0</v>
      </c>
      <c r="V335" s="1">
        <v>0</v>
      </c>
      <c r="W335" s="1">
        <v>0</v>
      </c>
      <c r="X335" s="1">
        <v>0</v>
      </c>
      <c r="Y335" s="1">
        <v>0</v>
      </c>
      <c r="Z335" s="1">
        <v>0</v>
      </c>
      <c r="AA335" s="1">
        <v>0</v>
      </c>
      <c r="AB335" s="1">
        <v>0</v>
      </c>
      <c r="AC335" s="1">
        <v>0</v>
      </c>
      <c r="AD335" s="1">
        <v>0</v>
      </c>
      <c r="AE335" s="1">
        <v>0</v>
      </c>
      <c r="AF335" s="1">
        <v>0</v>
      </c>
      <c r="AG335" s="1">
        <v>0</v>
      </c>
      <c r="AH335" s="1">
        <v>0</v>
      </c>
      <c r="AI335" s="1">
        <v>0</v>
      </c>
      <c r="AJ335" s="1">
        <v>0</v>
      </c>
      <c r="AK335" s="1">
        <v>0</v>
      </c>
      <c r="AL335" s="1">
        <v>0</v>
      </c>
      <c r="AM335" s="1">
        <v>0</v>
      </c>
      <c r="AN335" s="1">
        <v>0</v>
      </c>
      <c r="AO335" s="1">
        <v>0</v>
      </c>
      <c r="AP335" s="1">
        <v>0</v>
      </c>
      <c r="AQ335" s="1">
        <v>0</v>
      </c>
      <c r="AR335" s="2">
        <v>0</v>
      </c>
      <c r="AS335" s="2">
        <v>0</v>
      </c>
      <c r="AT335" s="2">
        <v>0</v>
      </c>
      <c r="AU335" s="2">
        <v>0</v>
      </c>
      <c r="AV335" s="2">
        <v>0</v>
      </c>
      <c r="AW335" s="2">
        <v>0</v>
      </c>
      <c r="AX335" s="2">
        <v>0</v>
      </c>
      <c r="AY335" s="2">
        <v>0</v>
      </c>
      <c r="AZ335" s="2">
        <v>0</v>
      </c>
      <c r="BA335" s="2">
        <v>0</v>
      </c>
      <c r="BB335" s="2">
        <v>0</v>
      </c>
      <c r="BC335" s="2">
        <v>0</v>
      </c>
      <c r="BD335" s="1">
        <v>0</v>
      </c>
      <c r="BE335" s="1">
        <v>0</v>
      </c>
      <c r="BF335" s="1">
        <v>0</v>
      </c>
      <c r="BG335" s="1">
        <v>0</v>
      </c>
      <c r="BH335" s="1">
        <v>0</v>
      </c>
      <c r="BI335" s="1">
        <v>0</v>
      </c>
      <c r="BJ335" s="1">
        <v>0</v>
      </c>
      <c r="BK335" s="1">
        <v>0</v>
      </c>
      <c r="BL335" s="1">
        <v>0</v>
      </c>
      <c r="BM335" s="1">
        <v>0</v>
      </c>
      <c r="BN335" s="1">
        <v>0</v>
      </c>
      <c r="BO335" s="1">
        <v>0</v>
      </c>
      <c r="BP335" s="1">
        <v>0</v>
      </c>
      <c r="BQ335" s="1">
        <v>0</v>
      </c>
      <c r="BR335" s="1">
        <v>0</v>
      </c>
      <c r="BS335" s="1">
        <v>0</v>
      </c>
      <c r="BT335" s="1">
        <v>0</v>
      </c>
      <c r="BU335" s="1">
        <v>0</v>
      </c>
      <c r="BV335" s="1">
        <v>0</v>
      </c>
      <c r="BW335" s="1">
        <v>0</v>
      </c>
      <c r="BX335" s="1">
        <v>0</v>
      </c>
      <c r="BY335" s="1">
        <v>0</v>
      </c>
      <c r="BZ335" s="1">
        <v>0</v>
      </c>
      <c r="CA335" s="1">
        <v>0</v>
      </c>
      <c r="CB335" s="1">
        <v>0</v>
      </c>
      <c r="CC335" s="1">
        <v>0</v>
      </c>
      <c r="CD335" s="1">
        <v>0</v>
      </c>
      <c r="CE335" s="1">
        <v>0</v>
      </c>
      <c r="CF335" s="1">
        <v>0</v>
      </c>
      <c r="CG335" s="1">
        <v>0</v>
      </c>
      <c r="CH335" s="1">
        <v>0</v>
      </c>
      <c r="CI335" s="1">
        <v>0</v>
      </c>
      <c r="CJ335" s="1">
        <v>0</v>
      </c>
      <c r="CK335" s="1">
        <v>0</v>
      </c>
      <c r="CL335" s="1">
        <v>0</v>
      </c>
      <c r="CM335" s="1">
        <v>0</v>
      </c>
      <c r="CN335" s="1">
        <v>0</v>
      </c>
      <c r="CO335" s="1">
        <v>0</v>
      </c>
      <c r="CP335" s="1">
        <v>0</v>
      </c>
      <c r="CQ335" s="1">
        <v>0</v>
      </c>
      <c r="CR335" s="1">
        <v>0</v>
      </c>
      <c r="CS335">
        <v>2018</v>
      </c>
      <c r="CT335" t="s">
        <v>8</v>
      </c>
      <c r="CV335">
        <v>1587.3673828663013</v>
      </c>
      <c r="CW335" t="s">
        <v>8</v>
      </c>
    </row>
    <row r="336" spans="1:101">
      <c r="A336" s="100">
        <v>57070</v>
      </c>
      <c r="B336" t="s">
        <v>108</v>
      </c>
      <c r="C336" t="s">
        <v>109</v>
      </c>
      <c r="D336" t="s">
        <v>707</v>
      </c>
      <c r="E336" t="s">
        <v>707</v>
      </c>
      <c r="F336">
        <v>56352</v>
      </c>
      <c r="G336" s="103" t="s">
        <v>121</v>
      </c>
      <c r="H336" t="s">
        <v>113</v>
      </c>
      <c r="I336" t="s">
        <v>114</v>
      </c>
      <c r="J336" t="s">
        <v>8</v>
      </c>
      <c r="K336">
        <v>22</v>
      </c>
      <c r="L336">
        <v>2</v>
      </c>
      <c r="M336" t="s">
        <v>115</v>
      </c>
      <c r="N336" t="s">
        <v>231</v>
      </c>
      <c r="O336" t="s">
        <v>233</v>
      </c>
      <c r="P336" t="s">
        <v>184</v>
      </c>
      <c r="Q336" t="s">
        <v>118</v>
      </c>
      <c r="R336" t="s">
        <v>142</v>
      </c>
      <c r="S336" t="s">
        <v>127</v>
      </c>
      <c r="T336" s="1">
        <v>11449</v>
      </c>
      <c r="U336" s="1">
        <v>441</v>
      </c>
      <c r="V336" s="1">
        <v>489</v>
      </c>
      <c r="W336" s="1">
        <v>375</v>
      </c>
      <c r="X336" s="1">
        <v>416</v>
      </c>
      <c r="Y336" s="1">
        <v>358</v>
      </c>
      <c r="Z336" s="1">
        <v>493</v>
      </c>
      <c r="AA336" s="1">
        <v>889</v>
      </c>
      <c r="AB336" s="1">
        <v>437</v>
      </c>
      <c r="AC336" s="1">
        <v>396</v>
      </c>
      <c r="AD336" s="1">
        <v>851</v>
      </c>
      <c r="AE336" s="1">
        <v>468</v>
      </c>
      <c r="AF336" s="1">
        <v>11449</v>
      </c>
      <c r="AG336" s="1">
        <v>441</v>
      </c>
      <c r="AH336" s="1">
        <v>489</v>
      </c>
      <c r="AI336" s="1">
        <v>375</v>
      </c>
      <c r="AJ336" s="1">
        <v>416</v>
      </c>
      <c r="AK336" s="1">
        <v>358</v>
      </c>
      <c r="AL336" s="1">
        <v>493</v>
      </c>
      <c r="AM336" s="1">
        <v>889</v>
      </c>
      <c r="AN336" s="1">
        <v>437</v>
      </c>
      <c r="AO336" s="1">
        <v>396</v>
      </c>
      <c r="AP336" s="1">
        <v>851</v>
      </c>
      <c r="AQ336" s="1">
        <v>468</v>
      </c>
      <c r="AR336" s="2">
        <v>5.6</v>
      </c>
      <c r="AS336" s="2">
        <v>5.6</v>
      </c>
      <c r="AT336" s="2">
        <v>5.6</v>
      </c>
      <c r="AU336" s="2">
        <v>5.6</v>
      </c>
      <c r="AV336" s="2">
        <v>5.6</v>
      </c>
      <c r="AW336" s="2">
        <v>5.6</v>
      </c>
      <c r="AX336" s="2">
        <v>5.6</v>
      </c>
      <c r="AY336" s="2">
        <v>5.6</v>
      </c>
      <c r="AZ336" s="2">
        <v>5.6</v>
      </c>
      <c r="BA336" s="2">
        <v>5.6</v>
      </c>
      <c r="BB336" s="2">
        <v>5.6</v>
      </c>
      <c r="BC336" s="2">
        <v>5.6</v>
      </c>
      <c r="BD336" s="1">
        <v>64114</v>
      </c>
      <c r="BE336" s="1">
        <v>2470</v>
      </c>
      <c r="BF336" s="1">
        <v>2738</v>
      </c>
      <c r="BG336" s="1">
        <v>2100</v>
      </c>
      <c r="BH336" s="1">
        <v>2330</v>
      </c>
      <c r="BI336" s="1">
        <v>2005</v>
      </c>
      <c r="BJ336" s="1">
        <v>2761</v>
      </c>
      <c r="BK336" s="1">
        <v>4978</v>
      </c>
      <c r="BL336" s="1">
        <v>2447</v>
      </c>
      <c r="BM336" s="1">
        <v>2218</v>
      </c>
      <c r="BN336" s="1">
        <v>4766</v>
      </c>
      <c r="BO336" s="1">
        <v>2621</v>
      </c>
      <c r="BP336" s="1">
        <v>64114</v>
      </c>
      <c r="BQ336" s="1">
        <v>2470</v>
      </c>
      <c r="BR336" s="1">
        <v>2738</v>
      </c>
      <c r="BS336" s="1">
        <v>2100</v>
      </c>
      <c r="BT336" s="1">
        <v>2330</v>
      </c>
      <c r="BU336" s="1">
        <v>2005</v>
      </c>
      <c r="BV336" s="1">
        <v>2761</v>
      </c>
      <c r="BW336" s="1">
        <v>4978</v>
      </c>
      <c r="BX336" s="1">
        <v>2447</v>
      </c>
      <c r="BY336" s="1">
        <v>2218</v>
      </c>
      <c r="BZ336" s="1">
        <v>4766</v>
      </c>
      <c r="CA336" s="1">
        <v>2621</v>
      </c>
      <c r="CB336" s="1">
        <v>6610.165</v>
      </c>
      <c r="CC336" s="1">
        <v>254.41200000000001</v>
      </c>
      <c r="CD336" s="1">
        <v>282.45600000000002</v>
      </c>
      <c r="CE336" s="1">
        <v>216.53</v>
      </c>
      <c r="CF336" s="1">
        <v>240.12700000000001</v>
      </c>
      <c r="CG336" s="1">
        <v>206.67599999999999</v>
      </c>
      <c r="CH336" s="1">
        <v>284.803</v>
      </c>
      <c r="CI336" s="1">
        <v>513.04499999999996</v>
      </c>
      <c r="CJ336" s="1">
        <v>252.309</v>
      </c>
      <c r="CK336" s="1">
        <v>228.44399999999999</v>
      </c>
      <c r="CL336" s="1">
        <v>491.24099999999999</v>
      </c>
      <c r="CM336" s="1">
        <v>270.161</v>
      </c>
      <c r="CN336" s="1">
        <v>17062</v>
      </c>
      <c r="CO336" s="1">
        <v>17062</v>
      </c>
      <c r="CP336" s="1">
        <v>95548</v>
      </c>
      <c r="CQ336" s="1">
        <v>95548</v>
      </c>
      <c r="CR336" s="1">
        <v>9850.3690000000006</v>
      </c>
      <c r="CS336">
        <v>2018</v>
      </c>
      <c r="CT336">
        <v>9699.9411900203941</v>
      </c>
      <c r="CV336">
        <v>1587.3673828663013</v>
      </c>
      <c r="CW336">
        <v>153.97370260759709</v>
      </c>
    </row>
    <row r="337" spans="1:101">
      <c r="A337" s="100">
        <v>57070</v>
      </c>
      <c r="B337" t="s">
        <v>108</v>
      </c>
      <c r="C337" t="s">
        <v>109</v>
      </c>
      <c r="D337" t="s">
        <v>707</v>
      </c>
      <c r="E337" t="s">
        <v>707</v>
      </c>
      <c r="F337">
        <v>56352</v>
      </c>
      <c r="G337" s="103" t="s">
        <v>121</v>
      </c>
      <c r="H337" t="s">
        <v>113</v>
      </c>
      <c r="I337" t="s">
        <v>114</v>
      </c>
      <c r="J337" t="s">
        <v>8</v>
      </c>
      <c r="K337">
        <v>22</v>
      </c>
      <c r="L337">
        <v>2</v>
      </c>
      <c r="M337" t="s">
        <v>115</v>
      </c>
      <c r="N337" t="s">
        <v>231</v>
      </c>
      <c r="O337" t="s">
        <v>117</v>
      </c>
      <c r="P337" t="s">
        <v>117</v>
      </c>
      <c r="Q337" t="s">
        <v>118</v>
      </c>
      <c r="R337" t="s">
        <v>142</v>
      </c>
      <c r="S337" t="s">
        <v>120</v>
      </c>
      <c r="T337" s="1">
        <v>103</v>
      </c>
      <c r="U337" s="1">
        <v>101</v>
      </c>
      <c r="V337" s="1">
        <v>120</v>
      </c>
      <c r="W337" s="1">
        <v>101</v>
      </c>
      <c r="X337" s="1">
        <v>95</v>
      </c>
      <c r="Y337" s="1">
        <v>129</v>
      </c>
      <c r="Z337" s="1">
        <v>156</v>
      </c>
      <c r="AA337" s="1">
        <v>163</v>
      </c>
      <c r="AB337" s="1">
        <v>135</v>
      </c>
      <c r="AC337" s="1">
        <v>135</v>
      </c>
      <c r="AD337" s="1">
        <v>142</v>
      </c>
      <c r="AE337" s="1">
        <v>149</v>
      </c>
      <c r="AF337" s="1">
        <v>103</v>
      </c>
      <c r="AG337" s="1">
        <v>101</v>
      </c>
      <c r="AH337" s="1">
        <v>120</v>
      </c>
      <c r="AI337" s="1">
        <v>101</v>
      </c>
      <c r="AJ337" s="1">
        <v>95</v>
      </c>
      <c r="AK337" s="1">
        <v>129</v>
      </c>
      <c r="AL337" s="1">
        <v>156</v>
      </c>
      <c r="AM337" s="1">
        <v>163</v>
      </c>
      <c r="AN337" s="1">
        <v>135</v>
      </c>
      <c r="AO337" s="1">
        <v>135</v>
      </c>
      <c r="AP337" s="1">
        <v>142</v>
      </c>
      <c r="AQ337" s="1">
        <v>149</v>
      </c>
      <c r="AR337" s="2">
        <v>1</v>
      </c>
      <c r="AS337" s="2">
        <v>1</v>
      </c>
      <c r="AT337" s="2">
        <v>1</v>
      </c>
      <c r="AU337" s="2">
        <v>1</v>
      </c>
      <c r="AV337" s="2">
        <v>1</v>
      </c>
      <c r="AW337" s="2">
        <v>1</v>
      </c>
      <c r="AX337" s="2">
        <v>1</v>
      </c>
      <c r="AY337" s="2">
        <v>1</v>
      </c>
      <c r="AZ337" s="2">
        <v>1</v>
      </c>
      <c r="BA337" s="2">
        <v>1</v>
      </c>
      <c r="BB337" s="2">
        <v>1</v>
      </c>
      <c r="BC337" s="2">
        <v>1</v>
      </c>
      <c r="BD337" s="1">
        <v>103</v>
      </c>
      <c r="BE337" s="1">
        <v>101</v>
      </c>
      <c r="BF337" s="1">
        <v>120</v>
      </c>
      <c r="BG337" s="1">
        <v>101</v>
      </c>
      <c r="BH337" s="1">
        <v>95</v>
      </c>
      <c r="BI337" s="1">
        <v>129</v>
      </c>
      <c r="BJ337" s="1">
        <v>156</v>
      </c>
      <c r="BK337" s="1">
        <v>163</v>
      </c>
      <c r="BL337" s="1">
        <v>135</v>
      </c>
      <c r="BM337" s="1">
        <v>135</v>
      </c>
      <c r="BN337" s="1">
        <v>142</v>
      </c>
      <c r="BO337" s="1">
        <v>149</v>
      </c>
      <c r="BP337" s="1">
        <v>103</v>
      </c>
      <c r="BQ337" s="1">
        <v>101</v>
      </c>
      <c r="BR337" s="1">
        <v>120</v>
      </c>
      <c r="BS337" s="1">
        <v>101</v>
      </c>
      <c r="BT337" s="1">
        <v>95</v>
      </c>
      <c r="BU337" s="1">
        <v>129</v>
      </c>
      <c r="BV337" s="1">
        <v>156</v>
      </c>
      <c r="BW337" s="1">
        <v>163</v>
      </c>
      <c r="BX337" s="1">
        <v>135</v>
      </c>
      <c r="BY337" s="1">
        <v>135</v>
      </c>
      <c r="BZ337" s="1">
        <v>142</v>
      </c>
      <c r="CA337" s="1">
        <v>149</v>
      </c>
      <c r="CB337" s="1">
        <v>10.659000000000001</v>
      </c>
      <c r="CC337" s="1">
        <v>10.45</v>
      </c>
      <c r="CD337" s="1">
        <v>12.363</v>
      </c>
      <c r="CE337" s="1">
        <v>10.451000000000001</v>
      </c>
      <c r="CF337" s="1">
        <v>9.8019999999999996</v>
      </c>
      <c r="CG337" s="1">
        <v>13.316000000000001</v>
      </c>
      <c r="CH337" s="1">
        <v>16.035</v>
      </c>
      <c r="CI337" s="1">
        <v>16.765000000000001</v>
      </c>
      <c r="CJ337" s="1">
        <v>13.901999999999999</v>
      </c>
      <c r="CK337" s="1">
        <v>13.875</v>
      </c>
      <c r="CL337" s="1">
        <v>14.685</v>
      </c>
      <c r="CM337" s="1">
        <v>15.327999999999999</v>
      </c>
      <c r="CN337" s="1">
        <v>1529</v>
      </c>
      <c r="CO337" s="1">
        <v>1529</v>
      </c>
      <c r="CP337" s="1">
        <v>1529</v>
      </c>
      <c r="CQ337" s="1">
        <v>1529</v>
      </c>
      <c r="CR337" s="1">
        <v>157.631</v>
      </c>
      <c r="CS337">
        <v>2018</v>
      </c>
      <c r="CT337">
        <v>9699.8686806529167</v>
      </c>
      <c r="CV337">
        <v>475.6390309534886</v>
      </c>
      <c r="CW337">
        <v>46.136361396418472</v>
      </c>
    </row>
    <row r="338" spans="1:101">
      <c r="A338" s="100">
        <v>57103</v>
      </c>
      <c r="B338" t="s">
        <v>122</v>
      </c>
      <c r="C338" t="s">
        <v>109</v>
      </c>
      <c r="D338" t="s">
        <v>710</v>
      </c>
      <c r="E338" t="s">
        <v>711</v>
      </c>
      <c r="F338">
        <v>56406</v>
      </c>
      <c r="G338" s="103" t="s">
        <v>112</v>
      </c>
      <c r="H338" t="s">
        <v>113</v>
      </c>
      <c r="I338" t="s">
        <v>114</v>
      </c>
      <c r="J338" t="s">
        <v>8</v>
      </c>
      <c r="K338">
        <v>32213</v>
      </c>
      <c r="L338">
        <v>7</v>
      </c>
      <c r="M338" t="s">
        <v>207</v>
      </c>
      <c r="N338" t="s">
        <v>243</v>
      </c>
      <c r="O338" t="s">
        <v>126</v>
      </c>
      <c r="P338" t="s">
        <v>126</v>
      </c>
      <c r="Q338" t="s">
        <v>118</v>
      </c>
      <c r="R338" t="s">
        <v>142</v>
      </c>
      <c r="S338" t="s">
        <v>127</v>
      </c>
      <c r="T338" s="1">
        <v>0</v>
      </c>
      <c r="U338" s="1">
        <v>0</v>
      </c>
      <c r="V338" s="1">
        <v>0</v>
      </c>
      <c r="W338" s="1">
        <v>0</v>
      </c>
      <c r="X338" s="1">
        <v>0</v>
      </c>
      <c r="Y338" s="1">
        <v>0</v>
      </c>
      <c r="Z338" s="1">
        <v>0</v>
      </c>
      <c r="AA338" s="1">
        <v>0</v>
      </c>
      <c r="AB338" s="1">
        <v>0</v>
      </c>
      <c r="AC338" s="1">
        <v>0</v>
      </c>
      <c r="AD338" s="1">
        <v>0</v>
      </c>
      <c r="AE338" s="1">
        <v>0</v>
      </c>
      <c r="AF338" s="1">
        <v>0</v>
      </c>
      <c r="AG338" s="1">
        <v>0</v>
      </c>
      <c r="AH338" s="1">
        <v>0</v>
      </c>
      <c r="AI338" s="1">
        <v>0</v>
      </c>
      <c r="AJ338" s="1">
        <v>0</v>
      </c>
      <c r="AK338" s="1">
        <v>0</v>
      </c>
      <c r="AL338" s="1">
        <v>0</v>
      </c>
      <c r="AM338" s="1">
        <v>0</v>
      </c>
      <c r="AN338" s="1">
        <v>0</v>
      </c>
      <c r="AO338" s="1">
        <v>0</v>
      </c>
      <c r="AP338" s="1">
        <v>0</v>
      </c>
      <c r="AQ338" s="1">
        <v>0</v>
      </c>
      <c r="AR338" s="2">
        <v>0</v>
      </c>
      <c r="AS338" s="2">
        <v>0</v>
      </c>
      <c r="AT338" s="2">
        <v>0</v>
      </c>
      <c r="AU338" s="2">
        <v>0</v>
      </c>
      <c r="AV338" s="2">
        <v>0</v>
      </c>
      <c r="AW338" s="2">
        <v>0</v>
      </c>
      <c r="AX338" s="2">
        <v>0</v>
      </c>
      <c r="AY338" s="2">
        <v>0</v>
      </c>
      <c r="AZ338" s="2">
        <v>0</v>
      </c>
      <c r="BA338" s="2">
        <v>0</v>
      </c>
      <c r="BB338" s="2">
        <v>0</v>
      </c>
      <c r="BC338" s="2">
        <v>0</v>
      </c>
      <c r="BD338" s="1">
        <v>0</v>
      </c>
      <c r="BE338" s="1">
        <v>0</v>
      </c>
      <c r="BF338" s="1">
        <v>0</v>
      </c>
      <c r="BG338" s="1">
        <v>0</v>
      </c>
      <c r="BH338" s="1">
        <v>0</v>
      </c>
      <c r="BI338" s="1">
        <v>0</v>
      </c>
      <c r="BJ338" s="1">
        <v>0</v>
      </c>
      <c r="BK338" s="1">
        <v>0</v>
      </c>
      <c r="BL338" s="1">
        <v>0</v>
      </c>
      <c r="BM338" s="1">
        <v>0</v>
      </c>
      <c r="BN338" s="1">
        <v>0</v>
      </c>
      <c r="BO338" s="1">
        <v>0</v>
      </c>
      <c r="BP338" s="1">
        <v>0</v>
      </c>
      <c r="BQ338" s="1">
        <v>0</v>
      </c>
      <c r="BR338" s="1">
        <v>0</v>
      </c>
      <c r="BS338" s="1">
        <v>0</v>
      </c>
      <c r="BT338" s="1">
        <v>0</v>
      </c>
      <c r="BU338" s="1">
        <v>0</v>
      </c>
      <c r="BV338" s="1">
        <v>0</v>
      </c>
      <c r="BW338" s="1">
        <v>0</v>
      </c>
      <c r="BX338" s="1">
        <v>0</v>
      </c>
      <c r="BY338" s="1">
        <v>0</v>
      </c>
      <c r="BZ338" s="1">
        <v>0</v>
      </c>
      <c r="CA338" s="1">
        <v>0</v>
      </c>
      <c r="CB338" s="1">
        <v>0</v>
      </c>
      <c r="CC338" s="1">
        <v>0</v>
      </c>
      <c r="CD338" s="1">
        <v>0</v>
      </c>
      <c r="CE338" s="1">
        <v>0</v>
      </c>
      <c r="CF338" s="1">
        <v>0</v>
      </c>
      <c r="CG338" s="1">
        <v>0</v>
      </c>
      <c r="CH338" s="1">
        <v>0</v>
      </c>
      <c r="CI338" s="1">
        <v>0</v>
      </c>
      <c r="CJ338" s="1">
        <v>0</v>
      </c>
      <c r="CK338" s="1">
        <v>0</v>
      </c>
      <c r="CL338" s="1">
        <v>0</v>
      </c>
      <c r="CM338" s="1">
        <v>0</v>
      </c>
      <c r="CN338" s="1">
        <v>0</v>
      </c>
      <c r="CO338" s="1">
        <v>0</v>
      </c>
      <c r="CP338" s="1">
        <v>0</v>
      </c>
      <c r="CQ338" s="1">
        <v>0</v>
      </c>
      <c r="CR338" s="1">
        <v>0</v>
      </c>
      <c r="CS338">
        <v>2018</v>
      </c>
      <c r="CT338" t="s">
        <v>8</v>
      </c>
      <c r="CV338">
        <v>1587.3673828663013</v>
      </c>
      <c r="CW338" t="s">
        <v>8</v>
      </c>
    </row>
    <row r="339" spans="1:101">
      <c r="A339" s="100">
        <v>57103</v>
      </c>
      <c r="B339" t="s">
        <v>122</v>
      </c>
      <c r="C339" t="s">
        <v>109</v>
      </c>
      <c r="D339" t="s">
        <v>710</v>
      </c>
      <c r="E339" t="s">
        <v>711</v>
      </c>
      <c r="F339">
        <v>56406</v>
      </c>
      <c r="G339" s="103" t="s">
        <v>112</v>
      </c>
      <c r="H339" t="s">
        <v>113</v>
      </c>
      <c r="I339" t="s">
        <v>114</v>
      </c>
      <c r="J339" t="s">
        <v>8</v>
      </c>
      <c r="K339">
        <v>32213</v>
      </c>
      <c r="L339">
        <v>7</v>
      </c>
      <c r="M339" t="s">
        <v>207</v>
      </c>
      <c r="N339" t="s">
        <v>243</v>
      </c>
      <c r="O339" t="s">
        <v>117</v>
      </c>
      <c r="P339" t="s">
        <v>117</v>
      </c>
      <c r="Q339" t="s">
        <v>118</v>
      </c>
      <c r="R339" t="s">
        <v>142</v>
      </c>
      <c r="S339" t="s">
        <v>120</v>
      </c>
      <c r="T339" s="1">
        <v>0</v>
      </c>
      <c r="U339" s="1">
        <v>0</v>
      </c>
      <c r="V339" s="1">
        <v>0</v>
      </c>
      <c r="W339" s="1">
        <v>0</v>
      </c>
      <c r="X339" s="1">
        <v>0</v>
      </c>
      <c r="Y339" s="1">
        <v>0</v>
      </c>
      <c r="Z339" s="1">
        <v>0</v>
      </c>
      <c r="AA339" s="1">
        <v>0</v>
      </c>
      <c r="AB339" s="1">
        <v>0</v>
      </c>
      <c r="AC339" s="1">
        <v>0</v>
      </c>
      <c r="AD339" s="1">
        <v>0</v>
      </c>
      <c r="AE339" s="1">
        <v>0</v>
      </c>
      <c r="AF339" s="1">
        <v>0</v>
      </c>
      <c r="AG339" s="1">
        <v>0</v>
      </c>
      <c r="AH339" s="1">
        <v>0</v>
      </c>
      <c r="AI339" s="1">
        <v>0</v>
      </c>
      <c r="AJ339" s="1">
        <v>0</v>
      </c>
      <c r="AK339" s="1">
        <v>0</v>
      </c>
      <c r="AL339" s="1">
        <v>0</v>
      </c>
      <c r="AM339" s="1">
        <v>0</v>
      </c>
      <c r="AN339" s="1">
        <v>0</v>
      </c>
      <c r="AO339" s="1">
        <v>0</v>
      </c>
      <c r="AP339" s="1">
        <v>0</v>
      </c>
      <c r="AQ339" s="1">
        <v>0</v>
      </c>
      <c r="AR339" s="2">
        <v>0</v>
      </c>
      <c r="AS339" s="2">
        <v>0</v>
      </c>
      <c r="AT339" s="2">
        <v>0</v>
      </c>
      <c r="AU339" s="2">
        <v>0</v>
      </c>
      <c r="AV339" s="2">
        <v>0</v>
      </c>
      <c r="AW339" s="2">
        <v>0</v>
      </c>
      <c r="AX339" s="2">
        <v>0</v>
      </c>
      <c r="AY339" s="2">
        <v>0</v>
      </c>
      <c r="AZ339" s="2">
        <v>0</v>
      </c>
      <c r="BA339" s="2">
        <v>0</v>
      </c>
      <c r="BB339" s="2">
        <v>0</v>
      </c>
      <c r="BC339" s="2">
        <v>0</v>
      </c>
      <c r="BD339" s="1">
        <v>0</v>
      </c>
      <c r="BE339" s="1">
        <v>0</v>
      </c>
      <c r="BF339" s="1">
        <v>0</v>
      </c>
      <c r="BG339" s="1">
        <v>0</v>
      </c>
      <c r="BH339" s="1">
        <v>0</v>
      </c>
      <c r="BI339" s="1">
        <v>0</v>
      </c>
      <c r="BJ339" s="1">
        <v>0</v>
      </c>
      <c r="BK339" s="1">
        <v>0</v>
      </c>
      <c r="BL339" s="1">
        <v>0</v>
      </c>
      <c r="BM339" s="1">
        <v>0</v>
      </c>
      <c r="BN339" s="1">
        <v>0</v>
      </c>
      <c r="BO339" s="1">
        <v>0</v>
      </c>
      <c r="BP339" s="1">
        <v>0</v>
      </c>
      <c r="BQ339" s="1">
        <v>0</v>
      </c>
      <c r="BR339" s="1">
        <v>0</v>
      </c>
      <c r="BS339" s="1">
        <v>0</v>
      </c>
      <c r="BT339" s="1">
        <v>0</v>
      </c>
      <c r="BU339" s="1">
        <v>0</v>
      </c>
      <c r="BV339" s="1">
        <v>0</v>
      </c>
      <c r="BW339" s="1">
        <v>0</v>
      </c>
      <c r="BX339" s="1">
        <v>0</v>
      </c>
      <c r="BY339" s="1">
        <v>0</v>
      </c>
      <c r="BZ339" s="1">
        <v>0</v>
      </c>
      <c r="CA339" s="1">
        <v>0</v>
      </c>
      <c r="CB339" s="1">
        <v>0</v>
      </c>
      <c r="CC339" s="1">
        <v>0</v>
      </c>
      <c r="CD339" s="1">
        <v>0</v>
      </c>
      <c r="CE339" s="1">
        <v>0</v>
      </c>
      <c r="CF339" s="1">
        <v>0</v>
      </c>
      <c r="CG339" s="1">
        <v>0</v>
      </c>
      <c r="CH339" s="1">
        <v>0</v>
      </c>
      <c r="CI339" s="1">
        <v>0</v>
      </c>
      <c r="CJ339" s="1">
        <v>0</v>
      </c>
      <c r="CK339" s="1">
        <v>0</v>
      </c>
      <c r="CL339" s="1">
        <v>0</v>
      </c>
      <c r="CM339" s="1">
        <v>0</v>
      </c>
      <c r="CN339" s="1">
        <v>0</v>
      </c>
      <c r="CO339" s="1">
        <v>0</v>
      </c>
      <c r="CP339" s="1">
        <v>0</v>
      </c>
      <c r="CQ339" s="1">
        <v>0</v>
      </c>
      <c r="CR339" s="1">
        <v>0</v>
      </c>
      <c r="CS339">
        <v>2018</v>
      </c>
      <c r="CT339" t="s">
        <v>8</v>
      </c>
      <c r="CV339">
        <v>475.6390309534886</v>
      </c>
      <c r="CW339" t="s">
        <v>8</v>
      </c>
    </row>
    <row r="340" spans="1:101">
      <c r="A340" s="100">
        <v>57179</v>
      </c>
      <c r="B340" t="s">
        <v>122</v>
      </c>
      <c r="C340" t="s">
        <v>109</v>
      </c>
      <c r="D340" t="s">
        <v>714</v>
      </c>
      <c r="E340" t="s">
        <v>154</v>
      </c>
      <c r="F340">
        <v>8153</v>
      </c>
      <c r="G340" s="103" t="s">
        <v>121</v>
      </c>
      <c r="H340" t="s">
        <v>113</v>
      </c>
      <c r="I340" t="s">
        <v>114</v>
      </c>
      <c r="J340" t="s">
        <v>8</v>
      </c>
      <c r="K340">
        <v>622</v>
      </c>
      <c r="L340">
        <v>5</v>
      </c>
      <c r="M340" t="s">
        <v>155</v>
      </c>
      <c r="N340" t="s">
        <v>231</v>
      </c>
      <c r="O340" t="s">
        <v>117</v>
      </c>
      <c r="P340" t="s">
        <v>117</v>
      </c>
      <c r="Q340" t="s">
        <v>118</v>
      </c>
      <c r="R340" t="s">
        <v>142</v>
      </c>
      <c r="S340" t="s">
        <v>120</v>
      </c>
      <c r="T340" s="1">
        <v>24874</v>
      </c>
      <c r="U340" s="1">
        <v>24390</v>
      </c>
      <c r="V340" s="1">
        <v>28854</v>
      </c>
      <c r="W340" s="1">
        <v>24392</v>
      </c>
      <c r="X340" s="1">
        <v>22877</v>
      </c>
      <c r="Y340" s="1">
        <v>31079</v>
      </c>
      <c r="Z340" s="1">
        <v>37425</v>
      </c>
      <c r="AA340" s="1">
        <v>39129</v>
      </c>
      <c r="AB340" s="1">
        <v>32446</v>
      </c>
      <c r="AC340" s="1">
        <v>32383</v>
      </c>
      <c r="AD340" s="1">
        <v>34274</v>
      </c>
      <c r="AE340" s="1">
        <v>35775</v>
      </c>
      <c r="AF340" s="1">
        <v>8191</v>
      </c>
      <c r="AG340" s="1">
        <v>8032</v>
      </c>
      <c r="AH340" s="1">
        <v>9502</v>
      </c>
      <c r="AI340" s="1">
        <v>8033</v>
      </c>
      <c r="AJ340" s="1">
        <v>7534</v>
      </c>
      <c r="AK340" s="1">
        <v>10236</v>
      </c>
      <c r="AL340" s="1">
        <v>12325</v>
      </c>
      <c r="AM340" s="1">
        <v>12886</v>
      </c>
      <c r="AN340" s="1">
        <v>10685</v>
      </c>
      <c r="AO340" s="1">
        <v>10665</v>
      </c>
      <c r="AP340" s="1">
        <v>11287</v>
      </c>
      <c r="AQ340" s="1">
        <v>11782</v>
      </c>
      <c r="AR340" s="2">
        <v>1.0269999999999999</v>
      </c>
      <c r="AS340" s="2">
        <v>1.0269999999999999</v>
      </c>
      <c r="AT340" s="2">
        <v>1.0269999999999999</v>
      </c>
      <c r="AU340" s="2">
        <v>1.0269999999999999</v>
      </c>
      <c r="AV340" s="2">
        <v>1.0269999999999999</v>
      </c>
      <c r="AW340" s="2">
        <v>1.0269999999999999</v>
      </c>
      <c r="AX340" s="2">
        <v>1.0269999999999999</v>
      </c>
      <c r="AY340" s="2">
        <v>1.0269999999999999</v>
      </c>
      <c r="AZ340" s="2">
        <v>1.0269999999999999</v>
      </c>
      <c r="BA340" s="2">
        <v>1.0269999999999999</v>
      </c>
      <c r="BB340" s="2">
        <v>1.0269999999999999</v>
      </c>
      <c r="BC340" s="2">
        <v>1.0269999999999999</v>
      </c>
      <c r="BD340" s="1">
        <v>25546</v>
      </c>
      <c r="BE340" s="1">
        <v>25049</v>
      </c>
      <c r="BF340" s="1">
        <v>29633</v>
      </c>
      <c r="BG340" s="1">
        <v>25051</v>
      </c>
      <c r="BH340" s="1">
        <v>23495</v>
      </c>
      <c r="BI340" s="1">
        <v>31918</v>
      </c>
      <c r="BJ340" s="1">
        <v>38435</v>
      </c>
      <c r="BK340" s="1">
        <v>40185</v>
      </c>
      <c r="BL340" s="1">
        <v>33322</v>
      </c>
      <c r="BM340" s="1">
        <v>33257</v>
      </c>
      <c r="BN340" s="1">
        <v>35199</v>
      </c>
      <c r="BO340" s="1">
        <v>36741</v>
      </c>
      <c r="BP340" s="1">
        <v>8412</v>
      </c>
      <c r="BQ340" s="1">
        <v>8249</v>
      </c>
      <c r="BR340" s="1">
        <v>9759</v>
      </c>
      <c r="BS340" s="1">
        <v>8250</v>
      </c>
      <c r="BT340" s="1">
        <v>7737</v>
      </c>
      <c r="BU340" s="1">
        <v>10512</v>
      </c>
      <c r="BV340" s="1">
        <v>12658</v>
      </c>
      <c r="BW340" s="1">
        <v>13234</v>
      </c>
      <c r="BX340" s="1">
        <v>10974</v>
      </c>
      <c r="BY340" s="1">
        <v>10953</v>
      </c>
      <c r="BZ340" s="1">
        <v>11592</v>
      </c>
      <c r="CA340" s="1">
        <v>12100</v>
      </c>
      <c r="CB340" s="1">
        <v>1821.4760000000001</v>
      </c>
      <c r="CC340" s="1">
        <v>1786.1410000000001</v>
      </c>
      <c r="CD340" s="1">
        <v>2113.0540000000001</v>
      </c>
      <c r="CE340" s="1">
        <v>1786.277</v>
      </c>
      <c r="CF340" s="1">
        <v>1675.3230000000001</v>
      </c>
      <c r="CG340" s="1">
        <v>2276.018</v>
      </c>
      <c r="CH340" s="1">
        <v>2740.7350000000001</v>
      </c>
      <c r="CI340" s="1">
        <v>2865.527</v>
      </c>
      <c r="CJ340" s="1">
        <v>2376.0880000000002</v>
      </c>
      <c r="CK340" s="1">
        <v>2371.509</v>
      </c>
      <c r="CL340" s="1">
        <v>2509.9380000000001</v>
      </c>
      <c r="CM340" s="1">
        <v>2619.9140000000002</v>
      </c>
      <c r="CN340" s="1">
        <v>367898</v>
      </c>
      <c r="CO340" s="1">
        <v>121158</v>
      </c>
      <c r="CP340" s="1">
        <v>377831</v>
      </c>
      <c r="CQ340" s="1">
        <v>124430</v>
      </c>
      <c r="CR340" s="1">
        <v>26942</v>
      </c>
      <c r="CS340">
        <v>2018</v>
      </c>
      <c r="CT340">
        <v>14023.866082696162</v>
      </c>
      <c r="CV340">
        <v>475.6390309534886</v>
      </c>
      <c r="CW340">
        <v>66.702980737950995</v>
      </c>
    </row>
    <row r="341" spans="1:101">
      <c r="A341" s="100">
        <v>57598</v>
      </c>
      <c r="B341" t="s">
        <v>108</v>
      </c>
      <c r="C341" t="s">
        <v>109</v>
      </c>
      <c r="D341" t="s">
        <v>733</v>
      </c>
      <c r="E341" t="s">
        <v>432</v>
      </c>
      <c r="F341">
        <v>4180</v>
      </c>
      <c r="G341" s="103" t="s">
        <v>121</v>
      </c>
      <c r="H341" t="s">
        <v>113</v>
      </c>
      <c r="I341" t="s">
        <v>114</v>
      </c>
      <c r="J341" t="s">
        <v>8</v>
      </c>
      <c r="K341">
        <v>22</v>
      </c>
      <c r="L341">
        <v>1</v>
      </c>
      <c r="M341" t="s">
        <v>131</v>
      </c>
      <c r="N341" t="s">
        <v>242</v>
      </c>
      <c r="O341" t="s">
        <v>126</v>
      </c>
      <c r="P341" t="s">
        <v>126</v>
      </c>
      <c r="Q341" t="s">
        <v>118</v>
      </c>
      <c r="R341" t="s">
        <v>142</v>
      </c>
      <c r="S341" t="s">
        <v>127</v>
      </c>
      <c r="T341" s="1">
        <v>592</v>
      </c>
      <c r="U341" s="1">
        <v>23</v>
      </c>
      <c r="V341" s="1">
        <v>25</v>
      </c>
      <c r="W341" s="1">
        <v>19</v>
      </c>
      <c r="X341" s="1">
        <v>22</v>
      </c>
      <c r="Y341" s="1">
        <v>19</v>
      </c>
      <c r="Z341" s="1">
        <v>26</v>
      </c>
      <c r="AA341" s="1">
        <v>46</v>
      </c>
      <c r="AB341" s="1">
        <v>23</v>
      </c>
      <c r="AC341" s="1">
        <v>21</v>
      </c>
      <c r="AD341" s="1">
        <v>44</v>
      </c>
      <c r="AE341" s="1">
        <v>24</v>
      </c>
      <c r="AF341" s="1">
        <v>592</v>
      </c>
      <c r="AG341" s="1">
        <v>23</v>
      </c>
      <c r="AH341" s="1">
        <v>25</v>
      </c>
      <c r="AI341" s="1">
        <v>19</v>
      </c>
      <c r="AJ341" s="1">
        <v>22</v>
      </c>
      <c r="AK341" s="1">
        <v>19</v>
      </c>
      <c r="AL341" s="1">
        <v>26</v>
      </c>
      <c r="AM341" s="1">
        <v>46</v>
      </c>
      <c r="AN341" s="1">
        <v>23</v>
      </c>
      <c r="AO341" s="1">
        <v>21</v>
      </c>
      <c r="AP341" s="1">
        <v>44</v>
      </c>
      <c r="AQ341" s="1">
        <v>24</v>
      </c>
      <c r="AR341" s="2">
        <v>5.82</v>
      </c>
      <c r="AS341" s="2">
        <v>5.82</v>
      </c>
      <c r="AT341" s="2">
        <v>5.82</v>
      </c>
      <c r="AU341" s="2">
        <v>5.82</v>
      </c>
      <c r="AV341" s="2">
        <v>5.82</v>
      </c>
      <c r="AW341" s="2">
        <v>5.82</v>
      </c>
      <c r="AX341" s="2">
        <v>5.82</v>
      </c>
      <c r="AY341" s="2">
        <v>5.82</v>
      </c>
      <c r="AZ341" s="2">
        <v>5.82</v>
      </c>
      <c r="BA341" s="2">
        <v>5.82</v>
      </c>
      <c r="BB341" s="2">
        <v>5.82</v>
      </c>
      <c r="BC341" s="2">
        <v>5.82</v>
      </c>
      <c r="BD341" s="1">
        <v>3445</v>
      </c>
      <c r="BE341" s="1">
        <v>134</v>
      </c>
      <c r="BF341" s="1">
        <v>146</v>
      </c>
      <c r="BG341" s="1">
        <v>111</v>
      </c>
      <c r="BH341" s="1">
        <v>128</v>
      </c>
      <c r="BI341" s="1">
        <v>111</v>
      </c>
      <c r="BJ341" s="1">
        <v>151</v>
      </c>
      <c r="BK341" s="1">
        <v>268</v>
      </c>
      <c r="BL341" s="1">
        <v>134</v>
      </c>
      <c r="BM341" s="1">
        <v>122</v>
      </c>
      <c r="BN341" s="1">
        <v>256</v>
      </c>
      <c r="BO341" s="1">
        <v>140</v>
      </c>
      <c r="BP341" s="1">
        <v>3445</v>
      </c>
      <c r="BQ341" s="1">
        <v>134</v>
      </c>
      <c r="BR341" s="1">
        <v>146</v>
      </c>
      <c r="BS341" s="1">
        <v>111</v>
      </c>
      <c r="BT341" s="1">
        <v>128</v>
      </c>
      <c r="BU341" s="1">
        <v>111</v>
      </c>
      <c r="BV341" s="1">
        <v>151</v>
      </c>
      <c r="BW341" s="1">
        <v>268</v>
      </c>
      <c r="BX341" s="1">
        <v>134</v>
      </c>
      <c r="BY341" s="1">
        <v>122</v>
      </c>
      <c r="BZ341" s="1">
        <v>256</v>
      </c>
      <c r="CA341" s="1">
        <v>140</v>
      </c>
      <c r="CB341" s="1">
        <v>340.22699999999998</v>
      </c>
      <c r="CC341" s="1">
        <v>13.095000000000001</v>
      </c>
      <c r="CD341" s="1">
        <v>14.538</v>
      </c>
      <c r="CE341" s="1">
        <v>11.145</v>
      </c>
      <c r="CF341" s="1">
        <v>12.359</v>
      </c>
      <c r="CG341" s="1">
        <v>10.638</v>
      </c>
      <c r="CH341" s="1">
        <v>14.659000000000001</v>
      </c>
      <c r="CI341" s="1">
        <v>26.405999999999999</v>
      </c>
      <c r="CJ341" s="1">
        <v>12.986000000000001</v>
      </c>
      <c r="CK341" s="1">
        <v>11.757999999999999</v>
      </c>
      <c r="CL341" s="1">
        <v>25.283999999999999</v>
      </c>
      <c r="CM341" s="1">
        <v>13.904999999999999</v>
      </c>
      <c r="CN341" s="1">
        <v>884</v>
      </c>
      <c r="CO341" s="1">
        <v>884</v>
      </c>
      <c r="CP341" s="1">
        <v>5146</v>
      </c>
      <c r="CQ341" s="1">
        <v>5146</v>
      </c>
      <c r="CR341" s="1">
        <v>507</v>
      </c>
      <c r="CS341">
        <v>2018</v>
      </c>
      <c r="CT341">
        <v>10149.901380670612</v>
      </c>
      <c r="CV341">
        <v>1587.3673828663013</v>
      </c>
      <c r="CW341">
        <v>161.11622390986167</v>
      </c>
    </row>
    <row r="342" spans="1:101">
      <c r="A342" s="100">
        <v>57598</v>
      </c>
      <c r="B342" t="s">
        <v>108</v>
      </c>
      <c r="C342" t="s">
        <v>109</v>
      </c>
      <c r="D342" t="s">
        <v>733</v>
      </c>
      <c r="E342" t="s">
        <v>432</v>
      </c>
      <c r="F342">
        <v>4180</v>
      </c>
      <c r="G342" s="103" t="s">
        <v>121</v>
      </c>
      <c r="H342" t="s">
        <v>113</v>
      </c>
      <c r="I342" t="s">
        <v>114</v>
      </c>
      <c r="J342" t="s">
        <v>8</v>
      </c>
      <c r="K342">
        <v>22</v>
      </c>
      <c r="L342">
        <v>1</v>
      </c>
      <c r="M342" t="s">
        <v>131</v>
      </c>
      <c r="N342" t="s">
        <v>242</v>
      </c>
      <c r="O342" t="s">
        <v>128</v>
      </c>
      <c r="P342" t="s">
        <v>128</v>
      </c>
      <c r="Q342" t="s">
        <v>118</v>
      </c>
      <c r="R342" t="s">
        <v>142</v>
      </c>
      <c r="S342" t="s">
        <v>127</v>
      </c>
      <c r="T342" s="1">
        <v>0</v>
      </c>
      <c r="U342" s="1">
        <v>0</v>
      </c>
      <c r="V342" s="1">
        <v>0</v>
      </c>
      <c r="W342" s="1">
        <v>0</v>
      </c>
      <c r="X342" s="1">
        <v>0</v>
      </c>
      <c r="Y342" s="1">
        <v>0</v>
      </c>
      <c r="Z342" s="1">
        <v>0</v>
      </c>
      <c r="AA342" s="1">
        <v>0</v>
      </c>
      <c r="AB342" s="1">
        <v>0</v>
      </c>
      <c r="AC342" s="1">
        <v>0</v>
      </c>
      <c r="AD342" s="1">
        <v>0</v>
      </c>
      <c r="AE342" s="1">
        <v>0</v>
      </c>
      <c r="AF342" s="1">
        <v>0</v>
      </c>
      <c r="AG342" s="1">
        <v>0</v>
      </c>
      <c r="AH342" s="1">
        <v>0</v>
      </c>
      <c r="AI342" s="1">
        <v>0</v>
      </c>
      <c r="AJ342" s="1">
        <v>0</v>
      </c>
      <c r="AK342" s="1">
        <v>0</v>
      </c>
      <c r="AL342" s="1">
        <v>0</v>
      </c>
      <c r="AM342" s="1">
        <v>0</v>
      </c>
      <c r="AN342" s="1">
        <v>0</v>
      </c>
      <c r="AO342" s="1">
        <v>0</v>
      </c>
      <c r="AP342" s="1">
        <v>0</v>
      </c>
      <c r="AQ342" s="1">
        <v>0</v>
      </c>
      <c r="AR342" s="2">
        <v>0</v>
      </c>
      <c r="AS342" s="2">
        <v>0</v>
      </c>
      <c r="AT342" s="2">
        <v>0</v>
      </c>
      <c r="AU342" s="2">
        <v>0</v>
      </c>
      <c r="AV342" s="2">
        <v>0</v>
      </c>
      <c r="AW342" s="2">
        <v>0</v>
      </c>
      <c r="AX342" s="2">
        <v>0</v>
      </c>
      <c r="AY342" s="2">
        <v>0</v>
      </c>
      <c r="AZ342" s="2">
        <v>0</v>
      </c>
      <c r="BA342" s="2">
        <v>0</v>
      </c>
      <c r="BB342" s="2">
        <v>0</v>
      </c>
      <c r="BC342" s="2">
        <v>0</v>
      </c>
      <c r="BD342" s="1">
        <v>0</v>
      </c>
      <c r="BE342" s="1">
        <v>0</v>
      </c>
      <c r="BF342" s="1">
        <v>0</v>
      </c>
      <c r="BG342" s="1">
        <v>0</v>
      </c>
      <c r="BH342" s="1">
        <v>0</v>
      </c>
      <c r="BI342" s="1">
        <v>0</v>
      </c>
      <c r="BJ342" s="1">
        <v>0</v>
      </c>
      <c r="BK342" s="1">
        <v>0</v>
      </c>
      <c r="BL342" s="1">
        <v>0</v>
      </c>
      <c r="BM342" s="1">
        <v>0</v>
      </c>
      <c r="BN342" s="1">
        <v>0</v>
      </c>
      <c r="BO342" s="1">
        <v>0</v>
      </c>
      <c r="BP342" s="1">
        <v>0</v>
      </c>
      <c r="BQ342" s="1">
        <v>0</v>
      </c>
      <c r="BR342" s="1">
        <v>0</v>
      </c>
      <c r="BS342" s="1">
        <v>0</v>
      </c>
      <c r="BT342" s="1">
        <v>0</v>
      </c>
      <c r="BU342" s="1">
        <v>0</v>
      </c>
      <c r="BV342" s="1">
        <v>0</v>
      </c>
      <c r="BW342" s="1">
        <v>0</v>
      </c>
      <c r="BX342" s="1">
        <v>0</v>
      </c>
      <c r="BY342" s="1">
        <v>0</v>
      </c>
      <c r="BZ342" s="1">
        <v>0</v>
      </c>
      <c r="CA342" s="1">
        <v>0</v>
      </c>
      <c r="CB342" s="1">
        <v>0</v>
      </c>
      <c r="CC342" s="1">
        <v>0</v>
      </c>
      <c r="CD342" s="1">
        <v>0</v>
      </c>
      <c r="CE342" s="1">
        <v>0</v>
      </c>
      <c r="CF342" s="1">
        <v>0</v>
      </c>
      <c r="CG342" s="1">
        <v>0</v>
      </c>
      <c r="CH342" s="1">
        <v>0</v>
      </c>
      <c r="CI342" s="1">
        <v>0</v>
      </c>
      <c r="CJ342" s="1">
        <v>0</v>
      </c>
      <c r="CK342" s="1">
        <v>0</v>
      </c>
      <c r="CL342" s="1">
        <v>0</v>
      </c>
      <c r="CM342" s="1">
        <v>0</v>
      </c>
      <c r="CN342" s="1">
        <v>0</v>
      </c>
      <c r="CO342" s="1">
        <v>0</v>
      </c>
      <c r="CP342" s="1">
        <v>0</v>
      </c>
      <c r="CQ342" s="1">
        <v>0</v>
      </c>
      <c r="CR342" s="1">
        <v>0</v>
      </c>
      <c r="CS342">
        <v>2018</v>
      </c>
      <c r="CT342" t="s">
        <v>8</v>
      </c>
      <c r="CV342">
        <v>1115.164113563842</v>
      </c>
      <c r="CW342" t="s">
        <v>8</v>
      </c>
    </row>
    <row r="343" spans="1:101">
      <c r="A343" s="100">
        <v>57599</v>
      </c>
      <c r="B343" t="s">
        <v>108</v>
      </c>
      <c r="C343" t="s">
        <v>109</v>
      </c>
      <c r="D343" t="s">
        <v>734</v>
      </c>
      <c r="E343" t="s">
        <v>432</v>
      </c>
      <c r="F343">
        <v>4180</v>
      </c>
      <c r="G343" s="103" t="s">
        <v>121</v>
      </c>
      <c r="H343" t="s">
        <v>113</v>
      </c>
      <c r="I343" t="s">
        <v>114</v>
      </c>
      <c r="J343" t="s">
        <v>8</v>
      </c>
      <c r="K343">
        <v>22</v>
      </c>
      <c r="L343">
        <v>1</v>
      </c>
      <c r="M343" t="s">
        <v>131</v>
      </c>
      <c r="N343" t="s">
        <v>242</v>
      </c>
      <c r="O343" t="s">
        <v>126</v>
      </c>
      <c r="P343" t="s">
        <v>126</v>
      </c>
      <c r="Q343" t="s">
        <v>118</v>
      </c>
      <c r="R343" t="s">
        <v>119</v>
      </c>
      <c r="S343" t="s">
        <v>127</v>
      </c>
      <c r="T343" s="1">
        <v>130</v>
      </c>
      <c r="U343" s="1">
        <v>79</v>
      </c>
      <c r="V343" s="1">
        <v>68</v>
      </c>
      <c r="W343" s="1">
        <v>155</v>
      </c>
      <c r="X343" s="1">
        <v>235</v>
      </c>
      <c r="Y343" s="1">
        <v>82</v>
      </c>
      <c r="Z343" s="1">
        <v>171</v>
      </c>
      <c r="AA343" s="1">
        <v>290</v>
      </c>
      <c r="AB343" s="1">
        <v>147</v>
      </c>
      <c r="AC343" s="1">
        <v>38</v>
      </c>
      <c r="AD343" s="1">
        <v>68</v>
      </c>
      <c r="AE343" s="1">
        <v>114</v>
      </c>
      <c r="AF343" s="1">
        <v>130</v>
      </c>
      <c r="AG343" s="1">
        <v>79</v>
      </c>
      <c r="AH343" s="1">
        <v>68</v>
      </c>
      <c r="AI343" s="1">
        <v>155</v>
      </c>
      <c r="AJ343" s="1">
        <v>235</v>
      </c>
      <c r="AK343" s="1">
        <v>82</v>
      </c>
      <c r="AL343" s="1">
        <v>171</v>
      </c>
      <c r="AM343" s="1">
        <v>290</v>
      </c>
      <c r="AN343" s="1">
        <v>147</v>
      </c>
      <c r="AO343" s="1">
        <v>38</v>
      </c>
      <c r="AP343" s="1">
        <v>68</v>
      </c>
      <c r="AQ343" s="1">
        <v>114</v>
      </c>
      <c r="AR343" s="2">
        <v>5.82</v>
      </c>
      <c r="AS343" s="2">
        <v>5.82</v>
      </c>
      <c r="AT343" s="2">
        <v>5.82</v>
      </c>
      <c r="AU343" s="2">
        <v>5.82</v>
      </c>
      <c r="AV343" s="2">
        <v>5.82</v>
      </c>
      <c r="AW343" s="2">
        <v>5.82</v>
      </c>
      <c r="AX343" s="2">
        <v>5.82</v>
      </c>
      <c r="AY343" s="2">
        <v>5.82</v>
      </c>
      <c r="AZ343" s="2">
        <v>5.82</v>
      </c>
      <c r="BA343" s="2">
        <v>5.82</v>
      </c>
      <c r="BB343" s="2">
        <v>5.82</v>
      </c>
      <c r="BC343" s="2">
        <v>5.82</v>
      </c>
      <c r="BD343" s="1">
        <v>757</v>
      </c>
      <c r="BE343" s="1">
        <v>460</v>
      </c>
      <c r="BF343" s="1">
        <v>396</v>
      </c>
      <c r="BG343" s="1">
        <v>902</v>
      </c>
      <c r="BH343" s="1">
        <v>1368</v>
      </c>
      <c r="BI343" s="1">
        <v>477</v>
      </c>
      <c r="BJ343" s="1">
        <v>995</v>
      </c>
      <c r="BK343" s="1">
        <v>1688</v>
      </c>
      <c r="BL343" s="1">
        <v>856</v>
      </c>
      <c r="BM343" s="1">
        <v>221</v>
      </c>
      <c r="BN343" s="1">
        <v>396</v>
      </c>
      <c r="BO343" s="1">
        <v>663</v>
      </c>
      <c r="BP343" s="1">
        <v>757</v>
      </c>
      <c r="BQ343" s="1">
        <v>460</v>
      </c>
      <c r="BR343" s="1">
        <v>396</v>
      </c>
      <c r="BS343" s="1">
        <v>902</v>
      </c>
      <c r="BT343" s="1">
        <v>1368</v>
      </c>
      <c r="BU343" s="1">
        <v>477</v>
      </c>
      <c r="BV343" s="1">
        <v>995</v>
      </c>
      <c r="BW343" s="1">
        <v>1688</v>
      </c>
      <c r="BX343" s="1">
        <v>856</v>
      </c>
      <c r="BY343" s="1">
        <v>221</v>
      </c>
      <c r="BZ343" s="1">
        <v>396</v>
      </c>
      <c r="CA343" s="1">
        <v>663</v>
      </c>
      <c r="CB343" s="1">
        <v>76</v>
      </c>
      <c r="CC343" s="1">
        <v>46</v>
      </c>
      <c r="CD343" s="1">
        <v>39</v>
      </c>
      <c r="CE343" s="1">
        <v>89</v>
      </c>
      <c r="CF343" s="1">
        <v>136</v>
      </c>
      <c r="CG343" s="1">
        <v>48</v>
      </c>
      <c r="CH343" s="1">
        <v>100</v>
      </c>
      <c r="CI343" s="1">
        <v>170</v>
      </c>
      <c r="CJ343" s="1">
        <v>86</v>
      </c>
      <c r="CK343" s="1">
        <v>22</v>
      </c>
      <c r="CL343" s="1">
        <v>39</v>
      </c>
      <c r="CM343" s="1">
        <v>64</v>
      </c>
      <c r="CN343" s="1">
        <v>1577</v>
      </c>
      <c r="CO343" s="1">
        <v>1577</v>
      </c>
      <c r="CP343" s="1">
        <v>9179</v>
      </c>
      <c r="CQ343" s="1">
        <v>9179</v>
      </c>
      <c r="CR343" s="1">
        <v>915</v>
      </c>
      <c r="CS343">
        <v>2018</v>
      </c>
      <c r="CT343">
        <v>10031.693989071038</v>
      </c>
      <c r="CV343">
        <v>1587.3673828663013</v>
      </c>
      <c r="CW343">
        <v>159.23983833147301</v>
      </c>
    </row>
    <row r="344" spans="1:101">
      <c r="A344" s="100">
        <v>57601</v>
      </c>
      <c r="B344" t="s">
        <v>108</v>
      </c>
      <c r="C344" t="s">
        <v>109</v>
      </c>
      <c r="D344" t="s">
        <v>735</v>
      </c>
      <c r="E344" t="s">
        <v>432</v>
      </c>
      <c r="F344">
        <v>4180</v>
      </c>
      <c r="G344" s="103" t="s">
        <v>121</v>
      </c>
      <c r="H344" t="s">
        <v>113</v>
      </c>
      <c r="I344" t="s">
        <v>114</v>
      </c>
      <c r="J344" t="s">
        <v>8</v>
      </c>
      <c r="K344">
        <v>22</v>
      </c>
      <c r="L344">
        <v>1</v>
      </c>
      <c r="M344" t="s">
        <v>131</v>
      </c>
      <c r="N344" t="s">
        <v>242</v>
      </c>
      <c r="O344" t="s">
        <v>126</v>
      </c>
      <c r="P344" t="s">
        <v>126</v>
      </c>
      <c r="Q344" t="s">
        <v>118</v>
      </c>
      <c r="R344" t="s">
        <v>142</v>
      </c>
      <c r="S344" t="s">
        <v>127</v>
      </c>
      <c r="T344" s="1">
        <v>564</v>
      </c>
      <c r="U344" s="1">
        <v>22</v>
      </c>
      <c r="V344" s="1">
        <v>24</v>
      </c>
      <c r="W344" s="1">
        <v>18</v>
      </c>
      <c r="X344" s="1">
        <v>20</v>
      </c>
      <c r="Y344" s="1">
        <v>18</v>
      </c>
      <c r="Z344" s="1">
        <v>24</v>
      </c>
      <c r="AA344" s="1">
        <v>44</v>
      </c>
      <c r="AB344" s="1">
        <v>21</v>
      </c>
      <c r="AC344" s="1">
        <v>19</v>
      </c>
      <c r="AD344" s="1">
        <v>42</v>
      </c>
      <c r="AE344" s="1">
        <v>23</v>
      </c>
      <c r="AF344" s="1">
        <v>564</v>
      </c>
      <c r="AG344" s="1">
        <v>22</v>
      </c>
      <c r="AH344" s="1">
        <v>24</v>
      </c>
      <c r="AI344" s="1">
        <v>18</v>
      </c>
      <c r="AJ344" s="1">
        <v>20</v>
      </c>
      <c r="AK344" s="1">
        <v>18</v>
      </c>
      <c r="AL344" s="1">
        <v>24</v>
      </c>
      <c r="AM344" s="1">
        <v>44</v>
      </c>
      <c r="AN344" s="1">
        <v>21</v>
      </c>
      <c r="AO344" s="1">
        <v>19</v>
      </c>
      <c r="AP344" s="1">
        <v>42</v>
      </c>
      <c r="AQ344" s="1">
        <v>23</v>
      </c>
      <c r="AR344" s="2">
        <v>5.82</v>
      </c>
      <c r="AS344" s="2">
        <v>5.82</v>
      </c>
      <c r="AT344" s="2">
        <v>5.82</v>
      </c>
      <c r="AU344" s="2">
        <v>5.82</v>
      </c>
      <c r="AV344" s="2">
        <v>5.82</v>
      </c>
      <c r="AW344" s="2">
        <v>5.82</v>
      </c>
      <c r="AX344" s="2">
        <v>5.82</v>
      </c>
      <c r="AY344" s="2">
        <v>5.82</v>
      </c>
      <c r="AZ344" s="2">
        <v>5.82</v>
      </c>
      <c r="BA344" s="2">
        <v>5.82</v>
      </c>
      <c r="BB344" s="2">
        <v>5.82</v>
      </c>
      <c r="BC344" s="2">
        <v>5.82</v>
      </c>
      <c r="BD344" s="1">
        <v>3282</v>
      </c>
      <c r="BE344" s="1">
        <v>128</v>
      </c>
      <c r="BF344" s="1">
        <v>140</v>
      </c>
      <c r="BG344" s="1">
        <v>105</v>
      </c>
      <c r="BH344" s="1">
        <v>116</v>
      </c>
      <c r="BI344" s="1">
        <v>105</v>
      </c>
      <c r="BJ344" s="1">
        <v>140</v>
      </c>
      <c r="BK344" s="1">
        <v>256</v>
      </c>
      <c r="BL344" s="1">
        <v>122</v>
      </c>
      <c r="BM344" s="1">
        <v>111</v>
      </c>
      <c r="BN344" s="1">
        <v>244</v>
      </c>
      <c r="BO344" s="1">
        <v>134</v>
      </c>
      <c r="BP344" s="1">
        <v>3282</v>
      </c>
      <c r="BQ344" s="1">
        <v>128</v>
      </c>
      <c r="BR344" s="1">
        <v>140</v>
      </c>
      <c r="BS344" s="1">
        <v>105</v>
      </c>
      <c r="BT344" s="1">
        <v>116</v>
      </c>
      <c r="BU344" s="1">
        <v>105</v>
      </c>
      <c r="BV344" s="1">
        <v>140</v>
      </c>
      <c r="BW344" s="1">
        <v>256</v>
      </c>
      <c r="BX344" s="1">
        <v>122</v>
      </c>
      <c r="BY344" s="1">
        <v>111</v>
      </c>
      <c r="BZ344" s="1">
        <v>244</v>
      </c>
      <c r="CA344" s="1">
        <v>134</v>
      </c>
      <c r="CB344" s="1">
        <v>312.04000000000002</v>
      </c>
      <c r="CC344" s="1">
        <v>12.01</v>
      </c>
      <c r="CD344" s="1">
        <v>13.334</v>
      </c>
      <c r="CE344" s="1">
        <v>10.222</v>
      </c>
      <c r="CF344" s="1">
        <v>11.336</v>
      </c>
      <c r="CG344" s="1">
        <v>9.7560000000000002</v>
      </c>
      <c r="CH344" s="1">
        <v>13.445</v>
      </c>
      <c r="CI344" s="1">
        <v>24.219000000000001</v>
      </c>
      <c r="CJ344" s="1">
        <v>11.911</v>
      </c>
      <c r="CK344" s="1">
        <v>10.784000000000001</v>
      </c>
      <c r="CL344" s="1">
        <v>23.19</v>
      </c>
      <c r="CM344" s="1">
        <v>12.753</v>
      </c>
      <c r="CN344" s="1">
        <v>839</v>
      </c>
      <c r="CO344" s="1">
        <v>839</v>
      </c>
      <c r="CP344" s="1">
        <v>4883</v>
      </c>
      <c r="CQ344" s="1">
        <v>4883</v>
      </c>
      <c r="CR344" s="1">
        <v>465</v>
      </c>
      <c r="CS344">
        <v>2018</v>
      </c>
      <c r="CT344">
        <v>10501.075268817205</v>
      </c>
      <c r="CV344">
        <v>1587.3673828663013</v>
      </c>
      <c r="CW344">
        <v>166.69064366744408</v>
      </c>
    </row>
    <row r="345" spans="1:101">
      <c r="A345" s="100">
        <v>57602</v>
      </c>
      <c r="B345" t="s">
        <v>108</v>
      </c>
      <c r="C345" t="s">
        <v>109</v>
      </c>
      <c r="D345" t="s">
        <v>736</v>
      </c>
      <c r="E345" t="s">
        <v>432</v>
      </c>
      <c r="F345">
        <v>4180</v>
      </c>
      <c r="G345" s="103" t="s">
        <v>121</v>
      </c>
      <c r="H345" t="s">
        <v>113</v>
      </c>
      <c r="I345" t="s">
        <v>114</v>
      </c>
      <c r="J345" t="s">
        <v>8</v>
      </c>
      <c r="K345">
        <v>22</v>
      </c>
      <c r="L345">
        <v>1</v>
      </c>
      <c r="M345" t="s">
        <v>131</v>
      </c>
      <c r="N345" t="s">
        <v>242</v>
      </c>
      <c r="O345" t="s">
        <v>126</v>
      </c>
      <c r="P345" t="s">
        <v>126</v>
      </c>
      <c r="Q345" t="s">
        <v>118</v>
      </c>
      <c r="R345" t="s">
        <v>142</v>
      </c>
      <c r="S345" t="s">
        <v>127</v>
      </c>
      <c r="T345" s="1">
        <v>281</v>
      </c>
      <c r="U345" s="1">
        <v>11</v>
      </c>
      <c r="V345" s="1">
        <v>12</v>
      </c>
      <c r="W345" s="1">
        <v>9</v>
      </c>
      <c r="X345" s="1">
        <v>10</v>
      </c>
      <c r="Y345" s="1">
        <v>9</v>
      </c>
      <c r="Z345" s="1">
        <v>12</v>
      </c>
      <c r="AA345" s="1">
        <v>22</v>
      </c>
      <c r="AB345" s="1">
        <v>11</v>
      </c>
      <c r="AC345" s="1">
        <v>10</v>
      </c>
      <c r="AD345" s="1">
        <v>21</v>
      </c>
      <c r="AE345" s="1">
        <v>12</v>
      </c>
      <c r="AF345" s="1">
        <v>281</v>
      </c>
      <c r="AG345" s="1">
        <v>11</v>
      </c>
      <c r="AH345" s="1">
        <v>12</v>
      </c>
      <c r="AI345" s="1">
        <v>9</v>
      </c>
      <c r="AJ345" s="1">
        <v>10</v>
      </c>
      <c r="AK345" s="1">
        <v>9</v>
      </c>
      <c r="AL345" s="1">
        <v>12</v>
      </c>
      <c r="AM345" s="1">
        <v>22</v>
      </c>
      <c r="AN345" s="1">
        <v>11</v>
      </c>
      <c r="AO345" s="1">
        <v>10</v>
      </c>
      <c r="AP345" s="1">
        <v>21</v>
      </c>
      <c r="AQ345" s="1">
        <v>12</v>
      </c>
      <c r="AR345" s="2">
        <v>5.82</v>
      </c>
      <c r="AS345" s="2">
        <v>5.82</v>
      </c>
      <c r="AT345" s="2">
        <v>5.82</v>
      </c>
      <c r="AU345" s="2">
        <v>5.82</v>
      </c>
      <c r="AV345" s="2">
        <v>5.82</v>
      </c>
      <c r="AW345" s="2">
        <v>5.82</v>
      </c>
      <c r="AX345" s="2">
        <v>5.82</v>
      </c>
      <c r="AY345" s="2">
        <v>5.82</v>
      </c>
      <c r="AZ345" s="2">
        <v>5.82</v>
      </c>
      <c r="BA345" s="2">
        <v>5.82</v>
      </c>
      <c r="BB345" s="2">
        <v>5.82</v>
      </c>
      <c r="BC345" s="2">
        <v>5.82</v>
      </c>
      <c r="BD345" s="1">
        <v>1635</v>
      </c>
      <c r="BE345" s="1">
        <v>64</v>
      </c>
      <c r="BF345" s="1">
        <v>70</v>
      </c>
      <c r="BG345" s="1">
        <v>52</v>
      </c>
      <c r="BH345" s="1">
        <v>58</v>
      </c>
      <c r="BI345" s="1">
        <v>52</v>
      </c>
      <c r="BJ345" s="1">
        <v>70</v>
      </c>
      <c r="BK345" s="1">
        <v>128</v>
      </c>
      <c r="BL345" s="1">
        <v>64</v>
      </c>
      <c r="BM345" s="1">
        <v>58</v>
      </c>
      <c r="BN345" s="1">
        <v>122</v>
      </c>
      <c r="BO345" s="1">
        <v>70</v>
      </c>
      <c r="BP345" s="1">
        <v>1635</v>
      </c>
      <c r="BQ345" s="1">
        <v>64</v>
      </c>
      <c r="BR345" s="1">
        <v>70</v>
      </c>
      <c r="BS345" s="1">
        <v>52</v>
      </c>
      <c r="BT345" s="1">
        <v>58</v>
      </c>
      <c r="BU345" s="1">
        <v>52</v>
      </c>
      <c r="BV345" s="1">
        <v>70</v>
      </c>
      <c r="BW345" s="1">
        <v>128</v>
      </c>
      <c r="BX345" s="1">
        <v>64</v>
      </c>
      <c r="BY345" s="1">
        <v>58</v>
      </c>
      <c r="BZ345" s="1">
        <v>122</v>
      </c>
      <c r="CA345" s="1">
        <v>70</v>
      </c>
      <c r="CB345" s="1">
        <v>163.066</v>
      </c>
      <c r="CC345" s="1">
        <v>6.2759999999999998</v>
      </c>
      <c r="CD345" s="1">
        <v>6.968</v>
      </c>
      <c r="CE345" s="1">
        <v>5.3419999999999996</v>
      </c>
      <c r="CF345" s="1">
        <v>5.9240000000000004</v>
      </c>
      <c r="CG345" s="1">
        <v>5.0990000000000002</v>
      </c>
      <c r="CH345" s="1">
        <v>7.0259999999999998</v>
      </c>
      <c r="CI345" s="1">
        <v>12.656000000000001</v>
      </c>
      <c r="CJ345" s="1">
        <v>6.2240000000000002</v>
      </c>
      <c r="CK345" s="1">
        <v>5.6360000000000001</v>
      </c>
      <c r="CL345" s="1">
        <v>12.118</v>
      </c>
      <c r="CM345" s="1">
        <v>6.665</v>
      </c>
      <c r="CN345" s="1">
        <v>420</v>
      </c>
      <c r="CO345" s="1">
        <v>420</v>
      </c>
      <c r="CP345" s="1">
        <v>2443</v>
      </c>
      <c r="CQ345" s="1">
        <v>2443</v>
      </c>
      <c r="CR345" s="1">
        <v>243</v>
      </c>
      <c r="CS345">
        <v>2018</v>
      </c>
      <c r="CT345">
        <v>10053.497942386832</v>
      </c>
      <c r="CV345">
        <v>1587.3673828663013</v>
      </c>
      <c r="CW345">
        <v>159.58594717458331</v>
      </c>
    </row>
    <row r="346" spans="1:101">
      <c r="A346" s="100">
        <v>57603</v>
      </c>
      <c r="B346" t="s">
        <v>108</v>
      </c>
      <c r="C346" t="s">
        <v>109</v>
      </c>
      <c r="D346" t="s">
        <v>737</v>
      </c>
      <c r="E346" t="s">
        <v>432</v>
      </c>
      <c r="F346">
        <v>4180</v>
      </c>
      <c r="G346" s="103" t="s">
        <v>121</v>
      </c>
      <c r="H346" t="s">
        <v>113</v>
      </c>
      <c r="I346" t="s">
        <v>114</v>
      </c>
      <c r="J346" t="s">
        <v>8</v>
      </c>
      <c r="K346">
        <v>22</v>
      </c>
      <c r="L346">
        <v>1</v>
      </c>
      <c r="M346" t="s">
        <v>131</v>
      </c>
      <c r="N346" t="s">
        <v>242</v>
      </c>
      <c r="O346" t="s">
        <v>126</v>
      </c>
      <c r="P346" t="s">
        <v>126</v>
      </c>
      <c r="Q346" t="s">
        <v>118</v>
      </c>
      <c r="R346" t="s">
        <v>142</v>
      </c>
      <c r="S346" t="s">
        <v>127</v>
      </c>
      <c r="T346" s="1">
        <v>633</v>
      </c>
      <c r="U346" s="1">
        <v>24</v>
      </c>
      <c r="V346" s="1">
        <v>27</v>
      </c>
      <c r="W346" s="1">
        <v>21</v>
      </c>
      <c r="X346" s="1">
        <v>23</v>
      </c>
      <c r="Y346" s="1">
        <v>20</v>
      </c>
      <c r="Z346" s="1">
        <v>27</v>
      </c>
      <c r="AA346" s="1">
        <v>49</v>
      </c>
      <c r="AB346" s="1">
        <v>24</v>
      </c>
      <c r="AC346" s="1">
        <v>22</v>
      </c>
      <c r="AD346" s="1">
        <v>47</v>
      </c>
      <c r="AE346" s="1">
        <v>26</v>
      </c>
      <c r="AF346" s="1">
        <v>633</v>
      </c>
      <c r="AG346" s="1">
        <v>24</v>
      </c>
      <c r="AH346" s="1">
        <v>27</v>
      </c>
      <c r="AI346" s="1">
        <v>21</v>
      </c>
      <c r="AJ346" s="1">
        <v>23</v>
      </c>
      <c r="AK346" s="1">
        <v>20</v>
      </c>
      <c r="AL346" s="1">
        <v>27</v>
      </c>
      <c r="AM346" s="1">
        <v>49</v>
      </c>
      <c r="AN346" s="1">
        <v>24</v>
      </c>
      <c r="AO346" s="1">
        <v>22</v>
      </c>
      <c r="AP346" s="1">
        <v>47</v>
      </c>
      <c r="AQ346" s="1">
        <v>26</v>
      </c>
      <c r="AR346" s="2">
        <v>5.82</v>
      </c>
      <c r="AS346" s="2">
        <v>5.82</v>
      </c>
      <c r="AT346" s="2">
        <v>5.82</v>
      </c>
      <c r="AU346" s="2">
        <v>5.82</v>
      </c>
      <c r="AV346" s="2">
        <v>5.82</v>
      </c>
      <c r="AW346" s="2">
        <v>5.82</v>
      </c>
      <c r="AX346" s="2">
        <v>5.82</v>
      </c>
      <c r="AY346" s="2">
        <v>5.82</v>
      </c>
      <c r="AZ346" s="2">
        <v>5.82</v>
      </c>
      <c r="BA346" s="2">
        <v>5.82</v>
      </c>
      <c r="BB346" s="2">
        <v>5.82</v>
      </c>
      <c r="BC346" s="2">
        <v>5.82</v>
      </c>
      <c r="BD346" s="1">
        <v>3684</v>
      </c>
      <c r="BE346" s="1">
        <v>140</v>
      </c>
      <c r="BF346" s="1">
        <v>157</v>
      </c>
      <c r="BG346" s="1">
        <v>122</v>
      </c>
      <c r="BH346" s="1">
        <v>134</v>
      </c>
      <c r="BI346" s="1">
        <v>116</v>
      </c>
      <c r="BJ346" s="1">
        <v>157</v>
      </c>
      <c r="BK346" s="1">
        <v>285</v>
      </c>
      <c r="BL346" s="1">
        <v>140</v>
      </c>
      <c r="BM346" s="1">
        <v>128</v>
      </c>
      <c r="BN346" s="1">
        <v>274</v>
      </c>
      <c r="BO346" s="1">
        <v>151</v>
      </c>
      <c r="BP346" s="1">
        <v>3684</v>
      </c>
      <c r="BQ346" s="1">
        <v>140</v>
      </c>
      <c r="BR346" s="1">
        <v>157</v>
      </c>
      <c r="BS346" s="1">
        <v>122</v>
      </c>
      <c r="BT346" s="1">
        <v>134</v>
      </c>
      <c r="BU346" s="1">
        <v>116</v>
      </c>
      <c r="BV346" s="1">
        <v>157</v>
      </c>
      <c r="BW346" s="1">
        <v>285</v>
      </c>
      <c r="BX346" s="1">
        <v>140</v>
      </c>
      <c r="BY346" s="1">
        <v>128</v>
      </c>
      <c r="BZ346" s="1">
        <v>274</v>
      </c>
      <c r="CA346" s="1">
        <v>151</v>
      </c>
      <c r="CB346" s="1">
        <v>367.738</v>
      </c>
      <c r="CC346" s="1">
        <v>14.154</v>
      </c>
      <c r="CD346" s="1">
        <v>15.714</v>
      </c>
      <c r="CE346" s="1">
        <v>12.045999999999999</v>
      </c>
      <c r="CF346" s="1">
        <v>13.359</v>
      </c>
      <c r="CG346" s="1">
        <v>11.497999999999999</v>
      </c>
      <c r="CH346" s="1">
        <v>15.843999999999999</v>
      </c>
      <c r="CI346" s="1">
        <v>28.542000000000002</v>
      </c>
      <c r="CJ346" s="1">
        <v>14.037000000000001</v>
      </c>
      <c r="CK346" s="1">
        <v>12.709</v>
      </c>
      <c r="CL346" s="1">
        <v>27.329000000000001</v>
      </c>
      <c r="CM346" s="1">
        <v>15.03</v>
      </c>
      <c r="CN346" s="1">
        <v>943</v>
      </c>
      <c r="CO346" s="1">
        <v>943</v>
      </c>
      <c r="CP346" s="1">
        <v>5488</v>
      </c>
      <c r="CQ346" s="1">
        <v>5488</v>
      </c>
      <c r="CR346" s="1">
        <v>548</v>
      </c>
      <c r="CS346">
        <v>2018</v>
      </c>
      <c r="CT346">
        <v>10014.598540145986</v>
      </c>
      <c r="CV346">
        <v>1587.3673828663013</v>
      </c>
      <c r="CW346">
        <v>158.96847075128215</v>
      </c>
    </row>
    <row r="347" spans="1:101">
      <c r="A347" s="100">
        <v>57604</v>
      </c>
      <c r="B347" t="s">
        <v>108</v>
      </c>
      <c r="C347" t="s">
        <v>109</v>
      </c>
      <c r="D347" t="s">
        <v>738</v>
      </c>
      <c r="E347" t="s">
        <v>432</v>
      </c>
      <c r="F347">
        <v>4180</v>
      </c>
      <c r="G347" s="103" t="s">
        <v>121</v>
      </c>
      <c r="H347" t="s">
        <v>113</v>
      </c>
      <c r="I347" t="s">
        <v>114</v>
      </c>
      <c r="J347" t="s">
        <v>8</v>
      </c>
      <c r="K347">
        <v>22</v>
      </c>
      <c r="L347">
        <v>1</v>
      </c>
      <c r="M347" t="s">
        <v>131</v>
      </c>
      <c r="N347" t="s">
        <v>242</v>
      </c>
      <c r="O347" t="s">
        <v>126</v>
      </c>
      <c r="P347" t="s">
        <v>126</v>
      </c>
      <c r="Q347" t="s">
        <v>118</v>
      </c>
      <c r="R347" t="s">
        <v>142</v>
      </c>
      <c r="S347" t="s">
        <v>127</v>
      </c>
      <c r="T347" s="1">
        <v>563</v>
      </c>
      <c r="U347" s="1">
        <v>22</v>
      </c>
      <c r="V347" s="1">
        <v>24</v>
      </c>
      <c r="W347" s="1">
        <v>18</v>
      </c>
      <c r="X347" s="1">
        <v>21</v>
      </c>
      <c r="Y347" s="1">
        <v>18</v>
      </c>
      <c r="Z347" s="1">
        <v>24</v>
      </c>
      <c r="AA347" s="1">
        <v>44</v>
      </c>
      <c r="AB347" s="1">
        <v>22</v>
      </c>
      <c r="AC347" s="1">
        <v>20</v>
      </c>
      <c r="AD347" s="1">
        <v>42</v>
      </c>
      <c r="AE347" s="1">
        <v>23</v>
      </c>
      <c r="AF347" s="1">
        <v>563</v>
      </c>
      <c r="AG347" s="1">
        <v>22</v>
      </c>
      <c r="AH347" s="1">
        <v>24</v>
      </c>
      <c r="AI347" s="1">
        <v>18</v>
      </c>
      <c r="AJ347" s="1">
        <v>21</v>
      </c>
      <c r="AK347" s="1">
        <v>18</v>
      </c>
      <c r="AL347" s="1">
        <v>24</v>
      </c>
      <c r="AM347" s="1">
        <v>44</v>
      </c>
      <c r="AN347" s="1">
        <v>22</v>
      </c>
      <c r="AO347" s="1">
        <v>20</v>
      </c>
      <c r="AP347" s="1">
        <v>42</v>
      </c>
      <c r="AQ347" s="1">
        <v>23</v>
      </c>
      <c r="AR347" s="2">
        <v>5.82</v>
      </c>
      <c r="AS347" s="2">
        <v>5.82</v>
      </c>
      <c r="AT347" s="2">
        <v>5.82</v>
      </c>
      <c r="AU347" s="2">
        <v>5.82</v>
      </c>
      <c r="AV347" s="2">
        <v>5.82</v>
      </c>
      <c r="AW347" s="2">
        <v>5.82</v>
      </c>
      <c r="AX347" s="2">
        <v>5.82</v>
      </c>
      <c r="AY347" s="2">
        <v>5.82</v>
      </c>
      <c r="AZ347" s="2">
        <v>5.82</v>
      </c>
      <c r="BA347" s="2">
        <v>5.82</v>
      </c>
      <c r="BB347" s="2">
        <v>5.82</v>
      </c>
      <c r="BC347" s="2">
        <v>5.82</v>
      </c>
      <c r="BD347" s="1">
        <v>3277</v>
      </c>
      <c r="BE347" s="1">
        <v>128</v>
      </c>
      <c r="BF347" s="1">
        <v>140</v>
      </c>
      <c r="BG347" s="1">
        <v>105</v>
      </c>
      <c r="BH347" s="1">
        <v>122</v>
      </c>
      <c r="BI347" s="1">
        <v>105</v>
      </c>
      <c r="BJ347" s="1">
        <v>140</v>
      </c>
      <c r="BK347" s="1">
        <v>256</v>
      </c>
      <c r="BL347" s="1">
        <v>128</v>
      </c>
      <c r="BM347" s="1">
        <v>116</v>
      </c>
      <c r="BN347" s="1">
        <v>244</v>
      </c>
      <c r="BO347" s="1">
        <v>134</v>
      </c>
      <c r="BP347" s="1">
        <v>3277</v>
      </c>
      <c r="BQ347" s="1">
        <v>128</v>
      </c>
      <c r="BR347" s="1">
        <v>140</v>
      </c>
      <c r="BS347" s="1">
        <v>105</v>
      </c>
      <c r="BT347" s="1">
        <v>122</v>
      </c>
      <c r="BU347" s="1">
        <v>105</v>
      </c>
      <c r="BV347" s="1">
        <v>140</v>
      </c>
      <c r="BW347" s="1">
        <v>256</v>
      </c>
      <c r="BX347" s="1">
        <v>128</v>
      </c>
      <c r="BY347" s="1">
        <v>116</v>
      </c>
      <c r="BZ347" s="1">
        <v>244</v>
      </c>
      <c r="CA347" s="1">
        <v>134</v>
      </c>
      <c r="CB347" s="1">
        <v>338.21300000000002</v>
      </c>
      <c r="CC347" s="1">
        <v>13.016999999999999</v>
      </c>
      <c r="CD347" s="1">
        <v>14.452</v>
      </c>
      <c r="CE347" s="1">
        <v>11.079000000000001</v>
      </c>
      <c r="CF347" s="1">
        <v>12.286</v>
      </c>
      <c r="CG347" s="1">
        <v>10.574999999999999</v>
      </c>
      <c r="CH347" s="1">
        <v>14.571999999999999</v>
      </c>
      <c r="CI347" s="1">
        <v>26.25</v>
      </c>
      <c r="CJ347" s="1">
        <v>12.91</v>
      </c>
      <c r="CK347" s="1">
        <v>11.688000000000001</v>
      </c>
      <c r="CL347" s="1">
        <v>25.135000000000002</v>
      </c>
      <c r="CM347" s="1">
        <v>13.823</v>
      </c>
      <c r="CN347" s="1">
        <v>841</v>
      </c>
      <c r="CO347" s="1">
        <v>841</v>
      </c>
      <c r="CP347" s="1">
        <v>4895</v>
      </c>
      <c r="CQ347" s="1">
        <v>4895</v>
      </c>
      <c r="CR347" s="1">
        <v>504</v>
      </c>
      <c r="CS347">
        <v>2018</v>
      </c>
      <c r="CT347">
        <v>9712.3015873015866</v>
      </c>
      <c r="CV347">
        <v>1587.3673828663013</v>
      </c>
      <c r="CW347">
        <v>154.16990752243146</v>
      </c>
    </row>
    <row r="348" spans="1:101">
      <c r="A348" s="100">
        <v>57605</v>
      </c>
      <c r="B348" t="s">
        <v>108</v>
      </c>
      <c r="C348" t="s">
        <v>109</v>
      </c>
      <c r="D348" t="s">
        <v>739</v>
      </c>
      <c r="E348" t="s">
        <v>432</v>
      </c>
      <c r="F348">
        <v>4180</v>
      </c>
      <c r="G348" s="103" t="s">
        <v>121</v>
      </c>
      <c r="H348" t="s">
        <v>113</v>
      </c>
      <c r="I348" t="s">
        <v>114</v>
      </c>
      <c r="J348" t="s">
        <v>8</v>
      </c>
      <c r="K348">
        <v>22</v>
      </c>
      <c r="L348">
        <v>1</v>
      </c>
      <c r="M348" t="s">
        <v>131</v>
      </c>
      <c r="N348" t="s">
        <v>242</v>
      </c>
      <c r="O348" t="s">
        <v>126</v>
      </c>
      <c r="P348" t="s">
        <v>126</v>
      </c>
      <c r="Q348" t="s">
        <v>118</v>
      </c>
      <c r="R348" t="s">
        <v>119</v>
      </c>
      <c r="S348" t="s">
        <v>127</v>
      </c>
      <c r="T348" s="1">
        <v>100</v>
      </c>
      <c r="U348" s="1">
        <v>43</v>
      </c>
      <c r="V348" s="1">
        <v>34</v>
      </c>
      <c r="W348" s="1">
        <v>93</v>
      </c>
      <c r="X348" s="1">
        <v>132</v>
      </c>
      <c r="Y348" s="1">
        <v>47</v>
      </c>
      <c r="Z348" s="1">
        <v>98</v>
      </c>
      <c r="AA348" s="1">
        <v>177</v>
      </c>
      <c r="AB348" s="1">
        <v>82</v>
      </c>
      <c r="AC348" s="1">
        <v>23</v>
      </c>
      <c r="AD348" s="1">
        <v>39</v>
      </c>
      <c r="AE348" s="1">
        <v>77</v>
      </c>
      <c r="AF348" s="1">
        <v>100</v>
      </c>
      <c r="AG348" s="1">
        <v>43</v>
      </c>
      <c r="AH348" s="1">
        <v>34</v>
      </c>
      <c r="AI348" s="1">
        <v>93</v>
      </c>
      <c r="AJ348" s="1">
        <v>132</v>
      </c>
      <c r="AK348" s="1">
        <v>47</v>
      </c>
      <c r="AL348" s="1">
        <v>98</v>
      </c>
      <c r="AM348" s="1">
        <v>177</v>
      </c>
      <c r="AN348" s="1">
        <v>82</v>
      </c>
      <c r="AO348" s="1">
        <v>23</v>
      </c>
      <c r="AP348" s="1">
        <v>39</v>
      </c>
      <c r="AQ348" s="1">
        <v>77</v>
      </c>
      <c r="AR348" s="2">
        <v>5.82</v>
      </c>
      <c r="AS348" s="2">
        <v>5.82</v>
      </c>
      <c r="AT348" s="2">
        <v>5.82</v>
      </c>
      <c r="AU348" s="2">
        <v>5.82</v>
      </c>
      <c r="AV348" s="2">
        <v>5.82</v>
      </c>
      <c r="AW348" s="2">
        <v>5.82</v>
      </c>
      <c r="AX348" s="2">
        <v>5.82</v>
      </c>
      <c r="AY348" s="2">
        <v>5.82</v>
      </c>
      <c r="AZ348" s="2">
        <v>5.82</v>
      </c>
      <c r="BA348" s="2">
        <v>5.82</v>
      </c>
      <c r="BB348" s="2">
        <v>5.82</v>
      </c>
      <c r="BC348" s="2">
        <v>5.82</v>
      </c>
      <c r="BD348" s="1">
        <v>582</v>
      </c>
      <c r="BE348" s="1">
        <v>250</v>
      </c>
      <c r="BF348" s="1">
        <v>198</v>
      </c>
      <c r="BG348" s="1">
        <v>541</v>
      </c>
      <c r="BH348" s="1">
        <v>768</v>
      </c>
      <c r="BI348" s="1">
        <v>274</v>
      </c>
      <c r="BJ348" s="1">
        <v>570</v>
      </c>
      <c r="BK348" s="1">
        <v>1030</v>
      </c>
      <c r="BL348" s="1">
        <v>477</v>
      </c>
      <c r="BM348" s="1">
        <v>134</v>
      </c>
      <c r="BN348" s="1">
        <v>227</v>
      </c>
      <c r="BO348" s="1">
        <v>448</v>
      </c>
      <c r="BP348" s="1">
        <v>582</v>
      </c>
      <c r="BQ348" s="1">
        <v>250</v>
      </c>
      <c r="BR348" s="1">
        <v>198</v>
      </c>
      <c r="BS348" s="1">
        <v>541</v>
      </c>
      <c r="BT348" s="1">
        <v>768</v>
      </c>
      <c r="BU348" s="1">
        <v>274</v>
      </c>
      <c r="BV348" s="1">
        <v>570</v>
      </c>
      <c r="BW348" s="1">
        <v>1030</v>
      </c>
      <c r="BX348" s="1">
        <v>477</v>
      </c>
      <c r="BY348" s="1">
        <v>134</v>
      </c>
      <c r="BZ348" s="1">
        <v>227</v>
      </c>
      <c r="CA348" s="1">
        <v>448</v>
      </c>
      <c r="CB348" s="1">
        <v>57</v>
      </c>
      <c r="CC348" s="1">
        <v>25</v>
      </c>
      <c r="CD348" s="1">
        <v>20</v>
      </c>
      <c r="CE348" s="1">
        <v>55</v>
      </c>
      <c r="CF348" s="1">
        <v>77</v>
      </c>
      <c r="CG348" s="1">
        <v>28</v>
      </c>
      <c r="CH348" s="1">
        <v>57</v>
      </c>
      <c r="CI348" s="1">
        <v>103</v>
      </c>
      <c r="CJ348" s="1">
        <v>48</v>
      </c>
      <c r="CK348" s="1">
        <v>13</v>
      </c>
      <c r="CL348" s="1">
        <v>23</v>
      </c>
      <c r="CM348" s="1">
        <v>45</v>
      </c>
      <c r="CN348" s="1">
        <v>945</v>
      </c>
      <c r="CO348" s="1">
        <v>945</v>
      </c>
      <c r="CP348" s="1">
        <v>5499</v>
      </c>
      <c r="CQ348" s="1">
        <v>5499</v>
      </c>
      <c r="CR348" s="1">
        <v>551</v>
      </c>
      <c r="CS348">
        <v>2018</v>
      </c>
      <c r="CT348">
        <v>9980.0362976406541</v>
      </c>
      <c r="CV348">
        <v>1587.3673828663013</v>
      </c>
      <c r="CW348">
        <v>158.41984098696537</v>
      </c>
    </row>
    <row r="349" spans="1:101">
      <c r="A349" s="100">
        <v>57624</v>
      </c>
      <c r="B349" t="s">
        <v>108</v>
      </c>
      <c r="C349" t="s">
        <v>109</v>
      </c>
      <c r="D349" t="s">
        <v>740</v>
      </c>
      <c r="E349" t="s">
        <v>269</v>
      </c>
      <c r="F349">
        <v>13831</v>
      </c>
      <c r="G349" s="103" t="s">
        <v>121</v>
      </c>
      <c r="H349" t="s">
        <v>113</v>
      </c>
      <c r="I349" t="s">
        <v>114</v>
      </c>
      <c r="J349" t="s">
        <v>8</v>
      </c>
      <c r="K349">
        <v>22132</v>
      </c>
      <c r="L349">
        <v>4</v>
      </c>
      <c r="M349" t="s">
        <v>539</v>
      </c>
      <c r="N349" t="s">
        <v>242</v>
      </c>
      <c r="O349" t="s">
        <v>126</v>
      </c>
      <c r="P349" t="s">
        <v>126</v>
      </c>
      <c r="Q349" t="s">
        <v>118</v>
      </c>
      <c r="R349" t="s">
        <v>119</v>
      </c>
      <c r="S349" t="s">
        <v>127</v>
      </c>
      <c r="T349" s="1">
        <v>12</v>
      </c>
      <c r="U349" s="1">
        <v>0</v>
      </c>
      <c r="V349" s="1">
        <v>10</v>
      </c>
      <c r="W349" s="1">
        <v>3</v>
      </c>
      <c r="X349" s="1">
        <v>10</v>
      </c>
      <c r="Y349" s="1">
        <v>5</v>
      </c>
      <c r="Z349" s="1">
        <v>0</v>
      </c>
      <c r="AA349" s="1">
        <v>7</v>
      </c>
      <c r="AB349" s="1">
        <v>41</v>
      </c>
      <c r="AC349" s="1">
        <v>3</v>
      </c>
      <c r="AD349" s="1">
        <v>0</v>
      </c>
      <c r="AE349" s="1">
        <v>0</v>
      </c>
      <c r="AF349" s="1">
        <v>12</v>
      </c>
      <c r="AG349" s="1">
        <v>0</v>
      </c>
      <c r="AH349" s="1">
        <v>10</v>
      </c>
      <c r="AI349" s="1">
        <v>3</v>
      </c>
      <c r="AJ349" s="1">
        <v>10</v>
      </c>
      <c r="AK349" s="1">
        <v>5</v>
      </c>
      <c r="AL349" s="1">
        <v>0</v>
      </c>
      <c r="AM349" s="1">
        <v>7</v>
      </c>
      <c r="AN349" s="1">
        <v>41</v>
      </c>
      <c r="AO349" s="1">
        <v>3</v>
      </c>
      <c r="AP349" s="1">
        <v>0</v>
      </c>
      <c r="AQ349" s="1">
        <v>0</v>
      </c>
      <c r="AR349" s="2">
        <v>5.8170000000000002</v>
      </c>
      <c r="AS349" s="2">
        <v>0</v>
      </c>
      <c r="AT349" s="2">
        <v>5.8170000000000002</v>
      </c>
      <c r="AU349" s="2">
        <v>5.8170000000000002</v>
      </c>
      <c r="AV349" s="2">
        <v>5.8170000000000002</v>
      </c>
      <c r="AW349" s="2">
        <v>5.8170000000000002</v>
      </c>
      <c r="AX349" s="2">
        <v>0</v>
      </c>
      <c r="AY349" s="2">
        <v>5.8170000000000002</v>
      </c>
      <c r="AZ349" s="2">
        <v>5.8170000000000002</v>
      </c>
      <c r="BA349" s="2">
        <v>5.8170000000000002</v>
      </c>
      <c r="BB349" s="2">
        <v>0</v>
      </c>
      <c r="BC349" s="2">
        <v>0</v>
      </c>
      <c r="BD349" s="1">
        <v>70</v>
      </c>
      <c r="BE349" s="1">
        <v>0</v>
      </c>
      <c r="BF349" s="1">
        <v>58</v>
      </c>
      <c r="BG349" s="1">
        <v>17</v>
      </c>
      <c r="BH349" s="1">
        <v>58</v>
      </c>
      <c r="BI349" s="1">
        <v>29</v>
      </c>
      <c r="BJ349" s="1">
        <v>0</v>
      </c>
      <c r="BK349" s="1">
        <v>41</v>
      </c>
      <c r="BL349" s="1">
        <v>238</v>
      </c>
      <c r="BM349" s="1">
        <v>17</v>
      </c>
      <c r="BN349" s="1">
        <v>0</v>
      </c>
      <c r="BO349" s="1">
        <v>0</v>
      </c>
      <c r="BP349" s="1">
        <v>70</v>
      </c>
      <c r="BQ349" s="1">
        <v>0</v>
      </c>
      <c r="BR349" s="1">
        <v>58</v>
      </c>
      <c r="BS349" s="1">
        <v>17</v>
      </c>
      <c r="BT349" s="1">
        <v>58</v>
      </c>
      <c r="BU349" s="1">
        <v>29</v>
      </c>
      <c r="BV349" s="1">
        <v>0</v>
      </c>
      <c r="BW349" s="1">
        <v>41</v>
      </c>
      <c r="BX349" s="1">
        <v>238</v>
      </c>
      <c r="BY349" s="1">
        <v>17</v>
      </c>
      <c r="BZ349" s="1">
        <v>0</v>
      </c>
      <c r="CA349" s="1">
        <v>0</v>
      </c>
      <c r="CB349" s="1">
        <v>6</v>
      </c>
      <c r="CC349" s="1">
        <v>0</v>
      </c>
      <c r="CD349" s="1">
        <v>4</v>
      </c>
      <c r="CE349" s="1">
        <v>2</v>
      </c>
      <c r="CF349" s="1">
        <v>4</v>
      </c>
      <c r="CG349" s="1">
        <v>2</v>
      </c>
      <c r="CH349" s="1">
        <v>0</v>
      </c>
      <c r="CI349" s="1">
        <v>3</v>
      </c>
      <c r="CJ349" s="1">
        <v>21</v>
      </c>
      <c r="CK349" s="1">
        <v>1</v>
      </c>
      <c r="CL349" s="1">
        <v>0</v>
      </c>
      <c r="CM349" s="1">
        <v>0</v>
      </c>
      <c r="CN349" s="1">
        <v>91</v>
      </c>
      <c r="CO349" s="1">
        <v>91</v>
      </c>
      <c r="CP349" s="1">
        <v>528</v>
      </c>
      <c r="CQ349" s="1">
        <v>528</v>
      </c>
      <c r="CR349" s="1">
        <v>43</v>
      </c>
      <c r="CS349">
        <v>2018</v>
      </c>
      <c r="CT349">
        <v>12279.069767441861</v>
      </c>
      <c r="CV349">
        <v>1587.3673828663013</v>
      </c>
      <c r="CW349">
        <v>194.91394840776908</v>
      </c>
    </row>
    <row r="350" spans="1:101">
      <c r="A350" s="100">
        <v>57689</v>
      </c>
      <c r="B350" t="s">
        <v>108</v>
      </c>
      <c r="C350" t="s">
        <v>109</v>
      </c>
      <c r="D350" t="s">
        <v>744</v>
      </c>
      <c r="E350" t="s">
        <v>745</v>
      </c>
      <c r="F350">
        <v>57015</v>
      </c>
      <c r="G350" s="103" t="s">
        <v>121</v>
      </c>
      <c r="H350" t="s">
        <v>113</v>
      </c>
      <c r="I350" t="s">
        <v>114</v>
      </c>
      <c r="J350" t="s">
        <v>8</v>
      </c>
      <c r="K350">
        <v>22</v>
      </c>
      <c r="L350">
        <v>1</v>
      </c>
      <c r="M350" t="s">
        <v>131</v>
      </c>
      <c r="N350" t="s">
        <v>242</v>
      </c>
      <c r="O350" t="s">
        <v>126</v>
      </c>
      <c r="P350" t="s">
        <v>126</v>
      </c>
      <c r="Q350" t="s">
        <v>118</v>
      </c>
      <c r="R350" t="s">
        <v>142</v>
      </c>
      <c r="S350" t="s">
        <v>127</v>
      </c>
      <c r="T350" s="1">
        <v>81</v>
      </c>
      <c r="U350" s="1">
        <v>3</v>
      </c>
      <c r="V350" s="1">
        <v>3</v>
      </c>
      <c r="W350" s="1">
        <v>3</v>
      </c>
      <c r="X350" s="1">
        <v>3</v>
      </c>
      <c r="Y350" s="1">
        <v>3</v>
      </c>
      <c r="Z350" s="1">
        <v>3</v>
      </c>
      <c r="AA350" s="1">
        <v>6</v>
      </c>
      <c r="AB350" s="1">
        <v>3</v>
      </c>
      <c r="AC350" s="1">
        <v>3</v>
      </c>
      <c r="AD350" s="1">
        <v>6</v>
      </c>
      <c r="AE350" s="1">
        <v>3</v>
      </c>
      <c r="AF350" s="1">
        <v>81</v>
      </c>
      <c r="AG350" s="1">
        <v>3</v>
      </c>
      <c r="AH350" s="1">
        <v>3</v>
      </c>
      <c r="AI350" s="1">
        <v>3</v>
      </c>
      <c r="AJ350" s="1">
        <v>3</v>
      </c>
      <c r="AK350" s="1">
        <v>3</v>
      </c>
      <c r="AL350" s="1">
        <v>3</v>
      </c>
      <c r="AM350" s="1">
        <v>6</v>
      </c>
      <c r="AN350" s="1">
        <v>3</v>
      </c>
      <c r="AO350" s="1">
        <v>3</v>
      </c>
      <c r="AP350" s="1">
        <v>6</v>
      </c>
      <c r="AQ350" s="1">
        <v>3</v>
      </c>
      <c r="AR350" s="2">
        <v>6</v>
      </c>
      <c r="AS350" s="2">
        <v>6</v>
      </c>
      <c r="AT350" s="2">
        <v>6</v>
      </c>
      <c r="AU350" s="2">
        <v>6</v>
      </c>
      <c r="AV350" s="2">
        <v>6</v>
      </c>
      <c r="AW350" s="2">
        <v>6</v>
      </c>
      <c r="AX350" s="2">
        <v>6</v>
      </c>
      <c r="AY350" s="2">
        <v>6</v>
      </c>
      <c r="AZ350" s="2">
        <v>6</v>
      </c>
      <c r="BA350" s="2">
        <v>6</v>
      </c>
      <c r="BB350" s="2">
        <v>6</v>
      </c>
      <c r="BC350" s="2">
        <v>6</v>
      </c>
      <c r="BD350" s="1">
        <v>486</v>
      </c>
      <c r="BE350" s="1">
        <v>18</v>
      </c>
      <c r="BF350" s="1">
        <v>18</v>
      </c>
      <c r="BG350" s="1">
        <v>18</v>
      </c>
      <c r="BH350" s="1">
        <v>18</v>
      </c>
      <c r="BI350" s="1">
        <v>18</v>
      </c>
      <c r="BJ350" s="1">
        <v>18</v>
      </c>
      <c r="BK350" s="1">
        <v>36</v>
      </c>
      <c r="BL350" s="1">
        <v>18</v>
      </c>
      <c r="BM350" s="1">
        <v>18</v>
      </c>
      <c r="BN350" s="1">
        <v>36</v>
      </c>
      <c r="BO350" s="1">
        <v>18</v>
      </c>
      <c r="BP350" s="1">
        <v>486</v>
      </c>
      <c r="BQ350" s="1">
        <v>18</v>
      </c>
      <c r="BR350" s="1">
        <v>18</v>
      </c>
      <c r="BS350" s="1">
        <v>18</v>
      </c>
      <c r="BT350" s="1">
        <v>18</v>
      </c>
      <c r="BU350" s="1">
        <v>18</v>
      </c>
      <c r="BV350" s="1">
        <v>18</v>
      </c>
      <c r="BW350" s="1">
        <v>36</v>
      </c>
      <c r="BX350" s="1">
        <v>18</v>
      </c>
      <c r="BY350" s="1">
        <v>18</v>
      </c>
      <c r="BZ350" s="1">
        <v>36</v>
      </c>
      <c r="CA350" s="1">
        <v>18</v>
      </c>
      <c r="CB350" s="1">
        <v>48.985999999999997</v>
      </c>
      <c r="CC350" s="1">
        <v>1.885</v>
      </c>
      <c r="CD350" s="1">
        <v>2.093</v>
      </c>
      <c r="CE350" s="1">
        <v>1.605</v>
      </c>
      <c r="CF350" s="1">
        <v>1.78</v>
      </c>
      <c r="CG350" s="1">
        <v>1.532</v>
      </c>
      <c r="CH350" s="1">
        <v>2.1110000000000002</v>
      </c>
      <c r="CI350" s="1">
        <v>3.802</v>
      </c>
      <c r="CJ350" s="1">
        <v>1.87</v>
      </c>
      <c r="CK350" s="1">
        <v>1.6930000000000001</v>
      </c>
      <c r="CL350" s="1">
        <v>3.641</v>
      </c>
      <c r="CM350" s="1">
        <v>2.0019999999999998</v>
      </c>
      <c r="CN350" s="1">
        <v>120</v>
      </c>
      <c r="CO350" s="1">
        <v>120</v>
      </c>
      <c r="CP350" s="1">
        <v>720</v>
      </c>
      <c r="CQ350" s="1">
        <v>720</v>
      </c>
      <c r="CR350" s="1">
        <v>73</v>
      </c>
      <c r="CS350">
        <v>2018</v>
      </c>
      <c r="CT350">
        <v>9863.0136986301368</v>
      </c>
      <c r="CV350">
        <v>1587.3673828663013</v>
      </c>
      <c r="CW350">
        <v>156.56226241969</v>
      </c>
    </row>
    <row r="351" spans="1:101">
      <c r="A351" s="100">
        <v>57804</v>
      </c>
      <c r="B351" t="s">
        <v>122</v>
      </c>
      <c r="C351" t="s">
        <v>109</v>
      </c>
      <c r="D351" t="s">
        <v>747</v>
      </c>
      <c r="E351" t="s">
        <v>748</v>
      </c>
      <c r="F351">
        <v>57123</v>
      </c>
      <c r="G351" s="103" t="s">
        <v>273</v>
      </c>
      <c r="H351" t="s">
        <v>113</v>
      </c>
      <c r="I351" t="s">
        <v>114</v>
      </c>
      <c r="J351" t="s">
        <v>8</v>
      </c>
      <c r="K351">
        <v>611</v>
      </c>
      <c r="L351">
        <v>5</v>
      </c>
      <c r="M351" t="s">
        <v>155</v>
      </c>
      <c r="N351" t="s">
        <v>243</v>
      </c>
      <c r="O351" t="s">
        <v>126</v>
      </c>
      <c r="P351" t="s">
        <v>126</v>
      </c>
      <c r="Q351" t="s">
        <v>118</v>
      </c>
      <c r="R351" t="s">
        <v>119</v>
      </c>
      <c r="S351" t="s">
        <v>127</v>
      </c>
      <c r="T351" s="1">
        <v>0</v>
      </c>
      <c r="U351" s="1">
        <v>0</v>
      </c>
      <c r="V351" s="1">
        <v>0</v>
      </c>
      <c r="W351" s="1">
        <v>0</v>
      </c>
      <c r="X351" s="1">
        <v>0</v>
      </c>
      <c r="Y351" s="1">
        <v>0</v>
      </c>
      <c r="Z351" s="1">
        <v>35</v>
      </c>
      <c r="AA351" s="1">
        <v>0</v>
      </c>
      <c r="AB351" s="1">
        <v>1</v>
      </c>
      <c r="AC351" s="1">
        <v>79</v>
      </c>
      <c r="AD351" s="1">
        <v>0</v>
      </c>
      <c r="AE351" s="1">
        <v>66</v>
      </c>
      <c r="AF351" s="1">
        <v>0</v>
      </c>
      <c r="AG351" s="1">
        <v>0</v>
      </c>
      <c r="AH351" s="1">
        <v>0</v>
      </c>
      <c r="AI351" s="1">
        <v>0</v>
      </c>
      <c r="AJ351" s="1">
        <v>0</v>
      </c>
      <c r="AK351" s="1">
        <v>0</v>
      </c>
      <c r="AL351" s="1">
        <v>2</v>
      </c>
      <c r="AM351" s="1">
        <v>0</v>
      </c>
      <c r="AN351" s="1">
        <v>0</v>
      </c>
      <c r="AO351" s="1">
        <v>7</v>
      </c>
      <c r="AP351" s="1">
        <v>0</v>
      </c>
      <c r="AQ351" s="1">
        <v>4</v>
      </c>
      <c r="AR351" s="2">
        <v>0</v>
      </c>
      <c r="AS351" s="2">
        <v>0</v>
      </c>
      <c r="AT351" s="2">
        <v>0</v>
      </c>
      <c r="AU351" s="2">
        <v>0</v>
      </c>
      <c r="AV351" s="2">
        <v>0</v>
      </c>
      <c r="AW351" s="2">
        <v>0</v>
      </c>
      <c r="AX351" s="2">
        <v>5.8</v>
      </c>
      <c r="AY351" s="2">
        <v>0</v>
      </c>
      <c r="AZ351" s="2">
        <v>5.8</v>
      </c>
      <c r="BA351" s="2">
        <v>5.8</v>
      </c>
      <c r="BB351" s="2">
        <v>0</v>
      </c>
      <c r="BC351" s="2">
        <v>5.8</v>
      </c>
      <c r="BD351" s="1">
        <v>0</v>
      </c>
      <c r="BE351" s="1">
        <v>0</v>
      </c>
      <c r="BF351" s="1">
        <v>0</v>
      </c>
      <c r="BG351" s="1">
        <v>0</v>
      </c>
      <c r="BH351" s="1">
        <v>0</v>
      </c>
      <c r="BI351" s="1">
        <v>0</v>
      </c>
      <c r="BJ351" s="1">
        <v>203</v>
      </c>
      <c r="BK351" s="1">
        <v>0</v>
      </c>
      <c r="BL351" s="1">
        <v>6</v>
      </c>
      <c r="BM351" s="1">
        <v>458</v>
      </c>
      <c r="BN351" s="1">
        <v>0</v>
      </c>
      <c r="BO351" s="1">
        <v>383</v>
      </c>
      <c r="BP351" s="1">
        <v>0</v>
      </c>
      <c r="BQ351" s="1">
        <v>0</v>
      </c>
      <c r="BR351" s="1">
        <v>0</v>
      </c>
      <c r="BS351" s="1">
        <v>0</v>
      </c>
      <c r="BT351" s="1">
        <v>0</v>
      </c>
      <c r="BU351" s="1">
        <v>0</v>
      </c>
      <c r="BV351" s="1">
        <v>13</v>
      </c>
      <c r="BW351" s="1">
        <v>0</v>
      </c>
      <c r="BX351" s="1">
        <v>0</v>
      </c>
      <c r="BY351" s="1">
        <v>40</v>
      </c>
      <c r="BZ351" s="1">
        <v>0</v>
      </c>
      <c r="CA351" s="1">
        <v>22</v>
      </c>
      <c r="CB351" s="1">
        <v>0</v>
      </c>
      <c r="CC351" s="1">
        <v>0</v>
      </c>
      <c r="CD351" s="1">
        <v>0</v>
      </c>
      <c r="CE351" s="1">
        <v>0</v>
      </c>
      <c r="CF351" s="1">
        <v>0</v>
      </c>
      <c r="CG351" s="1">
        <v>0</v>
      </c>
      <c r="CH351" s="1">
        <v>2.8119999999999998</v>
      </c>
      <c r="CI351" s="1">
        <v>0</v>
      </c>
      <c r="CJ351" s="1">
        <v>7.9000000000000001E-2</v>
      </c>
      <c r="CK351" s="1">
        <v>8.7319999999999993</v>
      </c>
      <c r="CL351" s="1">
        <v>0</v>
      </c>
      <c r="CM351" s="1">
        <v>4.8250000000000002</v>
      </c>
      <c r="CN351" s="1">
        <v>181</v>
      </c>
      <c r="CO351" s="1">
        <v>13</v>
      </c>
      <c r="CP351" s="1">
        <v>1050</v>
      </c>
      <c r="CQ351" s="1">
        <v>75</v>
      </c>
      <c r="CR351" s="1">
        <v>16.448</v>
      </c>
      <c r="CS351">
        <v>2018</v>
      </c>
      <c r="CT351">
        <f>1000*CQ351/CR351</f>
        <v>4559.8249027237352</v>
      </c>
      <c r="CV351">
        <v>1587.3673828663013</v>
      </c>
      <c r="CW351">
        <v>1013.3364251031228</v>
      </c>
    </row>
    <row r="352" spans="1:101">
      <c r="A352" s="100">
        <v>57804</v>
      </c>
      <c r="B352" t="s">
        <v>122</v>
      </c>
      <c r="C352" t="s">
        <v>109</v>
      </c>
      <c r="D352" t="s">
        <v>747</v>
      </c>
      <c r="E352" t="s">
        <v>748</v>
      </c>
      <c r="F352">
        <v>57123</v>
      </c>
      <c r="G352" s="103" t="s">
        <v>273</v>
      </c>
      <c r="H352" t="s">
        <v>113</v>
      </c>
      <c r="I352" t="s">
        <v>114</v>
      </c>
      <c r="J352" t="s">
        <v>8</v>
      </c>
      <c r="K352">
        <v>611</v>
      </c>
      <c r="L352">
        <v>5</v>
      </c>
      <c r="M352" t="s">
        <v>155</v>
      </c>
      <c r="N352" t="s">
        <v>243</v>
      </c>
      <c r="O352" t="s">
        <v>117</v>
      </c>
      <c r="P352" t="s">
        <v>117</v>
      </c>
      <c r="Q352" t="s">
        <v>118</v>
      </c>
      <c r="R352" t="s">
        <v>119</v>
      </c>
      <c r="S352" t="s">
        <v>120</v>
      </c>
      <c r="T352" s="1">
        <v>18248</v>
      </c>
      <c r="U352" s="1">
        <v>6309</v>
      </c>
      <c r="V352" s="1">
        <v>11276</v>
      </c>
      <c r="W352" s="1">
        <v>6698</v>
      </c>
      <c r="X352" s="1">
        <v>67</v>
      </c>
      <c r="Y352" s="1">
        <v>815</v>
      </c>
      <c r="Z352" s="1">
        <v>13486</v>
      </c>
      <c r="AA352" s="1">
        <v>1610</v>
      </c>
      <c r="AB352" s="1">
        <v>1018</v>
      </c>
      <c r="AC352" s="1">
        <v>6809</v>
      </c>
      <c r="AD352" s="1">
        <v>5321</v>
      </c>
      <c r="AE352" s="1">
        <v>11720</v>
      </c>
      <c r="AF352" s="1">
        <v>989</v>
      </c>
      <c r="AG352" s="1">
        <v>258</v>
      </c>
      <c r="AH352" s="1">
        <v>501</v>
      </c>
      <c r="AI352" s="1">
        <v>412</v>
      </c>
      <c r="AJ352" s="1">
        <v>4</v>
      </c>
      <c r="AK352" s="1">
        <v>49</v>
      </c>
      <c r="AL352" s="1">
        <v>865</v>
      </c>
      <c r="AM352" s="1">
        <v>107</v>
      </c>
      <c r="AN352" s="1">
        <v>64</v>
      </c>
      <c r="AO352" s="1">
        <v>601</v>
      </c>
      <c r="AP352" s="1">
        <v>330</v>
      </c>
      <c r="AQ352" s="1">
        <v>684</v>
      </c>
      <c r="AR352" s="2">
        <v>1</v>
      </c>
      <c r="AS352" s="2">
        <v>1</v>
      </c>
      <c r="AT352" s="2">
        <v>1</v>
      </c>
      <c r="AU352" s="2">
        <v>1</v>
      </c>
      <c r="AV352" s="2">
        <v>1</v>
      </c>
      <c r="AW352" s="2">
        <v>1</v>
      </c>
      <c r="AX352" s="2">
        <v>1</v>
      </c>
      <c r="AY352" s="2">
        <v>1</v>
      </c>
      <c r="AZ352" s="2">
        <v>1</v>
      </c>
      <c r="BA352" s="2">
        <v>1</v>
      </c>
      <c r="BB352" s="2">
        <v>1</v>
      </c>
      <c r="BC352" s="2">
        <v>1</v>
      </c>
      <c r="BD352" s="1">
        <v>18248</v>
      </c>
      <c r="BE352" s="1">
        <v>6309</v>
      </c>
      <c r="BF352" s="1">
        <v>11276</v>
      </c>
      <c r="BG352" s="1">
        <v>6698</v>
      </c>
      <c r="BH352" s="1">
        <v>67</v>
      </c>
      <c r="BI352" s="1">
        <v>815</v>
      </c>
      <c r="BJ352" s="1">
        <v>13486</v>
      </c>
      <c r="BK352" s="1">
        <v>1610</v>
      </c>
      <c r="BL352" s="1">
        <v>1018</v>
      </c>
      <c r="BM352" s="1">
        <v>6809</v>
      </c>
      <c r="BN352" s="1">
        <v>5321</v>
      </c>
      <c r="BO352" s="1">
        <v>11720</v>
      </c>
      <c r="BP352" s="1">
        <v>989</v>
      </c>
      <c r="BQ352" s="1">
        <v>258</v>
      </c>
      <c r="BR352" s="1">
        <v>501</v>
      </c>
      <c r="BS352" s="1">
        <v>412</v>
      </c>
      <c r="BT352" s="1">
        <v>4</v>
      </c>
      <c r="BU352" s="1">
        <v>49</v>
      </c>
      <c r="BV352" s="1">
        <v>865</v>
      </c>
      <c r="BW352" s="1">
        <v>107</v>
      </c>
      <c r="BX352" s="1">
        <v>64</v>
      </c>
      <c r="BY352" s="1">
        <v>601</v>
      </c>
      <c r="BZ352" s="1">
        <v>330</v>
      </c>
      <c r="CA352" s="1">
        <v>684</v>
      </c>
      <c r="CB352" s="1">
        <v>213.67</v>
      </c>
      <c r="CC352" s="1">
        <v>55.747</v>
      </c>
      <c r="CD352" s="1">
        <v>108.235</v>
      </c>
      <c r="CE352" s="1">
        <v>89.015000000000001</v>
      </c>
      <c r="CF352" s="1">
        <v>0.84599999999999997</v>
      </c>
      <c r="CG352" s="1">
        <v>10.673</v>
      </c>
      <c r="CH352" s="1">
        <v>186.79599999999999</v>
      </c>
      <c r="CI352" s="1">
        <v>23.222999999999999</v>
      </c>
      <c r="CJ352" s="1">
        <v>13.866</v>
      </c>
      <c r="CK352" s="1">
        <v>129.76300000000001</v>
      </c>
      <c r="CL352" s="1">
        <v>71.197999999999993</v>
      </c>
      <c r="CM352" s="1">
        <v>147.726</v>
      </c>
      <c r="CN352" s="1">
        <v>83377</v>
      </c>
      <c r="CO352" s="1">
        <v>4864</v>
      </c>
      <c r="CP352" s="1">
        <v>83377</v>
      </c>
      <c r="CQ352" s="1">
        <v>4864</v>
      </c>
      <c r="CR352" s="1">
        <v>1050.758</v>
      </c>
      <c r="CS352">
        <v>2018</v>
      </c>
      <c r="CT352">
        <f>1000*CQ352/CR352</f>
        <v>4629.0392269199947</v>
      </c>
      <c r="CV352">
        <v>475.6390309534886</v>
      </c>
      <c r="CW352">
        <v>377.41664097545788</v>
      </c>
    </row>
    <row r="353" spans="1:101">
      <c r="A353" s="100">
        <v>57804</v>
      </c>
      <c r="B353" t="s">
        <v>122</v>
      </c>
      <c r="C353" t="s">
        <v>109</v>
      </c>
      <c r="D353" t="s">
        <v>747</v>
      </c>
      <c r="E353" t="s">
        <v>748</v>
      </c>
      <c r="F353">
        <v>57123</v>
      </c>
      <c r="G353" s="103" t="s">
        <v>273</v>
      </c>
      <c r="H353" t="s">
        <v>113</v>
      </c>
      <c r="I353" t="s">
        <v>114</v>
      </c>
      <c r="J353" t="s">
        <v>8</v>
      </c>
      <c r="K353">
        <v>611</v>
      </c>
      <c r="L353">
        <v>5</v>
      </c>
      <c r="M353" t="s">
        <v>155</v>
      </c>
      <c r="N353" t="s">
        <v>243</v>
      </c>
      <c r="O353" t="s">
        <v>128</v>
      </c>
      <c r="P353" t="s">
        <v>128</v>
      </c>
      <c r="Q353" t="s">
        <v>118</v>
      </c>
      <c r="R353" t="s">
        <v>119</v>
      </c>
      <c r="S353" t="s">
        <v>127</v>
      </c>
      <c r="T353" s="1">
        <v>455</v>
      </c>
      <c r="U353" s="1">
        <v>3</v>
      </c>
      <c r="V353" s="1">
        <v>0</v>
      </c>
      <c r="W353" s="1">
        <v>0</v>
      </c>
      <c r="X353" s="1">
        <v>316</v>
      </c>
      <c r="Y353" s="1">
        <v>211</v>
      </c>
      <c r="Z353" s="1">
        <v>33</v>
      </c>
      <c r="AA353" s="1">
        <v>0</v>
      </c>
      <c r="AB353" s="1">
        <v>0</v>
      </c>
      <c r="AC353" s="1">
        <v>0</v>
      </c>
      <c r="AD353" s="1">
        <v>0</v>
      </c>
      <c r="AE353" s="1">
        <v>0</v>
      </c>
      <c r="AF353" s="1">
        <v>25</v>
      </c>
      <c r="AG353" s="1">
        <v>0</v>
      </c>
      <c r="AH353" s="1">
        <v>0</v>
      </c>
      <c r="AI353" s="1">
        <v>0</v>
      </c>
      <c r="AJ353" s="1">
        <v>18</v>
      </c>
      <c r="AK353" s="1">
        <v>13</v>
      </c>
      <c r="AL353" s="1">
        <v>2</v>
      </c>
      <c r="AM353" s="1">
        <v>0</v>
      </c>
      <c r="AN353" s="1">
        <v>0</v>
      </c>
      <c r="AO353" s="1">
        <v>0</v>
      </c>
      <c r="AP353" s="1">
        <v>0</v>
      </c>
      <c r="AQ353" s="1">
        <v>0</v>
      </c>
      <c r="AR353" s="2">
        <v>6.3</v>
      </c>
      <c r="AS353" s="2">
        <v>6.3</v>
      </c>
      <c r="AT353" s="2">
        <v>0</v>
      </c>
      <c r="AU353" s="2">
        <v>0</v>
      </c>
      <c r="AV353" s="2">
        <v>6.3</v>
      </c>
      <c r="AW353" s="2">
        <v>6.3</v>
      </c>
      <c r="AX353" s="2">
        <v>6.3</v>
      </c>
      <c r="AY353" s="2">
        <v>0</v>
      </c>
      <c r="AZ353" s="2">
        <v>0</v>
      </c>
      <c r="BA353" s="2">
        <v>0</v>
      </c>
      <c r="BB353" s="2">
        <v>0</v>
      </c>
      <c r="BC353" s="2">
        <v>0</v>
      </c>
      <c r="BD353" s="1">
        <v>2867</v>
      </c>
      <c r="BE353" s="1">
        <v>19</v>
      </c>
      <c r="BF353" s="1">
        <v>0</v>
      </c>
      <c r="BG353" s="1">
        <v>0</v>
      </c>
      <c r="BH353" s="1">
        <v>1991</v>
      </c>
      <c r="BI353" s="1">
        <v>1329</v>
      </c>
      <c r="BJ353" s="1">
        <v>208</v>
      </c>
      <c r="BK353" s="1">
        <v>0</v>
      </c>
      <c r="BL353" s="1">
        <v>0</v>
      </c>
      <c r="BM353" s="1">
        <v>0</v>
      </c>
      <c r="BN353" s="1">
        <v>0</v>
      </c>
      <c r="BO353" s="1">
        <v>0</v>
      </c>
      <c r="BP353" s="1">
        <v>155</v>
      </c>
      <c r="BQ353" s="1">
        <v>1</v>
      </c>
      <c r="BR353" s="1">
        <v>0</v>
      </c>
      <c r="BS353" s="1">
        <v>0</v>
      </c>
      <c r="BT353" s="1">
        <v>116</v>
      </c>
      <c r="BU353" s="1">
        <v>81</v>
      </c>
      <c r="BV353" s="1">
        <v>13</v>
      </c>
      <c r="BW353" s="1">
        <v>0</v>
      </c>
      <c r="BX353" s="1">
        <v>0</v>
      </c>
      <c r="BY353" s="1">
        <v>0</v>
      </c>
      <c r="BZ353" s="1">
        <v>0</v>
      </c>
      <c r="CA353" s="1">
        <v>0</v>
      </c>
      <c r="CB353" s="1">
        <v>33.564999999999998</v>
      </c>
      <c r="CC353" s="1">
        <v>0.16700000000000001</v>
      </c>
      <c r="CD353" s="1">
        <v>0</v>
      </c>
      <c r="CE353" s="1">
        <v>0</v>
      </c>
      <c r="CF353" s="1">
        <v>25.141999999999999</v>
      </c>
      <c r="CG353" s="1">
        <v>17.408000000000001</v>
      </c>
      <c r="CH353" s="1">
        <v>2.88</v>
      </c>
      <c r="CI353" s="1">
        <v>0</v>
      </c>
      <c r="CJ353" s="1">
        <v>0</v>
      </c>
      <c r="CK353" s="1">
        <v>0</v>
      </c>
      <c r="CL353" s="1">
        <v>0</v>
      </c>
      <c r="CM353" s="1">
        <v>0</v>
      </c>
      <c r="CN353" s="1">
        <v>1018</v>
      </c>
      <c r="CO353" s="1">
        <v>58</v>
      </c>
      <c r="CP353" s="1">
        <v>6414</v>
      </c>
      <c r="CQ353" s="1">
        <v>366</v>
      </c>
      <c r="CR353" s="1">
        <v>79.162000000000006</v>
      </c>
      <c r="CS353">
        <v>2018</v>
      </c>
      <c r="CT353">
        <f>1000*CQ353/CR353</f>
        <v>4623.4304337939921</v>
      </c>
      <c r="CV353">
        <v>1115.164113563842</v>
      </c>
      <c r="CW353">
        <v>903.54748798646835</v>
      </c>
    </row>
    <row r="354" spans="1:101">
      <c r="A354" s="100">
        <v>57804</v>
      </c>
      <c r="B354" t="s">
        <v>122</v>
      </c>
      <c r="C354" t="s">
        <v>109</v>
      </c>
      <c r="D354" t="s">
        <v>747</v>
      </c>
      <c r="E354" t="s">
        <v>748</v>
      </c>
      <c r="F354">
        <v>57123</v>
      </c>
      <c r="G354" s="103" t="s">
        <v>273</v>
      </c>
      <c r="H354" t="s">
        <v>113</v>
      </c>
      <c r="I354" t="s">
        <v>114</v>
      </c>
      <c r="J354" t="s">
        <v>8</v>
      </c>
      <c r="K354">
        <v>611</v>
      </c>
      <c r="L354">
        <v>5</v>
      </c>
      <c r="M354" t="s">
        <v>155</v>
      </c>
      <c r="N354" t="s">
        <v>243</v>
      </c>
      <c r="O354" t="s">
        <v>274</v>
      </c>
      <c r="P354" t="s">
        <v>275</v>
      </c>
      <c r="Q354" t="s">
        <v>118</v>
      </c>
      <c r="R354" t="s">
        <v>119</v>
      </c>
      <c r="S354" t="s">
        <v>267</v>
      </c>
      <c r="T354" s="1">
        <v>1552</v>
      </c>
      <c r="U354" s="1">
        <v>2315</v>
      </c>
      <c r="V354" s="1">
        <v>1791</v>
      </c>
      <c r="W354" s="1">
        <v>1937</v>
      </c>
      <c r="X354" s="1">
        <v>1797</v>
      </c>
      <c r="Y354" s="1">
        <v>1344</v>
      </c>
      <c r="Z354" s="1">
        <v>713</v>
      </c>
      <c r="AA354" s="1">
        <v>1971</v>
      </c>
      <c r="AB354" s="1">
        <v>1860</v>
      </c>
      <c r="AC354" s="1">
        <v>1475</v>
      </c>
      <c r="AD354" s="1">
        <v>2281</v>
      </c>
      <c r="AE354" s="1">
        <v>1832</v>
      </c>
      <c r="AF354" s="1">
        <v>84</v>
      </c>
      <c r="AG354" s="1">
        <v>95</v>
      </c>
      <c r="AH354" s="1">
        <v>80</v>
      </c>
      <c r="AI354" s="1">
        <v>119</v>
      </c>
      <c r="AJ354" s="1">
        <v>105</v>
      </c>
      <c r="AK354" s="1">
        <v>82</v>
      </c>
      <c r="AL354" s="1">
        <v>46</v>
      </c>
      <c r="AM354" s="1">
        <v>132</v>
      </c>
      <c r="AN354" s="1">
        <v>117</v>
      </c>
      <c r="AO354" s="1">
        <v>130</v>
      </c>
      <c r="AP354" s="1">
        <v>141</v>
      </c>
      <c r="AQ354" s="1">
        <v>107</v>
      </c>
      <c r="AR354" s="2">
        <v>8.6</v>
      </c>
      <c r="AS354" s="2">
        <v>8.6</v>
      </c>
      <c r="AT354" s="2">
        <v>8.6</v>
      </c>
      <c r="AU354" s="2">
        <v>8.6</v>
      </c>
      <c r="AV354" s="2">
        <v>8.6</v>
      </c>
      <c r="AW354" s="2">
        <v>8.6</v>
      </c>
      <c r="AX354" s="2">
        <v>8.6</v>
      </c>
      <c r="AY354" s="2">
        <v>8.6</v>
      </c>
      <c r="AZ354" s="2">
        <v>8.6</v>
      </c>
      <c r="BA354" s="2">
        <v>8.6</v>
      </c>
      <c r="BB354" s="2">
        <v>8.6</v>
      </c>
      <c r="BC354" s="2">
        <v>8.6</v>
      </c>
      <c r="BD354" s="1">
        <v>13347</v>
      </c>
      <c r="BE354" s="1">
        <v>19909</v>
      </c>
      <c r="BF354" s="1">
        <v>15403</v>
      </c>
      <c r="BG354" s="1">
        <v>16658</v>
      </c>
      <c r="BH354" s="1">
        <v>15454</v>
      </c>
      <c r="BI354" s="1">
        <v>11558</v>
      </c>
      <c r="BJ354" s="1">
        <v>6132</v>
      </c>
      <c r="BK354" s="1">
        <v>16951</v>
      </c>
      <c r="BL354" s="1">
        <v>15996</v>
      </c>
      <c r="BM354" s="1">
        <v>12685</v>
      </c>
      <c r="BN354" s="1">
        <v>19617</v>
      </c>
      <c r="BO354" s="1">
        <v>15755</v>
      </c>
      <c r="BP354" s="1">
        <v>723</v>
      </c>
      <c r="BQ354" s="1">
        <v>814</v>
      </c>
      <c r="BR354" s="1">
        <v>684</v>
      </c>
      <c r="BS354" s="1">
        <v>1025</v>
      </c>
      <c r="BT354" s="1">
        <v>903</v>
      </c>
      <c r="BU354" s="1">
        <v>701</v>
      </c>
      <c r="BV354" s="1">
        <v>393</v>
      </c>
      <c r="BW354" s="1">
        <v>1132</v>
      </c>
      <c r="BX354" s="1">
        <v>1008</v>
      </c>
      <c r="BY354" s="1">
        <v>1119</v>
      </c>
      <c r="BZ354" s="1">
        <v>1215</v>
      </c>
      <c r="CA354" s="1">
        <v>919</v>
      </c>
      <c r="CB354" s="1">
        <v>156.285</v>
      </c>
      <c r="CC354" s="1">
        <v>175.916</v>
      </c>
      <c r="CD354" s="1">
        <v>147.845</v>
      </c>
      <c r="CE354" s="1">
        <v>221.38499999999999</v>
      </c>
      <c r="CF354" s="1">
        <v>195.172</v>
      </c>
      <c r="CG354" s="1">
        <v>151.369</v>
      </c>
      <c r="CH354" s="1">
        <v>84.932000000000002</v>
      </c>
      <c r="CI354" s="1">
        <v>244.49700000000001</v>
      </c>
      <c r="CJ354" s="1">
        <v>217.88499999999999</v>
      </c>
      <c r="CK354" s="1">
        <v>241.745</v>
      </c>
      <c r="CL354" s="1">
        <v>262.48200000000003</v>
      </c>
      <c r="CM354" s="1">
        <v>198.589</v>
      </c>
      <c r="CN354" s="1">
        <v>20868</v>
      </c>
      <c r="CO354" s="1">
        <v>1238</v>
      </c>
      <c r="CP354" s="1">
        <v>179465</v>
      </c>
      <c r="CQ354" s="1">
        <v>10636</v>
      </c>
      <c r="CR354" s="1">
        <v>2298.1019999999999</v>
      </c>
      <c r="CS354">
        <v>2018</v>
      </c>
      <c r="CT354">
        <f>1000*CQ354/CR354</f>
        <v>4628.1670700430186</v>
      </c>
      <c r="CV354">
        <v>200</v>
      </c>
      <c r="CW354">
        <v>156.1854086546202</v>
      </c>
    </row>
    <row r="355" spans="1:101">
      <c r="A355" s="100">
        <v>58054</v>
      </c>
      <c r="B355" t="s">
        <v>108</v>
      </c>
      <c r="C355" t="s">
        <v>109</v>
      </c>
      <c r="D355" t="s">
        <v>771</v>
      </c>
      <c r="E355" t="s">
        <v>772</v>
      </c>
      <c r="F355">
        <v>57430</v>
      </c>
      <c r="G355" s="103" t="s">
        <v>189</v>
      </c>
      <c r="H355" t="s">
        <v>113</v>
      </c>
      <c r="I355" t="s">
        <v>114</v>
      </c>
      <c r="J355" t="s">
        <v>8</v>
      </c>
      <c r="K355">
        <v>22</v>
      </c>
      <c r="L355">
        <v>2</v>
      </c>
      <c r="M355" t="s">
        <v>115</v>
      </c>
      <c r="N355" t="s">
        <v>243</v>
      </c>
      <c r="O355" t="s">
        <v>126</v>
      </c>
      <c r="P355" t="s">
        <v>126</v>
      </c>
      <c r="Q355" t="s">
        <v>118</v>
      </c>
      <c r="R355" t="s">
        <v>132</v>
      </c>
      <c r="S355" t="s">
        <v>127</v>
      </c>
      <c r="T355" s="1">
        <v>0</v>
      </c>
      <c r="U355" s="1">
        <v>0</v>
      </c>
      <c r="V355" s="1">
        <v>64</v>
      </c>
      <c r="W355" s="1">
        <v>245</v>
      </c>
      <c r="X355" s="1">
        <v>60</v>
      </c>
      <c r="Y355" s="1">
        <v>45</v>
      </c>
      <c r="Z355" s="1">
        <v>0</v>
      </c>
      <c r="AA355" s="1">
        <v>0</v>
      </c>
      <c r="AB355" s="1">
        <v>137</v>
      </c>
      <c r="AC355" s="1">
        <v>58</v>
      </c>
      <c r="AD355" s="1">
        <v>61</v>
      </c>
      <c r="AE355" s="1">
        <v>24</v>
      </c>
      <c r="AF355" s="1">
        <v>0</v>
      </c>
      <c r="AG355" s="1">
        <v>0</v>
      </c>
      <c r="AH355" s="1">
        <v>64</v>
      </c>
      <c r="AI355" s="1">
        <v>245</v>
      </c>
      <c r="AJ355" s="1">
        <v>60</v>
      </c>
      <c r="AK355" s="1">
        <v>45</v>
      </c>
      <c r="AL355" s="1">
        <v>0</v>
      </c>
      <c r="AM355" s="1">
        <v>0</v>
      </c>
      <c r="AN355" s="1">
        <v>137</v>
      </c>
      <c r="AO355" s="1">
        <v>58</v>
      </c>
      <c r="AP355" s="1">
        <v>61</v>
      </c>
      <c r="AQ355" s="1">
        <v>24</v>
      </c>
      <c r="AR355" s="2">
        <v>0</v>
      </c>
      <c r="AS355" s="2">
        <v>0</v>
      </c>
      <c r="AT355" s="2">
        <v>5.9</v>
      </c>
      <c r="AU355" s="2">
        <v>5.9</v>
      </c>
      <c r="AV355" s="2">
        <v>5.9</v>
      </c>
      <c r="AW355" s="2">
        <v>5.9</v>
      </c>
      <c r="AX355" s="2">
        <v>0</v>
      </c>
      <c r="AY355" s="2">
        <v>0</v>
      </c>
      <c r="AZ355" s="2">
        <v>5.9</v>
      </c>
      <c r="BA355" s="2">
        <v>5.9</v>
      </c>
      <c r="BB355" s="2">
        <v>5.9</v>
      </c>
      <c r="BC355" s="2">
        <v>5.9</v>
      </c>
      <c r="BD355" s="1">
        <v>0</v>
      </c>
      <c r="BE355" s="1">
        <v>0</v>
      </c>
      <c r="BF355" s="1">
        <v>378</v>
      </c>
      <c r="BG355" s="1">
        <v>1446</v>
      </c>
      <c r="BH355" s="1">
        <v>354</v>
      </c>
      <c r="BI355" s="1">
        <v>266</v>
      </c>
      <c r="BJ355" s="1">
        <v>0</v>
      </c>
      <c r="BK355" s="1">
        <v>0</v>
      </c>
      <c r="BL355" s="1">
        <v>808</v>
      </c>
      <c r="BM355" s="1">
        <v>342</v>
      </c>
      <c r="BN355" s="1">
        <v>360</v>
      </c>
      <c r="BO355" s="1">
        <v>142</v>
      </c>
      <c r="BP355" s="1">
        <v>0</v>
      </c>
      <c r="BQ355" s="1">
        <v>0</v>
      </c>
      <c r="BR355" s="1">
        <v>378</v>
      </c>
      <c r="BS355" s="1">
        <v>1446</v>
      </c>
      <c r="BT355" s="1">
        <v>354</v>
      </c>
      <c r="BU355" s="1">
        <v>266</v>
      </c>
      <c r="BV355" s="1">
        <v>0</v>
      </c>
      <c r="BW355" s="1">
        <v>0</v>
      </c>
      <c r="BX355" s="1">
        <v>808</v>
      </c>
      <c r="BY355" s="1">
        <v>342</v>
      </c>
      <c r="BZ355" s="1">
        <v>360</v>
      </c>
      <c r="CA355" s="1">
        <v>142</v>
      </c>
      <c r="CB355" s="1">
        <v>0</v>
      </c>
      <c r="CC355" s="1">
        <v>0</v>
      </c>
      <c r="CD355" s="1">
        <v>25.802</v>
      </c>
      <c r="CE355" s="1">
        <v>102.6</v>
      </c>
      <c r="CF355" s="1">
        <v>25.327999999999999</v>
      </c>
      <c r="CG355" s="1">
        <v>19.699000000000002</v>
      </c>
      <c r="CH355" s="1">
        <v>0</v>
      </c>
      <c r="CI355" s="1">
        <v>0</v>
      </c>
      <c r="CJ355" s="1">
        <v>59.131999999999998</v>
      </c>
      <c r="CK355" s="1">
        <v>25.103999999999999</v>
      </c>
      <c r="CL355" s="1">
        <v>25.972000000000001</v>
      </c>
      <c r="CM355" s="1">
        <v>10.053000000000001</v>
      </c>
      <c r="CN355" s="1">
        <v>694</v>
      </c>
      <c r="CO355" s="1">
        <v>694</v>
      </c>
      <c r="CP355" s="1">
        <v>4096</v>
      </c>
      <c r="CQ355" s="1">
        <v>4096</v>
      </c>
      <c r="CR355" s="1">
        <v>293.69</v>
      </c>
      <c r="CS355">
        <v>2018</v>
      </c>
      <c r="CT355">
        <f>1000*CQ355/CR355</f>
        <v>13946.678470496101</v>
      </c>
      <c r="CV355">
        <v>1587.3673828663013</v>
      </c>
      <c r="CW355">
        <v>221.38502503389188</v>
      </c>
    </row>
    <row r="356" spans="1:101">
      <c r="A356" s="100">
        <v>58054</v>
      </c>
      <c r="B356" t="s">
        <v>108</v>
      </c>
      <c r="C356" t="s">
        <v>109</v>
      </c>
      <c r="D356" t="s">
        <v>771</v>
      </c>
      <c r="E356" t="s">
        <v>772</v>
      </c>
      <c r="F356">
        <v>57430</v>
      </c>
      <c r="G356" s="103" t="s">
        <v>189</v>
      </c>
      <c r="H356" t="s">
        <v>113</v>
      </c>
      <c r="I356" t="s">
        <v>114</v>
      </c>
      <c r="J356" t="s">
        <v>8</v>
      </c>
      <c r="K356">
        <v>22</v>
      </c>
      <c r="L356">
        <v>2</v>
      </c>
      <c r="M356" t="s">
        <v>115</v>
      </c>
      <c r="N356" t="s">
        <v>243</v>
      </c>
      <c r="O356" t="s">
        <v>274</v>
      </c>
      <c r="P356" t="s">
        <v>275</v>
      </c>
      <c r="Q356" t="s">
        <v>118</v>
      </c>
      <c r="R356" t="s">
        <v>132</v>
      </c>
      <c r="S356" t="s">
        <v>267</v>
      </c>
      <c r="T356" s="1">
        <v>80064</v>
      </c>
      <c r="U356" s="1">
        <v>71344</v>
      </c>
      <c r="V356" s="1">
        <v>68526</v>
      </c>
      <c r="W356" s="1">
        <v>46357</v>
      </c>
      <c r="X356" s="1">
        <v>63092</v>
      </c>
      <c r="Y356" s="1">
        <v>69715</v>
      </c>
      <c r="Z356" s="1">
        <v>75726</v>
      </c>
      <c r="AA356" s="1">
        <v>73992</v>
      </c>
      <c r="AB356" s="1">
        <v>60789</v>
      </c>
      <c r="AC356" s="1">
        <v>42739</v>
      </c>
      <c r="AD356" s="1">
        <v>49659</v>
      </c>
      <c r="AE356" s="1">
        <v>71815</v>
      </c>
      <c r="AF356" s="1">
        <v>80064</v>
      </c>
      <c r="AG356" s="1">
        <v>71344</v>
      </c>
      <c r="AH356" s="1">
        <v>68526</v>
      </c>
      <c r="AI356" s="1">
        <v>46357</v>
      </c>
      <c r="AJ356" s="1">
        <v>63092</v>
      </c>
      <c r="AK356" s="1">
        <v>69715</v>
      </c>
      <c r="AL356" s="1">
        <v>75726</v>
      </c>
      <c r="AM356" s="1">
        <v>73992</v>
      </c>
      <c r="AN356" s="1">
        <v>60789</v>
      </c>
      <c r="AO356" s="1">
        <v>42739</v>
      </c>
      <c r="AP356" s="1">
        <v>49659</v>
      </c>
      <c r="AQ356" s="1">
        <v>71815</v>
      </c>
      <c r="AR356" s="2">
        <v>9</v>
      </c>
      <c r="AS356" s="2">
        <v>9</v>
      </c>
      <c r="AT356" s="2">
        <v>9</v>
      </c>
      <c r="AU356" s="2">
        <v>9</v>
      </c>
      <c r="AV356" s="2">
        <v>9</v>
      </c>
      <c r="AW356" s="2">
        <v>9</v>
      </c>
      <c r="AX356" s="2">
        <v>9</v>
      </c>
      <c r="AY356" s="2">
        <v>9</v>
      </c>
      <c r="AZ356" s="2">
        <v>9</v>
      </c>
      <c r="BA356" s="2">
        <v>9</v>
      </c>
      <c r="BB356" s="2">
        <v>9</v>
      </c>
      <c r="BC356" s="2">
        <v>9</v>
      </c>
      <c r="BD356" s="1">
        <v>720576</v>
      </c>
      <c r="BE356" s="1">
        <v>642096</v>
      </c>
      <c r="BF356" s="1">
        <v>616734</v>
      </c>
      <c r="BG356" s="1">
        <v>417213</v>
      </c>
      <c r="BH356" s="1">
        <v>567828</v>
      </c>
      <c r="BI356" s="1">
        <v>627435</v>
      </c>
      <c r="BJ356" s="1">
        <v>681534</v>
      </c>
      <c r="BK356" s="1">
        <v>665928</v>
      </c>
      <c r="BL356" s="1">
        <v>547101</v>
      </c>
      <c r="BM356" s="1">
        <v>384651</v>
      </c>
      <c r="BN356" s="1">
        <v>446931</v>
      </c>
      <c r="BO356" s="1">
        <v>646335</v>
      </c>
      <c r="BP356" s="1">
        <v>720576</v>
      </c>
      <c r="BQ356" s="1">
        <v>642096</v>
      </c>
      <c r="BR356" s="1">
        <v>616734</v>
      </c>
      <c r="BS356" s="1">
        <v>417213</v>
      </c>
      <c r="BT356" s="1">
        <v>567828</v>
      </c>
      <c r="BU356" s="1">
        <v>627435</v>
      </c>
      <c r="BV356" s="1">
        <v>681534</v>
      </c>
      <c r="BW356" s="1">
        <v>665928</v>
      </c>
      <c r="BX356" s="1">
        <v>547101</v>
      </c>
      <c r="BY356" s="1">
        <v>384651</v>
      </c>
      <c r="BZ356" s="1">
        <v>446931</v>
      </c>
      <c r="CA356" s="1">
        <v>646335</v>
      </c>
      <c r="CB356" s="1">
        <v>50265</v>
      </c>
      <c r="CC356" s="1">
        <v>44330</v>
      </c>
      <c r="CD356" s="1">
        <v>42143.197999999997</v>
      </c>
      <c r="CE356" s="1">
        <v>29613.4</v>
      </c>
      <c r="CF356" s="1">
        <v>40626.671999999999</v>
      </c>
      <c r="CG356" s="1">
        <v>46553.300999999999</v>
      </c>
      <c r="CH356" s="1">
        <v>50480</v>
      </c>
      <c r="CI356" s="1">
        <v>48563</v>
      </c>
      <c r="CJ356" s="1">
        <v>40023.868000000002</v>
      </c>
      <c r="CK356" s="1">
        <v>28217.896000000001</v>
      </c>
      <c r="CL356" s="1">
        <v>32253.027999999998</v>
      </c>
      <c r="CM356" s="1">
        <v>45887.947</v>
      </c>
      <c r="CN356" s="1">
        <v>773818</v>
      </c>
      <c r="CO356" s="1">
        <v>773818</v>
      </c>
      <c r="CP356" s="1">
        <v>6964362</v>
      </c>
      <c r="CQ356" s="1">
        <v>6964362</v>
      </c>
      <c r="CR356" s="1">
        <v>498957.31</v>
      </c>
      <c r="CS356">
        <v>2018</v>
      </c>
      <c r="CT356">
        <f t="shared" ref="CT356:CT401" si="0">1000*CQ356/CR356</f>
        <v>13957.831382408247</v>
      </c>
      <c r="CV356">
        <v>200</v>
      </c>
      <c r="CW356">
        <v>27.915662764816492</v>
      </c>
    </row>
    <row r="357" spans="1:101">
      <c r="A357" s="100">
        <v>58084</v>
      </c>
      <c r="B357" t="s">
        <v>122</v>
      </c>
      <c r="C357" t="s">
        <v>109</v>
      </c>
      <c r="D357" t="s">
        <v>205</v>
      </c>
      <c r="E357" t="s">
        <v>206</v>
      </c>
      <c r="F357">
        <v>57464</v>
      </c>
      <c r="G357" s="103" t="s">
        <v>121</v>
      </c>
      <c r="H357" t="s">
        <v>113</v>
      </c>
      <c r="I357" t="s">
        <v>114</v>
      </c>
      <c r="J357" t="s">
        <v>8</v>
      </c>
      <c r="K357">
        <v>322</v>
      </c>
      <c r="L357">
        <v>7</v>
      </c>
      <c r="M357" t="s">
        <v>207</v>
      </c>
      <c r="N357" t="s">
        <v>231</v>
      </c>
      <c r="O357" t="s">
        <v>117</v>
      </c>
      <c r="P357" t="s">
        <v>117</v>
      </c>
      <c r="Q357" t="s">
        <v>118</v>
      </c>
      <c r="R357" t="s">
        <v>142</v>
      </c>
      <c r="S357" t="s">
        <v>120</v>
      </c>
      <c r="T357" s="1">
        <v>85251</v>
      </c>
      <c r="U357" s="1">
        <v>83597</v>
      </c>
      <c r="V357" s="1">
        <v>98897</v>
      </c>
      <c r="W357" s="1">
        <v>83603</v>
      </c>
      <c r="X357" s="1">
        <v>78410</v>
      </c>
      <c r="Y357" s="1">
        <v>106525</v>
      </c>
      <c r="Z357" s="1">
        <v>128275</v>
      </c>
      <c r="AA357" s="1">
        <v>134115</v>
      </c>
      <c r="AB357" s="1">
        <v>111208</v>
      </c>
      <c r="AC357" s="1">
        <v>110994</v>
      </c>
      <c r="AD357" s="1">
        <v>117473</v>
      </c>
      <c r="AE357" s="1">
        <v>122620</v>
      </c>
      <c r="AF357" s="1">
        <v>34941</v>
      </c>
      <c r="AG357" s="1">
        <v>34263</v>
      </c>
      <c r="AH357" s="1">
        <v>40535</v>
      </c>
      <c r="AI357" s="1">
        <v>34266</v>
      </c>
      <c r="AJ357" s="1">
        <v>32138</v>
      </c>
      <c r="AK357" s="1">
        <v>43661</v>
      </c>
      <c r="AL357" s="1">
        <v>52576</v>
      </c>
      <c r="AM357" s="1">
        <v>54970</v>
      </c>
      <c r="AN357" s="1">
        <v>45581</v>
      </c>
      <c r="AO357" s="1">
        <v>45493</v>
      </c>
      <c r="AP357" s="1">
        <v>48148</v>
      </c>
      <c r="AQ357" s="1">
        <v>50258</v>
      </c>
      <c r="AR357" s="2">
        <v>1.0209999999999999</v>
      </c>
      <c r="AS357" s="2">
        <v>1.0209999999999999</v>
      </c>
      <c r="AT357" s="2">
        <v>1.0209999999999999</v>
      </c>
      <c r="AU357" s="2">
        <v>1.0209999999999999</v>
      </c>
      <c r="AV357" s="2">
        <v>1.0209999999999999</v>
      </c>
      <c r="AW357" s="2">
        <v>1.0209999999999999</v>
      </c>
      <c r="AX357" s="2">
        <v>1.0209999999999999</v>
      </c>
      <c r="AY357" s="2">
        <v>1.0209999999999999</v>
      </c>
      <c r="AZ357" s="2">
        <v>1.0209999999999999</v>
      </c>
      <c r="BA357" s="2">
        <v>1.0209999999999999</v>
      </c>
      <c r="BB357" s="2">
        <v>1.0209999999999999</v>
      </c>
      <c r="BC357" s="2">
        <v>1.0209999999999999</v>
      </c>
      <c r="BD357" s="1">
        <v>87041</v>
      </c>
      <c r="BE357" s="1">
        <v>85353</v>
      </c>
      <c r="BF357" s="1">
        <v>100974</v>
      </c>
      <c r="BG357" s="1">
        <v>85359</v>
      </c>
      <c r="BH357" s="1">
        <v>80057</v>
      </c>
      <c r="BI357" s="1">
        <v>108762</v>
      </c>
      <c r="BJ357" s="1">
        <v>130969</v>
      </c>
      <c r="BK357" s="1">
        <v>136931</v>
      </c>
      <c r="BL357" s="1">
        <v>113543</v>
      </c>
      <c r="BM357" s="1">
        <v>113325</v>
      </c>
      <c r="BN357" s="1">
        <v>119940</v>
      </c>
      <c r="BO357" s="1">
        <v>125195</v>
      </c>
      <c r="BP357" s="1">
        <v>35675</v>
      </c>
      <c r="BQ357" s="1">
        <v>34983</v>
      </c>
      <c r="BR357" s="1">
        <v>41386</v>
      </c>
      <c r="BS357" s="1">
        <v>34986</v>
      </c>
      <c r="BT357" s="1">
        <v>32813</v>
      </c>
      <c r="BU357" s="1">
        <v>44578</v>
      </c>
      <c r="BV357" s="1">
        <v>53680</v>
      </c>
      <c r="BW357" s="1">
        <v>56124</v>
      </c>
      <c r="BX357" s="1">
        <v>46538</v>
      </c>
      <c r="BY357" s="1">
        <v>46448</v>
      </c>
      <c r="BZ357" s="1">
        <v>49159</v>
      </c>
      <c r="CA357" s="1">
        <v>51313</v>
      </c>
      <c r="CB357" s="1">
        <v>7290.37</v>
      </c>
      <c r="CC357" s="1">
        <v>7148.9380000000001</v>
      </c>
      <c r="CD357" s="1">
        <v>8457.3909999999996</v>
      </c>
      <c r="CE357" s="1">
        <v>7149.4840000000004</v>
      </c>
      <c r="CF357" s="1">
        <v>6705.3950000000004</v>
      </c>
      <c r="CG357" s="1">
        <v>9109.6479999999992</v>
      </c>
      <c r="CH357" s="1">
        <v>10969.653</v>
      </c>
      <c r="CI357" s="1">
        <v>11469.128000000001</v>
      </c>
      <c r="CJ357" s="1">
        <v>9510.1730000000007</v>
      </c>
      <c r="CK357" s="1">
        <v>9491.8439999999991</v>
      </c>
      <c r="CL357" s="1">
        <v>10045.902</v>
      </c>
      <c r="CM357" s="1">
        <v>10486.074000000001</v>
      </c>
      <c r="CN357" s="1">
        <v>1260968</v>
      </c>
      <c r="CO357" s="1">
        <v>516830</v>
      </c>
      <c r="CP357" s="1">
        <v>1287449</v>
      </c>
      <c r="CQ357" s="1">
        <v>527683</v>
      </c>
      <c r="CR357" s="1">
        <v>107834</v>
      </c>
      <c r="CS357">
        <v>2018</v>
      </c>
      <c r="CT357">
        <f t="shared" si="0"/>
        <v>4893.4751562586944</v>
      </c>
      <c r="CV357">
        <v>475.6390309534886</v>
      </c>
      <c r="CW357">
        <v>56.787376408371934</v>
      </c>
    </row>
    <row r="358" spans="1:101">
      <c r="A358" s="100">
        <v>58116</v>
      </c>
      <c r="B358" t="s">
        <v>108</v>
      </c>
      <c r="C358" t="s">
        <v>109</v>
      </c>
      <c r="D358" t="s">
        <v>777</v>
      </c>
      <c r="E358" t="s">
        <v>778</v>
      </c>
      <c r="F358">
        <v>60642</v>
      </c>
      <c r="G358" s="103" t="s">
        <v>121</v>
      </c>
      <c r="H358" t="s">
        <v>113</v>
      </c>
      <c r="I358" t="s">
        <v>114</v>
      </c>
      <c r="J358" t="s">
        <v>8</v>
      </c>
      <c r="K358">
        <v>322</v>
      </c>
      <c r="L358">
        <v>6</v>
      </c>
      <c r="M358" t="s">
        <v>502</v>
      </c>
      <c r="N358" t="s">
        <v>242</v>
      </c>
      <c r="O358" t="s">
        <v>117</v>
      </c>
      <c r="P358" t="s">
        <v>117</v>
      </c>
      <c r="Q358" t="s">
        <v>118</v>
      </c>
      <c r="R358" t="s">
        <v>119</v>
      </c>
      <c r="S358" t="s">
        <v>120</v>
      </c>
      <c r="T358" s="1">
        <v>14335</v>
      </c>
      <c r="U358" s="1">
        <v>6918</v>
      </c>
      <c r="V358" s="1">
        <v>13512</v>
      </c>
      <c r="W358" s="1">
        <v>3539</v>
      </c>
      <c r="X358" s="1">
        <v>11720</v>
      </c>
      <c r="Y358" s="1">
        <v>12632</v>
      </c>
      <c r="Z358" s="1">
        <v>12023</v>
      </c>
      <c r="AA358" s="1">
        <v>12214</v>
      </c>
      <c r="AB358" s="1">
        <v>13207</v>
      </c>
      <c r="AC358" s="1">
        <v>13976</v>
      </c>
      <c r="AD358" s="1">
        <v>13808</v>
      </c>
      <c r="AE358" s="1">
        <v>13293</v>
      </c>
      <c r="AF358" s="1">
        <v>14335</v>
      </c>
      <c r="AG358" s="1">
        <v>6918</v>
      </c>
      <c r="AH358" s="1">
        <v>13512</v>
      </c>
      <c r="AI358" s="1">
        <v>3539</v>
      </c>
      <c r="AJ358" s="1">
        <v>11720</v>
      </c>
      <c r="AK358" s="1">
        <v>12632</v>
      </c>
      <c r="AL358" s="1">
        <v>12023</v>
      </c>
      <c r="AM358" s="1">
        <v>12214</v>
      </c>
      <c r="AN358" s="1">
        <v>13207</v>
      </c>
      <c r="AO358" s="1">
        <v>13976</v>
      </c>
      <c r="AP358" s="1">
        <v>13808</v>
      </c>
      <c r="AQ358" s="1">
        <v>13293</v>
      </c>
      <c r="AR358" s="2">
        <v>1.026</v>
      </c>
      <c r="AS358" s="2">
        <v>1.026</v>
      </c>
      <c r="AT358" s="2">
        <v>1.026</v>
      </c>
      <c r="AU358" s="2">
        <v>1.026</v>
      </c>
      <c r="AV358" s="2">
        <v>1.026</v>
      </c>
      <c r="AW358" s="2">
        <v>1.026</v>
      </c>
      <c r="AX358" s="2">
        <v>1.026</v>
      </c>
      <c r="AY358" s="2">
        <v>1.026</v>
      </c>
      <c r="AZ358" s="2">
        <v>1.026</v>
      </c>
      <c r="BA358" s="2">
        <v>1.026</v>
      </c>
      <c r="BB358" s="2">
        <v>1.026</v>
      </c>
      <c r="BC358" s="2">
        <v>1.026</v>
      </c>
      <c r="BD358" s="1">
        <v>14708</v>
      </c>
      <c r="BE358" s="1">
        <v>7098</v>
      </c>
      <c r="BF358" s="1">
        <v>13863</v>
      </c>
      <c r="BG358" s="1">
        <v>3631</v>
      </c>
      <c r="BH358" s="1">
        <v>12025</v>
      </c>
      <c r="BI358" s="1">
        <v>12960</v>
      </c>
      <c r="BJ358" s="1">
        <v>12336</v>
      </c>
      <c r="BK358" s="1">
        <v>12532</v>
      </c>
      <c r="BL358" s="1">
        <v>13550</v>
      </c>
      <c r="BM358" s="1">
        <v>14339</v>
      </c>
      <c r="BN358" s="1">
        <v>14167</v>
      </c>
      <c r="BO358" s="1">
        <v>13639</v>
      </c>
      <c r="BP358" s="1">
        <v>14708</v>
      </c>
      <c r="BQ358" s="1">
        <v>7098</v>
      </c>
      <c r="BR358" s="1">
        <v>13863</v>
      </c>
      <c r="BS358" s="1">
        <v>3631</v>
      </c>
      <c r="BT358" s="1">
        <v>12025</v>
      </c>
      <c r="BU358" s="1">
        <v>12960</v>
      </c>
      <c r="BV358" s="1">
        <v>12336</v>
      </c>
      <c r="BW358" s="1">
        <v>12532</v>
      </c>
      <c r="BX358" s="1">
        <v>13550</v>
      </c>
      <c r="BY358" s="1">
        <v>14339</v>
      </c>
      <c r="BZ358" s="1">
        <v>14167</v>
      </c>
      <c r="CA358" s="1">
        <v>13639</v>
      </c>
      <c r="CB358" s="1">
        <v>1358</v>
      </c>
      <c r="CC358" s="1">
        <v>587</v>
      </c>
      <c r="CD358" s="1">
        <v>1260</v>
      </c>
      <c r="CE358" s="1">
        <v>327</v>
      </c>
      <c r="CF358" s="1">
        <v>1139</v>
      </c>
      <c r="CG358" s="1">
        <v>1233</v>
      </c>
      <c r="CH358" s="1">
        <v>1169</v>
      </c>
      <c r="CI358" s="1">
        <v>1183</v>
      </c>
      <c r="CJ358" s="1">
        <v>1283</v>
      </c>
      <c r="CK358" s="1">
        <v>1361</v>
      </c>
      <c r="CL358" s="1">
        <v>1349</v>
      </c>
      <c r="CM358" s="1">
        <v>1293</v>
      </c>
      <c r="CN358" s="1">
        <v>141177</v>
      </c>
      <c r="CO358" s="1">
        <v>141177</v>
      </c>
      <c r="CP358" s="1">
        <v>144848</v>
      </c>
      <c r="CQ358" s="1">
        <v>144848</v>
      </c>
      <c r="CR358" s="1">
        <v>13542</v>
      </c>
      <c r="CS358">
        <v>2018</v>
      </c>
      <c r="CT358">
        <f t="shared" si="0"/>
        <v>10696.204401122433</v>
      </c>
      <c r="CV358">
        <v>475.6390309534886</v>
      </c>
      <c r="CW358">
        <v>50.875322962303144</v>
      </c>
    </row>
    <row r="359" spans="1:101">
      <c r="A359" s="100">
        <v>58146</v>
      </c>
      <c r="B359" t="s">
        <v>122</v>
      </c>
      <c r="C359" t="s">
        <v>109</v>
      </c>
      <c r="D359" t="s">
        <v>783</v>
      </c>
      <c r="E359" t="s">
        <v>783</v>
      </c>
      <c r="F359">
        <v>58103</v>
      </c>
      <c r="G359" s="103" t="s">
        <v>174</v>
      </c>
      <c r="H359" t="s">
        <v>113</v>
      </c>
      <c r="I359" t="s">
        <v>114</v>
      </c>
      <c r="J359" t="s">
        <v>8</v>
      </c>
      <c r="K359">
        <v>322</v>
      </c>
      <c r="L359">
        <v>7</v>
      </c>
      <c r="M359" t="s">
        <v>207</v>
      </c>
      <c r="N359" t="s">
        <v>243</v>
      </c>
      <c r="O359" t="s">
        <v>784</v>
      </c>
      <c r="P359" t="s">
        <v>310</v>
      </c>
      <c r="Q359" t="s">
        <v>317</v>
      </c>
      <c r="R359" t="s">
        <v>119</v>
      </c>
      <c r="S359" t="s">
        <v>8</v>
      </c>
      <c r="T359" s="1">
        <v>0</v>
      </c>
      <c r="U359" s="1">
        <v>0</v>
      </c>
      <c r="V359" s="1">
        <v>0</v>
      </c>
      <c r="W359" s="1">
        <v>0</v>
      </c>
      <c r="X359" s="1">
        <v>0</v>
      </c>
      <c r="Y359" s="1">
        <v>0</v>
      </c>
      <c r="Z359" s="1">
        <v>0</v>
      </c>
      <c r="AA359" s="1">
        <v>0</v>
      </c>
      <c r="AB359" s="1">
        <v>0</v>
      </c>
      <c r="AC359" s="1">
        <v>0</v>
      </c>
      <c r="AD359" s="1">
        <v>0</v>
      </c>
      <c r="AE359" s="1">
        <v>0</v>
      </c>
      <c r="AF359" s="1">
        <v>0</v>
      </c>
      <c r="AG359" s="1">
        <v>0</v>
      </c>
      <c r="AH359" s="1">
        <v>0</v>
      </c>
      <c r="AI359" s="1">
        <v>0</v>
      </c>
      <c r="AJ359" s="1">
        <v>0</v>
      </c>
      <c r="AK359" s="1">
        <v>0</v>
      </c>
      <c r="AL359" s="1">
        <v>0</v>
      </c>
      <c r="AM359" s="1">
        <v>0</v>
      </c>
      <c r="AN359" s="1">
        <v>0</v>
      </c>
      <c r="AO359" s="1">
        <v>0</v>
      </c>
      <c r="AP359" s="1">
        <v>0</v>
      </c>
      <c r="AQ359" s="1">
        <v>0</v>
      </c>
      <c r="AR359" s="2">
        <v>0</v>
      </c>
      <c r="AS359" s="2">
        <v>0</v>
      </c>
      <c r="AT359" s="2">
        <v>0</v>
      </c>
      <c r="AU359" s="2">
        <v>0</v>
      </c>
      <c r="AV359" s="2">
        <v>0</v>
      </c>
      <c r="AW359" s="2">
        <v>0</v>
      </c>
      <c r="AX359" s="2">
        <v>0</v>
      </c>
      <c r="AY359" s="2">
        <v>0</v>
      </c>
      <c r="AZ359" s="2">
        <v>0</v>
      </c>
      <c r="BA359" s="2">
        <v>0</v>
      </c>
      <c r="BB359" s="2">
        <v>0</v>
      </c>
      <c r="BC359" s="2">
        <v>0</v>
      </c>
      <c r="BD359" s="1">
        <v>87535</v>
      </c>
      <c r="BE359" s="1">
        <v>89155</v>
      </c>
      <c r="BF359" s="1">
        <v>101965</v>
      </c>
      <c r="BG359" s="1">
        <v>82009</v>
      </c>
      <c r="BH359" s="1">
        <v>44009</v>
      </c>
      <c r="BI359" s="1">
        <v>74025</v>
      </c>
      <c r="BJ359" s="1">
        <v>73424</v>
      </c>
      <c r="BK359" s="1">
        <v>87544</v>
      </c>
      <c r="BL359" s="1">
        <v>87480</v>
      </c>
      <c r="BM359" s="1">
        <v>69090</v>
      </c>
      <c r="BN359" s="1">
        <v>85468</v>
      </c>
      <c r="BO359" s="1">
        <v>90639</v>
      </c>
      <c r="BP359" s="1">
        <v>87535</v>
      </c>
      <c r="BQ359" s="1">
        <v>89155</v>
      </c>
      <c r="BR359" s="1">
        <v>101965</v>
      </c>
      <c r="BS359" s="1">
        <v>82009</v>
      </c>
      <c r="BT359" s="1">
        <v>44009</v>
      </c>
      <c r="BU359" s="1">
        <v>74025</v>
      </c>
      <c r="BV359" s="1">
        <v>73424</v>
      </c>
      <c r="BW359" s="1">
        <v>87544</v>
      </c>
      <c r="BX359" s="1">
        <v>87480</v>
      </c>
      <c r="BY359" s="1">
        <v>69090</v>
      </c>
      <c r="BZ359" s="1">
        <v>85468</v>
      </c>
      <c r="CA359" s="1">
        <v>90639</v>
      </c>
      <c r="CB359" s="1">
        <v>9615</v>
      </c>
      <c r="CC359" s="1">
        <v>9793</v>
      </c>
      <c r="CD359" s="1">
        <v>11200</v>
      </c>
      <c r="CE359" s="1">
        <v>9008</v>
      </c>
      <c r="CF359" s="1">
        <v>4834</v>
      </c>
      <c r="CG359" s="1">
        <v>8131</v>
      </c>
      <c r="CH359" s="1">
        <v>8065</v>
      </c>
      <c r="CI359" s="1">
        <v>9616</v>
      </c>
      <c r="CJ359" s="1">
        <v>9609</v>
      </c>
      <c r="CK359" s="1">
        <v>7589</v>
      </c>
      <c r="CL359" s="1">
        <v>9388</v>
      </c>
      <c r="CM359" s="1">
        <v>9956</v>
      </c>
      <c r="CN359" s="1">
        <v>0</v>
      </c>
      <c r="CO359" s="1">
        <v>0</v>
      </c>
      <c r="CP359" s="1">
        <v>972343</v>
      </c>
      <c r="CQ359" s="1">
        <v>972343</v>
      </c>
      <c r="CR359" s="1">
        <v>106804</v>
      </c>
      <c r="CS359">
        <v>2018</v>
      </c>
      <c r="CT359">
        <f t="shared" si="0"/>
        <v>9103.9942324257518</v>
      </c>
      <c r="CV359">
        <v>0</v>
      </c>
      <c r="CW359">
        <v>0</v>
      </c>
    </row>
    <row r="360" spans="1:101">
      <c r="A360" s="100">
        <v>58152</v>
      </c>
      <c r="B360" t="s">
        <v>122</v>
      </c>
      <c r="C360" t="s">
        <v>109</v>
      </c>
      <c r="D360" t="s">
        <v>785</v>
      </c>
      <c r="E360" t="s">
        <v>786</v>
      </c>
      <c r="F360">
        <v>58120</v>
      </c>
      <c r="G360" s="103" t="s">
        <v>121</v>
      </c>
      <c r="H360" t="s">
        <v>113</v>
      </c>
      <c r="I360" t="s">
        <v>114</v>
      </c>
      <c r="J360" t="s">
        <v>8</v>
      </c>
      <c r="K360">
        <v>622</v>
      </c>
      <c r="L360">
        <v>5</v>
      </c>
      <c r="M360" t="s">
        <v>155</v>
      </c>
      <c r="N360" t="s">
        <v>231</v>
      </c>
      <c r="O360" t="s">
        <v>117</v>
      </c>
      <c r="P360" t="s">
        <v>117</v>
      </c>
      <c r="Q360" t="s">
        <v>118</v>
      </c>
      <c r="R360" t="s">
        <v>142</v>
      </c>
      <c r="S360" t="s">
        <v>120</v>
      </c>
      <c r="T360" s="1">
        <v>25725</v>
      </c>
      <c r="U360" s="1">
        <v>25226</v>
      </c>
      <c r="V360" s="1">
        <v>29843</v>
      </c>
      <c r="W360" s="1">
        <v>25228</v>
      </c>
      <c r="X360" s="1">
        <v>23661</v>
      </c>
      <c r="Y360" s="1">
        <v>32144</v>
      </c>
      <c r="Z360" s="1">
        <v>38708</v>
      </c>
      <c r="AA360" s="1">
        <v>40470</v>
      </c>
      <c r="AB360" s="1">
        <v>33558</v>
      </c>
      <c r="AC360" s="1">
        <v>33493</v>
      </c>
      <c r="AD360" s="1">
        <v>35448</v>
      </c>
      <c r="AE360" s="1">
        <v>37001</v>
      </c>
      <c r="AF360" s="1">
        <v>9397</v>
      </c>
      <c r="AG360" s="1">
        <v>9215</v>
      </c>
      <c r="AH360" s="1">
        <v>10901</v>
      </c>
      <c r="AI360" s="1">
        <v>9216</v>
      </c>
      <c r="AJ360" s="1">
        <v>8644</v>
      </c>
      <c r="AK360" s="1">
        <v>11742</v>
      </c>
      <c r="AL360" s="1">
        <v>14141</v>
      </c>
      <c r="AM360" s="1">
        <v>14784</v>
      </c>
      <c r="AN360" s="1">
        <v>12259</v>
      </c>
      <c r="AO360" s="1">
        <v>12235</v>
      </c>
      <c r="AP360" s="1">
        <v>12949</v>
      </c>
      <c r="AQ360" s="1">
        <v>13517</v>
      </c>
      <c r="AR360" s="2">
        <v>1.024</v>
      </c>
      <c r="AS360" s="2">
        <v>1.024</v>
      </c>
      <c r="AT360" s="2">
        <v>1.024</v>
      </c>
      <c r="AU360" s="2">
        <v>1.024</v>
      </c>
      <c r="AV360" s="2">
        <v>1.024</v>
      </c>
      <c r="AW360" s="2">
        <v>1.024</v>
      </c>
      <c r="AX360" s="2">
        <v>1.024</v>
      </c>
      <c r="AY360" s="2">
        <v>1.024</v>
      </c>
      <c r="AZ360" s="2">
        <v>1.024</v>
      </c>
      <c r="BA360" s="2">
        <v>1.024</v>
      </c>
      <c r="BB360" s="2">
        <v>1.024</v>
      </c>
      <c r="BC360" s="2">
        <v>1.024</v>
      </c>
      <c r="BD360" s="1">
        <v>26342</v>
      </c>
      <c r="BE360" s="1">
        <v>25831</v>
      </c>
      <c r="BF360" s="1">
        <v>30559</v>
      </c>
      <c r="BG360" s="1">
        <v>25833</v>
      </c>
      <c r="BH360" s="1">
        <v>24229</v>
      </c>
      <c r="BI360" s="1">
        <v>32915</v>
      </c>
      <c r="BJ360" s="1">
        <v>39637</v>
      </c>
      <c r="BK360" s="1">
        <v>41441</v>
      </c>
      <c r="BL360" s="1">
        <v>34363</v>
      </c>
      <c r="BM360" s="1">
        <v>34297</v>
      </c>
      <c r="BN360" s="1">
        <v>36299</v>
      </c>
      <c r="BO360" s="1">
        <v>37889</v>
      </c>
      <c r="BP360" s="1">
        <v>9623</v>
      </c>
      <c r="BQ360" s="1">
        <v>9436</v>
      </c>
      <c r="BR360" s="1">
        <v>11163</v>
      </c>
      <c r="BS360" s="1">
        <v>9437</v>
      </c>
      <c r="BT360" s="1">
        <v>8851</v>
      </c>
      <c r="BU360" s="1">
        <v>12024</v>
      </c>
      <c r="BV360" s="1">
        <v>14480</v>
      </c>
      <c r="BW360" s="1">
        <v>15139</v>
      </c>
      <c r="BX360" s="1">
        <v>12553</v>
      </c>
      <c r="BY360" s="1">
        <v>12529</v>
      </c>
      <c r="BZ360" s="1">
        <v>13260</v>
      </c>
      <c r="CA360" s="1">
        <v>13841</v>
      </c>
      <c r="CB360" s="1">
        <v>2013.415</v>
      </c>
      <c r="CC360" s="1">
        <v>1974.354</v>
      </c>
      <c r="CD360" s="1">
        <v>2335.7159999999999</v>
      </c>
      <c r="CE360" s="1">
        <v>1974.5050000000001</v>
      </c>
      <c r="CF360" s="1">
        <v>1851.8589999999999</v>
      </c>
      <c r="CG360" s="1">
        <v>2515.8519999999999</v>
      </c>
      <c r="CH360" s="1">
        <v>3029.538</v>
      </c>
      <c r="CI360" s="1">
        <v>3167.4810000000002</v>
      </c>
      <c r="CJ360" s="1">
        <v>2626.4670000000001</v>
      </c>
      <c r="CK360" s="1">
        <v>2621.4050000000002</v>
      </c>
      <c r="CL360" s="1">
        <v>2774.422</v>
      </c>
      <c r="CM360" s="1">
        <v>2895.9859999999999</v>
      </c>
      <c r="CN360" s="1">
        <v>380505</v>
      </c>
      <c r="CO360" s="1">
        <v>139000</v>
      </c>
      <c r="CP360" s="1">
        <v>389635</v>
      </c>
      <c r="CQ360" s="1">
        <v>142336</v>
      </c>
      <c r="CR360" s="1">
        <v>29781</v>
      </c>
      <c r="CS360">
        <v>2018</v>
      </c>
      <c r="CT360">
        <f t="shared" si="0"/>
        <v>4779.4231221248447</v>
      </c>
      <c r="CV360">
        <v>475.6390309534886</v>
      </c>
      <c r="CW360">
        <v>62.229479811142177</v>
      </c>
    </row>
    <row r="361" spans="1:101">
      <c r="A361" s="100">
        <v>58153</v>
      </c>
      <c r="B361" t="s">
        <v>122</v>
      </c>
      <c r="C361" t="s">
        <v>109</v>
      </c>
      <c r="D361" t="s">
        <v>787</v>
      </c>
      <c r="E361" t="s">
        <v>787</v>
      </c>
      <c r="F361">
        <v>58122</v>
      </c>
      <c r="G361" s="103" t="s">
        <v>174</v>
      </c>
      <c r="H361" t="s">
        <v>113</v>
      </c>
      <c r="I361" t="s">
        <v>114</v>
      </c>
      <c r="J361" t="s">
        <v>8</v>
      </c>
      <c r="K361">
        <v>622</v>
      </c>
      <c r="L361">
        <v>5</v>
      </c>
      <c r="M361" t="s">
        <v>155</v>
      </c>
      <c r="N361" t="s">
        <v>231</v>
      </c>
      <c r="O361" t="s">
        <v>126</v>
      </c>
      <c r="P361" t="s">
        <v>126</v>
      </c>
      <c r="Q361" t="s">
        <v>118</v>
      </c>
      <c r="R361" t="s">
        <v>119</v>
      </c>
      <c r="S361" t="s">
        <v>127</v>
      </c>
      <c r="T361" s="1">
        <v>0</v>
      </c>
      <c r="U361" s="1">
        <v>0</v>
      </c>
      <c r="V361" s="1">
        <v>2</v>
      </c>
      <c r="W361" s="1">
        <v>0</v>
      </c>
      <c r="X361" s="1">
        <v>0</v>
      </c>
      <c r="Y361" s="1">
        <v>0</v>
      </c>
      <c r="Z361" s="1">
        <v>0</v>
      </c>
      <c r="AA361" s="1">
        <v>0</v>
      </c>
      <c r="AB361" s="1">
        <v>0</v>
      </c>
      <c r="AC361" s="1">
        <v>4</v>
      </c>
      <c r="AD361" s="1">
        <v>0</v>
      </c>
      <c r="AE361" s="1">
        <v>2</v>
      </c>
      <c r="AF361" s="1">
        <v>0</v>
      </c>
      <c r="AG361" s="1">
        <v>0</v>
      </c>
      <c r="AH361" s="1">
        <v>1</v>
      </c>
      <c r="AI361" s="1">
        <v>0</v>
      </c>
      <c r="AJ361" s="1">
        <v>0</v>
      </c>
      <c r="AK361" s="1">
        <v>0</v>
      </c>
      <c r="AL361" s="1">
        <v>0</v>
      </c>
      <c r="AM361" s="1">
        <v>0</v>
      </c>
      <c r="AN361" s="1">
        <v>0</v>
      </c>
      <c r="AO361" s="1">
        <v>1</v>
      </c>
      <c r="AP361" s="1">
        <v>0</v>
      </c>
      <c r="AQ361" s="1">
        <v>1</v>
      </c>
      <c r="AR361" s="2">
        <v>0</v>
      </c>
      <c r="AS361" s="2">
        <v>0</v>
      </c>
      <c r="AT361" s="2">
        <v>5.5</v>
      </c>
      <c r="AU361" s="2">
        <v>0</v>
      </c>
      <c r="AV361" s="2">
        <v>0</v>
      </c>
      <c r="AW361" s="2">
        <v>0</v>
      </c>
      <c r="AX361" s="2">
        <v>0</v>
      </c>
      <c r="AY361" s="2">
        <v>0</v>
      </c>
      <c r="AZ361" s="2">
        <v>0</v>
      </c>
      <c r="BA361" s="2">
        <v>5.5</v>
      </c>
      <c r="BB361" s="2">
        <v>0</v>
      </c>
      <c r="BC361" s="2">
        <v>5.5</v>
      </c>
      <c r="BD361" s="1">
        <v>0</v>
      </c>
      <c r="BE361" s="1">
        <v>0</v>
      </c>
      <c r="BF361" s="1">
        <v>11</v>
      </c>
      <c r="BG361" s="1">
        <v>0</v>
      </c>
      <c r="BH361" s="1">
        <v>0</v>
      </c>
      <c r="BI361" s="1">
        <v>0</v>
      </c>
      <c r="BJ361" s="1">
        <v>0</v>
      </c>
      <c r="BK361" s="1">
        <v>0</v>
      </c>
      <c r="BL361" s="1">
        <v>0</v>
      </c>
      <c r="BM361" s="1">
        <v>22</v>
      </c>
      <c r="BN361" s="1">
        <v>0</v>
      </c>
      <c r="BO361" s="1">
        <v>11</v>
      </c>
      <c r="BP361" s="1">
        <v>0</v>
      </c>
      <c r="BQ361" s="1">
        <v>0</v>
      </c>
      <c r="BR361" s="1">
        <v>3</v>
      </c>
      <c r="BS361" s="1">
        <v>0</v>
      </c>
      <c r="BT361" s="1">
        <v>0</v>
      </c>
      <c r="BU361" s="1">
        <v>0</v>
      </c>
      <c r="BV361" s="1">
        <v>0</v>
      </c>
      <c r="BW361" s="1">
        <v>0</v>
      </c>
      <c r="BX361" s="1">
        <v>0</v>
      </c>
      <c r="BY361" s="1">
        <v>7</v>
      </c>
      <c r="BZ361" s="1">
        <v>0</v>
      </c>
      <c r="CA361" s="1">
        <v>3</v>
      </c>
      <c r="CB361" s="1">
        <v>0</v>
      </c>
      <c r="CC361" s="1">
        <v>0</v>
      </c>
      <c r="CD361" s="1">
        <v>0.72699999999999998</v>
      </c>
      <c r="CE361" s="1">
        <v>0</v>
      </c>
      <c r="CF361" s="1">
        <v>0</v>
      </c>
      <c r="CG361" s="1">
        <v>0</v>
      </c>
      <c r="CH361" s="1">
        <v>0</v>
      </c>
      <c r="CI361" s="1">
        <v>0</v>
      </c>
      <c r="CJ361" s="1">
        <v>0</v>
      </c>
      <c r="CK361" s="1">
        <v>1.4830000000000001</v>
      </c>
      <c r="CL361" s="1">
        <v>0</v>
      </c>
      <c r="CM361" s="1">
        <v>0.67700000000000005</v>
      </c>
      <c r="CN361" s="1">
        <v>8</v>
      </c>
      <c r="CO361" s="1">
        <v>3</v>
      </c>
      <c r="CP361" s="1">
        <v>44</v>
      </c>
      <c r="CQ361" s="1">
        <v>13</v>
      </c>
      <c r="CR361" s="1">
        <v>2.887</v>
      </c>
      <c r="CS361">
        <v>2018</v>
      </c>
      <c r="CT361">
        <f t="shared" si="0"/>
        <v>4502.9442327675788</v>
      </c>
      <c r="CV361">
        <v>1587.3673828663013</v>
      </c>
      <c r="CW361">
        <v>241.92644560483984</v>
      </c>
    </row>
    <row r="362" spans="1:101">
      <c r="A362" s="100">
        <v>58153</v>
      </c>
      <c r="B362" t="s">
        <v>122</v>
      </c>
      <c r="C362" t="s">
        <v>109</v>
      </c>
      <c r="D362" t="s">
        <v>787</v>
      </c>
      <c r="E362" t="s">
        <v>787</v>
      </c>
      <c r="F362">
        <v>58122</v>
      </c>
      <c r="G362" s="103" t="s">
        <v>174</v>
      </c>
      <c r="H362" t="s">
        <v>113</v>
      </c>
      <c r="I362" t="s">
        <v>114</v>
      </c>
      <c r="J362" t="s">
        <v>8</v>
      </c>
      <c r="K362">
        <v>622</v>
      </c>
      <c r="L362">
        <v>5</v>
      </c>
      <c r="M362" t="s">
        <v>155</v>
      </c>
      <c r="N362" t="s">
        <v>231</v>
      </c>
      <c r="O362" t="s">
        <v>117</v>
      </c>
      <c r="P362" t="s">
        <v>117</v>
      </c>
      <c r="Q362" t="s">
        <v>118</v>
      </c>
      <c r="R362" t="s">
        <v>119</v>
      </c>
      <c r="S362" t="s">
        <v>120</v>
      </c>
      <c r="T362" s="1">
        <v>35247</v>
      </c>
      <c r="U362" s="1">
        <v>31880</v>
      </c>
      <c r="V362" s="1">
        <v>33560</v>
      </c>
      <c r="W362" s="1">
        <v>35187</v>
      </c>
      <c r="X362" s="1">
        <v>38136</v>
      </c>
      <c r="Y362" s="1">
        <v>36948</v>
      </c>
      <c r="Z362" s="1">
        <v>38599</v>
      </c>
      <c r="AA362" s="1">
        <v>38895</v>
      </c>
      <c r="AB362" s="1">
        <v>37482</v>
      </c>
      <c r="AC362" s="1">
        <v>34337</v>
      </c>
      <c r="AD362" s="1">
        <v>34100</v>
      </c>
      <c r="AE362" s="1">
        <v>35372</v>
      </c>
      <c r="AF362" s="1">
        <v>10980</v>
      </c>
      <c r="AG362" s="1">
        <v>10449</v>
      </c>
      <c r="AH362" s="1">
        <v>10512</v>
      </c>
      <c r="AI362" s="1">
        <v>12577</v>
      </c>
      <c r="AJ362" s="1">
        <v>12786</v>
      </c>
      <c r="AK362" s="1">
        <v>13444</v>
      </c>
      <c r="AL362" s="1">
        <v>12672</v>
      </c>
      <c r="AM362" s="1">
        <v>12719</v>
      </c>
      <c r="AN362" s="1">
        <v>12586</v>
      </c>
      <c r="AO362" s="1">
        <v>10968</v>
      </c>
      <c r="AP362" s="1">
        <v>12042</v>
      </c>
      <c r="AQ362" s="1">
        <v>10313</v>
      </c>
      <c r="AR362" s="2">
        <v>1</v>
      </c>
      <c r="AS362" s="2">
        <v>1</v>
      </c>
      <c r="AT362" s="2">
        <v>1</v>
      </c>
      <c r="AU362" s="2">
        <v>1</v>
      </c>
      <c r="AV362" s="2">
        <v>1</v>
      </c>
      <c r="AW362" s="2">
        <v>1</v>
      </c>
      <c r="AX362" s="2">
        <v>1</v>
      </c>
      <c r="AY362" s="2">
        <v>1</v>
      </c>
      <c r="AZ362" s="2">
        <v>1</v>
      </c>
      <c r="BA362" s="2">
        <v>1</v>
      </c>
      <c r="BB362" s="2">
        <v>1</v>
      </c>
      <c r="BC362" s="2">
        <v>1</v>
      </c>
      <c r="BD362" s="1">
        <v>35247</v>
      </c>
      <c r="BE362" s="1">
        <v>31880</v>
      </c>
      <c r="BF362" s="1">
        <v>33560</v>
      </c>
      <c r="BG362" s="1">
        <v>35187</v>
      </c>
      <c r="BH362" s="1">
        <v>38136</v>
      </c>
      <c r="BI362" s="1">
        <v>36948</v>
      </c>
      <c r="BJ362" s="1">
        <v>38599</v>
      </c>
      <c r="BK362" s="1">
        <v>38895</v>
      </c>
      <c r="BL362" s="1">
        <v>37482</v>
      </c>
      <c r="BM362" s="1">
        <v>34337</v>
      </c>
      <c r="BN362" s="1">
        <v>34100</v>
      </c>
      <c r="BO362" s="1">
        <v>35372</v>
      </c>
      <c r="BP362" s="1">
        <v>10980</v>
      </c>
      <c r="BQ362" s="1">
        <v>10449</v>
      </c>
      <c r="BR362" s="1">
        <v>10512</v>
      </c>
      <c r="BS362" s="1">
        <v>12577</v>
      </c>
      <c r="BT362" s="1">
        <v>12786</v>
      </c>
      <c r="BU362" s="1">
        <v>13444</v>
      </c>
      <c r="BV362" s="1">
        <v>12672</v>
      </c>
      <c r="BW362" s="1">
        <v>12719</v>
      </c>
      <c r="BX362" s="1">
        <v>12586</v>
      </c>
      <c r="BY362" s="1">
        <v>10968</v>
      </c>
      <c r="BZ362" s="1">
        <v>12042</v>
      </c>
      <c r="CA362" s="1">
        <v>10313</v>
      </c>
      <c r="CB362" s="1">
        <v>2317</v>
      </c>
      <c r="CC362" s="1">
        <v>2205</v>
      </c>
      <c r="CD362" s="1">
        <v>2218.2730000000001</v>
      </c>
      <c r="CE362" s="1">
        <v>2654</v>
      </c>
      <c r="CF362" s="1">
        <v>2698</v>
      </c>
      <c r="CG362" s="1">
        <v>2837</v>
      </c>
      <c r="CH362" s="1">
        <v>2674</v>
      </c>
      <c r="CI362" s="1">
        <v>2684</v>
      </c>
      <c r="CJ362" s="1">
        <v>2656</v>
      </c>
      <c r="CK362" s="1">
        <v>2314.5169999999998</v>
      </c>
      <c r="CL362" s="1">
        <v>2541</v>
      </c>
      <c r="CM362" s="1">
        <v>2176.3229999999999</v>
      </c>
      <c r="CN362" s="1">
        <v>429743</v>
      </c>
      <c r="CO362" s="1">
        <v>142048</v>
      </c>
      <c r="CP362" s="1">
        <v>429743</v>
      </c>
      <c r="CQ362" s="1">
        <v>142048</v>
      </c>
      <c r="CR362" s="1">
        <v>29975.113000000001</v>
      </c>
      <c r="CS362">
        <v>2018</v>
      </c>
      <c r="CT362">
        <f t="shared" si="0"/>
        <v>4738.8645373914014</v>
      </c>
      <c r="CV362">
        <v>475.6390309534886</v>
      </c>
      <c r="CW362">
        <v>68.190750132966997</v>
      </c>
    </row>
    <row r="363" spans="1:101">
      <c r="A363" s="100">
        <v>58158</v>
      </c>
      <c r="B363" t="s">
        <v>122</v>
      </c>
      <c r="C363" t="s">
        <v>109</v>
      </c>
      <c r="D363" t="s">
        <v>788</v>
      </c>
      <c r="E363" t="s">
        <v>789</v>
      </c>
      <c r="F363">
        <v>58131</v>
      </c>
      <c r="G363" s="103" t="s">
        <v>121</v>
      </c>
      <c r="H363" t="s">
        <v>113</v>
      </c>
      <c r="I363" t="s">
        <v>114</v>
      </c>
      <c r="J363" t="s">
        <v>8</v>
      </c>
      <c r="K363">
        <v>611</v>
      </c>
      <c r="L363">
        <v>5</v>
      </c>
      <c r="M363" t="s">
        <v>155</v>
      </c>
      <c r="N363" t="s">
        <v>242</v>
      </c>
      <c r="O363" t="s">
        <v>117</v>
      </c>
      <c r="P363" t="s">
        <v>117</v>
      </c>
      <c r="Q363" t="s">
        <v>118</v>
      </c>
      <c r="R363" t="s">
        <v>142</v>
      </c>
      <c r="S363" t="s">
        <v>120</v>
      </c>
      <c r="T363" s="1">
        <v>9469</v>
      </c>
      <c r="U363" s="1">
        <v>9286</v>
      </c>
      <c r="V363" s="1">
        <v>10985</v>
      </c>
      <c r="W363" s="1">
        <v>9286</v>
      </c>
      <c r="X363" s="1">
        <v>8710</v>
      </c>
      <c r="Y363" s="1">
        <v>11833</v>
      </c>
      <c r="Z363" s="1">
        <v>14249</v>
      </c>
      <c r="AA363" s="1">
        <v>14897</v>
      </c>
      <c r="AB363" s="1">
        <v>12353</v>
      </c>
      <c r="AC363" s="1">
        <v>12329</v>
      </c>
      <c r="AD363" s="1">
        <v>13049</v>
      </c>
      <c r="AE363" s="1">
        <v>13620</v>
      </c>
      <c r="AF363" s="1">
        <v>7456</v>
      </c>
      <c r="AG363" s="1">
        <v>7311</v>
      </c>
      <c r="AH363" s="1">
        <v>8649</v>
      </c>
      <c r="AI363" s="1">
        <v>7312</v>
      </c>
      <c r="AJ363" s="1">
        <v>6858</v>
      </c>
      <c r="AK363" s="1">
        <v>9317</v>
      </c>
      <c r="AL363" s="1">
        <v>11218</v>
      </c>
      <c r="AM363" s="1">
        <v>11729</v>
      </c>
      <c r="AN363" s="1">
        <v>9726</v>
      </c>
      <c r="AO363" s="1">
        <v>9708</v>
      </c>
      <c r="AP363" s="1">
        <v>10274</v>
      </c>
      <c r="AQ363" s="1">
        <v>10724</v>
      </c>
      <c r="AR363" s="2">
        <v>1.026</v>
      </c>
      <c r="AS363" s="2">
        <v>1.026</v>
      </c>
      <c r="AT363" s="2">
        <v>1.026</v>
      </c>
      <c r="AU363" s="2">
        <v>1.026</v>
      </c>
      <c r="AV363" s="2">
        <v>1.026</v>
      </c>
      <c r="AW363" s="2">
        <v>1.026</v>
      </c>
      <c r="AX363" s="2">
        <v>1.026</v>
      </c>
      <c r="AY363" s="2">
        <v>1.026</v>
      </c>
      <c r="AZ363" s="2">
        <v>1.026</v>
      </c>
      <c r="BA363" s="2">
        <v>1.026</v>
      </c>
      <c r="BB363" s="2">
        <v>1.026</v>
      </c>
      <c r="BC363" s="2">
        <v>1.026</v>
      </c>
      <c r="BD363" s="1">
        <v>9715</v>
      </c>
      <c r="BE363" s="1">
        <v>9527</v>
      </c>
      <c r="BF363" s="1">
        <v>11271</v>
      </c>
      <c r="BG363" s="1">
        <v>9527</v>
      </c>
      <c r="BH363" s="1">
        <v>8936</v>
      </c>
      <c r="BI363" s="1">
        <v>12141</v>
      </c>
      <c r="BJ363" s="1">
        <v>14619</v>
      </c>
      <c r="BK363" s="1">
        <v>15284</v>
      </c>
      <c r="BL363" s="1">
        <v>12674</v>
      </c>
      <c r="BM363" s="1">
        <v>12650</v>
      </c>
      <c r="BN363" s="1">
        <v>13388</v>
      </c>
      <c r="BO363" s="1">
        <v>13974</v>
      </c>
      <c r="BP363" s="1">
        <v>7650</v>
      </c>
      <c r="BQ363" s="1">
        <v>7501</v>
      </c>
      <c r="BR363" s="1">
        <v>8874</v>
      </c>
      <c r="BS363" s="1">
        <v>7502</v>
      </c>
      <c r="BT363" s="1">
        <v>7036</v>
      </c>
      <c r="BU363" s="1">
        <v>9559</v>
      </c>
      <c r="BV363" s="1">
        <v>11510</v>
      </c>
      <c r="BW363" s="1">
        <v>12034</v>
      </c>
      <c r="BX363" s="1">
        <v>9979</v>
      </c>
      <c r="BY363" s="1">
        <v>9960</v>
      </c>
      <c r="BZ363" s="1">
        <v>10541</v>
      </c>
      <c r="CA363" s="1">
        <v>11003</v>
      </c>
      <c r="CB363" s="1">
        <v>988.72699999999998</v>
      </c>
      <c r="CC363" s="1">
        <v>969.54499999999996</v>
      </c>
      <c r="CD363" s="1">
        <v>1146.999</v>
      </c>
      <c r="CE363" s="1">
        <v>969.61900000000003</v>
      </c>
      <c r="CF363" s="1">
        <v>909.39099999999996</v>
      </c>
      <c r="CG363" s="1">
        <v>1235.4580000000001</v>
      </c>
      <c r="CH363" s="1">
        <v>1487.7139999999999</v>
      </c>
      <c r="CI363" s="1">
        <v>1555.453</v>
      </c>
      <c r="CJ363" s="1">
        <v>1289.778</v>
      </c>
      <c r="CK363" s="1">
        <v>1287.2919999999999</v>
      </c>
      <c r="CL363" s="1">
        <v>1362.434</v>
      </c>
      <c r="CM363" s="1">
        <v>1422.13</v>
      </c>
      <c r="CN363" s="1">
        <v>140066</v>
      </c>
      <c r="CO363" s="1">
        <v>110282</v>
      </c>
      <c r="CP363" s="1">
        <v>143706</v>
      </c>
      <c r="CQ363" s="1">
        <v>113149</v>
      </c>
      <c r="CR363" s="1">
        <v>14624.54</v>
      </c>
      <c r="CS363">
        <v>2018</v>
      </c>
      <c r="CT363">
        <f t="shared" si="0"/>
        <v>7736.9271101860295</v>
      </c>
      <c r="CV363">
        <v>475.6390309534886</v>
      </c>
      <c r="CW363">
        <v>46.738005149018036</v>
      </c>
    </row>
    <row r="364" spans="1:101">
      <c r="A364" s="100">
        <v>58160</v>
      </c>
      <c r="B364" t="s">
        <v>122</v>
      </c>
      <c r="C364" t="s">
        <v>109</v>
      </c>
      <c r="D364" t="s">
        <v>790</v>
      </c>
      <c r="E364" t="s">
        <v>791</v>
      </c>
      <c r="F364">
        <v>58109</v>
      </c>
      <c r="G364" s="103" t="s">
        <v>112</v>
      </c>
      <c r="H364" t="s">
        <v>113</v>
      </c>
      <c r="I364" t="s">
        <v>114</v>
      </c>
      <c r="J364" t="s">
        <v>8</v>
      </c>
      <c r="K364">
        <v>611</v>
      </c>
      <c r="L364">
        <v>5</v>
      </c>
      <c r="M364" t="s">
        <v>155</v>
      </c>
      <c r="N364" t="s">
        <v>242</v>
      </c>
      <c r="O364" t="s">
        <v>126</v>
      </c>
      <c r="P364" t="s">
        <v>126</v>
      </c>
      <c r="Q364" t="s">
        <v>118</v>
      </c>
      <c r="R364" t="s">
        <v>142</v>
      </c>
      <c r="S364" t="s">
        <v>127</v>
      </c>
      <c r="T364" s="1">
        <v>9</v>
      </c>
      <c r="U364" s="1">
        <v>0</v>
      </c>
      <c r="V364" s="1">
        <v>0</v>
      </c>
      <c r="W364" s="1">
        <v>0</v>
      </c>
      <c r="X364" s="1">
        <v>0</v>
      </c>
      <c r="Y364" s="1">
        <v>0</v>
      </c>
      <c r="Z364" s="1">
        <v>0</v>
      </c>
      <c r="AA364" s="1">
        <v>1</v>
      </c>
      <c r="AB364" s="1">
        <v>0</v>
      </c>
      <c r="AC364" s="1">
        <v>0</v>
      </c>
      <c r="AD364" s="1">
        <v>0</v>
      </c>
      <c r="AE364" s="1">
        <v>0</v>
      </c>
      <c r="AF364" s="1">
        <v>3</v>
      </c>
      <c r="AG364" s="1">
        <v>0</v>
      </c>
      <c r="AH364" s="1">
        <v>0</v>
      </c>
      <c r="AI364" s="1">
        <v>0</v>
      </c>
      <c r="AJ364" s="1">
        <v>0</v>
      </c>
      <c r="AK364" s="1">
        <v>0</v>
      </c>
      <c r="AL364" s="1">
        <v>0</v>
      </c>
      <c r="AM364" s="1">
        <v>0</v>
      </c>
      <c r="AN364" s="1">
        <v>0</v>
      </c>
      <c r="AO364" s="1">
        <v>0</v>
      </c>
      <c r="AP364" s="1">
        <v>0</v>
      </c>
      <c r="AQ364" s="1">
        <v>0</v>
      </c>
      <c r="AR364" s="2">
        <v>5.7960000000000003</v>
      </c>
      <c r="AS364" s="2">
        <v>0</v>
      </c>
      <c r="AT364" s="2">
        <v>0</v>
      </c>
      <c r="AU364" s="2">
        <v>0</v>
      </c>
      <c r="AV364" s="2">
        <v>0</v>
      </c>
      <c r="AW364" s="2">
        <v>0</v>
      </c>
      <c r="AX364" s="2">
        <v>0</v>
      </c>
      <c r="AY364" s="2">
        <v>5.7960000000000003</v>
      </c>
      <c r="AZ364" s="2">
        <v>0</v>
      </c>
      <c r="BA364" s="2">
        <v>0</v>
      </c>
      <c r="BB364" s="2">
        <v>0</v>
      </c>
      <c r="BC364" s="2">
        <v>0</v>
      </c>
      <c r="BD364" s="1">
        <v>52</v>
      </c>
      <c r="BE364" s="1">
        <v>0</v>
      </c>
      <c r="BF364" s="1">
        <v>0</v>
      </c>
      <c r="BG364" s="1">
        <v>0</v>
      </c>
      <c r="BH364" s="1">
        <v>0</v>
      </c>
      <c r="BI364" s="1">
        <v>0</v>
      </c>
      <c r="BJ364" s="1">
        <v>0</v>
      </c>
      <c r="BK364" s="1">
        <v>6</v>
      </c>
      <c r="BL364" s="1">
        <v>0</v>
      </c>
      <c r="BM364" s="1">
        <v>0</v>
      </c>
      <c r="BN364" s="1">
        <v>0</v>
      </c>
      <c r="BO364" s="1">
        <v>0</v>
      </c>
      <c r="BP364" s="1">
        <v>15</v>
      </c>
      <c r="BQ364" s="1">
        <v>0</v>
      </c>
      <c r="BR364" s="1">
        <v>0</v>
      </c>
      <c r="BS364" s="1">
        <v>0</v>
      </c>
      <c r="BT364" s="1">
        <v>0</v>
      </c>
      <c r="BU364" s="1">
        <v>0</v>
      </c>
      <c r="BV364" s="1">
        <v>0</v>
      </c>
      <c r="BW364" s="1">
        <v>1</v>
      </c>
      <c r="BX364" s="1">
        <v>0</v>
      </c>
      <c r="BY364" s="1">
        <v>0</v>
      </c>
      <c r="BZ364" s="1">
        <v>0</v>
      </c>
      <c r="CA364" s="1">
        <v>0</v>
      </c>
      <c r="CB364" s="1">
        <v>3.3559999999999999</v>
      </c>
      <c r="CC364" s="1">
        <v>0.129</v>
      </c>
      <c r="CD364" s="1">
        <v>0.14299999999999999</v>
      </c>
      <c r="CE364" s="1">
        <v>0.11</v>
      </c>
      <c r="CF364" s="1">
        <v>0.122</v>
      </c>
      <c r="CG364" s="1">
        <v>0.105</v>
      </c>
      <c r="CH364" s="1">
        <v>0.14499999999999999</v>
      </c>
      <c r="CI364" s="1">
        <v>0.26</v>
      </c>
      <c r="CJ364" s="1">
        <v>0.128</v>
      </c>
      <c r="CK364" s="1">
        <v>0.11600000000000001</v>
      </c>
      <c r="CL364" s="1">
        <v>0.249</v>
      </c>
      <c r="CM364" s="1">
        <v>0.13700000000000001</v>
      </c>
      <c r="CN364" s="1">
        <v>10</v>
      </c>
      <c r="CO364" s="1">
        <v>3</v>
      </c>
      <c r="CP364" s="1">
        <v>58</v>
      </c>
      <c r="CQ364" s="1">
        <v>16</v>
      </c>
      <c r="CR364" s="1">
        <v>5</v>
      </c>
      <c r="CS364">
        <v>2018</v>
      </c>
      <c r="CT364">
        <f t="shared" si="0"/>
        <v>3200</v>
      </c>
      <c r="CV364">
        <v>1587.3673828663013</v>
      </c>
      <c r="CW364">
        <v>184.13461641249094</v>
      </c>
    </row>
    <row r="365" spans="1:101">
      <c r="A365" s="100">
        <v>58160</v>
      </c>
      <c r="B365" t="s">
        <v>122</v>
      </c>
      <c r="C365" t="s">
        <v>109</v>
      </c>
      <c r="D365" t="s">
        <v>790</v>
      </c>
      <c r="E365" t="s">
        <v>791</v>
      </c>
      <c r="F365">
        <v>58109</v>
      </c>
      <c r="G365" s="103" t="s">
        <v>112</v>
      </c>
      <c r="H365" t="s">
        <v>113</v>
      </c>
      <c r="I365" t="s">
        <v>114</v>
      </c>
      <c r="J365" t="s">
        <v>8</v>
      </c>
      <c r="K365">
        <v>611</v>
      </c>
      <c r="L365">
        <v>5</v>
      </c>
      <c r="M365" t="s">
        <v>155</v>
      </c>
      <c r="N365" t="s">
        <v>243</v>
      </c>
      <c r="O365" t="s">
        <v>126</v>
      </c>
      <c r="P365" t="s">
        <v>126</v>
      </c>
      <c r="Q365" t="s">
        <v>118</v>
      </c>
      <c r="R365" t="s">
        <v>142</v>
      </c>
      <c r="S365" t="s">
        <v>127</v>
      </c>
      <c r="T365" s="1">
        <v>293</v>
      </c>
      <c r="U365" s="1">
        <v>11</v>
      </c>
      <c r="V365" s="1">
        <v>13</v>
      </c>
      <c r="W365" s="1">
        <v>10</v>
      </c>
      <c r="X365" s="1">
        <v>11</v>
      </c>
      <c r="Y365" s="1">
        <v>9</v>
      </c>
      <c r="Z365" s="1">
        <v>13</v>
      </c>
      <c r="AA365" s="1">
        <v>23</v>
      </c>
      <c r="AB365" s="1">
        <v>11</v>
      </c>
      <c r="AC365" s="1">
        <v>10</v>
      </c>
      <c r="AD365" s="1">
        <v>22</v>
      </c>
      <c r="AE365" s="1">
        <v>12</v>
      </c>
      <c r="AF365" s="1">
        <v>26</v>
      </c>
      <c r="AG365" s="1">
        <v>1</v>
      </c>
      <c r="AH365" s="1">
        <v>1</v>
      </c>
      <c r="AI365" s="1">
        <v>1</v>
      </c>
      <c r="AJ365" s="1">
        <v>1</v>
      </c>
      <c r="AK365" s="1">
        <v>1</v>
      </c>
      <c r="AL365" s="1">
        <v>1</v>
      </c>
      <c r="AM365" s="1">
        <v>2</v>
      </c>
      <c r="AN365" s="1">
        <v>1</v>
      </c>
      <c r="AO365" s="1">
        <v>1</v>
      </c>
      <c r="AP365" s="1">
        <v>2</v>
      </c>
      <c r="AQ365" s="1">
        <v>1</v>
      </c>
      <c r="AR365" s="2">
        <v>5.7960000000000003</v>
      </c>
      <c r="AS365" s="2">
        <v>5.7960000000000003</v>
      </c>
      <c r="AT365" s="2">
        <v>5.7960000000000003</v>
      </c>
      <c r="AU365" s="2">
        <v>5.7960000000000003</v>
      </c>
      <c r="AV365" s="2">
        <v>5.7960000000000003</v>
      </c>
      <c r="AW365" s="2">
        <v>5.7960000000000003</v>
      </c>
      <c r="AX365" s="2">
        <v>5.7960000000000003</v>
      </c>
      <c r="AY365" s="2">
        <v>5.7960000000000003</v>
      </c>
      <c r="AZ365" s="2">
        <v>5.7960000000000003</v>
      </c>
      <c r="BA365" s="2">
        <v>5.7960000000000003</v>
      </c>
      <c r="BB365" s="2">
        <v>5.7960000000000003</v>
      </c>
      <c r="BC365" s="2">
        <v>5.7960000000000003</v>
      </c>
      <c r="BD365" s="1">
        <v>1698</v>
      </c>
      <c r="BE365" s="1">
        <v>64</v>
      </c>
      <c r="BF365" s="1">
        <v>75</v>
      </c>
      <c r="BG365" s="1">
        <v>58</v>
      </c>
      <c r="BH365" s="1">
        <v>64</v>
      </c>
      <c r="BI365" s="1">
        <v>52</v>
      </c>
      <c r="BJ365" s="1">
        <v>75</v>
      </c>
      <c r="BK365" s="1">
        <v>133</v>
      </c>
      <c r="BL365" s="1">
        <v>64</v>
      </c>
      <c r="BM365" s="1">
        <v>58</v>
      </c>
      <c r="BN365" s="1">
        <v>128</v>
      </c>
      <c r="BO365" s="1">
        <v>70</v>
      </c>
      <c r="BP365" s="1">
        <v>148</v>
      </c>
      <c r="BQ365" s="1">
        <v>6</v>
      </c>
      <c r="BR365" s="1">
        <v>6</v>
      </c>
      <c r="BS365" s="1">
        <v>5</v>
      </c>
      <c r="BT365" s="1">
        <v>5</v>
      </c>
      <c r="BU365" s="1">
        <v>5</v>
      </c>
      <c r="BV365" s="1">
        <v>6</v>
      </c>
      <c r="BW365" s="1">
        <v>11</v>
      </c>
      <c r="BX365" s="1">
        <v>6</v>
      </c>
      <c r="BY365" s="1">
        <v>5</v>
      </c>
      <c r="BZ365" s="1">
        <v>11</v>
      </c>
      <c r="CA365" s="1">
        <v>6</v>
      </c>
      <c r="CB365" s="1">
        <v>27.367000000000001</v>
      </c>
      <c r="CC365" s="1">
        <v>1.0529999999999999</v>
      </c>
      <c r="CD365" s="1">
        <v>1.169</v>
      </c>
      <c r="CE365" s="1">
        <v>0.89600000000000002</v>
      </c>
      <c r="CF365" s="1">
        <v>0.99399999999999999</v>
      </c>
      <c r="CG365" s="1">
        <v>0.85599999999999998</v>
      </c>
      <c r="CH365" s="1">
        <v>1.179</v>
      </c>
      <c r="CI365" s="1">
        <v>2.1240000000000001</v>
      </c>
      <c r="CJ365" s="1">
        <v>1.0449999999999999</v>
      </c>
      <c r="CK365" s="1">
        <v>0.94599999999999995</v>
      </c>
      <c r="CL365" s="1">
        <v>2.0339999999999998</v>
      </c>
      <c r="CM365" s="1">
        <v>1.119</v>
      </c>
      <c r="CN365" s="1">
        <v>438</v>
      </c>
      <c r="CO365" s="1">
        <v>39</v>
      </c>
      <c r="CP365" s="1">
        <v>2539</v>
      </c>
      <c r="CQ365" s="1">
        <v>220</v>
      </c>
      <c r="CR365" s="1">
        <v>40.781999999999996</v>
      </c>
      <c r="CS365">
        <v>2018</v>
      </c>
      <c r="CT365">
        <f t="shared" si="0"/>
        <v>5394.5368054533865</v>
      </c>
      <c r="CV365">
        <v>1587.3673828663013</v>
      </c>
      <c r="CW365">
        <v>988.26094480347695</v>
      </c>
    </row>
    <row r="366" spans="1:101">
      <c r="A366" s="100">
        <v>58160</v>
      </c>
      <c r="B366" t="s">
        <v>122</v>
      </c>
      <c r="C366" t="s">
        <v>109</v>
      </c>
      <c r="D366" t="s">
        <v>790</v>
      </c>
      <c r="E366" t="s">
        <v>791</v>
      </c>
      <c r="F366">
        <v>58109</v>
      </c>
      <c r="G366" s="103" t="s">
        <v>112</v>
      </c>
      <c r="H366" t="s">
        <v>113</v>
      </c>
      <c r="I366" t="s">
        <v>114</v>
      </c>
      <c r="J366" t="s">
        <v>8</v>
      </c>
      <c r="K366">
        <v>611</v>
      </c>
      <c r="L366">
        <v>5</v>
      </c>
      <c r="M366" t="s">
        <v>155</v>
      </c>
      <c r="N366" t="s">
        <v>243</v>
      </c>
      <c r="O366" t="s">
        <v>117</v>
      </c>
      <c r="P366" t="s">
        <v>117</v>
      </c>
      <c r="Q366" t="s">
        <v>118</v>
      </c>
      <c r="R366" t="s">
        <v>142</v>
      </c>
      <c r="S366" t="s">
        <v>120</v>
      </c>
      <c r="T366" s="1">
        <v>14361</v>
      </c>
      <c r="U366" s="1">
        <v>14084</v>
      </c>
      <c r="V366" s="1">
        <v>15420</v>
      </c>
      <c r="W366" s="1">
        <v>9574</v>
      </c>
      <c r="X366" s="1">
        <v>9524</v>
      </c>
      <c r="Y366" s="1">
        <v>11976</v>
      </c>
      <c r="Z366" s="1">
        <v>22666</v>
      </c>
      <c r="AA366" s="1">
        <v>25293</v>
      </c>
      <c r="AB366" s="1">
        <v>16160</v>
      </c>
      <c r="AC366" s="1">
        <v>12817</v>
      </c>
      <c r="AD366" s="1">
        <v>9689</v>
      </c>
      <c r="AE366" s="1">
        <v>10935</v>
      </c>
      <c r="AF366" s="1">
        <v>1247</v>
      </c>
      <c r="AG366" s="1">
        <v>1222</v>
      </c>
      <c r="AH366" s="1">
        <v>1339</v>
      </c>
      <c r="AI366" s="1">
        <v>831</v>
      </c>
      <c r="AJ366" s="1">
        <v>827</v>
      </c>
      <c r="AK366" s="1">
        <v>1040</v>
      </c>
      <c r="AL366" s="1">
        <v>1968</v>
      </c>
      <c r="AM366" s="1">
        <v>2196</v>
      </c>
      <c r="AN366" s="1">
        <v>1403</v>
      </c>
      <c r="AO366" s="1">
        <v>1113</v>
      </c>
      <c r="AP366" s="1">
        <v>841</v>
      </c>
      <c r="AQ366" s="1">
        <v>950</v>
      </c>
      <c r="AR366" s="2">
        <v>1.03</v>
      </c>
      <c r="AS366" s="2">
        <v>1.03</v>
      </c>
      <c r="AT366" s="2">
        <v>1.03</v>
      </c>
      <c r="AU366" s="2">
        <v>1.03</v>
      </c>
      <c r="AV366" s="2">
        <v>1.03</v>
      </c>
      <c r="AW366" s="2">
        <v>1.03</v>
      </c>
      <c r="AX366" s="2">
        <v>1.03</v>
      </c>
      <c r="AY366" s="2">
        <v>1.03</v>
      </c>
      <c r="AZ366" s="2">
        <v>1.03</v>
      </c>
      <c r="BA366" s="2">
        <v>1.03</v>
      </c>
      <c r="BB366" s="2">
        <v>1.03</v>
      </c>
      <c r="BC366" s="2">
        <v>1.03</v>
      </c>
      <c r="BD366" s="1">
        <v>14792</v>
      </c>
      <c r="BE366" s="1">
        <v>14507</v>
      </c>
      <c r="BF366" s="1">
        <v>15883</v>
      </c>
      <c r="BG366" s="1">
        <v>9861</v>
      </c>
      <c r="BH366" s="1">
        <v>9810</v>
      </c>
      <c r="BI366" s="1">
        <v>12335</v>
      </c>
      <c r="BJ366" s="1">
        <v>23346</v>
      </c>
      <c r="BK366" s="1">
        <v>26052</v>
      </c>
      <c r="BL366" s="1">
        <v>16645</v>
      </c>
      <c r="BM366" s="1">
        <v>13202</v>
      </c>
      <c r="BN366" s="1">
        <v>9980</v>
      </c>
      <c r="BO366" s="1">
        <v>11263</v>
      </c>
      <c r="BP366" s="1">
        <v>1284</v>
      </c>
      <c r="BQ366" s="1">
        <v>1259</v>
      </c>
      <c r="BR366" s="1">
        <v>1379</v>
      </c>
      <c r="BS366" s="1">
        <v>856</v>
      </c>
      <c r="BT366" s="1">
        <v>852</v>
      </c>
      <c r="BU366" s="1">
        <v>1071</v>
      </c>
      <c r="BV366" s="1">
        <v>2027</v>
      </c>
      <c r="BW366" s="1">
        <v>2262</v>
      </c>
      <c r="BX366" s="1">
        <v>1445</v>
      </c>
      <c r="BY366" s="1">
        <v>1146</v>
      </c>
      <c r="BZ366" s="1">
        <v>866</v>
      </c>
      <c r="CA366" s="1">
        <v>978</v>
      </c>
      <c r="CB366" s="1">
        <v>237.62299999999999</v>
      </c>
      <c r="CC366" s="1">
        <v>233.03100000000001</v>
      </c>
      <c r="CD366" s="1">
        <v>255.142</v>
      </c>
      <c r="CE366" s="1">
        <v>158.41800000000001</v>
      </c>
      <c r="CF366" s="1">
        <v>157.59399999999999</v>
      </c>
      <c r="CG366" s="1">
        <v>198.15899999999999</v>
      </c>
      <c r="CH366" s="1">
        <v>375.03699999999998</v>
      </c>
      <c r="CI366" s="1">
        <v>418.50200000000001</v>
      </c>
      <c r="CJ366" s="1">
        <v>267.38799999999998</v>
      </c>
      <c r="CK366" s="1">
        <v>212.08</v>
      </c>
      <c r="CL366" s="1">
        <v>160.31299999999999</v>
      </c>
      <c r="CM366" s="1">
        <v>180.93100000000001</v>
      </c>
      <c r="CN366" s="1">
        <v>172499</v>
      </c>
      <c r="CO366" s="1">
        <v>14977</v>
      </c>
      <c r="CP366" s="1">
        <v>177676</v>
      </c>
      <c r="CQ366" s="1">
        <v>15425</v>
      </c>
      <c r="CR366" s="1">
        <v>2854.2179999999998</v>
      </c>
      <c r="CS366">
        <v>2018</v>
      </c>
      <c r="CT366">
        <f t="shared" si="0"/>
        <v>5404.2823638558793</v>
      </c>
      <c r="CV366">
        <v>475.6390309534886</v>
      </c>
      <c r="CW366">
        <v>296.08684572689276</v>
      </c>
    </row>
    <row r="367" spans="1:101">
      <c r="A367" s="100">
        <v>58160</v>
      </c>
      <c r="B367" t="s">
        <v>122</v>
      </c>
      <c r="C367" t="s">
        <v>109</v>
      </c>
      <c r="D367" t="s">
        <v>790</v>
      </c>
      <c r="E367" t="s">
        <v>791</v>
      </c>
      <c r="F367">
        <v>58109</v>
      </c>
      <c r="G367" s="103" t="s">
        <v>112</v>
      </c>
      <c r="H367" t="s">
        <v>113</v>
      </c>
      <c r="I367" t="s">
        <v>114</v>
      </c>
      <c r="J367" t="s">
        <v>8</v>
      </c>
      <c r="K367">
        <v>611</v>
      </c>
      <c r="L367">
        <v>5</v>
      </c>
      <c r="M367" t="s">
        <v>155</v>
      </c>
      <c r="N367" t="s">
        <v>243</v>
      </c>
      <c r="O367" t="s">
        <v>128</v>
      </c>
      <c r="P367" t="s">
        <v>128</v>
      </c>
      <c r="Q367" t="s">
        <v>118</v>
      </c>
      <c r="R367" t="s">
        <v>142</v>
      </c>
      <c r="S367" t="s">
        <v>127</v>
      </c>
      <c r="T367" s="1">
        <v>0</v>
      </c>
      <c r="U367" s="1">
        <v>0</v>
      </c>
      <c r="V367" s="1">
        <v>0</v>
      </c>
      <c r="W367" s="1">
        <v>0</v>
      </c>
      <c r="X367" s="1">
        <v>0</v>
      </c>
      <c r="Y367" s="1">
        <v>0</v>
      </c>
      <c r="Z367" s="1">
        <v>0</v>
      </c>
      <c r="AA367" s="1">
        <v>0</v>
      </c>
      <c r="AB367" s="1">
        <v>0</v>
      </c>
      <c r="AC367" s="1">
        <v>0</v>
      </c>
      <c r="AD367" s="1">
        <v>0</v>
      </c>
      <c r="AE367" s="1">
        <v>0</v>
      </c>
      <c r="AF367" s="1">
        <v>0</v>
      </c>
      <c r="AG367" s="1">
        <v>0</v>
      </c>
      <c r="AH367" s="1">
        <v>0</v>
      </c>
      <c r="AI367" s="1">
        <v>0</v>
      </c>
      <c r="AJ367" s="1">
        <v>0</v>
      </c>
      <c r="AK367" s="1">
        <v>0</v>
      </c>
      <c r="AL367" s="1">
        <v>0</v>
      </c>
      <c r="AM367" s="1">
        <v>0</v>
      </c>
      <c r="AN367" s="1">
        <v>0</v>
      </c>
      <c r="AO367" s="1">
        <v>0</v>
      </c>
      <c r="AP367" s="1">
        <v>0</v>
      </c>
      <c r="AQ367" s="1">
        <v>0</v>
      </c>
      <c r="AR367" s="2">
        <v>0</v>
      </c>
      <c r="AS367" s="2">
        <v>0</v>
      </c>
      <c r="AT367" s="2">
        <v>0</v>
      </c>
      <c r="AU367" s="2">
        <v>0</v>
      </c>
      <c r="AV367" s="2">
        <v>0</v>
      </c>
      <c r="AW367" s="2">
        <v>0</v>
      </c>
      <c r="AX367" s="2">
        <v>0</v>
      </c>
      <c r="AY367" s="2">
        <v>0</v>
      </c>
      <c r="AZ367" s="2">
        <v>0</v>
      </c>
      <c r="BA367" s="2">
        <v>0</v>
      </c>
      <c r="BB367" s="2">
        <v>0</v>
      </c>
      <c r="BC367" s="2">
        <v>0</v>
      </c>
      <c r="BD367" s="1">
        <v>0</v>
      </c>
      <c r="BE367" s="1">
        <v>0</v>
      </c>
      <c r="BF367" s="1">
        <v>0</v>
      </c>
      <c r="BG367" s="1">
        <v>0</v>
      </c>
      <c r="BH367" s="1">
        <v>0</v>
      </c>
      <c r="BI367" s="1">
        <v>0</v>
      </c>
      <c r="BJ367" s="1">
        <v>0</v>
      </c>
      <c r="BK367" s="1">
        <v>0</v>
      </c>
      <c r="BL367" s="1">
        <v>0</v>
      </c>
      <c r="BM367" s="1">
        <v>0</v>
      </c>
      <c r="BN367" s="1">
        <v>0</v>
      </c>
      <c r="BO367" s="1">
        <v>0</v>
      </c>
      <c r="BP367" s="1">
        <v>0</v>
      </c>
      <c r="BQ367" s="1">
        <v>0</v>
      </c>
      <c r="BR367" s="1">
        <v>0</v>
      </c>
      <c r="BS367" s="1">
        <v>0</v>
      </c>
      <c r="BT367" s="1">
        <v>0</v>
      </c>
      <c r="BU367" s="1">
        <v>0</v>
      </c>
      <c r="BV367" s="1">
        <v>0</v>
      </c>
      <c r="BW367" s="1">
        <v>0</v>
      </c>
      <c r="BX367" s="1">
        <v>0</v>
      </c>
      <c r="BY367" s="1">
        <v>0</v>
      </c>
      <c r="BZ367" s="1">
        <v>0</v>
      </c>
      <c r="CA367" s="1">
        <v>0</v>
      </c>
      <c r="CB367" s="1">
        <v>0</v>
      </c>
      <c r="CC367" s="1">
        <v>0</v>
      </c>
      <c r="CD367" s="1">
        <v>0</v>
      </c>
      <c r="CE367" s="1">
        <v>0</v>
      </c>
      <c r="CF367" s="1">
        <v>0</v>
      </c>
      <c r="CG367" s="1">
        <v>0</v>
      </c>
      <c r="CH367" s="1">
        <v>0</v>
      </c>
      <c r="CI367" s="1">
        <v>0</v>
      </c>
      <c r="CJ367" s="1">
        <v>0</v>
      </c>
      <c r="CK367" s="1">
        <v>0</v>
      </c>
      <c r="CL367" s="1">
        <v>0</v>
      </c>
      <c r="CM367" s="1">
        <v>0</v>
      </c>
      <c r="CN367" s="1">
        <v>0</v>
      </c>
      <c r="CO367" s="1">
        <v>0</v>
      </c>
      <c r="CP367" s="1">
        <v>0</v>
      </c>
      <c r="CQ367" s="1">
        <v>0</v>
      </c>
      <c r="CR367" s="1">
        <v>0</v>
      </c>
      <c r="CS367">
        <v>2018</v>
      </c>
      <c r="CT367" t="e">
        <f t="shared" si="0"/>
        <v>#DIV/0!</v>
      </c>
      <c r="CV367">
        <v>1115.164113563842</v>
      </c>
      <c r="CW367" t="s">
        <v>8</v>
      </c>
    </row>
    <row r="368" spans="1:101">
      <c r="A368" s="100">
        <v>58166</v>
      </c>
      <c r="B368" t="s">
        <v>122</v>
      </c>
      <c r="C368" t="s">
        <v>109</v>
      </c>
      <c r="D368" t="s">
        <v>792</v>
      </c>
      <c r="E368" t="s">
        <v>793</v>
      </c>
      <c r="F368">
        <v>58138</v>
      </c>
      <c r="G368" s="103" t="s">
        <v>112</v>
      </c>
      <c r="H368" t="s">
        <v>113</v>
      </c>
      <c r="I368" t="s">
        <v>114</v>
      </c>
      <c r="J368" t="s">
        <v>8</v>
      </c>
      <c r="K368">
        <v>611</v>
      </c>
      <c r="L368">
        <v>5</v>
      </c>
      <c r="M368" t="s">
        <v>155</v>
      </c>
      <c r="N368" t="s">
        <v>231</v>
      </c>
      <c r="O368" t="s">
        <v>126</v>
      </c>
      <c r="P368" t="s">
        <v>126</v>
      </c>
      <c r="Q368" t="s">
        <v>118</v>
      </c>
      <c r="R368" t="s">
        <v>142</v>
      </c>
      <c r="S368" t="s">
        <v>127</v>
      </c>
      <c r="T368" s="1">
        <v>0</v>
      </c>
      <c r="U368" s="1">
        <v>0</v>
      </c>
      <c r="V368" s="1">
        <v>0</v>
      </c>
      <c r="W368" s="1">
        <v>0</v>
      </c>
      <c r="X368" s="1">
        <v>0</v>
      </c>
      <c r="Y368" s="1">
        <v>0</v>
      </c>
      <c r="Z368" s="1">
        <v>0</v>
      </c>
      <c r="AA368" s="1">
        <v>0</v>
      </c>
      <c r="AB368" s="1">
        <v>0</v>
      </c>
      <c r="AC368" s="1">
        <v>0</v>
      </c>
      <c r="AD368" s="1">
        <v>0</v>
      </c>
      <c r="AE368" s="1">
        <v>0</v>
      </c>
      <c r="AF368" s="1">
        <v>0</v>
      </c>
      <c r="AG368" s="1">
        <v>0</v>
      </c>
      <c r="AH368" s="1">
        <v>0</v>
      </c>
      <c r="AI368" s="1">
        <v>0</v>
      </c>
      <c r="AJ368" s="1">
        <v>0</v>
      </c>
      <c r="AK368" s="1">
        <v>0</v>
      </c>
      <c r="AL368" s="1">
        <v>0</v>
      </c>
      <c r="AM368" s="1">
        <v>0</v>
      </c>
      <c r="AN368" s="1">
        <v>0</v>
      </c>
      <c r="AO368" s="1">
        <v>0</v>
      </c>
      <c r="AP368" s="1">
        <v>0</v>
      </c>
      <c r="AQ368" s="1">
        <v>0</v>
      </c>
      <c r="AR368" s="2">
        <v>0</v>
      </c>
      <c r="AS368" s="2">
        <v>0</v>
      </c>
      <c r="AT368" s="2">
        <v>0</v>
      </c>
      <c r="AU368" s="2">
        <v>0</v>
      </c>
      <c r="AV368" s="2">
        <v>0</v>
      </c>
      <c r="AW368" s="2">
        <v>0</v>
      </c>
      <c r="AX368" s="2">
        <v>0</v>
      </c>
      <c r="AY368" s="2">
        <v>0</v>
      </c>
      <c r="AZ368" s="2">
        <v>0</v>
      </c>
      <c r="BA368" s="2">
        <v>0</v>
      </c>
      <c r="BB368" s="2">
        <v>0</v>
      </c>
      <c r="BC368" s="2">
        <v>0</v>
      </c>
      <c r="BD368" s="1">
        <v>0</v>
      </c>
      <c r="BE368" s="1">
        <v>0</v>
      </c>
      <c r="BF368" s="1">
        <v>0</v>
      </c>
      <c r="BG368" s="1">
        <v>0</v>
      </c>
      <c r="BH368" s="1">
        <v>0</v>
      </c>
      <c r="BI368" s="1">
        <v>0</v>
      </c>
      <c r="BJ368" s="1">
        <v>0</v>
      </c>
      <c r="BK368" s="1">
        <v>0</v>
      </c>
      <c r="BL368" s="1">
        <v>0</v>
      </c>
      <c r="BM368" s="1">
        <v>0</v>
      </c>
      <c r="BN368" s="1">
        <v>0</v>
      </c>
      <c r="BO368" s="1">
        <v>0</v>
      </c>
      <c r="BP368" s="1">
        <v>0</v>
      </c>
      <c r="BQ368" s="1">
        <v>0</v>
      </c>
      <c r="BR368" s="1">
        <v>0</v>
      </c>
      <c r="BS368" s="1">
        <v>0</v>
      </c>
      <c r="BT368" s="1">
        <v>0</v>
      </c>
      <c r="BU368" s="1">
        <v>0</v>
      </c>
      <c r="BV368" s="1">
        <v>0</v>
      </c>
      <c r="BW368" s="1">
        <v>0</v>
      </c>
      <c r="BX368" s="1">
        <v>0</v>
      </c>
      <c r="BY368" s="1">
        <v>0</v>
      </c>
      <c r="BZ368" s="1">
        <v>0</v>
      </c>
      <c r="CA368" s="1">
        <v>0</v>
      </c>
      <c r="CB368" s="1">
        <v>0</v>
      </c>
      <c r="CC368" s="1">
        <v>0</v>
      </c>
      <c r="CD368" s="1">
        <v>0</v>
      </c>
      <c r="CE368" s="1">
        <v>0</v>
      </c>
      <c r="CF368" s="1">
        <v>0</v>
      </c>
      <c r="CG368" s="1">
        <v>0</v>
      </c>
      <c r="CH368" s="1">
        <v>0</v>
      </c>
      <c r="CI368" s="1">
        <v>0</v>
      </c>
      <c r="CJ368" s="1">
        <v>0</v>
      </c>
      <c r="CK368" s="1">
        <v>0</v>
      </c>
      <c r="CL368" s="1">
        <v>0</v>
      </c>
      <c r="CM368" s="1">
        <v>0</v>
      </c>
      <c r="CN368" s="1">
        <v>0</v>
      </c>
      <c r="CO368" s="1">
        <v>0</v>
      </c>
      <c r="CP368" s="1">
        <v>0</v>
      </c>
      <c r="CQ368" s="1">
        <v>0</v>
      </c>
      <c r="CR368" s="1">
        <v>0</v>
      </c>
      <c r="CS368">
        <v>2018</v>
      </c>
      <c r="CT368" t="e">
        <f t="shared" si="0"/>
        <v>#DIV/0!</v>
      </c>
      <c r="CV368">
        <v>1587.3673828663013</v>
      </c>
      <c r="CW368" t="s">
        <v>8</v>
      </c>
    </row>
    <row r="369" spans="1:101">
      <c r="A369" s="100">
        <v>58166</v>
      </c>
      <c r="B369" t="s">
        <v>122</v>
      </c>
      <c r="C369" t="s">
        <v>109</v>
      </c>
      <c r="D369" t="s">
        <v>792</v>
      </c>
      <c r="E369" t="s">
        <v>793</v>
      </c>
      <c r="F369">
        <v>58138</v>
      </c>
      <c r="G369" s="103" t="s">
        <v>112</v>
      </c>
      <c r="H369" t="s">
        <v>113</v>
      </c>
      <c r="I369" t="s">
        <v>114</v>
      </c>
      <c r="J369" t="s">
        <v>8</v>
      </c>
      <c r="K369">
        <v>611</v>
      </c>
      <c r="L369">
        <v>5</v>
      </c>
      <c r="M369" t="s">
        <v>155</v>
      </c>
      <c r="N369" t="s">
        <v>231</v>
      </c>
      <c r="O369" t="s">
        <v>117</v>
      </c>
      <c r="P369" t="s">
        <v>117</v>
      </c>
      <c r="Q369" t="s">
        <v>118</v>
      </c>
      <c r="R369" t="s">
        <v>142</v>
      </c>
      <c r="S369" t="s">
        <v>120</v>
      </c>
      <c r="T369" s="1">
        <v>25009</v>
      </c>
      <c r="U369" s="1">
        <v>24524</v>
      </c>
      <c r="V369" s="1">
        <v>26851</v>
      </c>
      <c r="W369" s="1">
        <v>16672</v>
      </c>
      <c r="X369" s="1">
        <v>16585</v>
      </c>
      <c r="Y369" s="1">
        <v>20855</v>
      </c>
      <c r="Z369" s="1">
        <v>39469</v>
      </c>
      <c r="AA369" s="1">
        <v>44044</v>
      </c>
      <c r="AB369" s="1">
        <v>28140</v>
      </c>
      <c r="AC369" s="1">
        <v>22320</v>
      </c>
      <c r="AD369" s="1">
        <v>16872</v>
      </c>
      <c r="AE369" s="1">
        <v>19041</v>
      </c>
      <c r="AF369" s="1">
        <v>5923</v>
      </c>
      <c r="AG369" s="1">
        <v>5809</v>
      </c>
      <c r="AH369" s="1">
        <v>6360</v>
      </c>
      <c r="AI369" s="1">
        <v>3949</v>
      </c>
      <c r="AJ369" s="1">
        <v>3929</v>
      </c>
      <c r="AK369" s="1">
        <v>4939</v>
      </c>
      <c r="AL369" s="1">
        <v>9349</v>
      </c>
      <c r="AM369" s="1">
        <v>10431</v>
      </c>
      <c r="AN369" s="1">
        <v>6665</v>
      </c>
      <c r="AO369" s="1">
        <v>5286</v>
      </c>
      <c r="AP369" s="1">
        <v>3996</v>
      </c>
      <c r="AQ369" s="1">
        <v>4510</v>
      </c>
      <c r="AR369" s="2">
        <v>0.8</v>
      </c>
      <c r="AS369" s="2">
        <v>0.8</v>
      </c>
      <c r="AT369" s="2">
        <v>0.8</v>
      </c>
      <c r="AU369" s="2">
        <v>0.8</v>
      </c>
      <c r="AV369" s="2">
        <v>0.8</v>
      </c>
      <c r="AW369" s="2">
        <v>0.8</v>
      </c>
      <c r="AX369" s="2">
        <v>0.8</v>
      </c>
      <c r="AY369" s="2">
        <v>0.8</v>
      </c>
      <c r="AZ369" s="2">
        <v>0.8</v>
      </c>
      <c r="BA369" s="2">
        <v>0.8</v>
      </c>
      <c r="BB369" s="2">
        <v>0.8</v>
      </c>
      <c r="BC369" s="2">
        <v>0.8</v>
      </c>
      <c r="BD369" s="1">
        <v>20007</v>
      </c>
      <c r="BE369" s="1">
        <v>19619</v>
      </c>
      <c r="BF369" s="1">
        <v>21481</v>
      </c>
      <c r="BG369" s="1">
        <v>13338</v>
      </c>
      <c r="BH369" s="1">
        <v>13268</v>
      </c>
      <c r="BI369" s="1">
        <v>16684</v>
      </c>
      <c r="BJ369" s="1">
        <v>31575</v>
      </c>
      <c r="BK369" s="1">
        <v>35235</v>
      </c>
      <c r="BL369" s="1">
        <v>22512</v>
      </c>
      <c r="BM369" s="1">
        <v>17856</v>
      </c>
      <c r="BN369" s="1">
        <v>13498</v>
      </c>
      <c r="BO369" s="1">
        <v>15233</v>
      </c>
      <c r="BP369" s="1">
        <v>4738</v>
      </c>
      <c r="BQ369" s="1">
        <v>4647</v>
      </c>
      <c r="BR369" s="1">
        <v>5088</v>
      </c>
      <c r="BS369" s="1">
        <v>3159</v>
      </c>
      <c r="BT369" s="1">
        <v>3143</v>
      </c>
      <c r="BU369" s="1">
        <v>3951</v>
      </c>
      <c r="BV369" s="1">
        <v>7479</v>
      </c>
      <c r="BW369" s="1">
        <v>8345</v>
      </c>
      <c r="BX369" s="1">
        <v>5332</v>
      </c>
      <c r="BY369" s="1">
        <v>4229</v>
      </c>
      <c r="BZ369" s="1">
        <v>3197</v>
      </c>
      <c r="CA369" s="1">
        <v>3608</v>
      </c>
      <c r="CB369" s="1">
        <v>1143.211</v>
      </c>
      <c r="CC369" s="1">
        <v>1121.1210000000001</v>
      </c>
      <c r="CD369" s="1">
        <v>1227.4970000000001</v>
      </c>
      <c r="CE369" s="1">
        <v>762.15800000000002</v>
      </c>
      <c r="CF369" s="1">
        <v>758.19100000000003</v>
      </c>
      <c r="CG369" s="1">
        <v>953.35299999999995</v>
      </c>
      <c r="CH369" s="1">
        <v>1804.318</v>
      </c>
      <c r="CI369" s="1">
        <v>2013.431</v>
      </c>
      <c r="CJ369" s="1">
        <v>1286.4159999999999</v>
      </c>
      <c r="CK369" s="1">
        <v>1020.324</v>
      </c>
      <c r="CL369" s="1">
        <v>771.27300000000002</v>
      </c>
      <c r="CM369" s="1">
        <v>870.46699999999998</v>
      </c>
      <c r="CN369" s="1">
        <v>300382</v>
      </c>
      <c r="CO369" s="1">
        <v>71146</v>
      </c>
      <c r="CP369" s="1">
        <v>240306</v>
      </c>
      <c r="CQ369" s="1">
        <v>56916</v>
      </c>
      <c r="CR369" s="1">
        <v>13731.76</v>
      </c>
      <c r="CS369">
        <v>2018</v>
      </c>
      <c r="CT369">
        <f t="shared" si="0"/>
        <v>4144.8437782192523</v>
      </c>
      <c r="CV369">
        <v>475.6390309534886</v>
      </c>
      <c r="CW369">
        <v>83.236899692616987</v>
      </c>
    </row>
    <row r="370" spans="1:101">
      <c r="A370" s="100">
        <v>58180</v>
      </c>
      <c r="B370" t="s">
        <v>122</v>
      </c>
      <c r="C370" t="s">
        <v>109</v>
      </c>
      <c r="D370" t="s">
        <v>795</v>
      </c>
      <c r="E370" t="s">
        <v>796</v>
      </c>
      <c r="F370">
        <v>58099</v>
      </c>
      <c r="G370" s="103" t="s">
        <v>189</v>
      </c>
      <c r="H370" t="s">
        <v>113</v>
      </c>
      <c r="I370" t="s">
        <v>114</v>
      </c>
      <c r="J370" t="s">
        <v>8</v>
      </c>
      <c r="K370">
        <v>611</v>
      </c>
      <c r="L370">
        <v>5</v>
      </c>
      <c r="M370" t="s">
        <v>155</v>
      </c>
      <c r="N370" t="s">
        <v>231</v>
      </c>
      <c r="O370" t="s">
        <v>126</v>
      </c>
      <c r="P370" t="s">
        <v>126</v>
      </c>
      <c r="Q370" t="s">
        <v>118</v>
      </c>
      <c r="R370" t="s">
        <v>119</v>
      </c>
      <c r="S370" t="s">
        <v>127</v>
      </c>
      <c r="T370" s="1">
        <v>3464</v>
      </c>
      <c r="U370" s="1">
        <v>810</v>
      </c>
      <c r="V370" s="1">
        <v>148</v>
      </c>
      <c r="W370" s="1">
        <v>93</v>
      </c>
      <c r="X370" s="1">
        <v>15</v>
      </c>
      <c r="Y370" s="1">
        <v>445</v>
      </c>
      <c r="Z370" s="1">
        <v>1080</v>
      </c>
      <c r="AA370" s="1">
        <v>123</v>
      </c>
      <c r="AB370" s="1">
        <v>34</v>
      </c>
      <c r="AC370" s="1">
        <v>80</v>
      </c>
      <c r="AD370" s="1">
        <v>190</v>
      </c>
      <c r="AE370" s="1">
        <v>42</v>
      </c>
      <c r="AF370" s="1">
        <v>1161</v>
      </c>
      <c r="AG370" s="1">
        <v>277</v>
      </c>
      <c r="AH370" s="1">
        <v>48</v>
      </c>
      <c r="AI370" s="1">
        <v>31</v>
      </c>
      <c r="AJ370" s="1">
        <v>5</v>
      </c>
      <c r="AK370" s="1">
        <v>156</v>
      </c>
      <c r="AL370" s="1">
        <v>357</v>
      </c>
      <c r="AM370" s="1">
        <v>41</v>
      </c>
      <c r="AN370" s="1">
        <v>11</v>
      </c>
      <c r="AO370" s="1">
        <v>26</v>
      </c>
      <c r="AP370" s="1">
        <v>62</v>
      </c>
      <c r="AQ370" s="1">
        <v>14</v>
      </c>
      <c r="AR370" s="2">
        <v>5.8380000000000001</v>
      </c>
      <c r="AS370" s="2">
        <v>5.8380000000000001</v>
      </c>
      <c r="AT370" s="2">
        <v>5.8339999999999996</v>
      </c>
      <c r="AU370" s="2">
        <v>5.8380000000000001</v>
      </c>
      <c r="AV370" s="2">
        <v>5.8380000000000001</v>
      </c>
      <c r="AW370" s="2">
        <v>5.8380000000000001</v>
      </c>
      <c r="AX370" s="2">
        <v>5.8380000000000001</v>
      </c>
      <c r="AY370" s="2">
        <v>5.8380000000000001</v>
      </c>
      <c r="AZ370" s="2">
        <v>5.8380000000000001</v>
      </c>
      <c r="BA370" s="2">
        <v>5.8380000000000001</v>
      </c>
      <c r="BB370" s="2">
        <v>5.8380000000000001</v>
      </c>
      <c r="BC370" s="2">
        <v>5.8380000000000001</v>
      </c>
      <c r="BD370" s="1">
        <v>20223</v>
      </c>
      <c r="BE370" s="1">
        <v>4729</v>
      </c>
      <c r="BF370" s="1">
        <v>863</v>
      </c>
      <c r="BG370" s="1">
        <v>543</v>
      </c>
      <c r="BH370" s="1">
        <v>88</v>
      </c>
      <c r="BI370" s="1">
        <v>2598</v>
      </c>
      <c r="BJ370" s="1">
        <v>6305</v>
      </c>
      <c r="BK370" s="1">
        <v>718</v>
      </c>
      <c r="BL370" s="1">
        <v>198</v>
      </c>
      <c r="BM370" s="1">
        <v>467</v>
      </c>
      <c r="BN370" s="1">
        <v>1109</v>
      </c>
      <c r="BO370" s="1">
        <v>245</v>
      </c>
      <c r="BP370" s="1">
        <v>6779</v>
      </c>
      <c r="BQ370" s="1">
        <v>1620</v>
      </c>
      <c r="BR370" s="1">
        <v>279</v>
      </c>
      <c r="BS370" s="1">
        <v>180</v>
      </c>
      <c r="BT370" s="1">
        <v>31</v>
      </c>
      <c r="BU370" s="1">
        <v>909</v>
      </c>
      <c r="BV370" s="1">
        <v>2084</v>
      </c>
      <c r="BW370" s="1">
        <v>238</v>
      </c>
      <c r="BX370" s="1">
        <v>65</v>
      </c>
      <c r="BY370" s="1">
        <v>151</v>
      </c>
      <c r="BZ370" s="1">
        <v>364</v>
      </c>
      <c r="CA370" s="1">
        <v>80</v>
      </c>
      <c r="CB370" s="1">
        <v>1645.98</v>
      </c>
      <c r="CC370" s="1">
        <v>394.08199999999999</v>
      </c>
      <c r="CD370" s="1">
        <v>67.813999999999993</v>
      </c>
      <c r="CE370" s="1">
        <v>43.57</v>
      </c>
      <c r="CF370" s="1">
        <v>7.4160000000000004</v>
      </c>
      <c r="CG370" s="1">
        <v>220.54499999999999</v>
      </c>
      <c r="CH370" s="1">
        <v>505.63799999999998</v>
      </c>
      <c r="CI370" s="1">
        <v>57.725999999999999</v>
      </c>
      <c r="CJ370" s="1">
        <v>15.819000000000001</v>
      </c>
      <c r="CK370" s="1">
        <v>36.628999999999998</v>
      </c>
      <c r="CL370" s="1">
        <v>88.29</v>
      </c>
      <c r="CM370" s="1">
        <v>19.305</v>
      </c>
      <c r="CN370" s="1">
        <v>6524</v>
      </c>
      <c r="CO370" s="1">
        <v>2189</v>
      </c>
      <c r="CP370" s="1">
        <v>38086</v>
      </c>
      <c r="CQ370" s="1">
        <v>12780</v>
      </c>
      <c r="CR370" s="1">
        <v>3102.8139999999999</v>
      </c>
      <c r="CS370">
        <v>2018</v>
      </c>
      <c r="CT370">
        <f t="shared" si="0"/>
        <v>4118.8417997340484</v>
      </c>
      <c r="CV370">
        <v>1587.3673828663013</v>
      </c>
      <c r="CW370">
        <v>194.84401625055824</v>
      </c>
    </row>
    <row r="371" spans="1:101">
      <c r="A371" s="100">
        <v>58180</v>
      </c>
      <c r="B371" t="s">
        <v>122</v>
      </c>
      <c r="C371" t="s">
        <v>109</v>
      </c>
      <c r="D371" t="s">
        <v>795</v>
      </c>
      <c r="E371" t="s">
        <v>796</v>
      </c>
      <c r="F371">
        <v>58099</v>
      </c>
      <c r="G371" s="103" t="s">
        <v>189</v>
      </c>
      <c r="H371" t="s">
        <v>113</v>
      </c>
      <c r="I371" t="s">
        <v>114</v>
      </c>
      <c r="J371" t="s">
        <v>8</v>
      </c>
      <c r="K371">
        <v>611</v>
      </c>
      <c r="L371">
        <v>5</v>
      </c>
      <c r="M371" t="s">
        <v>155</v>
      </c>
      <c r="N371" t="s">
        <v>231</v>
      </c>
      <c r="O371" t="s">
        <v>212</v>
      </c>
      <c r="P371" t="s">
        <v>213</v>
      </c>
      <c r="Q371" t="s">
        <v>118</v>
      </c>
      <c r="R371" t="s">
        <v>119</v>
      </c>
      <c r="S371" t="s">
        <v>120</v>
      </c>
      <c r="T371" s="1">
        <v>42584</v>
      </c>
      <c r="U371" s="1">
        <v>55759</v>
      </c>
      <c r="V371" s="1">
        <v>74579</v>
      </c>
      <c r="W371" s="1">
        <v>71017</v>
      </c>
      <c r="X371" s="1">
        <v>39385</v>
      </c>
      <c r="Y371" s="1">
        <v>14795</v>
      </c>
      <c r="Z371" s="1">
        <v>63080</v>
      </c>
      <c r="AA371" s="1">
        <v>69925</v>
      </c>
      <c r="AB371" s="1">
        <v>69941</v>
      </c>
      <c r="AC371" s="1">
        <v>82226</v>
      </c>
      <c r="AD371" s="1">
        <v>68962</v>
      </c>
      <c r="AE371" s="1">
        <v>75081</v>
      </c>
      <c r="AF371" s="1">
        <v>14274</v>
      </c>
      <c r="AG371" s="1">
        <v>19106</v>
      </c>
      <c r="AH371" s="1">
        <v>24138</v>
      </c>
      <c r="AI371" s="1">
        <v>23483</v>
      </c>
      <c r="AJ371" s="1">
        <v>13747</v>
      </c>
      <c r="AK371" s="1">
        <v>5179</v>
      </c>
      <c r="AL371" s="1">
        <v>20845</v>
      </c>
      <c r="AM371" s="1">
        <v>23164</v>
      </c>
      <c r="AN371" s="1">
        <v>22967</v>
      </c>
      <c r="AO371" s="1">
        <v>26575</v>
      </c>
      <c r="AP371" s="1">
        <v>22616</v>
      </c>
      <c r="AQ371" s="1">
        <v>24360</v>
      </c>
      <c r="AR371" s="2">
        <v>0.76</v>
      </c>
      <c r="AS371" s="2">
        <v>0.79</v>
      </c>
      <c r="AT371" s="2">
        <v>0.78</v>
      </c>
      <c r="AU371" s="2">
        <v>0.77</v>
      </c>
      <c r="AV371" s="2">
        <v>0.74</v>
      </c>
      <c r="AW371" s="2">
        <v>0.77</v>
      </c>
      <c r="AX371" s="2">
        <v>0.78</v>
      </c>
      <c r="AY371" s="2">
        <v>0.76</v>
      </c>
      <c r="AZ371" s="2">
        <v>0.78</v>
      </c>
      <c r="BA371" s="2">
        <v>0.79</v>
      </c>
      <c r="BB371" s="2">
        <v>0.75</v>
      </c>
      <c r="BC371" s="2">
        <v>0.78</v>
      </c>
      <c r="BD371" s="1">
        <v>32364</v>
      </c>
      <c r="BE371" s="1">
        <v>44050</v>
      </c>
      <c r="BF371" s="1">
        <v>58172</v>
      </c>
      <c r="BG371" s="1">
        <v>54683</v>
      </c>
      <c r="BH371" s="1">
        <v>29145</v>
      </c>
      <c r="BI371" s="1">
        <v>11392</v>
      </c>
      <c r="BJ371" s="1">
        <v>49202</v>
      </c>
      <c r="BK371" s="1">
        <v>53143</v>
      </c>
      <c r="BL371" s="1">
        <v>54554</v>
      </c>
      <c r="BM371" s="1">
        <v>64959</v>
      </c>
      <c r="BN371" s="1">
        <v>51722</v>
      </c>
      <c r="BO371" s="1">
        <v>58563</v>
      </c>
      <c r="BP371" s="1">
        <v>10848</v>
      </c>
      <c r="BQ371" s="1">
        <v>15094</v>
      </c>
      <c r="BR371" s="1">
        <v>18828</v>
      </c>
      <c r="BS371" s="1">
        <v>18082</v>
      </c>
      <c r="BT371" s="1">
        <v>10173</v>
      </c>
      <c r="BU371" s="1">
        <v>3988</v>
      </c>
      <c r="BV371" s="1">
        <v>16259</v>
      </c>
      <c r="BW371" s="1">
        <v>17605</v>
      </c>
      <c r="BX371" s="1">
        <v>17914</v>
      </c>
      <c r="BY371" s="1">
        <v>20994</v>
      </c>
      <c r="BZ371" s="1">
        <v>16962</v>
      </c>
      <c r="CA371" s="1">
        <v>19001</v>
      </c>
      <c r="CB371" s="1">
        <v>2634.1640000000002</v>
      </c>
      <c r="CC371" s="1">
        <v>3670.9639999999999</v>
      </c>
      <c r="CD371" s="1">
        <v>4568.82</v>
      </c>
      <c r="CE371" s="1">
        <v>4388.259</v>
      </c>
      <c r="CF371" s="1">
        <v>2468.2170000000001</v>
      </c>
      <c r="CG371" s="1">
        <v>967.11400000000003</v>
      </c>
      <c r="CH371" s="1">
        <v>3945.8319999999999</v>
      </c>
      <c r="CI371" s="1">
        <v>4272.1559999999999</v>
      </c>
      <c r="CJ371" s="1">
        <v>4347.7219999999998</v>
      </c>
      <c r="CK371" s="1">
        <v>5094.5169999999998</v>
      </c>
      <c r="CL371" s="1">
        <v>4116.8469999999998</v>
      </c>
      <c r="CM371" s="1">
        <v>4610.8320000000003</v>
      </c>
      <c r="CN371" s="1">
        <v>727334</v>
      </c>
      <c r="CO371" s="1">
        <v>240454</v>
      </c>
      <c r="CP371" s="1">
        <v>561949</v>
      </c>
      <c r="CQ371" s="1">
        <v>185748</v>
      </c>
      <c r="CR371" s="1">
        <v>45085.444000000003</v>
      </c>
      <c r="CS371">
        <v>2018</v>
      </c>
      <c r="CT371">
        <f t="shared" si="0"/>
        <v>4119.9106301359698</v>
      </c>
      <c r="CV371">
        <v>0</v>
      </c>
      <c r="CW371">
        <v>0</v>
      </c>
    </row>
    <row r="372" spans="1:101">
      <c r="A372" s="100">
        <v>58180</v>
      </c>
      <c r="B372" t="s">
        <v>122</v>
      </c>
      <c r="C372" t="s">
        <v>109</v>
      </c>
      <c r="D372" t="s">
        <v>795</v>
      </c>
      <c r="E372" t="s">
        <v>796</v>
      </c>
      <c r="F372">
        <v>58099</v>
      </c>
      <c r="G372" s="103" t="s">
        <v>189</v>
      </c>
      <c r="H372" t="s">
        <v>113</v>
      </c>
      <c r="I372" t="s">
        <v>114</v>
      </c>
      <c r="J372" t="s">
        <v>8</v>
      </c>
      <c r="K372">
        <v>611</v>
      </c>
      <c r="L372">
        <v>5</v>
      </c>
      <c r="M372" t="s">
        <v>155</v>
      </c>
      <c r="N372" t="s">
        <v>231</v>
      </c>
      <c r="O372" t="s">
        <v>117</v>
      </c>
      <c r="P372" t="s">
        <v>117</v>
      </c>
      <c r="Q372" t="s">
        <v>118</v>
      </c>
      <c r="R372" t="s">
        <v>119</v>
      </c>
      <c r="S372" t="s">
        <v>120</v>
      </c>
      <c r="T372" s="1">
        <v>8746</v>
      </c>
      <c r="U372" s="1">
        <v>10007</v>
      </c>
      <c r="V372" s="1">
        <v>8217</v>
      </c>
      <c r="W372" s="1">
        <v>8563</v>
      </c>
      <c r="X372" s="1">
        <v>6239</v>
      </c>
      <c r="Y372" s="1">
        <v>1394</v>
      </c>
      <c r="Z372" s="1">
        <v>7401</v>
      </c>
      <c r="AA372" s="1">
        <v>11794</v>
      </c>
      <c r="AB372" s="1">
        <v>9931</v>
      </c>
      <c r="AC372" s="1">
        <v>2102</v>
      </c>
      <c r="AD372" s="1">
        <v>13818</v>
      </c>
      <c r="AE372" s="1">
        <v>8724</v>
      </c>
      <c r="AF372" s="1">
        <v>2932</v>
      </c>
      <c r="AG372" s="1">
        <v>3429</v>
      </c>
      <c r="AH372" s="1">
        <v>2660</v>
      </c>
      <c r="AI372" s="1">
        <v>2831</v>
      </c>
      <c r="AJ372" s="1">
        <v>2178</v>
      </c>
      <c r="AK372" s="1">
        <v>488</v>
      </c>
      <c r="AL372" s="1">
        <v>2446</v>
      </c>
      <c r="AM372" s="1">
        <v>3907</v>
      </c>
      <c r="AN372" s="1">
        <v>3261</v>
      </c>
      <c r="AO372" s="1">
        <v>679</v>
      </c>
      <c r="AP372" s="1">
        <v>4532</v>
      </c>
      <c r="AQ372" s="1">
        <v>2830</v>
      </c>
      <c r="AR372" s="2">
        <v>1</v>
      </c>
      <c r="AS372" s="2">
        <v>1</v>
      </c>
      <c r="AT372" s="2">
        <v>1</v>
      </c>
      <c r="AU372" s="2">
        <v>1</v>
      </c>
      <c r="AV372" s="2">
        <v>1</v>
      </c>
      <c r="AW372" s="2">
        <v>1</v>
      </c>
      <c r="AX372" s="2">
        <v>1</v>
      </c>
      <c r="AY372" s="2">
        <v>1</v>
      </c>
      <c r="AZ372" s="2">
        <v>1</v>
      </c>
      <c r="BA372" s="2">
        <v>1</v>
      </c>
      <c r="BB372" s="2">
        <v>1</v>
      </c>
      <c r="BC372" s="2">
        <v>1</v>
      </c>
      <c r="BD372" s="1">
        <v>8746</v>
      </c>
      <c r="BE372" s="1">
        <v>10007</v>
      </c>
      <c r="BF372" s="1">
        <v>8217</v>
      </c>
      <c r="BG372" s="1">
        <v>8563</v>
      </c>
      <c r="BH372" s="1">
        <v>6239</v>
      </c>
      <c r="BI372" s="1">
        <v>1394</v>
      </c>
      <c r="BJ372" s="1">
        <v>7401</v>
      </c>
      <c r="BK372" s="1">
        <v>11794</v>
      </c>
      <c r="BL372" s="1">
        <v>9931</v>
      </c>
      <c r="BM372" s="1">
        <v>2102</v>
      </c>
      <c r="BN372" s="1">
        <v>13818</v>
      </c>
      <c r="BO372" s="1">
        <v>8724</v>
      </c>
      <c r="BP372" s="1">
        <v>2932</v>
      </c>
      <c r="BQ372" s="1">
        <v>3429</v>
      </c>
      <c r="BR372" s="1">
        <v>2660</v>
      </c>
      <c r="BS372" s="1">
        <v>2831</v>
      </c>
      <c r="BT372" s="1">
        <v>2178</v>
      </c>
      <c r="BU372" s="1">
        <v>488</v>
      </c>
      <c r="BV372" s="1">
        <v>2446</v>
      </c>
      <c r="BW372" s="1">
        <v>3907</v>
      </c>
      <c r="BX372" s="1">
        <v>3261</v>
      </c>
      <c r="BY372" s="1">
        <v>679</v>
      </c>
      <c r="BZ372" s="1">
        <v>4532</v>
      </c>
      <c r="CA372" s="1">
        <v>2830</v>
      </c>
      <c r="CB372" s="1">
        <v>711.85599999999999</v>
      </c>
      <c r="CC372" s="1">
        <v>833.95399999999995</v>
      </c>
      <c r="CD372" s="1">
        <v>645.36599999999999</v>
      </c>
      <c r="CE372" s="1">
        <v>687.17100000000005</v>
      </c>
      <c r="CF372" s="1">
        <v>528.36699999999996</v>
      </c>
      <c r="CG372" s="1">
        <v>118.34099999999999</v>
      </c>
      <c r="CH372" s="1">
        <v>593.53</v>
      </c>
      <c r="CI372" s="1">
        <v>948.11800000000005</v>
      </c>
      <c r="CJ372" s="1">
        <v>791.45899999999995</v>
      </c>
      <c r="CK372" s="1">
        <v>164.85400000000001</v>
      </c>
      <c r="CL372" s="1">
        <v>1099.8630000000001</v>
      </c>
      <c r="CM372" s="1">
        <v>686.86300000000006</v>
      </c>
      <c r="CN372" s="1">
        <v>96936</v>
      </c>
      <c r="CO372" s="1">
        <v>32173</v>
      </c>
      <c r="CP372" s="1">
        <v>96936</v>
      </c>
      <c r="CQ372" s="1">
        <v>32173</v>
      </c>
      <c r="CR372" s="1">
        <v>7809.7420000000002</v>
      </c>
      <c r="CS372">
        <v>2018</v>
      </c>
      <c r="CT372">
        <f t="shared" si="0"/>
        <v>4119.5983170762875</v>
      </c>
      <c r="CV372">
        <v>475.6390309534886</v>
      </c>
      <c r="CW372">
        <v>59.037219289071743</v>
      </c>
    </row>
    <row r="373" spans="1:101">
      <c r="A373" s="100">
        <v>58184</v>
      </c>
      <c r="B373" t="s">
        <v>122</v>
      </c>
      <c r="C373" t="s">
        <v>109</v>
      </c>
      <c r="D373" t="s">
        <v>797</v>
      </c>
      <c r="E373" t="s">
        <v>798</v>
      </c>
      <c r="F373">
        <v>58156</v>
      </c>
      <c r="G373" s="103" t="s">
        <v>121</v>
      </c>
      <c r="H373" t="s">
        <v>113</v>
      </c>
      <c r="I373" t="s">
        <v>114</v>
      </c>
      <c r="J373" t="s">
        <v>8</v>
      </c>
      <c r="K373">
        <v>32213</v>
      </c>
      <c r="L373">
        <v>7</v>
      </c>
      <c r="M373" t="s">
        <v>207</v>
      </c>
      <c r="N373" t="s">
        <v>231</v>
      </c>
      <c r="O373" t="s">
        <v>126</v>
      </c>
      <c r="P373" t="s">
        <v>126</v>
      </c>
      <c r="Q373" t="s">
        <v>118</v>
      </c>
      <c r="R373" t="s">
        <v>119</v>
      </c>
      <c r="S373" t="s">
        <v>127</v>
      </c>
      <c r="T373" s="1">
        <v>0</v>
      </c>
      <c r="U373" s="1">
        <v>0</v>
      </c>
      <c r="V373" s="1">
        <v>0</v>
      </c>
      <c r="W373" s="1">
        <v>0</v>
      </c>
      <c r="X373" s="1">
        <v>0</v>
      </c>
      <c r="Y373" s="1">
        <v>0</v>
      </c>
      <c r="Z373" s="1">
        <v>0</v>
      </c>
      <c r="AA373" s="1">
        <v>0</v>
      </c>
      <c r="AB373" s="1">
        <v>0</v>
      </c>
      <c r="AC373" s="1">
        <v>0</v>
      </c>
      <c r="AD373" s="1">
        <v>0</v>
      </c>
      <c r="AE373" s="1">
        <v>0</v>
      </c>
      <c r="AF373" s="1">
        <v>0</v>
      </c>
      <c r="AG373" s="1">
        <v>0</v>
      </c>
      <c r="AH373" s="1">
        <v>0</v>
      </c>
      <c r="AI373" s="1">
        <v>0</v>
      </c>
      <c r="AJ373" s="1">
        <v>0</v>
      </c>
      <c r="AK373" s="1">
        <v>0</v>
      </c>
      <c r="AL373" s="1">
        <v>0</v>
      </c>
      <c r="AM373" s="1">
        <v>0</v>
      </c>
      <c r="AN373" s="1">
        <v>0</v>
      </c>
      <c r="AO373" s="1">
        <v>0</v>
      </c>
      <c r="AP373" s="1">
        <v>0</v>
      </c>
      <c r="AQ373" s="1">
        <v>0</v>
      </c>
      <c r="AR373" s="2">
        <v>0</v>
      </c>
      <c r="AS373" s="2">
        <v>0</v>
      </c>
      <c r="AT373" s="2">
        <v>0</v>
      </c>
      <c r="AU373" s="2">
        <v>0</v>
      </c>
      <c r="AV373" s="2">
        <v>0</v>
      </c>
      <c r="AW373" s="2">
        <v>0</v>
      </c>
      <c r="AX373" s="2">
        <v>0</v>
      </c>
      <c r="AY373" s="2">
        <v>0</v>
      </c>
      <c r="AZ373" s="2">
        <v>0</v>
      </c>
      <c r="BA373" s="2">
        <v>0</v>
      </c>
      <c r="BB373" s="2">
        <v>0</v>
      </c>
      <c r="BC373" s="2">
        <v>0</v>
      </c>
      <c r="BD373" s="1">
        <v>0</v>
      </c>
      <c r="BE373" s="1">
        <v>0</v>
      </c>
      <c r="BF373" s="1">
        <v>0</v>
      </c>
      <c r="BG373" s="1">
        <v>0</v>
      </c>
      <c r="BH373" s="1">
        <v>0</v>
      </c>
      <c r="BI373" s="1">
        <v>0</v>
      </c>
      <c r="BJ373" s="1">
        <v>0</v>
      </c>
      <c r="BK373" s="1">
        <v>0</v>
      </c>
      <c r="BL373" s="1">
        <v>0</v>
      </c>
      <c r="BM373" s="1">
        <v>0</v>
      </c>
      <c r="BN373" s="1">
        <v>0</v>
      </c>
      <c r="BO373" s="1">
        <v>0</v>
      </c>
      <c r="BP373" s="1">
        <v>0</v>
      </c>
      <c r="BQ373" s="1">
        <v>0</v>
      </c>
      <c r="BR373" s="1">
        <v>0</v>
      </c>
      <c r="BS373" s="1">
        <v>0</v>
      </c>
      <c r="BT373" s="1">
        <v>0</v>
      </c>
      <c r="BU373" s="1">
        <v>0</v>
      </c>
      <c r="BV373" s="1">
        <v>0</v>
      </c>
      <c r="BW373" s="1">
        <v>0</v>
      </c>
      <c r="BX373" s="1">
        <v>0</v>
      </c>
      <c r="BY373" s="1">
        <v>0</v>
      </c>
      <c r="BZ373" s="1">
        <v>0</v>
      </c>
      <c r="CA373" s="1">
        <v>0</v>
      </c>
      <c r="CB373" s="1">
        <v>0</v>
      </c>
      <c r="CC373" s="1">
        <v>0</v>
      </c>
      <c r="CD373" s="1">
        <v>0</v>
      </c>
      <c r="CE373" s="1">
        <v>0</v>
      </c>
      <c r="CF373" s="1">
        <v>0</v>
      </c>
      <c r="CG373" s="1">
        <v>0</v>
      </c>
      <c r="CH373" s="1">
        <v>0</v>
      </c>
      <c r="CI373" s="1">
        <v>0</v>
      </c>
      <c r="CJ373" s="1">
        <v>0</v>
      </c>
      <c r="CK373" s="1">
        <v>0</v>
      </c>
      <c r="CL373" s="1">
        <v>0</v>
      </c>
      <c r="CM373" s="1">
        <v>0</v>
      </c>
      <c r="CN373" s="1">
        <v>0</v>
      </c>
      <c r="CO373" s="1">
        <v>0</v>
      </c>
      <c r="CP373" s="1">
        <v>0</v>
      </c>
      <c r="CQ373" s="1">
        <v>0</v>
      </c>
      <c r="CR373" s="1">
        <v>0</v>
      </c>
      <c r="CS373">
        <v>2018</v>
      </c>
      <c r="CT373" t="e">
        <f t="shared" si="0"/>
        <v>#DIV/0!</v>
      </c>
      <c r="CV373">
        <v>1587.3673828663013</v>
      </c>
      <c r="CW373" t="s">
        <v>8</v>
      </c>
    </row>
    <row r="374" spans="1:101">
      <c r="A374" s="100">
        <v>58184</v>
      </c>
      <c r="B374" t="s">
        <v>122</v>
      </c>
      <c r="C374" t="s">
        <v>109</v>
      </c>
      <c r="D374" t="s">
        <v>797</v>
      </c>
      <c r="E374" t="s">
        <v>798</v>
      </c>
      <c r="F374">
        <v>58156</v>
      </c>
      <c r="G374" s="103" t="s">
        <v>121</v>
      </c>
      <c r="H374" t="s">
        <v>113</v>
      </c>
      <c r="I374" t="s">
        <v>114</v>
      </c>
      <c r="J374" t="s">
        <v>8</v>
      </c>
      <c r="K374">
        <v>32213</v>
      </c>
      <c r="L374">
        <v>7</v>
      </c>
      <c r="M374" t="s">
        <v>207</v>
      </c>
      <c r="N374" t="s">
        <v>231</v>
      </c>
      <c r="O374" t="s">
        <v>117</v>
      </c>
      <c r="P374" t="s">
        <v>117</v>
      </c>
      <c r="Q374" t="s">
        <v>118</v>
      </c>
      <c r="R374" t="s">
        <v>119</v>
      </c>
      <c r="S374" t="s">
        <v>120</v>
      </c>
      <c r="T374" s="1">
        <v>143419</v>
      </c>
      <c r="U374" s="1">
        <v>129209</v>
      </c>
      <c r="V374" s="1">
        <v>135995</v>
      </c>
      <c r="W374" s="1">
        <v>133125</v>
      </c>
      <c r="X374" s="1">
        <v>134571</v>
      </c>
      <c r="Y374" s="1">
        <v>124602</v>
      </c>
      <c r="Z374" s="1">
        <v>127026</v>
      </c>
      <c r="AA374" s="1">
        <v>125729</v>
      </c>
      <c r="AB374" s="1">
        <v>129385</v>
      </c>
      <c r="AC374" s="1">
        <v>132237</v>
      </c>
      <c r="AD374" s="1">
        <v>137790</v>
      </c>
      <c r="AE374" s="1">
        <v>134379</v>
      </c>
      <c r="AF374" s="1">
        <v>44759</v>
      </c>
      <c r="AG374" s="1">
        <v>39466</v>
      </c>
      <c r="AH374" s="1">
        <v>42785</v>
      </c>
      <c r="AI374" s="1">
        <v>41045</v>
      </c>
      <c r="AJ374" s="1">
        <v>41018</v>
      </c>
      <c r="AK374" s="1">
        <v>37360</v>
      </c>
      <c r="AL374" s="1">
        <v>37667</v>
      </c>
      <c r="AM374" s="1">
        <v>36041</v>
      </c>
      <c r="AN374" s="1">
        <v>38943</v>
      </c>
      <c r="AO374" s="1">
        <v>40498</v>
      </c>
      <c r="AP374" s="1">
        <v>42313</v>
      </c>
      <c r="AQ374" s="1">
        <v>43242</v>
      </c>
      <c r="AR374" s="2">
        <v>1.044</v>
      </c>
      <c r="AS374" s="2">
        <v>1.044</v>
      </c>
      <c r="AT374" s="2">
        <v>1.044</v>
      </c>
      <c r="AU374" s="2">
        <v>1.044</v>
      </c>
      <c r="AV374" s="2">
        <v>1.044</v>
      </c>
      <c r="AW374" s="2">
        <v>1.044</v>
      </c>
      <c r="AX374" s="2">
        <v>1.044</v>
      </c>
      <c r="AY374" s="2">
        <v>1.044</v>
      </c>
      <c r="AZ374" s="2">
        <v>1.044</v>
      </c>
      <c r="BA374" s="2">
        <v>1.044</v>
      </c>
      <c r="BB374" s="2">
        <v>1.044</v>
      </c>
      <c r="BC374" s="2">
        <v>1.044</v>
      </c>
      <c r="BD374" s="1">
        <v>149729</v>
      </c>
      <c r="BE374" s="1">
        <v>134894</v>
      </c>
      <c r="BF374" s="1">
        <v>141979</v>
      </c>
      <c r="BG374" s="1">
        <v>138983</v>
      </c>
      <c r="BH374" s="1">
        <v>140492</v>
      </c>
      <c r="BI374" s="1">
        <v>130084</v>
      </c>
      <c r="BJ374" s="1">
        <v>132615</v>
      </c>
      <c r="BK374" s="1">
        <v>131261</v>
      </c>
      <c r="BL374" s="1">
        <v>135078</v>
      </c>
      <c r="BM374" s="1">
        <v>138055</v>
      </c>
      <c r="BN374" s="1">
        <v>143853</v>
      </c>
      <c r="BO374" s="1">
        <v>140292</v>
      </c>
      <c r="BP374" s="1">
        <v>46728</v>
      </c>
      <c r="BQ374" s="1">
        <v>41203</v>
      </c>
      <c r="BR374" s="1">
        <v>44668</v>
      </c>
      <c r="BS374" s="1">
        <v>42851</v>
      </c>
      <c r="BT374" s="1">
        <v>42823</v>
      </c>
      <c r="BU374" s="1">
        <v>39004</v>
      </c>
      <c r="BV374" s="1">
        <v>39324</v>
      </c>
      <c r="BW374" s="1">
        <v>37627</v>
      </c>
      <c r="BX374" s="1">
        <v>40656</v>
      </c>
      <c r="BY374" s="1">
        <v>42280</v>
      </c>
      <c r="BZ374" s="1">
        <v>44175</v>
      </c>
      <c r="CA374" s="1">
        <v>45145</v>
      </c>
      <c r="CB374" s="1">
        <v>11087</v>
      </c>
      <c r="CC374" s="1">
        <v>9778</v>
      </c>
      <c r="CD374" s="1">
        <v>10603</v>
      </c>
      <c r="CE374" s="1">
        <v>10169</v>
      </c>
      <c r="CF374" s="1">
        <v>10156</v>
      </c>
      <c r="CG374" s="1">
        <v>9245</v>
      </c>
      <c r="CH374" s="1">
        <v>9309</v>
      </c>
      <c r="CI374" s="1">
        <v>8990</v>
      </c>
      <c r="CJ374" s="1">
        <v>9636</v>
      </c>
      <c r="CK374" s="1">
        <v>10027</v>
      </c>
      <c r="CL374" s="1">
        <v>10486</v>
      </c>
      <c r="CM374" s="1">
        <v>10719</v>
      </c>
      <c r="CN374" s="1">
        <v>1587467</v>
      </c>
      <c r="CO374" s="1">
        <v>485137</v>
      </c>
      <c r="CP374" s="1">
        <v>1657315</v>
      </c>
      <c r="CQ374" s="1">
        <v>506484</v>
      </c>
      <c r="CR374" s="1">
        <v>120205</v>
      </c>
      <c r="CS374">
        <v>2018</v>
      </c>
      <c r="CT374">
        <f t="shared" si="0"/>
        <v>4213.5019341957486</v>
      </c>
      <c r="CV374">
        <v>475.6390309534886</v>
      </c>
      <c r="CW374">
        <v>65.578278822401813</v>
      </c>
    </row>
    <row r="375" spans="1:101">
      <c r="A375" s="100">
        <v>58185</v>
      </c>
      <c r="B375" t="s">
        <v>122</v>
      </c>
      <c r="C375" t="s">
        <v>109</v>
      </c>
      <c r="D375" t="s">
        <v>799</v>
      </c>
      <c r="E375" t="s">
        <v>800</v>
      </c>
      <c r="F375">
        <v>58152</v>
      </c>
      <c r="G375" s="103" t="s">
        <v>112</v>
      </c>
      <c r="H375" t="s">
        <v>113</v>
      </c>
      <c r="I375" t="s">
        <v>114</v>
      </c>
      <c r="J375" t="s">
        <v>8</v>
      </c>
      <c r="K375">
        <v>611</v>
      </c>
      <c r="L375">
        <v>5</v>
      </c>
      <c r="M375" t="s">
        <v>155</v>
      </c>
      <c r="N375" t="s">
        <v>231</v>
      </c>
      <c r="O375" t="s">
        <v>126</v>
      </c>
      <c r="P375" t="s">
        <v>126</v>
      </c>
      <c r="Q375" t="s">
        <v>118</v>
      </c>
      <c r="R375" t="s">
        <v>142</v>
      </c>
      <c r="S375" t="s">
        <v>127</v>
      </c>
      <c r="T375" s="1">
        <v>0</v>
      </c>
      <c r="U375" s="1">
        <v>0</v>
      </c>
      <c r="V375" s="1">
        <v>0</v>
      </c>
      <c r="W375" s="1">
        <v>0</v>
      </c>
      <c r="X375" s="1">
        <v>0</v>
      </c>
      <c r="Y375" s="1">
        <v>0</v>
      </c>
      <c r="Z375" s="1">
        <v>0</v>
      </c>
      <c r="AA375" s="1">
        <v>0</v>
      </c>
      <c r="AB375" s="1">
        <v>0</v>
      </c>
      <c r="AC375" s="1">
        <v>0</v>
      </c>
      <c r="AD375" s="1">
        <v>0</v>
      </c>
      <c r="AE375" s="1">
        <v>0</v>
      </c>
      <c r="AF375" s="1">
        <v>0</v>
      </c>
      <c r="AG375" s="1">
        <v>0</v>
      </c>
      <c r="AH375" s="1">
        <v>0</v>
      </c>
      <c r="AI375" s="1">
        <v>0</v>
      </c>
      <c r="AJ375" s="1">
        <v>0</v>
      </c>
      <c r="AK375" s="1">
        <v>0</v>
      </c>
      <c r="AL375" s="1">
        <v>0</v>
      </c>
      <c r="AM375" s="1">
        <v>0</v>
      </c>
      <c r="AN375" s="1">
        <v>0</v>
      </c>
      <c r="AO375" s="1">
        <v>0</v>
      </c>
      <c r="AP375" s="1">
        <v>0</v>
      </c>
      <c r="AQ375" s="1">
        <v>0</v>
      </c>
      <c r="AR375" s="2">
        <v>0</v>
      </c>
      <c r="AS375" s="2">
        <v>0</v>
      </c>
      <c r="AT375" s="2">
        <v>0</v>
      </c>
      <c r="AU375" s="2">
        <v>0</v>
      </c>
      <c r="AV375" s="2">
        <v>0</v>
      </c>
      <c r="AW375" s="2">
        <v>0</v>
      </c>
      <c r="AX375" s="2">
        <v>0</v>
      </c>
      <c r="AY375" s="2">
        <v>0</v>
      </c>
      <c r="AZ375" s="2">
        <v>0</v>
      </c>
      <c r="BA375" s="2">
        <v>0</v>
      </c>
      <c r="BB375" s="2">
        <v>0</v>
      </c>
      <c r="BC375" s="2">
        <v>0</v>
      </c>
      <c r="BD375" s="1">
        <v>0</v>
      </c>
      <c r="BE375" s="1">
        <v>0</v>
      </c>
      <c r="BF375" s="1">
        <v>0</v>
      </c>
      <c r="BG375" s="1">
        <v>0</v>
      </c>
      <c r="BH375" s="1">
        <v>0</v>
      </c>
      <c r="BI375" s="1">
        <v>0</v>
      </c>
      <c r="BJ375" s="1">
        <v>0</v>
      </c>
      <c r="BK375" s="1">
        <v>0</v>
      </c>
      <c r="BL375" s="1">
        <v>0</v>
      </c>
      <c r="BM375" s="1">
        <v>0</v>
      </c>
      <c r="BN375" s="1">
        <v>0</v>
      </c>
      <c r="BO375" s="1">
        <v>0</v>
      </c>
      <c r="BP375" s="1">
        <v>0</v>
      </c>
      <c r="BQ375" s="1">
        <v>0</v>
      </c>
      <c r="BR375" s="1">
        <v>0</v>
      </c>
      <c r="BS375" s="1">
        <v>0</v>
      </c>
      <c r="BT375" s="1">
        <v>0</v>
      </c>
      <c r="BU375" s="1">
        <v>0</v>
      </c>
      <c r="BV375" s="1">
        <v>0</v>
      </c>
      <c r="BW375" s="1">
        <v>0</v>
      </c>
      <c r="BX375" s="1">
        <v>0</v>
      </c>
      <c r="BY375" s="1">
        <v>0</v>
      </c>
      <c r="BZ375" s="1">
        <v>0</v>
      </c>
      <c r="CA375" s="1">
        <v>0</v>
      </c>
      <c r="CB375" s="1">
        <v>0</v>
      </c>
      <c r="CC375" s="1">
        <v>0</v>
      </c>
      <c r="CD375" s="1">
        <v>0</v>
      </c>
      <c r="CE375" s="1">
        <v>0</v>
      </c>
      <c r="CF375" s="1">
        <v>0</v>
      </c>
      <c r="CG375" s="1">
        <v>0</v>
      </c>
      <c r="CH375" s="1">
        <v>0</v>
      </c>
      <c r="CI375" s="1">
        <v>0</v>
      </c>
      <c r="CJ375" s="1">
        <v>0</v>
      </c>
      <c r="CK375" s="1">
        <v>0</v>
      </c>
      <c r="CL375" s="1">
        <v>0</v>
      </c>
      <c r="CM375" s="1">
        <v>0</v>
      </c>
      <c r="CN375" s="1">
        <v>0</v>
      </c>
      <c r="CO375" s="1">
        <v>0</v>
      </c>
      <c r="CP375" s="1">
        <v>0</v>
      </c>
      <c r="CQ375" s="1">
        <v>0</v>
      </c>
      <c r="CR375" s="1">
        <v>0</v>
      </c>
      <c r="CS375">
        <v>2018</v>
      </c>
      <c r="CT375" t="e">
        <f t="shared" si="0"/>
        <v>#DIV/0!</v>
      </c>
      <c r="CV375">
        <v>1587.3673828663013</v>
      </c>
      <c r="CW375" t="s">
        <v>8</v>
      </c>
    </row>
    <row r="376" spans="1:101">
      <c r="A376" s="100">
        <v>58185</v>
      </c>
      <c r="B376" t="s">
        <v>122</v>
      </c>
      <c r="C376" t="s">
        <v>109</v>
      </c>
      <c r="D376" t="s">
        <v>799</v>
      </c>
      <c r="E376" t="s">
        <v>800</v>
      </c>
      <c r="F376">
        <v>58152</v>
      </c>
      <c r="G376" s="103" t="s">
        <v>112</v>
      </c>
      <c r="H376" t="s">
        <v>113</v>
      </c>
      <c r="I376" t="s">
        <v>114</v>
      </c>
      <c r="J376" t="s">
        <v>8</v>
      </c>
      <c r="K376">
        <v>611</v>
      </c>
      <c r="L376">
        <v>5</v>
      </c>
      <c r="M376" t="s">
        <v>155</v>
      </c>
      <c r="N376" t="s">
        <v>231</v>
      </c>
      <c r="O376" t="s">
        <v>117</v>
      </c>
      <c r="P376" t="s">
        <v>117</v>
      </c>
      <c r="Q376" t="s">
        <v>118</v>
      </c>
      <c r="R376" t="s">
        <v>142</v>
      </c>
      <c r="S376" t="s">
        <v>120</v>
      </c>
      <c r="T376" s="1">
        <v>12101</v>
      </c>
      <c r="U376" s="1">
        <v>11866</v>
      </c>
      <c r="V376" s="1">
        <v>12992</v>
      </c>
      <c r="W376" s="1">
        <v>8067</v>
      </c>
      <c r="X376" s="1">
        <v>8025</v>
      </c>
      <c r="Y376" s="1">
        <v>10091</v>
      </c>
      <c r="Z376" s="1">
        <v>19098</v>
      </c>
      <c r="AA376" s="1">
        <v>21311</v>
      </c>
      <c r="AB376" s="1">
        <v>13616</v>
      </c>
      <c r="AC376" s="1">
        <v>10800</v>
      </c>
      <c r="AD376" s="1">
        <v>8163</v>
      </c>
      <c r="AE376" s="1">
        <v>9213</v>
      </c>
      <c r="AF376" s="1">
        <v>2758</v>
      </c>
      <c r="AG376" s="1">
        <v>2704</v>
      </c>
      <c r="AH376" s="1">
        <v>2961</v>
      </c>
      <c r="AI376" s="1">
        <v>1839</v>
      </c>
      <c r="AJ376" s="1">
        <v>1829</v>
      </c>
      <c r="AK376" s="1">
        <v>2300</v>
      </c>
      <c r="AL376" s="1">
        <v>4353</v>
      </c>
      <c r="AM376" s="1">
        <v>4857</v>
      </c>
      <c r="AN376" s="1">
        <v>3103</v>
      </c>
      <c r="AO376" s="1">
        <v>2461</v>
      </c>
      <c r="AP376" s="1">
        <v>1861</v>
      </c>
      <c r="AQ376" s="1">
        <v>2100</v>
      </c>
      <c r="AR376" s="2">
        <v>1</v>
      </c>
      <c r="AS376" s="2">
        <v>1</v>
      </c>
      <c r="AT376" s="2">
        <v>1</v>
      </c>
      <c r="AU376" s="2">
        <v>1</v>
      </c>
      <c r="AV376" s="2">
        <v>1</v>
      </c>
      <c r="AW376" s="2">
        <v>1</v>
      </c>
      <c r="AX376" s="2">
        <v>1</v>
      </c>
      <c r="AY376" s="2">
        <v>1</v>
      </c>
      <c r="AZ376" s="2">
        <v>1</v>
      </c>
      <c r="BA376" s="2">
        <v>1</v>
      </c>
      <c r="BB376" s="2">
        <v>1</v>
      </c>
      <c r="BC376" s="2">
        <v>1</v>
      </c>
      <c r="BD376" s="1">
        <v>12101</v>
      </c>
      <c r="BE376" s="1">
        <v>11866</v>
      </c>
      <c r="BF376" s="1">
        <v>12992</v>
      </c>
      <c r="BG376" s="1">
        <v>8067</v>
      </c>
      <c r="BH376" s="1">
        <v>8025</v>
      </c>
      <c r="BI376" s="1">
        <v>10091</v>
      </c>
      <c r="BJ376" s="1">
        <v>19098</v>
      </c>
      <c r="BK376" s="1">
        <v>21311</v>
      </c>
      <c r="BL376" s="1">
        <v>13616</v>
      </c>
      <c r="BM376" s="1">
        <v>10800</v>
      </c>
      <c r="BN376" s="1">
        <v>8163</v>
      </c>
      <c r="BO376" s="1">
        <v>9213</v>
      </c>
      <c r="BP376" s="1">
        <v>2758</v>
      </c>
      <c r="BQ376" s="1">
        <v>2704</v>
      </c>
      <c r="BR376" s="1">
        <v>2961</v>
      </c>
      <c r="BS376" s="1">
        <v>1839</v>
      </c>
      <c r="BT376" s="1">
        <v>1829</v>
      </c>
      <c r="BU376" s="1">
        <v>2300</v>
      </c>
      <c r="BV376" s="1">
        <v>4353</v>
      </c>
      <c r="BW376" s="1">
        <v>4857</v>
      </c>
      <c r="BX376" s="1">
        <v>3103</v>
      </c>
      <c r="BY376" s="1">
        <v>2461</v>
      </c>
      <c r="BZ376" s="1">
        <v>1861</v>
      </c>
      <c r="CA376" s="1">
        <v>2100</v>
      </c>
      <c r="CB376" s="1">
        <v>678.928</v>
      </c>
      <c r="CC376" s="1">
        <v>665.81</v>
      </c>
      <c r="CD376" s="1">
        <v>728.98500000000001</v>
      </c>
      <c r="CE376" s="1">
        <v>452.62900000000002</v>
      </c>
      <c r="CF376" s="1">
        <v>450.274</v>
      </c>
      <c r="CG376" s="1">
        <v>566.17600000000004</v>
      </c>
      <c r="CH376" s="1">
        <v>1071.546</v>
      </c>
      <c r="CI376" s="1">
        <v>1195.7339999999999</v>
      </c>
      <c r="CJ376" s="1">
        <v>763.97500000000002</v>
      </c>
      <c r="CK376" s="1">
        <v>605.94899999999996</v>
      </c>
      <c r="CL376" s="1">
        <v>458.04199999999997</v>
      </c>
      <c r="CM376" s="1">
        <v>516.952</v>
      </c>
      <c r="CN376" s="1">
        <v>145343</v>
      </c>
      <c r="CO376" s="1">
        <v>33126</v>
      </c>
      <c r="CP376" s="1">
        <v>145343</v>
      </c>
      <c r="CQ376" s="1">
        <v>33126</v>
      </c>
      <c r="CR376" s="1">
        <v>8155</v>
      </c>
      <c r="CS376">
        <v>2018</v>
      </c>
      <c r="CT376">
        <f t="shared" si="0"/>
        <v>4062.0478234212142</v>
      </c>
      <c r="CV376">
        <v>475.6390309534886</v>
      </c>
      <c r="CW376">
        <v>84.771065206465849</v>
      </c>
    </row>
    <row r="377" spans="1:101">
      <c r="A377" s="100">
        <v>58185</v>
      </c>
      <c r="B377" t="s">
        <v>122</v>
      </c>
      <c r="C377" t="s">
        <v>109</v>
      </c>
      <c r="D377" t="s">
        <v>799</v>
      </c>
      <c r="E377" t="s">
        <v>800</v>
      </c>
      <c r="F377">
        <v>58152</v>
      </c>
      <c r="G377" s="103" t="s">
        <v>112</v>
      </c>
      <c r="H377" t="s">
        <v>113</v>
      </c>
      <c r="I377" t="s">
        <v>114</v>
      </c>
      <c r="J377" t="s">
        <v>8</v>
      </c>
      <c r="K377">
        <v>611</v>
      </c>
      <c r="L377">
        <v>5</v>
      </c>
      <c r="M377" t="s">
        <v>155</v>
      </c>
      <c r="N377" t="s">
        <v>243</v>
      </c>
      <c r="O377" t="s">
        <v>117</v>
      </c>
      <c r="P377" t="s">
        <v>117</v>
      </c>
      <c r="Q377" t="s">
        <v>118</v>
      </c>
      <c r="R377" t="s">
        <v>142</v>
      </c>
      <c r="S377" t="s">
        <v>120</v>
      </c>
      <c r="T377" s="1">
        <v>7715</v>
      </c>
      <c r="U377" s="1">
        <v>7566</v>
      </c>
      <c r="V377" s="1">
        <v>8284</v>
      </c>
      <c r="W377" s="1">
        <v>5143</v>
      </c>
      <c r="X377" s="1">
        <v>5117</v>
      </c>
      <c r="Y377" s="1">
        <v>6434</v>
      </c>
      <c r="Z377" s="1">
        <v>12176</v>
      </c>
      <c r="AA377" s="1">
        <v>13588</v>
      </c>
      <c r="AB377" s="1">
        <v>8681</v>
      </c>
      <c r="AC377" s="1">
        <v>6886</v>
      </c>
      <c r="AD377" s="1">
        <v>5205</v>
      </c>
      <c r="AE377" s="1">
        <v>5874</v>
      </c>
      <c r="AF377" s="1">
        <v>324</v>
      </c>
      <c r="AG377" s="1">
        <v>318</v>
      </c>
      <c r="AH377" s="1">
        <v>348</v>
      </c>
      <c r="AI377" s="1">
        <v>216</v>
      </c>
      <c r="AJ377" s="1">
        <v>215</v>
      </c>
      <c r="AK377" s="1">
        <v>270</v>
      </c>
      <c r="AL377" s="1">
        <v>511</v>
      </c>
      <c r="AM377" s="1">
        <v>571</v>
      </c>
      <c r="AN377" s="1">
        <v>365</v>
      </c>
      <c r="AO377" s="1">
        <v>289</v>
      </c>
      <c r="AP377" s="1">
        <v>219</v>
      </c>
      <c r="AQ377" s="1">
        <v>247</v>
      </c>
      <c r="AR377" s="2">
        <v>1</v>
      </c>
      <c r="AS377" s="2">
        <v>1</v>
      </c>
      <c r="AT377" s="2">
        <v>1</v>
      </c>
      <c r="AU377" s="2">
        <v>1</v>
      </c>
      <c r="AV377" s="2">
        <v>1</v>
      </c>
      <c r="AW377" s="2">
        <v>1</v>
      </c>
      <c r="AX377" s="2">
        <v>1</v>
      </c>
      <c r="AY377" s="2">
        <v>1</v>
      </c>
      <c r="AZ377" s="2">
        <v>1</v>
      </c>
      <c r="BA377" s="2">
        <v>1</v>
      </c>
      <c r="BB377" s="2">
        <v>1</v>
      </c>
      <c r="BC377" s="2">
        <v>1</v>
      </c>
      <c r="BD377" s="1">
        <v>7715</v>
      </c>
      <c r="BE377" s="1">
        <v>7566</v>
      </c>
      <c r="BF377" s="1">
        <v>8284</v>
      </c>
      <c r="BG377" s="1">
        <v>5143</v>
      </c>
      <c r="BH377" s="1">
        <v>5117</v>
      </c>
      <c r="BI377" s="1">
        <v>6434</v>
      </c>
      <c r="BJ377" s="1">
        <v>12176</v>
      </c>
      <c r="BK377" s="1">
        <v>13588</v>
      </c>
      <c r="BL377" s="1">
        <v>8681</v>
      </c>
      <c r="BM377" s="1">
        <v>6886</v>
      </c>
      <c r="BN377" s="1">
        <v>5205</v>
      </c>
      <c r="BO377" s="1">
        <v>5874</v>
      </c>
      <c r="BP377" s="1">
        <v>324</v>
      </c>
      <c r="BQ377" s="1">
        <v>318</v>
      </c>
      <c r="BR377" s="1">
        <v>348</v>
      </c>
      <c r="BS377" s="1">
        <v>216</v>
      </c>
      <c r="BT377" s="1">
        <v>215</v>
      </c>
      <c r="BU377" s="1">
        <v>270</v>
      </c>
      <c r="BV377" s="1">
        <v>511</v>
      </c>
      <c r="BW377" s="1">
        <v>571</v>
      </c>
      <c r="BX377" s="1">
        <v>365</v>
      </c>
      <c r="BY377" s="1">
        <v>289</v>
      </c>
      <c r="BZ377" s="1">
        <v>219</v>
      </c>
      <c r="CA377" s="1">
        <v>247</v>
      </c>
      <c r="CB377" s="1">
        <v>79.763999999999996</v>
      </c>
      <c r="CC377" s="1">
        <v>78.222999999999999</v>
      </c>
      <c r="CD377" s="1">
        <v>85.644999999999996</v>
      </c>
      <c r="CE377" s="1">
        <v>53.177</v>
      </c>
      <c r="CF377" s="1">
        <v>52.901000000000003</v>
      </c>
      <c r="CG377" s="1">
        <v>66.516999999999996</v>
      </c>
      <c r="CH377" s="1">
        <v>125.89100000000001</v>
      </c>
      <c r="CI377" s="1">
        <v>140.48099999999999</v>
      </c>
      <c r="CJ377" s="1">
        <v>89.756</v>
      </c>
      <c r="CK377" s="1">
        <v>71.19</v>
      </c>
      <c r="CL377" s="1">
        <v>53.813000000000002</v>
      </c>
      <c r="CM377" s="1">
        <v>60.734000000000002</v>
      </c>
      <c r="CN377" s="1">
        <v>92669</v>
      </c>
      <c r="CO377" s="1">
        <v>3893</v>
      </c>
      <c r="CP377" s="1">
        <v>92669</v>
      </c>
      <c r="CQ377" s="1">
        <v>3893</v>
      </c>
      <c r="CR377" s="1">
        <v>958.09199999999998</v>
      </c>
      <c r="CS377">
        <v>2018</v>
      </c>
      <c r="CT377">
        <f t="shared" si="0"/>
        <v>4063.2841105029579</v>
      </c>
      <c r="CV377">
        <v>475.6390309534886</v>
      </c>
      <c r="CW377">
        <v>460.04969626537786</v>
      </c>
    </row>
    <row r="378" spans="1:101">
      <c r="A378" s="100">
        <v>58185</v>
      </c>
      <c r="B378" t="s">
        <v>122</v>
      </c>
      <c r="C378" t="s">
        <v>109</v>
      </c>
      <c r="D378" t="s">
        <v>799</v>
      </c>
      <c r="E378" t="s">
        <v>800</v>
      </c>
      <c r="F378">
        <v>58152</v>
      </c>
      <c r="G378" s="103" t="s">
        <v>112</v>
      </c>
      <c r="H378" t="s">
        <v>113</v>
      </c>
      <c r="I378" t="s">
        <v>114</v>
      </c>
      <c r="J378" t="s">
        <v>8</v>
      </c>
      <c r="K378">
        <v>611</v>
      </c>
      <c r="L378">
        <v>5</v>
      </c>
      <c r="M378" t="s">
        <v>155</v>
      </c>
      <c r="N378" t="s">
        <v>243</v>
      </c>
      <c r="O378" t="s">
        <v>128</v>
      </c>
      <c r="P378" t="s">
        <v>128</v>
      </c>
      <c r="Q378" t="s">
        <v>118</v>
      </c>
      <c r="R378" t="s">
        <v>142</v>
      </c>
      <c r="S378" t="s">
        <v>127</v>
      </c>
      <c r="T378" s="1">
        <v>216</v>
      </c>
      <c r="U378" s="1">
        <v>8</v>
      </c>
      <c r="V378" s="1">
        <v>9</v>
      </c>
      <c r="W378" s="1">
        <v>7</v>
      </c>
      <c r="X378" s="1">
        <v>8</v>
      </c>
      <c r="Y378" s="1">
        <v>7</v>
      </c>
      <c r="Z378" s="1">
        <v>9</v>
      </c>
      <c r="AA378" s="1">
        <v>17</v>
      </c>
      <c r="AB378" s="1">
        <v>8</v>
      </c>
      <c r="AC378" s="1">
        <v>7</v>
      </c>
      <c r="AD378" s="1">
        <v>16</v>
      </c>
      <c r="AE378" s="1">
        <v>9</v>
      </c>
      <c r="AF378" s="1">
        <v>9</v>
      </c>
      <c r="AG378" s="1">
        <v>0</v>
      </c>
      <c r="AH378" s="1">
        <v>0</v>
      </c>
      <c r="AI378" s="1">
        <v>0</v>
      </c>
      <c r="AJ378" s="1">
        <v>0</v>
      </c>
      <c r="AK378" s="1">
        <v>0</v>
      </c>
      <c r="AL378" s="1">
        <v>0</v>
      </c>
      <c r="AM378" s="1">
        <v>1</v>
      </c>
      <c r="AN378" s="1">
        <v>0</v>
      </c>
      <c r="AO378" s="1">
        <v>0</v>
      </c>
      <c r="AP378" s="1">
        <v>1</v>
      </c>
      <c r="AQ378" s="1">
        <v>0</v>
      </c>
      <c r="AR378" s="2">
        <v>6.3</v>
      </c>
      <c r="AS378" s="2">
        <v>6.3</v>
      </c>
      <c r="AT378" s="2">
        <v>6.3</v>
      </c>
      <c r="AU378" s="2">
        <v>6.3</v>
      </c>
      <c r="AV378" s="2">
        <v>6.3</v>
      </c>
      <c r="AW378" s="2">
        <v>6.3</v>
      </c>
      <c r="AX378" s="2">
        <v>6.3</v>
      </c>
      <c r="AY378" s="2">
        <v>6.3</v>
      </c>
      <c r="AZ378" s="2">
        <v>6.3</v>
      </c>
      <c r="BA378" s="2">
        <v>6.3</v>
      </c>
      <c r="BB378" s="2">
        <v>6.3</v>
      </c>
      <c r="BC378" s="2">
        <v>6.3</v>
      </c>
      <c r="BD378" s="1">
        <v>1361</v>
      </c>
      <c r="BE378" s="1">
        <v>50</v>
      </c>
      <c r="BF378" s="1">
        <v>57</v>
      </c>
      <c r="BG378" s="1">
        <v>44</v>
      </c>
      <c r="BH378" s="1">
        <v>50</v>
      </c>
      <c r="BI378" s="1">
        <v>44</v>
      </c>
      <c r="BJ378" s="1">
        <v>57</v>
      </c>
      <c r="BK378" s="1">
        <v>107</v>
      </c>
      <c r="BL378" s="1">
        <v>50</v>
      </c>
      <c r="BM378" s="1">
        <v>44</v>
      </c>
      <c r="BN378" s="1">
        <v>101</v>
      </c>
      <c r="BO378" s="1">
        <v>57</v>
      </c>
      <c r="BP378" s="1">
        <v>57</v>
      </c>
      <c r="BQ378" s="1">
        <v>2</v>
      </c>
      <c r="BR378" s="1">
        <v>2</v>
      </c>
      <c r="BS378" s="1">
        <v>2</v>
      </c>
      <c r="BT378" s="1">
        <v>2</v>
      </c>
      <c r="BU378" s="1">
        <v>2</v>
      </c>
      <c r="BV378" s="1">
        <v>2</v>
      </c>
      <c r="BW378" s="1">
        <v>4</v>
      </c>
      <c r="BX378" s="1">
        <v>2</v>
      </c>
      <c r="BY378" s="1">
        <v>2</v>
      </c>
      <c r="BZ378" s="1">
        <v>4</v>
      </c>
      <c r="CA378" s="1">
        <v>2</v>
      </c>
      <c r="CB378" s="1">
        <v>14.028</v>
      </c>
      <c r="CC378" s="1">
        <v>0.54</v>
      </c>
      <c r="CD378" s="1">
        <v>0.6</v>
      </c>
      <c r="CE378" s="1">
        <v>0.46</v>
      </c>
      <c r="CF378" s="1">
        <v>0.51</v>
      </c>
      <c r="CG378" s="1">
        <v>0.439</v>
      </c>
      <c r="CH378" s="1">
        <v>0.60499999999999998</v>
      </c>
      <c r="CI378" s="1">
        <v>1.089</v>
      </c>
      <c r="CJ378" s="1">
        <v>0.53600000000000003</v>
      </c>
      <c r="CK378" s="1">
        <v>0.48499999999999999</v>
      </c>
      <c r="CL378" s="1">
        <v>1.0429999999999999</v>
      </c>
      <c r="CM378" s="1">
        <v>0.57299999999999995</v>
      </c>
      <c r="CN378" s="1">
        <v>321</v>
      </c>
      <c r="CO378" s="1">
        <v>11</v>
      </c>
      <c r="CP378" s="1">
        <v>2022</v>
      </c>
      <c r="CQ378" s="1">
        <v>83</v>
      </c>
      <c r="CR378" s="1">
        <v>20.908000000000001</v>
      </c>
      <c r="CS378">
        <v>2018</v>
      </c>
      <c r="CT378">
        <f t="shared" si="0"/>
        <v>3969.7723359479623</v>
      </c>
      <c r="CV378">
        <v>1115.164113563842</v>
      </c>
      <c r="CW378">
        <v>1078.4684511316664</v>
      </c>
    </row>
    <row r="379" spans="1:101">
      <c r="A379" s="100">
        <v>58224</v>
      </c>
      <c r="B379" t="s">
        <v>122</v>
      </c>
      <c r="C379" t="s">
        <v>109</v>
      </c>
      <c r="D379" t="s">
        <v>803</v>
      </c>
      <c r="E379" t="s">
        <v>804</v>
      </c>
      <c r="F379">
        <v>58188</v>
      </c>
      <c r="G379" s="103" t="s">
        <v>121</v>
      </c>
      <c r="H379" t="s">
        <v>113</v>
      </c>
      <c r="I379" t="s">
        <v>114</v>
      </c>
      <c r="J379" t="s">
        <v>8</v>
      </c>
      <c r="K379">
        <v>611</v>
      </c>
      <c r="L379">
        <v>5</v>
      </c>
      <c r="M379" t="s">
        <v>155</v>
      </c>
      <c r="N379" t="s">
        <v>242</v>
      </c>
      <c r="O379" t="s">
        <v>126</v>
      </c>
      <c r="P379" t="s">
        <v>126</v>
      </c>
      <c r="Q379" t="s">
        <v>118</v>
      </c>
      <c r="R379" t="s">
        <v>142</v>
      </c>
      <c r="S379" t="s">
        <v>127</v>
      </c>
      <c r="T379" s="1">
        <v>0</v>
      </c>
      <c r="U379" s="1">
        <v>0</v>
      </c>
      <c r="V379" s="1">
        <v>0</v>
      </c>
      <c r="W379" s="1">
        <v>0</v>
      </c>
      <c r="X379" s="1">
        <v>0</v>
      </c>
      <c r="Y379" s="1">
        <v>0</v>
      </c>
      <c r="Z379" s="1">
        <v>0</v>
      </c>
      <c r="AA379" s="1">
        <v>0</v>
      </c>
      <c r="AB379" s="1">
        <v>0</v>
      </c>
      <c r="AC379" s="1">
        <v>0</v>
      </c>
      <c r="AD379" s="1">
        <v>0</v>
      </c>
      <c r="AE379" s="1">
        <v>0</v>
      </c>
      <c r="AF379" s="1">
        <v>0</v>
      </c>
      <c r="AG379" s="1">
        <v>0</v>
      </c>
      <c r="AH379" s="1">
        <v>0</v>
      </c>
      <c r="AI379" s="1">
        <v>0</v>
      </c>
      <c r="AJ379" s="1">
        <v>0</v>
      </c>
      <c r="AK379" s="1">
        <v>0</v>
      </c>
      <c r="AL379" s="1">
        <v>0</v>
      </c>
      <c r="AM379" s="1">
        <v>0</v>
      </c>
      <c r="AN379" s="1">
        <v>0</v>
      </c>
      <c r="AO379" s="1">
        <v>0</v>
      </c>
      <c r="AP379" s="1">
        <v>0</v>
      </c>
      <c r="AQ379" s="1">
        <v>0</v>
      </c>
      <c r="AR379" s="2">
        <v>0</v>
      </c>
      <c r="AS379" s="2">
        <v>0</v>
      </c>
      <c r="AT379" s="2">
        <v>0</v>
      </c>
      <c r="AU379" s="2">
        <v>0</v>
      </c>
      <c r="AV379" s="2">
        <v>0</v>
      </c>
      <c r="AW379" s="2">
        <v>0</v>
      </c>
      <c r="AX379" s="2">
        <v>0</v>
      </c>
      <c r="AY379" s="2">
        <v>0</v>
      </c>
      <c r="AZ379" s="2">
        <v>0</v>
      </c>
      <c r="BA379" s="2">
        <v>0</v>
      </c>
      <c r="BB379" s="2">
        <v>0</v>
      </c>
      <c r="BC379" s="2">
        <v>0</v>
      </c>
      <c r="BD379" s="1">
        <v>0</v>
      </c>
      <c r="BE379" s="1">
        <v>0</v>
      </c>
      <c r="BF379" s="1">
        <v>0</v>
      </c>
      <c r="BG379" s="1">
        <v>0</v>
      </c>
      <c r="BH379" s="1">
        <v>0</v>
      </c>
      <c r="BI379" s="1">
        <v>0</v>
      </c>
      <c r="BJ379" s="1">
        <v>0</v>
      </c>
      <c r="BK379" s="1">
        <v>0</v>
      </c>
      <c r="BL379" s="1">
        <v>0</v>
      </c>
      <c r="BM379" s="1">
        <v>0</v>
      </c>
      <c r="BN379" s="1">
        <v>0</v>
      </c>
      <c r="BO379" s="1">
        <v>0</v>
      </c>
      <c r="BP379" s="1">
        <v>0</v>
      </c>
      <c r="BQ379" s="1">
        <v>0</v>
      </c>
      <c r="BR379" s="1">
        <v>0</v>
      </c>
      <c r="BS379" s="1">
        <v>0</v>
      </c>
      <c r="BT379" s="1">
        <v>0</v>
      </c>
      <c r="BU379" s="1">
        <v>0</v>
      </c>
      <c r="BV379" s="1">
        <v>0</v>
      </c>
      <c r="BW379" s="1">
        <v>0</v>
      </c>
      <c r="BX379" s="1">
        <v>0</v>
      </c>
      <c r="BY379" s="1">
        <v>0</v>
      </c>
      <c r="BZ379" s="1">
        <v>0</v>
      </c>
      <c r="CA379" s="1">
        <v>0</v>
      </c>
      <c r="CB379" s="1">
        <v>0</v>
      </c>
      <c r="CC379" s="1">
        <v>0</v>
      </c>
      <c r="CD379" s="1">
        <v>0</v>
      </c>
      <c r="CE379" s="1">
        <v>0</v>
      </c>
      <c r="CF379" s="1">
        <v>0</v>
      </c>
      <c r="CG379" s="1">
        <v>0</v>
      </c>
      <c r="CH379" s="1">
        <v>0</v>
      </c>
      <c r="CI379" s="1">
        <v>0</v>
      </c>
      <c r="CJ379" s="1">
        <v>0</v>
      </c>
      <c r="CK379" s="1">
        <v>0</v>
      </c>
      <c r="CL379" s="1">
        <v>0</v>
      </c>
      <c r="CM379" s="1">
        <v>0</v>
      </c>
      <c r="CN379" s="1">
        <v>0</v>
      </c>
      <c r="CO379" s="1">
        <v>0</v>
      </c>
      <c r="CP379" s="1">
        <v>0</v>
      </c>
      <c r="CQ379" s="1">
        <v>0</v>
      </c>
      <c r="CR379" s="1">
        <v>0</v>
      </c>
      <c r="CS379">
        <v>2018</v>
      </c>
      <c r="CT379" t="e">
        <f t="shared" si="0"/>
        <v>#DIV/0!</v>
      </c>
      <c r="CV379">
        <v>1587.3673828663013</v>
      </c>
      <c r="CW379" t="s">
        <v>8</v>
      </c>
    </row>
    <row r="380" spans="1:101">
      <c r="A380" s="100">
        <v>58224</v>
      </c>
      <c r="B380" t="s">
        <v>122</v>
      </c>
      <c r="C380" t="s">
        <v>109</v>
      </c>
      <c r="D380" t="s">
        <v>803</v>
      </c>
      <c r="E380" t="s">
        <v>804</v>
      </c>
      <c r="F380">
        <v>58188</v>
      </c>
      <c r="G380" s="103" t="s">
        <v>121</v>
      </c>
      <c r="H380" t="s">
        <v>113</v>
      </c>
      <c r="I380" t="s">
        <v>114</v>
      </c>
      <c r="J380" t="s">
        <v>8</v>
      </c>
      <c r="K380">
        <v>611</v>
      </c>
      <c r="L380">
        <v>5</v>
      </c>
      <c r="M380" t="s">
        <v>155</v>
      </c>
      <c r="N380" t="s">
        <v>242</v>
      </c>
      <c r="O380" t="s">
        <v>117</v>
      </c>
      <c r="P380" t="s">
        <v>117</v>
      </c>
      <c r="Q380" t="s">
        <v>118</v>
      </c>
      <c r="R380" t="s">
        <v>142</v>
      </c>
      <c r="S380" t="s">
        <v>120</v>
      </c>
      <c r="T380" s="1">
        <v>4196</v>
      </c>
      <c r="U380" s="1">
        <v>4117</v>
      </c>
      <c r="V380" s="1">
        <v>4870</v>
      </c>
      <c r="W380" s="1">
        <v>4117</v>
      </c>
      <c r="X380" s="1">
        <v>3861</v>
      </c>
      <c r="Y380" s="1">
        <v>5246</v>
      </c>
      <c r="Z380" s="1">
        <v>6317</v>
      </c>
      <c r="AA380" s="1">
        <v>6604</v>
      </c>
      <c r="AB380" s="1">
        <v>5476</v>
      </c>
      <c r="AC380" s="1">
        <v>5466</v>
      </c>
      <c r="AD380" s="1">
        <v>5785</v>
      </c>
      <c r="AE380" s="1">
        <v>6038</v>
      </c>
      <c r="AF380" s="1">
        <v>1855</v>
      </c>
      <c r="AG380" s="1">
        <v>1820</v>
      </c>
      <c r="AH380" s="1">
        <v>2153</v>
      </c>
      <c r="AI380" s="1">
        <v>1820</v>
      </c>
      <c r="AJ380" s="1">
        <v>1707</v>
      </c>
      <c r="AK380" s="1">
        <v>2319</v>
      </c>
      <c r="AL380" s="1">
        <v>2793</v>
      </c>
      <c r="AM380" s="1">
        <v>2920</v>
      </c>
      <c r="AN380" s="1">
        <v>2421</v>
      </c>
      <c r="AO380" s="1">
        <v>2416</v>
      </c>
      <c r="AP380" s="1">
        <v>2557</v>
      </c>
      <c r="AQ380" s="1">
        <v>2669</v>
      </c>
      <c r="AR380" s="2">
        <v>1.1000000000000001</v>
      </c>
      <c r="AS380" s="2">
        <v>1.1000000000000001</v>
      </c>
      <c r="AT380" s="2">
        <v>1.1000000000000001</v>
      </c>
      <c r="AU380" s="2">
        <v>1.1000000000000001</v>
      </c>
      <c r="AV380" s="2">
        <v>1.1000000000000001</v>
      </c>
      <c r="AW380" s="2">
        <v>1.1000000000000001</v>
      </c>
      <c r="AX380" s="2">
        <v>1.1000000000000001</v>
      </c>
      <c r="AY380" s="2">
        <v>1.1000000000000001</v>
      </c>
      <c r="AZ380" s="2">
        <v>1.1000000000000001</v>
      </c>
      <c r="BA380" s="2">
        <v>1.1000000000000001</v>
      </c>
      <c r="BB380" s="2">
        <v>1.1000000000000001</v>
      </c>
      <c r="BC380" s="2">
        <v>1.1000000000000001</v>
      </c>
      <c r="BD380" s="1">
        <v>4616</v>
      </c>
      <c r="BE380" s="1">
        <v>4529</v>
      </c>
      <c r="BF380" s="1">
        <v>5357</v>
      </c>
      <c r="BG380" s="1">
        <v>4529</v>
      </c>
      <c r="BH380" s="1">
        <v>4247</v>
      </c>
      <c r="BI380" s="1">
        <v>5771</v>
      </c>
      <c r="BJ380" s="1">
        <v>6949</v>
      </c>
      <c r="BK380" s="1">
        <v>7264</v>
      </c>
      <c r="BL380" s="1">
        <v>6024</v>
      </c>
      <c r="BM380" s="1">
        <v>6013</v>
      </c>
      <c r="BN380" s="1">
        <v>6364</v>
      </c>
      <c r="BO380" s="1">
        <v>6642</v>
      </c>
      <c r="BP380" s="1">
        <v>2041</v>
      </c>
      <c r="BQ380" s="1">
        <v>2002</v>
      </c>
      <c r="BR380" s="1">
        <v>2368</v>
      </c>
      <c r="BS380" s="1">
        <v>2002</v>
      </c>
      <c r="BT380" s="1">
        <v>1878</v>
      </c>
      <c r="BU380" s="1">
        <v>2551</v>
      </c>
      <c r="BV380" s="1">
        <v>3072</v>
      </c>
      <c r="BW380" s="1">
        <v>3212</v>
      </c>
      <c r="BX380" s="1">
        <v>2663</v>
      </c>
      <c r="BY380" s="1">
        <v>2658</v>
      </c>
      <c r="BZ380" s="1">
        <v>2813</v>
      </c>
      <c r="CA380" s="1">
        <v>2936</v>
      </c>
      <c r="CB380" s="1">
        <v>526.52499999999998</v>
      </c>
      <c r="CC380" s="1">
        <v>516.31100000000004</v>
      </c>
      <c r="CD380" s="1">
        <v>610.81100000000004</v>
      </c>
      <c r="CE380" s="1">
        <v>516.351</v>
      </c>
      <c r="CF380" s="1">
        <v>484.27800000000002</v>
      </c>
      <c r="CG380" s="1">
        <v>657.91800000000001</v>
      </c>
      <c r="CH380" s="1">
        <v>792.25199999999995</v>
      </c>
      <c r="CI380" s="1">
        <v>828.32500000000005</v>
      </c>
      <c r="CJ380" s="1">
        <v>686.84500000000003</v>
      </c>
      <c r="CK380" s="1">
        <v>685.52099999999996</v>
      </c>
      <c r="CL380" s="1">
        <v>725.53599999999994</v>
      </c>
      <c r="CM380" s="1">
        <v>757.327</v>
      </c>
      <c r="CN380" s="1">
        <v>62093</v>
      </c>
      <c r="CO380" s="1">
        <v>27450</v>
      </c>
      <c r="CP380" s="1">
        <v>68305</v>
      </c>
      <c r="CQ380" s="1">
        <v>30196</v>
      </c>
      <c r="CR380" s="1">
        <v>7788</v>
      </c>
      <c r="CS380">
        <v>2018</v>
      </c>
      <c r="CT380">
        <f>1000*CQ380/CR380</f>
        <v>3877.247046738572</v>
      </c>
      <c r="CV380">
        <v>475.6390309534886</v>
      </c>
      <c r="CW380">
        <v>41.71613252346949</v>
      </c>
    </row>
    <row r="381" spans="1:101">
      <c r="A381" s="100">
        <v>58327</v>
      </c>
      <c r="B381" t="s">
        <v>122</v>
      </c>
      <c r="C381" t="s">
        <v>109</v>
      </c>
      <c r="D381" t="s">
        <v>820</v>
      </c>
      <c r="E381" t="s">
        <v>821</v>
      </c>
      <c r="F381">
        <v>58300</v>
      </c>
      <c r="G381" s="103" t="s">
        <v>121</v>
      </c>
      <c r="H381" t="s">
        <v>113</v>
      </c>
      <c r="I381" t="s">
        <v>114</v>
      </c>
      <c r="J381" t="s">
        <v>8</v>
      </c>
      <c r="K381">
        <v>481</v>
      </c>
      <c r="L381">
        <v>5</v>
      </c>
      <c r="M381" t="s">
        <v>155</v>
      </c>
      <c r="N381" t="s">
        <v>242</v>
      </c>
      <c r="O381" t="s">
        <v>117</v>
      </c>
      <c r="P381" t="s">
        <v>117</v>
      </c>
      <c r="Q381" t="s">
        <v>118</v>
      </c>
      <c r="R381" t="s">
        <v>142</v>
      </c>
      <c r="S381" t="s">
        <v>120</v>
      </c>
      <c r="T381" s="1">
        <v>15373</v>
      </c>
      <c r="U381" s="1">
        <v>15074</v>
      </c>
      <c r="V381" s="1">
        <v>17833</v>
      </c>
      <c r="W381" s="1">
        <v>15075</v>
      </c>
      <c r="X381" s="1">
        <v>14139</v>
      </c>
      <c r="Y381" s="1">
        <v>19209</v>
      </c>
      <c r="Z381" s="1">
        <v>23131</v>
      </c>
      <c r="AA381" s="1">
        <v>24184</v>
      </c>
      <c r="AB381" s="1">
        <v>20053</v>
      </c>
      <c r="AC381" s="1">
        <v>20015</v>
      </c>
      <c r="AD381" s="1">
        <v>21183</v>
      </c>
      <c r="AE381" s="1">
        <v>22111</v>
      </c>
      <c r="AF381" s="1">
        <v>7280</v>
      </c>
      <c r="AG381" s="1">
        <v>7139</v>
      </c>
      <c r="AH381" s="1">
        <v>8445</v>
      </c>
      <c r="AI381" s="1">
        <v>7139</v>
      </c>
      <c r="AJ381" s="1">
        <v>6696</v>
      </c>
      <c r="AK381" s="1">
        <v>9096</v>
      </c>
      <c r="AL381" s="1">
        <v>10953</v>
      </c>
      <c r="AM381" s="1">
        <v>11452</v>
      </c>
      <c r="AN381" s="1">
        <v>9496</v>
      </c>
      <c r="AO381" s="1">
        <v>9478</v>
      </c>
      <c r="AP381" s="1">
        <v>10031</v>
      </c>
      <c r="AQ381" s="1">
        <v>10471</v>
      </c>
      <c r="AR381" s="2">
        <v>1.03</v>
      </c>
      <c r="AS381" s="2">
        <v>1.03</v>
      </c>
      <c r="AT381" s="2">
        <v>1.03</v>
      </c>
      <c r="AU381" s="2">
        <v>1.03</v>
      </c>
      <c r="AV381" s="2">
        <v>1.03</v>
      </c>
      <c r="AW381" s="2">
        <v>1.03</v>
      </c>
      <c r="AX381" s="2">
        <v>1.03</v>
      </c>
      <c r="AY381" s="2">
        <v>1.03</v>
      </c>
      <c r="AZ381" s="2">
        <v>1.03</v>
      </c>
      <c r="BA381" s="2">
        <v>1.03</v>
      </c>
      <c r="BB381" s="2">
        <v>1.03</v>
      </c>
      <c r="BC381" s="2">
        <v>1.03</v>
      </c>
      <c r="BD381" s="1">
        <v>15834</v>
      </c>
      <c r="BE381" s="1">
        <v>15526</v>
      </c>
      <c r="BF381" s="1">
        <v>18368</v>
      </c>
      <c r="BG381" s="1">
        <v>15527</v>
      </c>
      <c r="BH381" s="1">
        <v>14563</v>
      </c>
      <c r="BI381" s="1">
        <v>19785</v>
      </c>
      <c r="BJ381" s="1">
        <v>23825</v>
      </c>
      <c r="BK381" s="1">
        <v>24910</v>
      </c>
      <c r="BL381" s="1">
        <v>20655</v>
      </c>
      <c r="BM381" s="1">
        <v>20615</v>
      </c>
      <c r="BN381" s="1">
        <v>21818</v>
      </c>
      <c r="BO381" s="1">
        <v>22774</v>
      </c>
      <c r="BP381" s="1">
        <v>7498</v>
      </c>
      <c r="BQ381" s="1">
        <v>7353</v>
      </c>
      <c r="BR381" s="1">
        <v>8698</v>
      </c>
      <c r="BS381" s="1">
        <v>7353</v>
      </c>
      <c r="BT381" s="1">
        <v>6897</v>
      </c>
      <c r="BU381" s="1">
        <v>9369</v>
      </c>
      <c r="BV381" s="1">
        <v>11282</v>
      </c>
      <c r="BW381" s="1">
        <v>11796</v>
      </c>
      <c r="BX381" s="1">
        <v>9781</v>
      </c>
      <c r="BY381" s="1">
        <v>9762</v>
      </c>
      <c r="BZ381" s="1">
        <v>10332</v>
      </c>
      <c r="CA381" s="1">
        <v>10785</v>
      </c>
      <c r="CB381" s="1">
        <v>1035.6079999999999</v>
      </c>
      <c r="CC381" s="1">
        <v>1015.519</v>
      </c>
      <c r="CD381" s="1">
        <v>1201.3869999999999</v>
      </c>
      <c r="CE381" s="1">
        <v>1015.596</v>
      </c>
      <c r="CF381" s="1">
        <v>952.51300000000003</v>
      </c>
      <c r="CG381" s="1">
        <v>1294.0409999999999</v>
      </c>
      <c r="CH381" s="1">
        <v>1558.258</v>
      </c>
      <c r="CI381" s="1">
        <v>1629.2090000000001</v>
      </c>
      <c r="CJ381" s="1">
        <v>1350.9359999999999</v>
      </c>
      <c r="CK381" s="1">
        <v>1348.3320000000001</v>
      </c>
      <c r="CL381" s="1">
        <v>1427.037</v>
      </c>
      <c r="CM381" s="1">
        <v>1489.5640000000001</v>
      </c>
      <c r="CN381" s="1">
        <v>227380</v>
      </c>
      <c r="CO381" s="1">
        <v>107676</v>
      </c>
      <c r="CP381" s="1">
        <v>234200</v>
      </c>
      <c r="CQ381" s="1">
        <v>110906</v>
      </c>
      <c r="CR381" s="1">
        <v>15318</v>
      </c>
      <c r="CS381">
        <v>2018</v>
      </c>
      <c r="CT381">
        <f t="shared" si="0"/>
        <v>7240.2402402402404</v>
      </c>
      <c r="CV381">
        <v>475.6390309534886</v>
      </c>
      <c r="CW381">
        <v>72.721413402080586</v>
      </c>
    </row>
    <row r="382" spans="1:101">
      <c r="A382" s="100">
        <v>58595</v>
      </c>
      <c r="B382" t="s">
        <v>108</v>
      </c>
      <c r="C382" t="s">
        <v>109</v>
      </c>
      <c r="D382" t="s">
        <v>843</v>
      </c>
      <c r="E382" t="s">
        <v>844</v>
      </c>
      <c r="F382">
        <v>58550</v>
      </c>
      <c r="G382" s="103" t="s">
        <v>189</v>
      </c>
      <c r="H382" t="s">
        <v>113</v>
      </c>
      <c r="I382" t="s">
        <v>114</v>
      </c>
      <c r="J382" t="s">
        <v>8</v>
      </c>
      <c r="K382">
        <v>22</v>
      </c>
      <c r="L382">
        <v>2</v>
      </c>
      <c r="M382" t="s">
        <v>115</v>
      </c>
      <c r="N382" t="s">
        <v>243</v>
      </c>
      <c r="O382" t="s">
        <v>274</v>
      </c>
      <c r="P382" t="s">
        <v>275</v>
      </c>
      <c r="Q382" t="s">
        <v>118</v>
      </c>
      <c r="R382" t="s">
        <v>132</v>
      </c>
      <c r="S382" t="s">
        <v>267</v>
      </c>
      <c r="T382" s="1">
        <v>0</v>
      </c>
      <c r="U382" s="1">
        <v>0</v>
      </c>
      <c r="V382" s="1">
        <v>0</v>
      </c>
      <c r="W382" s="1">
        <v>0</v>
      </c>
      <c r="X382" s="1">
        <v>0</v>
      </c>
      <c r="Y382" s="1">
        <v>0</v>
      </c>
      <c r="Z382" s="1">
        <v>0</v>
      </c>
      <c r="AA382" s="1">
        <v>0</v>
      </c>
      <c r="AB382" s="1">
        <v>0</v>
      </c>
      <c r="AC382" s="1">
        <v>0</v>
      </c>
      <c r="AD382" s="1">
        <v>0</v>
      </c>
      <c r="AE382" s="1">
        <v>0</v>
      </c>
      <c r="AF382" s="1">
        <v>0</v>
      </c>
      <c r="AG382" s="1">
        <v>0</v>
      </c>
      <c r="AH382" s="1">
        <v>0</v>
      </c>
      <c r="AI382" s="1">
        <v>0</v>
      </c>
      <c r="AJ382" s="1">
        <v>0</v>
      </c>
      <c r="AK382" s="1">
        <v>0</v>
      </c>
      <c r="AL382" s="1">
        <v>0</v>
      </c>
      <c r="AM382" s="1">
        <v>0</v>
      </c>
      <c r="AN382" s="1">
        <v>0</v>
      </c>
      <c r="AO382" s="1">
        <v>0</v>
      </c>
      <c r="AP382" s="1">
        <v>0</v>
      </c>
      <c r="AQ382" s="1">
        <v>0</v>
      </c>
      <c r="AR382" s="2">
        <v>0</v>
      </c>
      <c r="AS382" s="2">
        <v>0</v>
      </c>
      <c r="AT382" s="2">
        <v>0</v>
      </c>
      <c r="AU382" s="2">
        <v>0</v>
      </c>
      <c r="AV382" s="2">
        <v>0</v>
      </c>
      <c r="AW382" s="2">
        <v>0</v>
      </c>
      <c r="AX382" s="2">
        <v>0</v>
      </c>
      <c r="AY382" s="2">
        <v>0</v>
      </c>
      <c r="AZ382" s="2">
        <v>0</v>
      </c>
      <c r="BA382" s="2">
        <v>0</v>
      </c>
      <c r="BB382" s="2">
        <v>0</v>
      </c>
      <c r="BC382" s="2">
        <v>0</v>
      </c>
      <c r="BD382" s="1">
        <v>0</v>
      </c>
      <c r="BE382" s="1">
        <v>0</v>
      </c>
      <c r="BF382" s="1">
        <v>0</v>
      </c>
      <c r="BG382" s="1">
        <v>0</v>
      </c>
      <c r="BH382" s="1">
        <v>0</v>
      </c>
      <c r="BI382" s="1">
        <v>0</v>
      </c>
      <c r="BJ382" s="1">
        <v>0</v>
      </c>
      <c r="BK382" s="1">
        <v>0</v>
      </c>
      <c r="BL382" s="1">
        <v>0</v>
      </c>
      <c r="BM382" s="1">
        <v>0</v>
      </c>
      <c r="BN382" s="1">
        <v>0</v>
      </c>
      <c r="BO382" s="1">
        <v>0</v>
      </c>
      <c r="BP382" s="1">
        <v>0</v>
      </c>
      <c r="BQ382" s="1">
        <v>0</v>
      </c>
      <c r="BR382" s="1">
        <v>0</v>
      </c>
      <c r="BS382" s="1">
        <v>0</v>
      </c>
      <c r="BT382" s="1">
        <v>0</v>
      </c>
      <c r="BU382" s="1">
        <v>0</v>
      </c>
      <c r="BV382" s="1">
        <v>0</v>
      </c>
      <c r="BW382" s="1">
        <v>0</v>
      </c>
      <c r="BX382" s="1">
        <v>0</v>
      </c>
      <c r="BY382" s="1">
        <v>0</v>
      </c>
      <c r="BZ382" s="1">
        <v>0</v>
      </c>
      <c r="CA382" s="1">
        <v>0</v>
      </c>
      <c r="CB382" s="1">
        <v>0</v>
      </c>
      <c r="CC382" s="1">
        <v>0</v>
      </c>
      <c r="CD382" s="1">
        <v>0</v>
      </c>
      <c r="CE382" s="1">
        <v>0</v>
      </c>
      <c r="CF382" s="1">
        <v>0</v>
      </c>
      <c r="CG382" s="1">
        <v>0</v>
      </c>
      <c r="CH382" s="1">
        <v>0</v>
      </c>
      <c r="CI382" s="1">
        <v>0</v>
      </c>
      <c r="CJ382" s="1">
        <v>0</v>
      </c>
      <c r="CK382" s="1">
        <v>0</v>
      </c>
      <c r="CL382" s="1">
        <v>0</v>
      </c>
      <c r="CM382" s="1">
        <v>0</v>
      </c>
      <c r="CN382" s="1">
        <v>0</v>
      </c>
      <c r="CO382" s="1">
        <v>0</v>
      </c>
      <c r="CP382" s="1">
        <v>0</v>
      </c>
      <c r="CQ382" s="1">
        <v>0</v>
      </c>
      <c r="CR382" s="1">
        <v>0</v>
      </c>
      <c r="CS382">
        <v>2018</v>
      </c>
      <c r="CT382" t="e">
        <f t="shared" si="0"/>
        <v>#DIV/0!</v>
      </c>
      <c r="CV382">
        <v>200</v>
      </c>
      <c r="CW382" t="s">
        <v>8</v>
      </c>
    </row>
    <row r="383" spans="1:101">
      <c r="A383" s="100">
        <v>58664</v>
      </c>
      <c r="B383" t="s">
        <v>108</v>
      </c>
      <c r="C383" t="s">
        <v>109</v>
      </c>
      <c r="D383" t="s">
        <v>854</v>
      </c>
      <c r="E383" t="s">
        <v>855</v>
      </c>
      <c r="F383">
        <v>58607</v>
      </c>
      <c r="G383" s="103" t="s">
        <v>121</v>
      </c>
      <c r="H383" t="s">
        <v>113</v>
      </c>
      <c r="I383" t="s">
        <v>114</v>
      </c>
      <c r="J383" t="s">
        <v>8</v>
      </c>
      <c r="K383">
        <v>311</v>
      </c>
      <c r="L383">
        <v>6</v>
      </c>
      <c r="M383" t="s">
        <v>502</v>
      </c>
      <c r="N383" t="s">
        <v>231</v>
      </c>
      <c r="O383" t="s">
        <v>117</v>
      </c>
      <c r="P383" t="s">
        <v>117</v>
      </c>
      <c r="Q383" t="s">
        <v>118</v>
      </c>
      <c r="R383" t="s">
        <v>119</v>
      </c>
      <c r="S383" t="s">
        <v>120</v>
      </c>
      <c r="T383" s="1">
        <v>31850</v>
      </c>
      <c r="U383" s="1">
        <v>24560</v>
      </c>
      <c r="V383" s="1">
        <v>27220</v>
      </c>
      <c r="W383" s="1">
        <v>27110</v>
      </c>
      <c r="X383" s="1">
        <v>30156</v>
      </c>
      <c r="Y383" s="1">
        <v>32430</v>
      </c>
      <c r="Z383" s="1">
        <v>33552</v>
      </c>
      <c r="AA383" s="1">
        <v>35570</v>
      </c>
      <c r="AB383" s="1">
        <v>31980</v>
      </c>
      <c r="AC383" s="1">
        <v>22510</v>
      </c>
      <c r="AD383" s="1">
        <v>33681</v>
      </c>
      <c r="AE383" s="1">
        <v>31830</v>
      </c>
      <c r="AF383" s="1">
        <v>31850</v>
      </c>
      <c r="AG383" s="1">
        <v>24560</v>
      </c>
      <c r="AH383" s="1">
        <v>27220</v>
      </c>
      <c r="AI383" s="1">
        <v>27110</v>
      </c>
      <c r="AJ383" s="1">
        <v>30156</v>
      </c>
      <c r="AK383" s="1">
        <v>32430</v>
      </c>
      <c r="AL383" s="1">
        <v>33552</v>
      </c>
      <c r="AM383" s="1">
        <v>35570</v>
      </c>
      <c r="AN383" s="1">
        <v>31980</v>
      </c>
      <c r="AO383" s="1">
        <v>22510</v>
      </c>
      <c r="AP383" s="1">
        <v>33681</v>
      </c>
      <c r="AQ383" s="1">
        <v>31830</v>
      </c>
      <c r="AR383" s="2">
        <v>1.0229999999999999</v>
      </c>
      <c r="AS383" s="2">
        <v>1.0229999999999999</v>
      </c>
      <c r="AT383" s="2">
        <v>1.0229999999999999</v>
      </c>
      <c r="AU383" s="2">
        <v>1.0229999999999999</v>
      </c>
      <c r="AV383" s="2">
        <v>1.0229999999999999</v>
      </c>
      <c r="AW383" s="2">
        <v>1.0229999999999999</v>
      </c>
      <c r="AX383" s="2">
        <v>1.0229999999999999</v>
      </c>
      <c r="AY383" s="2">
        <v>1.0229999999999999</v>
      </c>
      <c r="AZ383" s="2">
        <v>1.0229999999999999</v>
      </c>
      <c r="BA383" s="2">
        <v>1.0229999999999999</v>
      </c>
      <c r="BB383" s="2">
        <v>1.0229999999999999</v>
      </c>
      <c r="BC383" s="2">
        <v>1.0229999999999999</v>
      </c>
      <c r="BD383" s="1">
        <v>32583</v>
      </c>
      <c r="BE383" s="1">
        <v>25125</v>
      </c>
      <c r="BF383" s="1">
        <v>27846</v>
      </c>
      <c r="BG383" s="1">
        <v>27734</v>
      </c>
      <c r="BH383" s="1">
        <v>30850</v>
      </c>
      <c r="BI383" s="1">
        <v>33176</v>
      </c>
      <c r="BJ383" s="1">
        <v>34324</v>
      </c>
      <c r="BK383" s="1">
        <v>36388</v>
      </c>
      <c r="BL383" s="1">
        <v>32716</v>
      </c>
      <c r="BM383" s="1">
        <v>23028</v>
      </c>
      <c r="BN383" s="1">
        <v>34456</v>
      </c>
      <c r="BO383" s="1">
        <v>32562</v>
      </c>
      <c r="BP383" s="1">
        <v>32583</v>
      </c>
      <c r="BQ383" s="1">
        <v>25125</v>
      </c>
      <c r="BR383" s="1">
        <v>27846</v>
      </c>
      <c r="BS383" s="1">
        <v>27734</v>
      </c>
      <c r="BT383" s="1">
        <v>30850</v>
      </c>
      <c r="BU383" s="1">
        <v>33176</v>
      </c>
      <c r="BV383" s="1">
        <v>34324</v>
      </c>
      <c r="BW383" s="1">
        <v>36388</v>
      </c>
      <c r="BX383" s="1">
        <v>32716</v>
      </c>
      <c r="BY383" s="1">
        <v>23028</v>
      </c>
      <c r="BZ383" s="1">
        <v>34456</v>
      </c>
      <c r="CA383" s="1">
        <v>32562</v>
      </c>
      <c r="CB383" s="1">
        <v>1972.74</v>
      </c>
      <c r="CC383" s="1">
        <v>1639.54</v>
      </c>
      <c r="CD383" s="1">
        <v>1715.98</v>
      </c>
      <c r="CE383" s="1">
        <v>1684.62</v>
      </c>
      <c r="CF383" s="1">
        <v>2101.12</v>
      </c>
      <c r="CG383" s="1">
        <v>2206.96</v>
      </c>
      <c r="CH383" s="1">
        <v>2394.14</v>
      </c>
      <c r="CI383" s="1">
        <v>2474.5</v>
      </c>
      <c r="CJ383" s="1">
        <v>1744.4</v>
      </c>
      <c r="CK383" s="1">
        <v>1551</v>
      </c>
      <c r="CL383" s="1">
        <v>1898.26</v>
      </c>
      <c r="CM383" s="1">
        <v>1991.36</v>
      </c>
      <c r="CN383" s="1">
        <v>362449</v>
      </c>
      <c r="CO383" s="1">
        <v>362449</v>
      </c>
      <c r="CP383" s="1">
        <v>370788</v>
      </c>
      <c r="CQ383" s="1">
        <v>370788</v>
      </c>
      <c r="CR383" s="1">
        <v>23374.62</v>
      </c>
      <c r="CS383">
        <v>2018</v>
      </c>
      <c r="CT383">
        <f t="shared" si="0"/>
        <v>15862.846112578516</v>
      </c>
      <c r="CV383">
        <v>475.6390309534886</v>
      </c>
      <c r="CW383">
        <v>75.449887531511592</v>
      </c>
    </row>
    <row r="384" spans="1:101">
      <c r="A384" s="100">
        <v>58945</v>
      </c>
      <c r="B384" t="s">
        <v>122</v>
      </c>
      <c r="C384" t="s">
        <v>109</v>
      </c>
      <c r="D384" t="s">
        <v>876</v>
      </c>
      <c r="E384" t="s">
        <v>877</v>
      </c>
      <c r="F384">
        <v>58809</v>
      </c>
      <c r="G384" s="103" t="s">
        <v>112</v>
      </c>
      <c r="H384" t="s">
        <v>113</v>
      </c>
      <c r="I384" t="s">
        <v>114</v>
      </c>
      <c r="J384" t="s">
        <v>8</v>
      </c>
      <c r="K384">
        <v>22</v>
      </c>
      <c r="L384">
        <v>3</v>
      </c>
      <c r="M384" t="s">
        <v>125</v>
      </c>
      <c r="N384" t="s">
        <v>242</v>
      </c>
      <c r="O384" t="s">
        <v>117</v>
      </c>
      <c r="P384" t="s">
        <v>117</v>
      </c>
      <c r="Q384" t="s">
        <v>118</v>
      </c>
      <c r="R384" t="s">
        <v>142</v>
      </c>
      <c r="S384" t="s">
        <v>120</v>
      </c>
      <c r="T384" s="1">
        <v>9834</v>
      </c>
      <c r="U384" s="1">
        <v>9644</v>
      </c>
      <c r="V384" s="1">
        <v>10559</v>
      </c>
      <c r="W384" s="1">
        <v>6556</v>
      </c>
      <c r="X384" s="1">
        <v>6522</v>
      </c>
      <c r="Y384" s="1">
        <v>8200</v>
      </c>
      <c r="Z384" s="1">
        <v>15520</v>
      </c>
      <c r="AA384" s="1">
        <v>17319</v>
      </c>
      <c r="AB384" s="1">
        <v>11065</v>
      </c>
      <c r="AC384" s="1">
        <v>8776</v>
      </c>
      <c r="AD384" s="1">
        <v>6634</v>
      </c>
      <c r="AE384" s="1">
        <v>7487</v>
      </c>
      <c r="AF384" s="1">
        <v>3437</v>
      </c>
      <c r="AG384" s="1">
        <v>3371</v>
      </c>
      <c r="AH384" s="1">
        <v>3691</v>
      </c>
      <c r="AI384" s="1">
        <v>2292</v>
      </c>
      <c r="AJ384" s="1">
        <v>2280</v>
      </c>
      <c r="AK384" s="1">
        <v>2866</v>
      </c>
      <c r="AL384" s="1">
        <v>5425</v>
      </c>
      <c r="AM384" s="1">
        <v>6054</v>
      </c>
      <c r="AN384" s="1">
        <v>3868</v>
      </c>
      <c r="AO384" s="1">
        <v>3068</v>
      </c>
      <c r="AP384" s="1">
        <v>2319</v>
      </c>
      <c r="AQ384" s="1">
        <v>2617</v>
      </c>
      <c r="AR384" s="2">
        <v>1.1000000000000001</v>
      </c>
      <c r="AS384" s="2">
        <v>1.1000000000000001</v>
      </c>
      <c r="AT384" s="2">
        <v>1.1000000000000001</v>
      </c>
      <c r="AU384" s="2">
        <v>1.1000000000000001</v>
      </c>
      <c r="AV384" s="2">
        <v>1.1000000000000001</v>
      </c>
      <c r="AW384" s="2">
        <v>1.1000000000000001</v>
      </c>
      <c r="AX384" s="2">
        <v>1.1000000000000001</v>
      </c>
      <c r="AY384" s="2">
        <v>1.1000000000000001</v>
      </c>
      <c r="AZ384" s="2">
        <v>1.1000000000000001</v>
      </c>
      <c r="BA384" s="2">
        <v>1.1000000000000001</v>
      </c>
      <c r="BB384" s="2">
        <v>1.1000000000000001</v>
      </c>
      <c r="BC384" s="2">
        <v>1.1000000000000001</v>
      </c>
      <c r="BD384" s="1">
        <v>10817</v>
      </c>
      <c r="BE384" s="1">
        <v>10608</v>
      </c>
      <c r="BF384" s="1">
        <v>11615</v>
      </c>
      <c r="BG384" s="1">
        <v>7212</v>
      </c>
      <c r="BH384" s="1">
        <v>7174</v>
      </c>
      <c r="BI384" s="1">
        <v>9020</v>
      </c>
      <c r="BJ384" s="1">
        <v>17072</v>
      </c>
      <c r="BK384" s="1">
        <v>19051</v>
      </c>
      <c r="BL384" s="1">
        <v>12172</v>
      </c>
      <c r="BM384" s="1">
        <v>9654</v>
      </c>
      <c r="BN384" s="1">
        <v>7297</v>
      </c>
      <c r="BO384" s="1">
        <v>8236</v>
      </c>
      <c r="BP384" s="1">
        <v>3781</v>
      </c>
      <c r="BQ384" s="1">
        <v>3708</v>
      </c>
      <c r="BR384" s="1">
        <v>4060</v>
      </c>
      <c r="BS384" s="1">
        <v>2521</v>
      </c>
      <c r="BT384" s="1">
        <v>2508</v>
      </c>
      <c r="BU384" s="1">
        <v>3153</v>
      </c>
      <c r="BV384" s="1">
        <v>5967</v>
      </c>
      <c r="BW384" s="1">
        <v>6659</v>
      </c>
      <c r="BX384" s="1">
        <v>4255</v>
      </c>
      <c r="BY384" s="1">
        <v>3375</v>
      </c>
      <c r="BZ384" s="1">
        <v>2551</v>
      </c>
      <c r="CA384" s="1">
        <v>2879</v>
      </c>
      <c r="CB384" s="1">
        <v>964.07100000000003</v>
      </c>
      <c r="CC384" s="1">
        <v>945.44200000000001</v>
      </c>
      <c r="CD384" s="1">
        <v>1035.1489999999999</v>
      </c>
      <c r="CE384" s="1">
        <v>642.72799999999995</v>
      </c>
      <c r="CF384" s="1">
        <v>639.38300000000004</v>
      </c>
      <c r="CG384" s="1">
        <v>803.96299999999997</v>
      </c>
      <c r="CH384" s="1">
        <v>1521.5820000000001</v>
      </c>
      <c r="CI384" s="1">
        <v>1697.9269999999999</v>
      </c>
      <c r="CJ384" s="1">
        <v>1084.835</v>
      </c>
      <c r="CK384" s="1">
        <v>860.44</v>
      </c>
      <c r="CL384" s="1">
        <v>650.41499999999996</v>
      </c>
      <c r="CM384" s="1">
        <v>734.06500000000005</v>
      </c>
      <c r="CN384" s="1">
        <v>118116</v>
      </c>
      <c r="CO384" s="1">
        <v>41288</v>
      </c>
      <c r="CP384" s="1">
        <v>129928</v>
      </c>
      <c r="CQ384" s="1">
        <v>45417</v>
      </c>
      <c r="CR384" s="1">
        <v>11580</v>
      </c>
      <c r="CS384">
        <v>2018</v>
      </c>
      <c r="CT384">
        <f t="shared" si="0"/>
        <v>3922.020725388601</v>
      </c>
      <c r="CV384">
        <v>475.6390309534886</v>
      </c>
      <c r="CW384">
        <v>53.366863569710588</v>
      </c>
    </row>
    <row r="385" spans="1:101">
      <c r="A385" s="100">
        <v>58948</v>
      </c>
      <c r="B385" t="s">
        <v>108</v>
      </c>
      <c r="C385" t="s">
        <v>109</v>
      </c>
      <c r="D385" t="s">
        <v>878</v>
      </c>
      <c r="E385" t="s">
        <v>879</v>
      </c>
      <c r="F385">
        <v>61968</v>
      </c>
      <c r="G385" s="103" t="s">
        <v>121</v>
      </c>
      <c r="H385" t="s">
        <v>113</v>
      </c>
      <c r="I385" t="s">
        <v>114</v>
      </c>
      <c r="J385" t="s">
        <v>8</v>
      </c>
      <c r="K385">
        <v>22</v>
      </c>
      <c r="L385">
        <v>2</v>
      </c>
      <c r="M385" t="s">
        <v>115</v>
      </c>
      <c r="N385" t="s">
        <v>231</v>
      </c>
      <c r="O385" t="s">
        <v>117</v>
      </c>
      <c r="P385" t="s">
        <v>117</v>
      </c>
      <c r="Q385" t="s">
        <v>118</v>
      </c>
      <c r="R385" t="s">
        <v>142</v>
      </c>
      <c r="S385" t="s">
        <v>120</v>
      </c>
      <c r="T385" s="1">
        <v>80525</v>
      </c>
      <c r="U385" s="1">
        <v>78962</v>
      </c>
      <c r="V385" s="1">
        <v>93414</v>
      </c>
      <c r="W385" s="1" t="s">
        <v>109</v>
      </c>
      <c r="X385" s="1" t="s">
        <v>109</v>
      </c>
      <c r="Y385" s="1" t="s">
        <v>109</v>
      </c>
      <c r="Z385" s="1" t="s">
        <v>109</v>
      </c>
      <c r="AA385" s="1" t="s">
        <v>109</v>
      </c>
      <c r="AB385" s="1" t="s">
        <v>109</v>
      </c>
      <c r="AC385" s="1" t="s">
        <v>109</v>
      </c>
      <c r="AD385" s="1" t="s">
        <v>109</v>
      </c>
      <c r="AE385" s="1" t="s">
        <v>109</v>
      </c>
      <c r="AF385" s="1">
        <v>80525</v>
      </c>
      <c r="AG385" s="1">
        <v>78962</v>
      </c>
      <c r="AH385" s="1">
        <v>93414</v>
      </c>
      <c r="AI385" s="1" t="s">
        <v>109</v>
      </c>
      <c r="AJ385" s="1" t="s">
        <v>109</v>
      </c>
      <c r="AK385" s="1" t="s">
        <v>109</v>
      </c>
      <c r="AL385" s="1" t="s">
        <v>109</v>
      </c>
      <c r="AM385" s="1" t="s">
        <v>109</v>
      </c>
      <c r="AN385" s="1" t="s">
        <v>109</v>
      </c>
      <c r="AO385" s="1" t="s">
        <v>109</v>
      </c>
      <c r="AP385" s="1" t="s">
        <v>109</v>
      </c>
      <c r="AQ385" s="1" t="s">
        <v>109</v>
      </c>
      <c r="AR385" s="2">
        <v>1.02</v>
      </c>
      <c r="AS385" s="2">
        <v>1.02</v>
      </c>
      <c r="AT385" s="2">
        <v>1.02</v>
      </c>
      <c r="AU385" s="2" t="s">
        <v>109</v>
      </c>
      <c r="AV385" s="2" t="s">
        <v>109</v>
      </c>
      <c r="AW385" s="2" t="s">
        <v>109</v>
      </c>
      <c r="AX385" s="2" t="s">
        <v>109</v>
      </c>
      <c r="AY385" s="2" t="s">
        <v>109</v>
      </c>
      <c r="AZ385" s="2" t="s">
        <v>109</v>
      </c>
      <c r="BA385" s="2" t="s">
        <v>109</v>
      </c>
      <c r="BB385" s="2" t="s">
        <v>109</v>
      </c>
      <c r="BC385" s="2" t="s">
        <v>109</v>
      </c>
      <c r="BD385" s="1">
        <v>82136</v>
      </c>
      <c r="BE385" s="1">
        <v>80541</v>
      </c>
      <c r="BF385" s="1">
        <v>95282</v>
      </c>
      <c r="BG385" s="1" t="s">
        <v>109</v>
      </c>
      <c r="BH385" s="1" t="s">
        <v>109</v>
      </c>
      <c r="BI385" s="1" t="s">
        <v>109</v>
      </c>
      <c r="BJ385" s="1" t="s">
        <v>109</v>
      </c>
      <c r="BK385" s="1" t="s">
        <v>109</v>
      </c>
      <c r="BL385" s="1" t="s">
        <v>109</v>
      </c>
      <c r="BM385" s="1" t="s">
        <v>109</v>
      </c>
      <c r="BN385" s="1" t="s">
        <v>109</v>
      </c>
      <c r="BO385" s="1" t="s">
        <v>109</v>
      </c>
      <c r="BP385" s="1">
        <v>82136</v>
      </c>
      <c r="BQ385" s="1">
        <v>80541</v>
      </c>
      <c r="BR385" s="1">
        <v>95282</v>
      </c>
      <c r="BS385" s="1" t="s">
        <v>109</v>
      </c>
      <c r="BT385" s="1" t="s">
        <v>109</v>
      </c>
      <c r="BU385" s="1" t="s">
        <v>109</v>
      </c>
      <c r="BV385" s="1" t="s">
        <v>109</v>
      </c>
      <c r="BW385" s="1" t="s">
        <v>109</v>
      </c>
      <c r="BX385" s="1" t="s">
        <v>109</v>
      </c>
      <c r="BY385" s="1" t="s">
        <v>109</v>
      </c>
      <c r="BZ385" s="1" t="s">
        <v>109</v>
      </c>
      <c r="CA385" s="1" t="s">
        <v>109</v>
      </c>
      <c r="CB385" s="1">
        <v>5630.951</v>
      </c>
      <c r="CC385" s="1">
        <v>5521.7120000000004</v>
      </c>
      <c r="CD385" s="1">
        <v>6532.3370000000004</v>
      </c>
      <c r="CE385" s="1" t="s">
        <v>109</v>
      </c>
      <c r="CF385" s="1" t="s">
        <v>109</v>
      </c>
      <c r="CG385" s="1" t="s">
        <v>109</v>
      </c>
      <c r="CH385" s="1" t="s">
        <v>109</v>
      </c>
      <c r="CI385" s="1" t="s">
        <v>109</v>
      </c>
      <c r="CJ385" s="1" t="s">
        <v>109</v>
      </c>
      <c r="CK385" s="1" t="s">
        <v>109</v>
      </c>
      <c r="CL385" s="1" t="s">
        <v>109</v>
      </c>
      <c r="CM385" s="1" t="s">
        <v>109</v>
      </c>
      <c r="CN385" s="1">
        <v>252901</v>
      </c>
      <c r="CO385" s="1">
        <v>252901</v>
      </c>
      <c r="CP385" s="1">
        <v>257959</v>
      </c>
      <c r="CQ385" s="1">
        <v>257959</v>
      </c>
      <c r="CR385" s="1">
        <v>17685</v>
      </c>
      <c r="CS385">
        <v>2018</v>
      </c>
      <c r="CT385">
        <f t="shared" si="0"/>
        <v>14586.316087079445</v>
      </c>
      <c r="CV385">
        <v>475.6390309534886</v>
      </c>
      <c r="CW385">
        <v>69.378212488397494</v>
      </c>
    </row>
    <row r="386" spans="1:101">
      <c r="A386" s="100">
        <v>58948</v>
      </c>
      <c r="B386" t="s">
        <v>108</v>
      </c>
      <c r="C386" t="s">
        <v>109</v>
      </c>
      <c r="D386" t="s">
        <v>878</v>
      </c>
      <c r="E386" t="s">
        <v>879</v>
      </c>
      <c r="F386">
        <v>61968</v>
      </c>
      <c r="G386" s="103" t="s">
        <v>121</v>
      </c>
      <c r="H386" t="s">
        <v>113</v>
      </c>
      <c r="I386" t="s">
        <v>114</v>
      </c>
      <c r="J386" t="s">
        <v>8</v>
      </c>
      <c r="K386">
        <v>22</v>
      </c>
      <c r="L386">
        <v>2</v>
      </c>
      <c r="M386" t="s">
        <v>115</v>
      </c>
      <c r="N386" t="s">
        <v>242</v>
      </c>
      <c r="O386" t="s">
        <v>126</v>
      </c>
      <c r="P386" t="s">
        <v>126</v>
      </c>
      <c r="Q386" t="s">
        <v>118</v>
      </c>
      <c r="R386" t="s">
        <v>142</v>
      </c>
      <c r="S386" t="s">
        <v>127</v>
      </c>
      <c r="T386" s="1">
        <v>90</v>
      </c>
      <c r="U386" s="1">
        <v>3</v>
      </c>
      <c r="V386" s="1">
        <v>4</v>
      </c>
      <c r="W386" s="1" t="s">
        <v>109</v>
      </c>
      <c r="X386" s="1" t="s">
        <v>109</v>
      </c>
      <c r="Y386" s="1" t="s">
        <v>109</v>
      </c>
      <c r="Z386" s="1" t="s">
        <v>109</v>
      </c>
      <c r="AA386" s="1" t="s">
        <v>109</v>
      </c>
      <c r="AB386" s="1" t="s">
        <v>109</v>
      </c>
      <c r="AC386" s="1" t="s">
        <v>109</v>
      </c>
      <c r="AD386" s="1" t="s">
        <v>109</v>
      </c>
      <c r="AE386" s="1" t="s">
        <v>109</v>
      </c>
      <c r="AF386" s="1">
        <v>90</v>
      </c>
      <c r="AG386" s="1">
        <v>3</v>
      </c>
      <c r="AH386" s="1">
        <v>4</v>
      </c>
      <c r="AI386" s="1" t="s">
        <v>109</v>
      </c>
      <c r="AJ386" s="1" t="s">
        <v>109</v>
      </c>
      <c r="AK386" s="1" t="s">
        <v>109</v>
      </c>
      <c r="AL386" s="1" t="s">
        <v>109</v>
      </c>
      <c r="AM386" s="1" t="s">
        <v>109</v>
      </c>
      <c r="AN386" s="1" t="s">
        <v>109</v>
      </c>
      <c r="AO386" s="1" t="s">
        <v>109</v>
      </c>
      <c r="AP386" s="1" t="s">
        <v>109</v>
      </c>
      <c r="AQ386" s="1" t="s">
        <v>109</v>
      </c>
      <c r="AR386" s="2">
        <v>5.8</v>
      </c>
      <c r="AS386" s="2">
        <v>5.8</v>
      </c>
      <c r="AT386" s="2">
        <v>5.8</v>
      </c>
      <c r="AU386" s="2" t="s">
        <v>109</v>
      </c>
      <c r="AV386" s="2" t="s">
        <v>109</v>
      </c>
      <c r="AW386" s="2" t="s">
        <v>109</v>
      </c>
      <c r="AX386" s="2" t="s">
        <v>109</v>
      </c>
      <c r="AY386" s="2" t="s">
        <v>109</v>
      </c>
      <c r="AZ386" s="2" t="s">
        <v>109</v>
      </c>
      <c r="BA386" s="2" t="s">
        <v>109</v>
      </c>
      <c r="BB386" s="2" t="s">
        <v>109</v>
      </c>
      <c r="BC386" s="2" t="s">
        <v>109</v>
      </c>
      <c r="BD386" s="1">
        <v>522</v>
      </c>
      <c r="BE386" s="1">
        <v>17</v>
      </c>
      <c r="BF386" s="1">
        <v>23</v>
      </c>
      <c r="BG386" s="1" t="s">
        <v>109</v>
      </c>
      <c r="BH386" s="1" t="s">
        <v>109</v>
      </c>
      <c r="BI386" s="1" t="s">
        <v>109</v>
      </c>
      <c r="BJ386" s="1" t="s">
        <v>109</v>
      </c>
      <c r="BK386" s="1" t="s">
        <v>109</v>
      </c>
      <c r="BL386" s="1" t="s">
        <v>109</v>
      </c>
      <c r="BM386" s="1" t="s">
        <v>109</v>
      </c>
      <c r="BN386" s="1" t="s">
        <v>109</v>
      </c>
      <c r="BO386" s="1" t="s">
        <v>109</v>
      </c>
      <c r="BP386" s="1">
        <v>522</v>
      </c>
      <c r="BQ386" s="1">
        <v>17</v>
      </c>
      <c r="BR386" s="1">
        <v>23</v>
      </c>
      <c r="BS386" s="1" t="s">
        <v>109</v>
      </c>
      <c r="BT386" s="1" t="s">
        <v>109</v>
      </c>
      <c r="BU386" s="1" t="s">
        <v>109</v>
      </c>
      <c r="BV386" s="1" t="s">
        <v>109</v>
      </c>
      <c r="BW386" s="1" t="s">
        <v>109</v>
      </c>
      <c r="BX386" s="1" t="s">
        <v>109</v>
      </c>
      <c r="BY386" s="1" t="s">
        <v>109</v>
      </c>
      <c r="BZ386" s="1" t="s">
        <v>109</v>
      </c>
      <c r="CA386" s="1" t="s">
        <v>109</v>
      </c>
      <c r="CB386" s="1">
        <v>49.018000000000001</v>
      </c>
      <c r="CC386" s="1">
        <v>1.887</v>
      </c>
      <c r="CD386" s="1">
        <v>2.0950000000000002</v>
      </c>
      <c r="CE386" s="1" t="s">
        <v>109</v>
      </c>
      <c r="CF386" s="1" t="s">
        <v>109</v>
      </c>
      <c r="CG386" s="1" t="s">
        <v>109</v>
      </c>
      <c r="CH386" s="1" t="s">
        <v>109</v>
      </c>
      <c r="CI386" s="1" t="s">
        <v>109</v>
      </c>
      <c r="CJ386" s="1" t="s">
        <v>109</v>
      </c>
      <c r="CK386" s="1" t="s">
        <v>109</v>
      </c>
      <c r="CL386" s="1" t="s">
        <v>109</v>
      </c>
      <c r="CM386" s="1" t="s">
        <v>109</v>
      </c>
      <c r="CN386" s="1">
        <v>97</v>
      </c>
      <c r="CO386" s="1">
        <v>97</v>
      </c>
      <c r="CP386" s="1">
        <v>562</v>
      </c>
      <c r="CQ386" s="1">
        <v>562</v>
      </c>
      <c r="CR386" s="1">
        <v>53</v>
      </c>
      <c r="CS386">
        <v>2018</v>
      </c>
      <c r="CT386">
        <f t="shared" si="0"/>
        <v>10603.773584905661</v>
      </c>
      <c r="CV386">
        <v>1587.3673828663013</v>
      </c>
      <c r="CW386">
        <v>168.32084323978518</v>
      </c>
    </row>
    <row r="387" spans="1:101">
      <c r="A387" s="100">
        <v>58993</v>
      </c>
      <c r="B387" t="s">
        <v>108</v>
      </c>
      <c r="C387" t="s">
        <v>109</v>
      </c>
      <c r="D387" t="s">
        <v>886</v>
      </c>
      <c r="E387" t="s">
        <v>887</v>
      </c>
      <c r="F387">
        <v>58845</v>
      </c>
      <c r="G387" s="103" t="s">
        <v>174</v>
      </c>
      <c r="H387" t="s">
        <v>113</v>
      </c>
      <c r="I387" t="s">
        <v>114</v>
      </c>
      <c r="J387" t="s">
        <v>8</v>
      </c>
      <c r="K387">
        <v>22</v>
      </c>
      <c r="L387">
        <v>2</v>
      </c>
      <c r="M387" t="s">
        <v>115</v>
      </c>
      <c r="N387" t="s">
        <v>242</v>
      </c>
      <c r="O387" t="s">
        <v>212</v>
      </c>
      <c r="P387" t="s">
        <v>213</v>
      </c>
      <c r="Q387" t="s">
        <v>118</v>
      </c>
      <c r="R387" t="s">
        <v>142</v>
      </c>
      <c r="S387" t="s">
        <v>120</v>
      </c>
      <c r="T387" s="1">
        <v>20438</v>
      </c>
      <c r="U387" s="1">
        <v>21038</v>
      </c>
      <c r="V387" s="1">
        <v>18138</v>
      </c>
      <c r="W387" s="1">
        <v>14354</v>
      </c>
      <c r="X387" s="1">
        <v>16701</v>
      </c>
      <c r="Y387" s="1">
        <v>19296</v>
      </c>
      <c r="Z387" s="1">
        <v>19719</v>
      </c>
      <c r="AA387" s="1">
        <v>18498</v>
      </c>
      <c r="AB387" s="1">
        <v>18344</v>
      </c>
      <c r="AC387" s="1">
        <v>15086</v>
      </c>
      <c r="AD387" s="1">
        <v>17468</v>
      </c>
      <c r="AE387" s="1">
        <v>18475</v>
      </c>
      <c r="AF387" s="1">
        <v>20438</v>
      </c>
      <c r="AG387" s="1">
        <v>21038</v>
      </c>
      <c r="AH387" s="1">
        <v>18138</v>
      </c>
      <c r="AI387" s="1">
        <v>14354</v>
      </c>
      <c r="AJ387" s="1">
        <v>16701</v>
      </c>
      <c r="AK387" s="1">
        <v>19296</v>
      </c>
      <c r="AL387" s="1">
        <v>19719</v>
      </c>
      <c r="AM387" s="1">
        <v>18498</v>
      </c>
      <c r="AN387" s="1">
        <v>18344</v>
      </c>
      <c r="AO387" s="1">
        <v>15086</v>
      </c>
      <c r="AP387" s="1">
        <v>17468</v>
      </c>
      <c r="AQ387" s="1">
        <v>18475</v>
      </c>
      <c r="AR387" s="2">
        <v>0.39500000000000002</v>
      </c>
      <c r="AS387" s="2">
        <v>0.39500000000000002</v>
      </c>
      <c r="AT387" s="2">
        <v>0.39500000000000002</v>
      </c>
      <c r="AU387" s="2">
        <v>0.39500000000000002</v>
      </c>
      <c r="AV387" s="2">
        <v>0.39500000000000002</v>
      </c>
      <c r="AW387" s="2">
        <v>0.39500000000000002</v>
      </c>
      <c r="AX387" s="2">
        <v>0.39500000000000002</v>
      </c>
      <c r="AY387" s="2">
        <v>0.39500000000000002</v>
      </c>
      <c r="AZ387" s="2">
        <v>0.39500000000000002</v>
      </c>
      <c r="BA387" s="2">
        <v>0.39500000000000002</v>
      </c>
      <c r="BB387" s="2">
        <v>0.39500000000000002</v>
      </c>
      <c r="BC387" s="2">
        <v>0.39500000000000002</v>
      </c>
      <c r="BD387" s="1">
        <v>8073</v>
      </c>
      <c r="BE387" s="1">
        <v>8310</v>
      </c>
      <c r="BF387" s="1">
        <v>7165</v>
      </c>
      <c r="BG387" s="1">
        <v>5670</v>
      </c>
      <c r="BH387" s="1">
        <v>6597</v>
      </c>
      <c r="BI387" s="1">
        <v>7622</v>
      </c>
      <c r="BJ387" s="1">
        <v>7789</v>
      </c>
      <c r="BK387" s="1">
        <v>7307</v>
      </c>
      <c r="BL387" s="1">
        <v>7246</v>
      </c>
      <c r="BM387" s="1">
        <v>5959</v>
      </c>
      <c r="BN387" s="1">
        <v>6900</v>
      </c>
      <c r="BO387" s="1">
        <v>7298</v>
      </c>
      <c r="BP387" s="1">
        <v>8073</v>
      </c>
      <c r="BQ387" s="1">
        <v>8310</v>
      </c>
      <c r="BR387" s="1">
        <v>7165</v>
      </c>
      <c r="BS387" s="1">
        <v>5670</v>
      </c>
      <c r="BT387" s="1">
        <v>6597</v>
      </c>
      <c r="BU387" s="1">
        <v>7622</v>
      </c>
      <c r="BV387" s="1">
        <v>7789</v>
      </c>
      <c r="BW387" s="1">
        <v>7307</v>
      </c>
      <c r="BX387" s="1">
        <v>7246</v>
      </c>
      <c r="BY387" s="1">
        <v>5959</v>
      </c>
      <c r="BZ387" s="1">
        <v>6900</v>
      </c>
      <c r="CA387" s="1">
        <v>7298</v>
      </c>
      <c r="CB387" s="1">
        <v>669.23400000000004</v>
      </c>
      <c r="CC387" s="1">
        <v>688.91499999999996</v>
      </c>
      <c r="CD387" s="1">
        <v>593.94100000000003</v>
      </c>
      <c r="CE387" s="1">
        <v>470.029</v>
      </c>
      <c r="CF387" s="1">
        <v>546.87</v>
      </c>
      <c r="CG387" s="1">
        <v>631.85699999999997</v>
      </c>
      <c r="CH387" s="1">
        <v>645.70299999999997</v>
      </c>
      <c r="CI387" s="1">
        <v>605.74199999999996</v>
      </c>
      <c r="CJ387" s="1">
        <v>600.70299999999997</v>
      </c>
      <c r="CK387" s="1">
        <v>494.01100000000002</v>
      </c>
      <c r="CL387" s="1">
        <v>572.00599999999997</v>
      </c>
      <c r="CM387" s="1">
        <v>604.98900000000003</v>
      </c>
      <c r="CN387" s="1">
        <v>217555</v>
      </c>
      <c r="CO387" s="1">
        <v>217555</v>
      </c>
      <c r="CP387" s="1">
        <v>85936</v>
      </c>
      <c r="CQ387" s="1">
        <v>85936</v>
      </c>
      <c r="CR387" s="1">
        <v>7124</v>
      </c>
      <c r="CS387">
        <v>2018</v>
      </c>
      <c r="CT387">
        <f t="shared" si="0"/>
        <v>12062.886019090398</v>
      </c>
      <c r="CV387">
        <v>0</v>
      </c>
      <c r="CW387">
        <v>0</v>
      </c>
    </row>
    <row r="388" spans="1:101">
      <c r="A388" s="100">
        <v>59011</v>
      </c>
      <c r="B388" t="s">
        <v>108</v>
      </c>
      <c r="C388" t="s">
        <v>109</v>
      </c>
      <c r="D388" t="s">
        <v>888</v>
      </c>
      <c r="E388" t="s">
        <v>889</v>
      </c>
      <c r="F388">
        <v>58860</v>
      </c>
      <c r="G388" s="103" t="s">
        <v>112</v>
      </c>
      <c r="H388" t="s">
        <v>113</v>
      </c>
      <c r="I388" t="s">
        <v>114</v>
      </c>
      <c r="J388" t="s">
        <v>8</v>
      </c>
      <c r="K388">
        <v>22</v>
      </c>
      <c r="L388">
        <v>2</v>
      </c>
      <c r="M388" t="s">
        <v>115</v>
      </c>
      <c r="N388" t="s">
        <v>242</v>
      </c>
      <c r="O388" t="s">
        <v>212</v>
      </c>
      <c r="P388" t="s">
        <v>213</v>
      </c>
      <c r="Q388" t="s">
        <v>118</v>
      </c>
      <c r="R388" t="s">
        <v>142</v>
      </c>
      <c r="S388" t="s">
        <v>120</v>
      </c>
      <c r="T388" s="1">
        <v>15107</v>
      </c>
      <c r="U388" s="1">
        <v>15257</v>
      </c>
      <c r="V388" s="1">
        <v>15975</v>
      </c>
      <c r="W388" s="1">
        <v>14623</v>
      </c>
      <c r="X388" s="1">
        <v>16924</v>
      </c>
      <c r="Y388" s="1">
        <v>16357</v>
      </c>
      <c r="Z388" s="1">
        <v>16218</v>
      </c>
      <c r="AA388" s="1">
        <v>16168</v>
      </c>
      <c r="AB388" s="1">
        <v>15490</v>
      </c>
      <c r="AC388" s="1">
        <v>15988</v>
      </c>
      <c r="AD388" s="1">
        <v>16036</v>
      </c>
      <c r="AE388" s="1">
        <v>17205</v>
      </c>
      <c r="AF388" s="1">
        <v>15107</v>
      </c>
      <c r="AG388" s="1">
        <v>15257</v>
      </c>
      <c r="AH388" s="1">
        <v>15975</v>
      </c>
      <c r="AI388" s="1">
        <v>14623</v>
      </c>
      <c r="AJ388" s="1">
        <v>16924</v>
      </c>
      <c r="AK388" s="1">
        <v>16357</v>
      </c>
      <c r="AL388" s="1">
        <v>16218</v>
      </c>
      <c r="AM388" s="1">
        <v>16168</v>
      </c>
      <c r="AN388" s="1">
        <v>15490</v>
      </c>
      <c r="AO388" s="1">
        <v>15988</v>
      </c>
      <c r="AP388" s="1">
        <v>16036</v>
      </c>
      <c r="AQ388" s="1">
        <v>17205</v>
      </c>
      <c r="AR388" s="2">
        <v>0.5</v>
      </c>
      <c r="AS388" s="2">
        <v>0.5</v>
      </c>
      <c r="AT388" s="2">
        <v>0.5</v>
      </c>
      <c r="AU388" s="2">
        <v>0.5</v>
      </c>
      <c r="AV388" s="2">
        <v>0.5</v>
      </c>
      <c r="AW388" s="2">
        <v>0.5</v>
      </c>
      <c r="AX388" s="2">
        <v>0.5</v>
      </c>
      <c r="AY388" s="2">
        <v>0.5</v>
      </c>
      <c r="AZ388" s="2">
        <v>0.5</v>
      </c>
      <c r="BA388" s="2">
        <v>0.5</v>
      </c>
      <c r="BB388" s="2">
        <v>0.5</v>
      </c>
      <c r="BC388" s="2">
        <v>0.5</v>
      </c>
      <c r="BD388" s="1">
        <v>7554</v>
      </c>
      <c r="BE388" s="1">
        <v>7629</v>
      </c>
      <c r="BF388" s="1">
        <v>7988</v>
      </c>
      <c r="BG388" s="1">
        <v>7312</v>
      </c>
      <c r="BH388" s="1">
        <v>8462</v>
      </c>
      <c r="BI388" s="1">
        <v>8179</v>
      </c>
      <c r="BJ388" s="1">
        <v>8109</v>
      </c>
      <c r="BK388" s="1">
        <v>8084</v>
      </c>
      <c r="BL388" s="1">
        <v>7745</v>
      </c>
      <c r="BM388" s="1">
        <v>7994</v>
      </c>
      <c r="BN388" s="1">
        <v>8018</v>
      </c>
      <c r="BO388" s="1">
        <v>8603</v>
      </c>
      <c r="BP388" s="1">
        <v>7554</v>
      </c>
      <c r="BQ388" s="1">
        <v>7629</v>
      </c>
      <c r="BR388" s="1">
        <v>7988</v>
      </c>
      <c r="BS388" s="1">
        <v>7312</v>
      </c>
      <c r="BT388" s="1">
        <v>8462</v>
      </c>
      <c r="BU388" s="1">
        <v>8179</v>
      </c>
      <c r="BV388" s="1">
        <v>8109</v>
      </c>
      <c r="BW388" s="1">
        <v>8084</v>
      </c>
      <c r="BX388" s="1">
        <v>7745</v>
      </c>
      <c r="BY388" s="1">
        <v>7994</v>
      </c>
      <c r="BZ388" s="1">
        <v>8018</v>
      </c>
      <c r="CA388" s="1">
        <v>8603</v>
      </c>
      <c r="CB388" s="1">
        <v>696.27300000000002</v>
      </c>
      <c r="CC388" s="1">
        <v>703.16300000000001</v>
      </c>
      <c r="CD388" s="1">
        <v>736.27599999999995</v>
      </c>
      <c r="CE388" s="1">
        <v>673.97699999999998</v>
      </c>
      <c r="CF388" s="1">
        <v>780.024</v>
      </c>
      <c r="CG388" s="1">
        <v>753.87400000000002</v>
      </c>
      <c r="CH388" s="1">
        <v>747.47</v>
      </c>
      <c r="CI388" s="1">
        <v>745.16200000000003</v>
      </c>
      <c r="CJ388" s="1">
        <v>713.90499999999997</v>
      </c>
      <c r="CK388" s="1">
        <v>736.86800000000005</v>
      </c>
      <c r="CL388" s="1">
        <v>739.06700000000001</v>
      </c>
      <c r="CM388" s="1">
        <v>792.94100000000003</v>
      </c>
      <c r="CN388" s="1">
        <v>191348</v>
      </c>
      <c r="CO388" s="1">
        <v>191348</v>
      </c>
      <c r="CP388" s="1">
        <v>95677</v>
      </c>
      <c r="CQ388" s="1">
        <v>95677</v>
      </c>
      <c r="CR388" s="1">
        <v>8819</v>
      </c>
      <c r="CS388">
        <v>2018</v>
      </c>
      <c r="CT388">
        <f t="shared" si="0"/>
        <v>10848.962467399931</v>
      </c>
      <c r="CV388">
        <v>0</v>
      </c>
      <c r="CW388">
        <v>0</v>
      </c>
    </row>
    <row r="389" spans="1:101">
      <c r="A389" s="100">
        <v>59415</v>
      </c>
      <c r="B389" t="s">
        <v>108</v>
      </c>
      <c r="C389" t="s">
        <v>109</v>
      </c>
      <c r="D389" t="s">
        <v>968</v>
      </c>
      <c r="E389" t="s">
        <v>432</v>
      </c>
      <c r="F389">
        <v>4180</v>
      </c>
      <c r="G389" s="103" t="s">
        <v>121</v>
      </c>
      <c r="H389" t="s">
        <v>113</v>
      </c>
      <c r="I389" t="s">
        <v>114</v>
      </c>
      <c r="J389" t="s">
        <v>8</v>
      </c>
      <c r="K389">
        <v>22</v>
      </c>
      <c r="L389">
        <v>1</v>
      </c>
      <c r="M389" t="s">
        <v>131</v>
      </c>
      <c r="N389" t="s">
        <v>242</v>
      </c>
      <c r="O389" t="s">
        <v>126</v>
      </c>
      <c r="P389" t="s">
        <v>126</v>
      </c>
      <c r="Q389" t="s">
        <v>118</v>
      </c>
      <c r="R389" t="s">
        <v>119</v>
      </c>
      <c r="S389" t="s">
        <v>127</v>
      </c>
      <c r="T389" s="1">
        <v>97</v>
      </c>
      <c r="U389" s="1">
        <v>58</v>
      </c>
      <c r="V389" s="1">
        <v>67</v>
      </c>
      <c r="W389" s="1">
        <v>166</v>
      </c>
      <c r="X389" s="1">
        <v>257</v>
      </c>
      <c r="Y389" s="1">
        <v>95</v>
      </c>
      <c r="Z389" s="1">
        <v>186</v>
      </c>
      <c r="AA389" s="1">
        <v>342</v>
      </c>
      <c r="AB389" s="1">
        <v>160</v>
      </c>
      <c r="AC389" s="1">
        <v>36</v>
      </c>
      <c r="AD389" s="1">
        <v>70</v>
      </c>
      <c r="AE389" s="1">
        <v>137</v>
      </c>
      <c r="AF389" s="1">
        <v>97</v>
      </c>
      <c r="AG389" s="1">
        <v>58</v>
      </c>
      <c r="AH389" s="1">
        <v>67</v>
      </c>
      <c r="AI389" s="1">
        <v>166</v>
      </c>
      <c r="AJ389" s="1">
        <v>257</v>
      </c>
      <c r="AK389" s="1">
        <v>95</v>
      </c>
      <c r="AL389" s="1">
        <v>186</v>
      </c>
      <c r="AM389" s="1">
        <v>342</v>
      </c>
      <c r="AN389" s="1">
        <v>160</v>
      </c>
      <c r="AO389" s="1">
        <v>36</v>
      </c>
      <c r="AP389" s="1">
        <v>70</v>
      </c>
      <c r="AQ389" s="1">
        <v>137</v>
      </c>
      <c r="AR389" s="2">
        <v>5.82</v>
      </c>
      <c r="AS389" s="2">
        <v>5.82</v>
      </c>
      <c r="AT389" s="2">
        <v>5.82</v>
      </c>
      <c r="AU389" s="2">
        <v>5.82</v>
      </c>
      <c r="AV389" s="2">
        <v>5.82</v>
      </c>
      <c r="AW389" s="2">
        <v>5.82</v>
      </c>
      <c r="AX389" s="2">
        <v>5.82</v>
      </c>
      <c r="AY389" s="2">
        <v>5.82</v>
      </c>
      <c r="AZ389" s="2">
        <v>5.82</v>
      </c>
      <c r="BA389" s="2">
        <v>5.82</v>
      </c>
      <c r="BB389" s="2">
        <v>5.82</v>
      </c>
      <c r="BC389" s="2">
        <v>5.82</v>
      </c>
      <c r="BD389" s="1">
        <v>565</v>
      </c>
      <c r="BE389" s="1">
        <v>338</v>
      </c>
      <c r="BF389" s="1">
        <v>390</v>
      </c>
      <c r="BG389" s="1">
        <v>966</v>
      </c>
      <c r="BH389" s="1">
        <v>1496</v>
      </c>
      <c r="BI389" s="1">
        <v>553</v>
      </c>
      <c r="BJ389" s="1">
        <v>1083</v>
      </c>
      <c r="BK389" s="1">
        <v>1990</v>
      </c>
      <c r="BL389" s="1">
        <v>931</v>
      </c>
      <c r="BM389" s="1">
        <v>210</v>
      </c>
      <c r="BN389" s="1">
        <v>407</v>
      </c>
      <c r="BO389" s="1">
        <v>797</v>
      </c>
      <c r="BP389" s="1">
        <v>565</v>
      </c>
      <c r="BQ389" s="1">
        <v>338</v>
      </c>
      <c r="BR389" s="1">
        <v>390</v>
      </c>
      <c r="BS389" s="1">
        <v>966</v>
      </c>
      <c r="BT389" s="1">
        <v>1496</v>
      </c>
      <c r="BU389" s="1">
        <v>553</v>
      </c>
      <c r="BV389" s="1">
        <v>1083</v>
      </c>
      <c r="BW389" s="1">
        <v>1990</v>
      </c>
      <c r="BX389" s="1">
        <v>931</v>
      </c>
      <c r="BY389" s="1">
        <v>210</v>
      </c>
      <c r="BZ389" s="1">
        <v>407</v>
      </c>
      <c r="CA389" s="1">
        <v>797</v>
      </c>
      <c r="CB389" s="1">
        <v>57</v>
      </c>
      <c r="CC389" s="1">
        <v>33</v>
      </c>
      <c r="CD389" s="1">
        <v>38</v>
      </c>
      <c r="CE389" s="1">
        <v>95</v>
      </c>
      <c r="CF389" s="1">
        <v>149</v>
      </c>
      <c r="CG389" s="1">
        <v>55</v>
      </c>
      <c r="CH389" s="1">
        <v>106</v>
      </c>
      <c r="CI389" s="1">
        <v>197</v>
      </c>
      <c r="CJ389" s="1">
        <v>92</v>
      </c>
      <c r="CK389" s="1">
        <v>21</v>
      </c>
      <c r="CL389" s="1">
        <v>40</v>
      </c>
      <c r="CM389" s="1">
        <v>79</v>
      </c>
      <c r="CN389" s="1">
        <v>1671</v>
      </c>
      <c r="CO389" s="1">
        <v>1671</v>
      </c>
      <c r="CP389" s="1">
        <v>9726</v>
      </c>
      <c r="CQ389" s="1">
        <v>9726</v>
      </c>
      <c r="CR389" s="1">
        <v>962</v>
      </c>
      <c r="CS389">
        <v>2018</v>
      </c>
      <c r="CT389">
        <f t="shared" si="0"/>
        <v>10110.187110187109</v>
      </c>
      <c r="CV389">
        <v>1587.3673828663013</v>
      </c>
      <c r="CW389">
        <v>160.48581253386325</v>
      </c>
    </row>
    <row r="390" spans="1:101">
      <c r="A390" s="100">
        <v>59717</v>
      </c>
      <c r="B390" t="s">
        <v>108</v>
      </c>
      <c r="C390" t="s">
        <v>109</v>
      </c>
      <c r="D390" t="s">
        <v>1004</v>
      </c>
      <c r="E390" t="s">
        <v>1005</v>
      </c>
      <c r="F390">
        <v>59484</v>
      </c>
      <c r="G390" s="103" t="s">
        <v>112</v>
      </c>
      <c r="H390" t="s">
        <v>113</v>
      </c>
      <c r="I390" t="s">
        <v>114</v>
      </c>
      <c r="J390" t="s">
        <v>8</v>
      </c>
      <c r="K390">
        <v>611</v>
      </c>
      <c r="L390">
        <v>4</v>
      </c>
      <c r="M390" t="s">
        <v>539</v>
      </c>
      <c r="N390" t="s">
        <v>242</v>
      </c>
      <c r="O390" t="s">
        <v>126</v>
      </c>
      <c r="P390" t="s">
        <v>126</v>
      </c>
      <c r="Q390" t="s">
        <v>118</v>
      </c>
      <c r="R390" t="s">
        <v>119</v>
      </c>
      <c r="S390" t="s">
        <v>127</v>
      </c>
      <c r="T390" s="1">
        <v>2</v>
      </c>
      <c r="U390" s="1">
        <v>2</v>
      </c>
      <c r="V390" s="1">
        <v>5</v>
      </c>
      <c r="W390" s="1">
        <v>4</v>
      </c>
      <c r="X390" s="1">
        <v>0</v>
      </c>
      <c r="Y390" s="1">
        <v>9</v>
      </c>
      <c r="Z390" s="1">
        <v>2</v>
      </c>
      <c r="AA390" s="1">
        <v>3</v>
      </c>
      <c r="AB390" s="1">
        <v>2</v>
      </c>
      <c r="AC390" s="1">
        <v>1</v>
      </c>
      <c r="AD390" s="1">
        <v>0</v>
      </c>
      <c r="AE390" s="1">
        <v>3</v>
      </c>
      <c r="AF390" s="1">
        <v>2</v>
      </c>
      <c r="AG390" s="1">
        <v>2</v>
      </c>
      <c r="AH390" s="1">
        <v>5</v>
      </c>
      <c r="AI390" s="1">
        <v>4</v>
      </c>
      <c r="AJ390" s="1">
        <v>0</v>
      </c>
      <c r="AK390" s="1">
        <v>9</v>
      </c>
      <c r="AL390" s="1">
        <v>2</v>
      </c>
      <c r="AM390" s="1">
        <v>3</v>
      </c>
      <c r="AN390" s="1">
        <v>2</v>
      </c>
      <c r="AO390" s="1">
        <v>1</v>
      </c>
      <c r="AP390" s="1">
        <v>0</v>
      </c>
      <c r="AQ390" s="1">
        <v>3</v>
      </c>
      <c r="AR390" s="2">
        <v>5.88</v>
      </c>
      <c r="AS390" s="2">
        <v>5.88</v>
      </c>
      <c r="AT390" s="2">
        <v>5.88</v>
      </c>
      <c r="AU390" s="2">
        <v>5.88</v>
      </c>
      <c r="AV390" s="2">
        <v>0</v>
      </c>
      <c r="AW390" s="2">
        <v>5.88</v>
      </c>
      <c r="AX390" s="2">
        <v>5.88</v>
      </c>
      <c r="AY390" s="2">
        <v>5.88</v>
      </c>
      <c r="AZ390" s="2">
        <v>5.88</v>
      </c>
      <c r="BA390" s="2">
        <v>5.88</v>
      </c>
      <c r="BB390" s="2">
        <v>0</v>
      </c>
      <c r="BC390" s="2">
        <v>5.88</v>
      </c>
      <c r="BD390" s="1">
        <v>12</v>
      </c>
      <c r="BE390" s="1">
        <v>12</v>
      </c>
      <c r="BF390" s="1">
        <v>29</v>
      </c>
      <c r="BG390" s="1">
        <v>24</v>
      </c>
      <c r="BH390" s="1">
        <v>0</v>
      </c>
      <c r="BI390" s="1">
        <v>53</v>
      </c>
      <c r="BJ390" s="1">
        <v>12</v>
      </c>
      <c r="BK390" s="1">
        <v>18</v>
      </c>
      <c r="BL390" s="1">
        <v>12</v>
      </c>
      <c r="BM390" s="1">
        <v>6</v>
      </c>
      <c r="BN390" s="1">
        <v>0</v>
      </c>
      <c r="BO390" s="1">
        <v>18</v>
      </c>
      <c r="BP390" s="1">
        <v>12</v>
      </c>
      <c r="BQ390" s="1">
        <v>12</v>
      </c>
      <c r="BR390" s="1">
        <v>29</v>
      </c>
      <c r="BS390" s="1">
        <v>24</v>
      </c>
      <c r="BT390" s="1">
        <v>0</v>
      </c>
      <c r="BU390" s="1">
        <v>53</v>
      </c>
      <c r="BV390" s="1">
        <v>12</v>
      </c>
      <c r="BW390" s="1">
        <v>18</v>
      </c>
      <c r="BX390" s="1">
        <v>12</v>
      </c>
      <c r="BY390" s="1">
        <v>6</v>
      </c>
      <c r="BZ390" s="1">
        <v>0</v>
      </c>
      <c r="CA390" s="1">
        <v>18</v>
      </c>
      <c r="CB390" s="1">
        <v>0</v>
      </c>
      <c r="CC390" s="1">
        <v>0</v>
      </c>
      <c r="CD390" s="1">
        <v>2</v>
      </c>
      <c r="CE390" s="1">
        <v>1</v>
      </c>
      <c r="CF390" s="1">
        <v>0</v>
      </c>
      <c r="CG390" s="1">
        <v>4</v>
      </c>
      <c r="CH390" s="1">
        <v>0</v>
      </c>
      <c r="CI390" s="1">
        <v>0</v>
      </c>
      <c r="CJ390" s="1">
        <v>0</v>
      </c>
      <c r="CK390" s="1">
        <v>0</v>
      </c>
      <c r="CL390" s="1">
        <v>0</v>
      </c>
      <c r="CM390" s="1">
        <v>0</v>
      </c>
      <c r="CN390" s="1">
        <v>33</v>
      </c>
      <c r="CO390" s="1">
        <v>33</v>
      </c>
      <c r="CP390" s="1">
        <v>196</v>
      </c>
      <c r="CQ390" s="1">
        <v>196</v>
      </c>
      <c r="CR390" s="1">
        <v>7</v>
      </c>
      <c r="CS390">
        <v>2018</v>
      </c>
      <c r="CT390">
        <f t="shared" si="0"/>
        <v>28000</v>
      </c>
      <c r="CV390">
        <v>1587.3673828663013</v>
      </c>
      <c r="CW390">
        <v>444.46286720256438</v>
      </c>
    </row>
    <row r="391" spans="1:101">
      <c r="A391" s="100">
        <v>59717</v>
      </c>
      <c r="B391" t="s">
        <v>108</v>
      </c>
      <c r="C391" t="s">
        <v>109</v>
      </c>
      <c r="D391" t="s">
        <v>1004</v>
      </c>
      <c r="E391" t="s">
        <v>1005</v>
      </c>
      <c r="F391">
        <v>59484</v>
      </c>
      <c r="G391" s="103" t="s">
        <v>112</v>
      </c>
      <c r="H391" t="s">
        <v>113</v>
      </c>
      <c r="I391" t="s">
        <v>114</v>
      </c>
      <c r="J391" t="s">
        <v>8</v>
      </c>
      <c r="K391">
        <v>611</v>
      </c>
      <c r="L391">
        <v>4</v>
      </c>
      <c r="M391" t="s">
        <v>539</v>
      </c>
      <c r="N391" t="s">
        <v>242</v>
      </c>
      <c r="O391" t="s">
        <v>117</v>
      </c>
      <c r="P391" t="s">
        <v>117</v>
      </c>
      <c r="Q391" t="s">
        <v>118</v>
      </c>
      <c r="R391" t="s">
        <v>119</v>
      </c>
      <c r="S391" t="s">
        <v>120</v>
      </c>
      <c r="T391" s="1">
        <v>0</v>
      </c>
      <c r="U391" s="1">
        <v>0</v>
      </c>
      <c r="V391" s="1">
        <v>0</v>
      </c>
      <c r="W391" s="1">
        <v>0</v>
      </c>
      <c r="X391" s="1">
        <v>0</v>
      </c>
      <c r="Y391" s="1">
        <v>0</v>
      </c>
      <c r="Z391" s="1">
        <v>0</v>
      </c>
      <c r="AA391" s="1">
        <v>0</v>
      </c>
      <c r="AB391" s="1">
        <v>0</v>
      </c>
      <c r="AC391" s="1">
        <v>0</v>
      </c>
      <c r="AD391" s="1">
        <v>0</v>
      </c>
      <c r="AE391" s="1">
        <v>0</v>
      </c>
      <c r="AF391" s="1">
        <v>0</v>
      </c>
      <c r="AG391" s="1">
        <v>0</v>
      </c>
      <c r="AH391" s="1">
        <v>0</v>
      </c>
      <c r="AI391" s="1">
        <v>0</v>
      </c>
      <c r="AJ391" s="1">
        <v>0</v>
      </c>
      <c r="AK391" s="1">
        <v>0</v>
      </c>
      <c r="AL391" s="1">
        <v>0</v>
      </c>
      <c r="AM391" s="1">
        <v>0</v>
      </c>
      <c r="AN391" s="1">
        <v>0</v>
      </c>
      <c r="AO391" s="1">
        <v>0</v>
      </c>
      <c r="AP391" s="1">
        <v>0</v>
      </c>
      <c r="AQ391" s="1">
        <v>0</v>
      </c>
      <c r="AR391" s="2">
        <v>0</v>
      </c>
      <c r="AS391" s="2">
        <v>0</v>
      </c>
      <c r="AT391" s="2">
        <v>0</v>
      </c>
      <c r="AU391" s="2">
        <v>0</v>
      </c>
      <c r="AV391" s="2">
        <v>0</v>
      </c>
      <c r="AW391" s="2">
        <v>0</v>
      </c>
      <c r="AX391" s="2">
        <v>0</v>
      </c>
      <c r="AY391" s="2">
        <v>0</v>
      </c>
      <c r="AZ391" s="2">
        <v>0</v>
      </c>
      <c r="BA391" s="2">
        <v>0</v>
      </c>
      <c r="BB391" s="2">
        <v>0</v>
      </c>
      <c r="BC391" s="2">
        <v>0</v>
      </c>
      <c r="BD391" s="1">
        <v>0</v>
      </c>
      <c r="BE391" s="1">
        <v>0</v>
      </c>
      <c r="BF391" s="1">
        <v>0</v>
      </c>
      <c r="BG391" s="1">
        <v>0</v>
      </c>
      <c r="BH391" s="1">
        <v>0</v>
      </c>
      <c r="BI391" s="1">
        <v>0</v>
      </c>
      <c r="BJ391" s="1">
        <v>0</v>
      </c>
      <c r="BK391" s="1">
        <v>0</v>
      </c>
      <c r="BL391" s="1">
        <v>0</v>
      </c>
      <c r="BM391" s="1">
        <v>0</v>
      </c>
      <c r="BN391" s="1">
        <v>0</v>
      </c>
      <c r="BO391" s="1">
        <v>0</v>
      </c>
      <c r="BP391" s="1">
        <v>0</v>
      </c>
      <c r="BQ391" s="1">
        <v>0</v>
      </c>
      <c r="BR391" s="1">
        <v>0</v>
      </c>
      <c r="BS391" s="1">
        <v>0</v>
      </c>
      <c r="BT391" s="1">
        <v>0</v>
      </c>
      <c r="BU391" s="1">
        <v>0</v>
      </c>
      <c r="BV391" s="1">
        <v>0</v>
      </c>
      <c r="BW391" s="1">
        <v>0</v>
      </c>
      <c r="BX391" s="1">
        <v>0</v>
      </c>
      <c r="BY391" s="1">
        <v>0</v>
      </c>
      <c r="BZ391" s="1">
        <v>0</v>
      </c>
      <c r="CA391" s="1">
        <v>0</v>
      </c>
      <c r="CB391" s="1">
        <v>0</v>
      </c>
      <c r="CC391" s="1">
        <v>0</v>
      </c>
      <c r="CD391" s="1">
        <v>0</v>
      </c>
      <c r="CE391" s="1">
        <v>0</v>
      </c>
      <c r="CF391" s="1">
        <v>0</v>
      </c>
      <c r="CG391" s="1">
        <v>0</v>
      </c>
      <c r="CH391" s="1">
        <v>0</v>
      </c>
      <c r="CI391" s="1">
        <v>0</v>
      </c>
      <c r="CJ391" s="1">
        <v>0</v>
      </c>
      <c r="CK391" s="1">
        <v>0</v>
      </c>
      <c r="CL391" s="1">
        <v>0</v>
      </c>
      <c r="CM391" s="1">
        <v>0</v>
      </c>
      <c r="CN391" s="1">
        <v>0</v>
      </c>
      <c r="CO391" s="1">
        <v>0</v>
      </c>
      <c r="CP391" s="1">
        <v>0</v>
      </c>
      <c r="CQ391" s="1">
        <v>0</v>
      </c>
      <c r="CR391" s="1">
        <v>0</v>
      </c>
      <c r="CS391">
        <v>2018</v>
      </c>
      <c r="CT391" t="e">
        <f t="shared" si="0"/>
        <v>#DIV/0!</v>
      </c>
      <c r="CV391">
        <v>475.6390309534886</v>
      </c>
      <c r="CW391" t="s">
        <v>8</v>
      </c>
    </row>
    <row r="392" spans="1:101">
      <c r="A392" s="100">
        <v>59815</v>
      </c>
      <c r="B392" t="s">
        <v>108</v>
      </c>
      <c r="C392" t="s">
        <v>109</v>
      </c>
      <c r="D392" t="s">
        <v>1038</v>
      </c>
      <c r="E392" t="s">
        <v>1039</v>
      </c>
      <c r="F392">
        <v>59596</v>
      </c>
      <c r="G392" s="103" t="s">
        <v>112</v>
      </c>
      <c r="H392" t="s">
        <v>113</v>
      </c>
      <c r="I392" t="s">
        <v>114</v>
      </c>
      <c r="J392" t="s">
        <v>8</v>
      </c>
      <c r="K392">
        <v>22</v>
      </c>
      <c r="L392">
        <v>2</v>
      </c>
      <c r="M392" t="s">
        <v>115</v>
      </c>
      <c r="N392" t="s">
        <v>242</v>
      </c>
      <c r="O392" t="s">
        <v>212</v>
      </c>
      <c r="P392" t="s">
        <v>213</v>
      </c>
      <c r="Q392" t="s">
        <v>118</v>
      </c>
      <c r="R392" t="s">
        <v>142</v>
      </c>
      <c r="S392" t="s">
        <v>120</v>
      </c>
      <c r="T392" s="1">
        <v>27513</v>
      </c>
      <c r="U392" s="1">
        <v>27787</v>
      </c>
      <c r="V392" s="1">
        <v>29096</v>
      </c>
      <c r="W392" s="1">
        <v>26634</v>
      </c>
      <c r="X392" s="1">
        <v>30824</v>
      </c>
      <c r="Y392" s="1">
        <v>29791</v>
      </c>
      <c r="Z392" s="1">
        <v>29538</v>
      </c>
      <c r="AA392" s="1">
        <v>29447</v>
      </c>
      <c r="AB392" s="1">
        <v>28212</v>
      </c>
      <c r="AC392" s="1">
        <v>29119</v>
      </c>
      <c r="AD392" s="1">
        <v>29206</v>
      </c>
      <c r="AE392" s="1">
        <v>31335</v>
      </c>
      <c r="AF392" s="1">
        <v>27513</v>
      </c>
      <c r="AG392" s="1">
        <v>27787</v>
      </c>
      <c r="AH392" s="1">
        <v>29096</v>
      </c>
      <c r="AI392" s="1">
        <v>26634</v>
      </c>
      <c r="AJ392" s="1">
        <v>30824</v>
      </c>
      <c r="AK392" s="1">
        <v>29791</v>
      </c>
      <c r="AL392" s="1">
        <v>29538</v>
      </c>
      <c r="AM392" s="1">
        <v>29447</v>
      </c>
      <c r="AN392" s="1">
        <v>28212</v>
      </c>
      <c r="AO392" s="1">
        <v>29119</v>
      </c>
      <c r="AP392" s="1">
        <v>29206</v>
      </c>
      <c r="AQ392" s="1">
        <v>31335</v>
      </c>
      <c r="AR392" s="2">
        <v>0.6</v>
      </c>
      <c r="AS392" s="2">
        <v>0.6</v>
      </c>
      <c r="AT392" s="2">
        <v>0.6</v>
      </c>
      <c r="AU392" s="2">
        <v>0.6</v>
      </c>
      <c r="AV392" s="2">
        <v>0.6</v>
      </c>
      <c r="AW392" s="2">
        <v>0.6</v>
      </c>
      <c r="AX392" s="2">
        <v>0.6</v>
      </c>
      <c r="AY392" s="2">
        <v>0.6</v>
      </c>
      <c r="AZ392" s="2">
        <v>0.6</v>
      </c>
      <c r="BA392" s="2">
        <v>0.6</v>
      </c>
      <c r="BB392" s="2">
        <v>0.6</v>
      </c>
      <c r="BC392" s="2">
        <v>0.6</v>
      </c>
      <c r="BD392" s="1">
        <v>16508</v>
      </c>
      <c r="BE392" s="1">
        <v>16672</v>
      </c>
      <c r="BF392" s="1">
        <v>17458</v>
      </c>
      <c r="BG392" s="1">
        <v>15980</v>
      </c>
      <c r="BH392" s="1">
        <v>18494</v>
      </c>
      <c r="BI392" s="1">
        <v>17875</v>
      </c>
      <c r="BJ392" s="1">
        <v>17723</v>
      </c>
      <c r="BK392" s="1">
        <v>17668</v>
      </c>
      <c r="BL392" s="1">
        <v>16927</v>
      </c>
      <c r="BM392" s="1">
        <v>17471</v>
      </c>
      <c r="BN392" s="1">
        <v>17524</v>
      </c>
      <c r="BO392" s="1">
        <v>18801</v>
      </c>
      <c r="BP392" s="1">
        <v>16508</v>
      </c>
      <c r="BQ392" s="1">
        <v>16672</v>
      </c>
      <c r="BR392" s="1">
        <v>17458</v>
      </c>
      <c r="BS392" s="1">
        <v>15980</v>
      </c>
      <c r="BT392" s="1">
        <v>18494</v>
      </c>
      <c r="BU392" s="1">
        <v>17875</v>
      </c>
      <c r="BV392" s="1">
        <v>17723</v>
      </c>
      <c r="BW392" s="1">
        <v>17668</v>
      </c>
      <c r="BX392" s="1">
        <v>16927</v>
      </c>
      <c r="BY392" s="1">
        <v>17471</v>
      </c>
      <c r="BZ392" s="1">
        <v>17524</v>
      </c>
      <c r="CA392" s="1">
        <v>18801</v>
      </c>
      <c r="CB392" s="1">
        <v>766.06600000000003</v>
      </c>
      <c r="CC392" s="1">
        <v>773.64700000000005</v>
      </c>
      <c r="CD392" s="1">
        <v>810.07899999999995</v>
      </c>
      <c r="CE392" s="1">
        <v>741.53499999999997</v>
      </c>
      <c r="CF392" s="1">
        <v>858.21199999999999</v>
      </c>
      <c r="CG392" s="1">
        <v>829.44100000000003</v>
      </c>
      <c r="CH392" s="1">
        <v>822.39499999999998</v>
      </c>
      <c r="CI392" s="1">
        <v>819.85599999999999</v>
      </c>
      <c r="CJ392" s="1">
        <v>785.46500000000003</v>
      </c>
      <c r="CK392" s="1">
        <v>810.73</v>
      </c>
      <c r="CL392" s="1">
        <v>813.15</v>
      </c>
      <c r="CM392" s="1">
        <v>872.42399999999998</v>
      </c>
      <c r="CN392" s="1">
        <v>348502</v>
      </c>
      <c r="CO392" s="1">
        <v>348502</v>
      </c>
      <c r="CP392" s="1">
        <v>209101</v>
      </c>
      <c r="CQ392" s="1">
        <v>209101</v>
      </c>
      <c r="CR392" s="1">
        <v>9703</v>
      </c>
      <c r="CS392">
        <v>2018</v>
      </c>
      <c r="CT392">
        <f t="shared" si="0"/>
        <v>21550.139132227145</v>
      </c>
      <c r="CV392">
        <v>0</v>
      </c>
      <c r="CW392">
        <v>0</v>
      </c>
    </row>
    <row r="393" spans="1:101">
      <c r="A393" s="100">
        <v>60276</v>
      </c>
      <c r="B393" t="s">
        <v>122</v>
      </c>
      <c r="C393" t="s">
        <v>109</v>
      </c>
      <c r="D393" t="s">
        <v>1085</v>
      </c>
      <c r="E393" t="s">
        <v>1086</v>
      </c>
      <c r="F393">
        <v>60058</v>
      </c>
      <c r="G393" s="103" t="s">
        <v>112</v>
      </c>
      <c r="H393" t="s">
        <v>113</v>
      </c>
      <c r="I393" t="s">
        <v>114</v>
      </c>
      <c r="J393" t="s">
        <v>8</v>
      </c>
      <c r="K393">
        <v>322</v>
      </c>
      <c r="L393">
        <v>7</v>
      </c>
      <c r="M393" t="s">
        <v>207</v>
      </c>
      <c r="N393" t="s">
        <v>231</v>
      </c>
      <c r="O393" t="s">
        <v>117</v>
      </c>
      <c r="P393" t="s">
        <v>117</v>
      </c>
      <c r="Q393" t="s">
        <v>118</v>
      </c>
      <c r="R393" t="s">
        <v>142</v>
      </c>
      <c r="S393" t="s">
        <v>120</v>
      </c>
      <c r="T393" s="1">
        <v>33718</v>
      </c>
      <c r="U393" s="1">
        <v>33066</v>
      </c>
      <c r="V393" s="1">
        <v>36203</v>
      </c>
      <c r="W393" s="1">
        <v>22479</v>
      </c>
      <c r="X393" s="1">
        <v>22362</v>
      </c>
      <c r="Y393" s="1">
        <v>28118</v>
      </c>
      <c r="Z393" s="1">
        <v>53216</v>
      </c>
      <c r="AA393" s="1">
        <v>59383</v>
      </c>
      <c r="AB393" s="1">
        <v>37941</v>
      </c>
      <c r="AC393" s="1">
        <v>30093</v>
      </c>
      <c r="AD393" s="1">
        <v>22748</v>
      </c>
      <c r="AE393" s="1">
        <v>25673</v>
      </c>
      <c r="AF393" s="1">
        <v>9207</v>
      </c>
      <c r="AG393" s="1">
        <v>9029</v>
      </c>
      <c r="AH393" s="1">
        <v>9885</v>
      </c>
      <c r="AI393" s="1">
        <v>6138</v>
      </c>
      <c r="AJ393" s="1">
        <v>6106</v>
      </c>
      <c r="AK393" s="1">
        <v>7678</v>
      </c>
      <c r="AL393" s="1">
        <v>14531</v>
      </c>
      <c r="AM393" s="1">
        <v>16215</v>
      </c>
      <c r="AN393" s="1">
        <v>10360</v>
      </c>
      <c r="AO393" s="1">
        <v>8217</v>
      </c>
      <c r="AP393" s="1">
        <v>6212</v>
      </c>
      <c r="AQ393" s="1">
        <v>7011</v>
      </c>
      <c r="AR393" s="2">
        <v>1.03</v>
      </c>
      <c r="AS393" s="2">
        <v>1.03</v>
      </c>
      <c r="AT393" s="2">
        <v>1.03</v>
      </c>
      <c r="AU393" s="2">
        <v>1.03</v>
      </c>
      <c r="AV393" s="2">
        <v>1.03</v>
      </c>
      <c r="AW393" s="2">
        <v>1.03</v>
      </c>
      <c r="AX393" s="2">
        <v>1.03</v>
      </c>
      <c r="AY393" s="2">
        <v>1.03</v>
      </c>
      <c r="AZ393" s="2">
        <v>1.03</v>
      </c>
      <c r="BA393" s="2">
        <v>1.03</v>
      </c>
      <c r="BB393" s="2">
        <v>1.03</v>
      </c>
      <c r="BC393" s="2">
        <v>1.03</v>
      </c>
      <c r="BD393" s="1">
        <v>34730</v>
      </c>
      <c r="BE393" s="1">
        <v>34058</v>
      </c>
      <c r="BF393" s="1">
        <v>37289</v>
      </c>
      <c r="BG393" s="1">
        <v>23153</v>
      </c>
      <c r="BH393" s="1">
        <v>23033</v>
      </c>
      <c r="BI393" s="1">
        <v>28962</v>
      </c>
      <c r="BJ393" s="1">
        <v>54812</v>
      </c>
      <c r="BK393" s="1">
        <v>61164</v>
      </c>
      <c r="BL393" s="1">
        <v>39079</v>
      </c>
      <c r="BM393" s="1">
        <v>30996</v>
      </c>
      <c r="BN393" s="1">
        <v>23430</v>
      </c>
      <c r="BO393" s="1">
        <v>26443</v>
      </c>
      <c r="BP393" s="1">
        <v>9483</v>
      </c>
      <c r="BQ393" s="1">
        <v>9300</v>
      </c>
      <c r="BR393" s="1">
        <v>10182</v>
      </c>
      <c r="BS393" s="1">
        <v>6322</v>
      </c>
      <c r="BT393" s="1">
        <v>6289</v>
      </c>
      <c r="BU393" s="1">
        <v>7908</v>
      </c>
      <c r="BV393" s="1">
        <v>14967</v>
      </c>
      <c r="BW393" s="1">
        <v>16701</v>
      </c>
      <c r="BX393" s="1">
        <v>10671</v>
      </c>
      <c r="BY393" s="1">
        <v>8464</v>
      </c>
      <c r="BZ393" s="1">
        <v>6398</v>
      </c>
      <c r="CA393" s="1">
        <v>7221</v>
      </c>
      <c r="CB393" s="1">
        <v>1854.1289999999999</v>
      </c>
      <c r="CC393" s="1">
        <v>1818.3009999999999</v>
      </c>
      <c r="CD393" s="1">
        <v>1990.83</v>
      </c>
      <c r="CE393" s="1">
        <v>1236.114</v>
      </c>
      <c r="CF393" s="1">
        <v>1229.681</v>
      </c>
      <c r="CG393" s="1">
        <v>1546.2049999999999</v>
      </c>
      <c r="CH393" s="1">
        <v>2926.3519999999999</v>
      </c>
      <c r="CI393" s="1">
        <v>3265.5039999999999</v>
      </c>
      <c r="CJ393" s="1">
        <v>2086.3870000000002</v>
      </c>
      <c r="CK393" s="1">
        <v>1654.8240000000001</v>
      </c>
      <c r="CL393" s="1">
        <v>1250.8969999999999</v>
      </c>
      <c r="CM393" s="1">
        <v>1411.7760000000001</v>
      </c>
      <c r="CN393" s="1">
        <v>405000</v>
      </c>
      <c r="CO393" s="1">
        <v>110589</v>
      </c>
      <c r="CP393" s="1">
        <v>417149</v>
      </c>
      <c r="CQ393" s="1">
        <v>113906</v>
      </c>
      <c r="CR393" s="1">
        <v>22271</v>
      </c>
      <c r="CS393">
        <v>2018</v>
      </c>
      <c r="CT393">
        <f t="shared" si="0"/>
        <v>5114.5435768488169</v>
      </c>
      <c r="CV393">
        <v>475.6390309534886</v>
      </c>
      <c r="CW393">
        <v>89.090003198427013</v>
      </c>
    </row>
    <row r="394" spans="1:101">
      <c r="A394" s="100">
        <v>60831</v>
      </c>
      <c r="B394" t="s">
        <v>108</v>
      </c>
      <c r="C394" t="s">
        <v>109</v>
      </c>
      <c r="D394" t="s">
        <v>1160</v>
      </c>
      <c r="E394" t="s">
        <v>1161</v>
      </c>
      <c r="F394">
        <v>61249</v>
      </c>
      <c r="G394" s="103" t="s">
        <v>137</v>
      </c>
      <c r="H394" t="s">
        <v>113</v>
      </c>
      <c r="I394" t="s">
        <v>114</v>
      </c>
      <c r="J394" t="s">
        <v>8</v>
      </c>
      <c r="K394">
        <v>22</v>
      </c>
      <c r="L394">
        <v>2</v>
      </c>
      <c r="M394" t="s">
        <v>115</v>
      </c>
      <c r="N394" t="s">
        <v>242</v>
      </c>
      <c r="O394" t="s">
        <v>527</v>
      </c>
      <c r="P394" t="s">
        <v>369</v>
      </c>
      <c r="Q394" t="s">
        <v>118</v>
      </c>
      <c r="R394" t="s">
        <v>142</v>
      </c>
      <c r="S394" t="s">
        <v>528</v>
      </c>
      <c r="T394" s="1">
        <v>0</v>
      </c>
      <c r="U394" s="1">
        <v>0</v>
      </c>
      <c r="V394" s="1">
        <v>0</v>
      </c>
      <c r="W394" s="1">
        <v>0</v>
      </c>
      <c r="X394" s="1">
        <v>0</v>
      </c>
      <c r="Y394" s="1">
        <v>0</v>
      </c>
      <c r="Z394" s="1">
        <v>0</v>
      </c>
      <c r="AA394" s="1">
        <v>0</v>
      </c>
      <c r="AB394" s="1">
        <v>0</v>
      </c>
      <c r="AC394" s="1">
        <v>0</v>
      </c>
      <c r="AD394" s="1">
        <v>0</v>
      </c>
      <c r="AE394" s="1">
        <v>0</v>
      </c>
      <c r="AF394" s="1">
        <v>0</v>
      </c>
      <c r="AG394" s="1">
        <v>0</v>
      </c>
      <c r="AH394" s="1">
        <v>0</v>
      </c>
      <c r="AI394" s="1">
        <v>0</v>
      </c>
      <c r="AJ394" s="1">
        <v>0</v>
      </c>
      <c r="AK394" s="1">
        <v>0</v>
      </c>
      <c r="AL394" s="1">
        <v>0</v>
      </c>
      <c r="AM394" s="1">
        <v>0</v>
      </c>
      <c r="AN394" s="1">
        <v>0</v>
      </c>
      <c r="AO394" s="1">
        <v>0</v>
      </c>
      <c r="AP394" s="1">
        <v>0</v>
      </c>
      <c r="AQ394" s="1">
        <v>0</v>
      </c>
      <c r="AR394" s="2">
        <v>0</v>
      </c>
      <c r="AS394" s="2">
        <v>0</v>
      </c>
      <c r="AT394" s="2">
        <v>0</v>
      </c>
      <c r="AU394" s="2">
        <v>0</v>
      </c>
      <c r="AV394" s="2">
        <v>0</v>
      </c>
      <c r="AW394" s="2">
        <v>0</v>
      </c>
      <c r="AX394" s="2">
        <v>0</v>
      </c>
      <c r="AY394" s="2">
        <v>0</v>
      </c>
      <c r="AZ394" s="2">
        <v>0</v>
      </c>
      <c r="BA394" s="2">
        <v>0</v>
      </c>
      <c r="BB394" s="2">
        <v>0</v>
      </c>
      <c r="BC394" s="2">
        <v>0</v>
      </c>
      <c r="BD394" s="1">
        <v>0</v>
      </c>
      <c r="BE394" s="1">
        <v>0</v>
      </c>
      <c r="BF394" s="1">
        <v>0</v>
      </c>
      <c r="BG394" s="1">
        <v>0</v>
      </c>
      <c r="BH394" s="1">
        <v>0</v>
      </c>
      <c r="BI394" s="1">
        <v>0</v>
      </c>
      <c r="BJ394" s="1">
        <v>0</v>
      </c>
      <c r="BK394" s="1">
        <v>0</v>
      </c>
      <c r="BL394" s="1">
        <v>0</v>
      </c>
      <c r="BM394" s="1">
        <v>0</v>
      </c>
      <c r="BN394" s="1">
        <v>0</v>
      </c>
      <c r="BO394" s="1">
        <v>0</v>
      </c>
      <c r="BP394" s="1">
        <v>0</v>
      </c>
      <c r="BQ394" s="1">
        <v>0</v>
      </c>
      <c r="BR394" s="1">
        <v>0</v>
      </c>
      <c r="BS394" s="1">
        <v>0</v>
      </c>
      <c r="BT394" s="1">
        <v>0</v>
      </c>
      <c r="BU394" s="1">
        <v>0</v>
      </c>
      <c r="BV394" s="1">
        <v>0</v>
      </c>
      <c r="BW394" s="1">
        <v>0</v>
      </c>
      <c r="BX394" s="1">
        <v>0</v>
      </c>
      <c r="BY394" s="1">
        <v>0</v>
      </c>
      <c r="BZ394" s="1">
        <v>0</v>
      </c>
      <c r="CA394" s="1">
        <v>0</v>
      </c>
      <c r="CB394" s="1">
        <v>0</v>
      </c>
      <c r="CC394" s="1">
        <v>0</v>
      </c>
      <c r="CD394" s="1">
        <v>0</v>
      </c>
      <c r="CE394" s="1">
        <v>0</v>
      </c>
      <c r="CF394" s="1">
        <v>0</v>
      </c>
      <c r="CG394" s="1">
        <v>0</v>
      </c>
      <c r="CH394" s="1">
        <v>0</v>
      </c>
      <c r="CI394" s="1">
        <v>0</v>
      </c>
      <c r="CJ394" s="1">
        <v>0</v>
      </c>
      <c r="CK394" s="1">
        <v>0</v>
      </c>
      <c r="CL394" s="1">
        <v>0</v>
      </c>
      <c r="CM394" s="1">
        <v>0</v>
      </c>
      <c r="CN394" s="1">
        <v>0</v>
      </c>
      <c r="CO394" s="1">
        <v>0</v>
      </c>
      <c r="CP394" s="1">
        <v>0</v>
      </c>
      <c r="CQ394" s="1">
        <v>0</v>
      </c>
      <c r="CR394" s="1">
        <v>0</v>
      </c>
      <c r="CS394">
        <v>2018</v>
      </c>
      <c r="CT394" t="e">
        <f t="shared" si="0"/>
        <v>#DIV/0!</v>
      </c>
      <c r="CV394">
        <v>0</v>
      </c>
      <c r="CW394" t="s">
        <v>8</v>
      </c>
    </row>
    <row r="395" spans="1:101">
      <c r="A395" s="100">
        <v>61186</v>
      </c>
      <c r="B395" t="s">
        <v>122</v>
      </c>
      <c r="C395" t="s">
        <v>109</v>
      </c>
      <c r="D395" t="s">
        <v>1224</v>
      </c>
      <c r="E395" t="s">
        <v>1225</v>
      </c>
      <c r="F395">
        <v>60816</v>
      </c>
      <c r="G395" s="103" t="s">
        <v>112</v>
      </c>
      <c r="H395" t="s">
        <v>113</v>
      </c>
      <c r="I395" t="s">
        <v>114</v>
      </c>
      <c r="J395" t="s">
        <v>8</v>
      </c>
      <c r="K395">
        <v>622</v>
      </c>
      <c r="L395">
        <v>5</v>
      </c>
      <c r="M395" t="s">
        <v>155</v>
      </c>
      <c r="N395" t="s">
        <v>242</v>
      </c>
      <c r="O395" t="s">
        <v>117</v>
      </c>
      <c r="P395" t="s">
        <v>117</v>
      </c>
      <c r="Q395" t="s">
        <v>118</v>
      </c>
      <c r="R395" t="s">
        <v>142</v>
      </c>
      <c r="S395" t="s">
        <v>120</v>
      </c>
      <c r="T395" s="1">
        <v>11981</v>
      </c>
      <c r="U395" s="1">
        <v>11750</v>
      </c>
      <c r="V395" s="1">
        <v>12865</v>
      </c>
      <c r="W395" s="1">
        <v>7988</v>
      </c>
      <c r="X395" s="1">
        <v>7946</v>
      </c>
      <c r="Y395" s="1">
        <v>9991</v>
      </c>
      <c r="Z395" s="1">
        <v>18910</v>
      </c>
      <c r="AA395" s="1">
        <v>21102</v>
      </c>
      <c r="AB395" s="1">
        <v>13482</v>
      </c>
      <c r="AC395" s="1">
        <v>10693</v>
      </c>
      <c r="AD395" s="1">
        <v>8083</v>
      </c>
      <c r="AE395" s="1">
        <v>9123</v>
      </c>
      <c r="AF395" s="1">
        <v>11981</v>
      </c>
      <c r="AG395" s="1">
        <v>11750</v>
      </c>
      <c r="AH395" s="1">
        <v>12865</v>
      </c>
      <c r="AI395" s="1">
        <v>7988</v>
      </c>
      <c r="AJ395" s="1">
        <v>7946</v>
      </c>
      <c r="AK395" s="1">
        <v>9991</v>
      </c>
      <c r="AL395" s="1">
        <v>18910</v>
      </c>
      <c r="AM395" s="1">
        <v>21102</v>
      </c>
      <c r="AN395" s="1">
        <v>13482</v>
      </c>
      <c r="AO395" s="1">
        <v>10693</v>
      </c>
      <c r="AP395" s="1">
        <v>8083</v>
      </c>
      <c r="AQ395" s="1">
        <v>9123</v>
      </c>
      <c r="AR395" s="2">
        <v>1.032</v>
      </c>
      <c r="AS395" s="2">
        <v>1.032</v>
      </c>
      <c r="AT395" s="2">
        <v>1.032</v>
      </c>
      <c r="AU395" s="2">
        <v>1.032</v>
      </c>
      <c r="AV395" s="2">
        <v>1.032</v>
      </c>
      <c r="AW395" s="2">
        <v>1.032</v>
      </c>
      <c r="AX395" s="2">
        <v>1.032</v>
      </c>
      <c r="AY395" s="2">
        <v>1.032</v>
      </c>
      <c r="AZ395" s="2">
        <v>1.032</v>
      </c>
      <c r="BA395" s="2">
        <v>1.032</v>
      </c>
      <c r="BB395" s="2">
        <v>1.032</v>
      </c>
      <c r="BC395" s="2">
        <v>1.032</v>
      </c>
      <c r="BD395" s="1">
        <v>12364</v>
      </c>
      <c r="BE395" s="1">
        <v>12126</v>
      </c>
      <c r="BF395" s="1">
        <v>13277</v>
      </c>
      <c r="BG395" s="1">
        <v>8244</v>
      </c>
      <c r="BH395" s="1">
        <v>8200</v>
      </c>
      <c r="BI395" s="1">
        <v>10311</v>
      </c>
      <c r="BJ395" s="1">
        <v>19515</v>
      </c>
      <c r="BK395" s="1">
        <v>21777</v>
      </c>
      <c r="BL395" s="1">
        <v>13913</v>
      </c>
      <c r="BM395" s="1">
        <v>11035</v>
      </c>
      <c r="BN395" s="1">
        <v>8342</v>
      </c>
      <c r="BO395" s="1">
        <v>9415</v>
      </c>
      <c r="BP395" s="1">
        <v>12364</v>
      </c>
      <c r="BQ395" s="1">
        <v>12126</v>
      </c>
      <c r="BR395" s="1">
        <v>13277</v>
      </c>
      <c r="BS395" s="1">
        <v>8244</v>
      </c>
      <c r="BT395" s="1">
        <v>8200</v>
      </c>
      <c r="BU395" s="1">
        <v>10311</v>
      </c>
      <c r="BV395" s="1">
        <v>19515</v>
      </c>
      <c r="BW395" s="1">
        <v>21777</v>
      </c>
      <c r="BX395" s="1">
        <v>13913</v>
      </c>
      <c r="BY395" s="1">
        <v>11035</v>
      </c>
      <c r="BZ395" s="1">
        <v>8342</v>
      </c>
      <c r="CA395" s="1">
        <v>9415</v>
      </c>
      <c r="CB395" s="1">
        <v>1217.577</v>
      </c>
      <c r="CC395" s="1">
        <v>1194.049</v>
      </c>
      <c r="CD395" s="1">
        <v>1307.345</v>
      </c>
      <c r="CE395" s="1">
        <v>811.73599999999999</v>
      </c>
      <c r="CF395" s="1">
        <v>807.51099999999997</v>
      </c>
      <c r="CG395" s="1">
        <v>1015.367</v>
      </c>
      <c r="CH395" s="1">
        <v>1921.6869999999999</v>
      </c>
      <c r="CI395" s="1">
        <v>2144.4029999999998</v>
      </c>
      <c r="CJ395" s="1">
        <v>1370.096</v>
      </c>
      <c r="CK395" s="1">
        <v>1086.6959999999999</v>
      </c>
      <c r="CL395" s="1">
        <v>821.44299999999998</v>
      </c>
      <c r="CM395" s="1">
        <v>927.09</v>
      </c>
      <c r="CN395" s="1">
        <v>143914</v>
      </c>
      <c r="CO395" s="1">
        <v>143914</v>
      </c>
      <c r="CP395" s="1">
        <v>148519</v>
      </c>
      <c r="CQ395" s="1">
        <v>148519</v>
      </c>
      <c r="CR395" s="1">
        <v>14625</v>
      </c>
      <c r="CS395">
        <v>2018</v>
      </c>
      <c r="CT395">
        <f t="shared" si="0"/>
        <v>10155.145299145299</v>
      </c>
      <c r="CV395">
        <v>475.6390309534886</v>
      </c>
      <c r="CW395">
        <v>48.301834692773447</v>
      </c>
    </row>
    <row r="396" spans="1:101">
      <c r="A396" s="100">
        <v>61702</v>
      </c>
      <c r="B396" t="s">
        <v>108</v>
      </c>
      <c r="C396" t="s">
        <v>109</v>
      </c>
      <c r="D396" t="s">
        <v>1315</v>
      </c>
      <c r="E396" t="s">
        <v>1316</v>
      </c>
      <c r="F396">
        <v>61335</v>
      </c>
      <c r="G396" s="103" t="s">
        <v>112</v>
      </c>
      <c r="H396" t="s">
        <v>113</v>
      </c>
      <c r="I396" t="s">
        <v>114</v>
      </c>
      <c r="J396" t="s">
        <v>8</v>
      </c>
      <c r="K396">
        <v>22</v>
      </c>
      <c r="L396">
        <v>2</v>
      </c>
      <c r="M396" t="s">
        <v>115</v>
      </c>
      <c r="N396" t="s">
        <v>242</v>
      </c>
      <c r="O396" t="s">
        <v>212</v>
      </c>
      <c r="P396" t="s">
        <v>213</v>
      </c>
      <c r="Q396" t="s">
        <v>118</v>
      </c>
      <c r="R396" t="s">
        <v>142</v>
      </c>
      <c r="S396" t="s">
        <v>120</v>
      </c>
      <c r="T396" s="1">
        <v>31581</v>
      </c>
      <c r="U396" s="1">
        <v>31893</v>
      </c>
      <c r="V396" s="1">
        <v>33395</v>
      </c>
      <c r="W396" s="1">
        <v>30569</v>
      </c>
      <c r="X396" s="1">
        <v>35379</v>
      </c>
      <c r="Y396" s="1">
        <v>34193</v>
      </c>
      <c r="Z396" s="1">
        <v>33903</v>
      </c>
      <c r="AA396" s="1">
        <v>33798</v>
      </c>
      <c r="AB396" s="1">
        <v>32380</v>
      </c>
      <c r="AC396" s="1">
        <v>33422</v>
      </c>
      <c r="AD396" s="1">
        <v>33522</v>
      </c>
      <c r="AE396" s="1">
        <v>35965</v>
      </c>
      <c r="AF396" s="1">
        <v>31581</v>
      </c>
      <c r="AG396" s="1">
        <v>31893</v>
      </c>
      <c r="AH396" s="1">
        <v>33395</v>
      </c>
      <c r="AI396" s="1">
        <v>30569</v>
      </c>
      <c r="AJ396" s="1">
        <v>35379</v>
      </c>
      <c r="AK396" s="1">
        <v>34193</v>
      </c>
      <c r="AL396" s="1">
        <v>33903</v>
      </c>
      <c r="AM396" s="1">
        <v>33798</v>
      </c>
      <c r="AN396" s="1">
        <v>32380</v>
      </c>
      <c r="AO396" s="1">
        <v>33422</v>
      </c>
      <c r="AP396" s="1">
        <v>33522</v>
      </c>
      <c r="AQ396" s="1">
        <v>35965</v>
      </c>
      <c r="AR396" s="2">
        <v>0.45500000000000002</v>
      </c>
      <c r="AS396" s="2">
        <v>0.45500000000000002</v>
      </c>
      <c r="AT396" s="2">
        <v>0.45500000000000002</v>
      </c>
      <c r="AU396" s="2">
        <v>0.45500000000000002</v>
      </c>
      <c r="AV396" s="2">
        <v>0.45500000000000002</v>
      </c>
      <c r="AW396" s="2">
        <v>0.45500000000000002</v>
      </c>
      <c r="AX396" s="2">
        <v>0.45500000000000002</v>
      </c>
      <c r="AY396" s="2">
        <v>0.45500000000000002</v>
      </c>
      <c r="AZ396" s="2">
        <v>0.45500000000000002</v>
      </c>
      <c r="BA396" s="2">
        <v>0.45500000000000002</v>
      </c>
      <c r="BB396" s="2">
        <v>0.45500000000000002</v>
      </c>
      <c r="BC396" s="2">
        <v>0.45500000000000002</v>
      </c>
      <c r="BD396" s="1">
        <v>14369</v>
      </c>
      <c r="BE396" s="1">
        <v>14511</v>
      </c>
      <c r="BF396" s="1">
        <v>15195</v>
      </c>
      <c r="BG396" s="1">
        <v>13909</v>
      </c>
      <c r="BH396" s="1">
        <v>16097</v>
      </c>
      <c r="BI396" s="1">
        <v>15558</v>
      </c>
      <c r="BJ396" s="1">
        <v>15426</v>
      </c>
      <c r="BK396" s="1">
        <v>15378</v>
      </c>
      <c r="BL396" s="1">
        <v>14733</v>
      </c>
      <c r="BM396" s="1">
        <v>15207</v>
      </c>
      <c r="BN396" s="1">
        <v>15253</v>
      </c>
      <c r="BO396" s="1">
        <v>16364</v>
      </c>
      <c r="BP396" s="1">
        <v>14369</v>
      </c>
      <c r="BQ396" s="1">
        <v>14511</v>
      </c>
      <c r="BR396" s="1">
        <v>15195</v>
      </c>
      <c r="BS396" s="1">
        <v>13909</v>
      </c>
      <c r="BT396" s="1">
        <v>16097</v>
      </c>
      <c r="BU396" s="1">
        <v>15558</v>
      </c>
      <c r="BV396" s="1">
        <v>15426</v>
      </c>
      <c r="BW396" s="1">
        <v>15378</v>
      </c>
      <c r="BX396" s="1">
        <v>14733</v>
      </c>
      <c r="BY396" s="1">
        <v>15207</v>
      </c>
      <c r="BZ396" s="1">
        <v>15253</v>
      </c>
      <c r="CA396" s="1">
        <v>16364</v>
      </c>
      <c r="CB396" s="1">
        <v>1142.6659999999999</v>
      </c>
      <c r="CC396" s="1">
        <v>1153.972</v>
      </c>
      <c r="CD396" s="1">
        <v>1208.3140000000001</v>
      </c>
      <c r="CE396" s="1">
        <v>1106.075</v>
      </c>
      <c r="CF396" s="1">
        <v>1280.1089999999999</v>
      </c>
      <c r="CG396" s="1">
        <v>1237.1949999999999</v>
      </c>
      <c r="CH396" s="1">
        <v>1226.6849999999999</v>
      </c>
      <c r="CI396" s="1">
        <v>1222.8969999999999</v>
      </c>
      <c r="CJ396" s="1">
        <v>1171.6010000000001</v>
      </c>
      <c r="CK396" s="1">
        <v>1209.2850000000001</v>
      </c>
      <c r="CL396" s="1">
        <v>1212.894</v>
      </c>
      <c r="CM396" s="1">
        <v>1301.307</v>
      </c>
      <c r="CN396" s="1">
        <v>400000</v>
      </c>
      <c r="CO396" s="1">
        <v>400000</v>
      </c>
      <c r="CP396" s="1">
        <v>182000</v>
      </c>
      <c r="CQ396" s="1">
        <v>182000</v>
      </c>
      <c r="CR396" s="1">
        <v>14473</v>
      </c>
      <c r="CS396">
        <v>2018</v>
      </c>
      <c r="CT396">
        <f t="shared" si="0"/>
        <v>12575.139915705106</v>
      </c>
      <c r="CV396">
        <v>0</v>
      </c>
      <c r="CW396">
        <v>0</v>
      </c>
    </row>
    <row r="397" spans="1:101">
      <c r="A397" s="100">
        <v>61703</v>
      </c>
      <c r="B397" t="s">
        <v>122</v>
      </c>
      <c r="C397" t="s">
        <v>109</v>
      </c>
      <c r="D397" t="s">
        <v>1317</v>
      </c>
      <c r="E397" t="s">
        <v>1318</v>
      </c>
      <c r="F397">
        <v>61332</v>
      </c>
      <c r="G397" s="103" t="s">
        <v>121</v>
      </c>
      <c r="H397" t="s">
        <v>113</v>
      </c>
      <c r="I397" t="s">
        <v>114</v>
      </c>
      <c r="J397" t="s">
        <v>8</v>
      </c>
      <c r="K397">
        <v>336</v>
      </c>
      <c r="L397">
        <v>7</v>
      </c>
      <c r="M397" t="s">
        <v>207</v>
      </c>
      <c r="N397" t="s">
        <v>231</v>
      </c>
      <c r="O397" t="s">
        <v>117</v>
      </c>
      <c r="P397" t="s">
        <v>117</v>
      </c>
      <c r="Q397" t="s">
        <v>118</v>
      </c>
      <c r="R397" t="s">
        <v>142</v>
      </c>
      <c r="S397" t="s">
        <v>120</v>
      </c>
      <c r="T397" s="1">
        <v>57410</v>
      </c>
      <c r="U397" s="1">
        <v>56296</v>
      </c>
      <c r="V397" s="1">
        <v>66600</v>
      </c>
      <c r="W397" s="1">
        <v>56300</v>
      </c>
      <c r="X397" s="1">
        <v>52803</v>
      </c>
      <c r="Y397" s="1">
        <v>71736</v>
      </c>
      <c r="Z397" s="1">
        <v>86383</v>
      </c>
      <c r="AA397" s="1">
        <v>90316</v>
      </c>
      <c r="AB397" s="1">
        <v>74890</v>
      </c>
      <c r="AC397" s="1">
        <v>74746</v>
      </c>
      <c r="AD397" s="1">
        <v>79109</v>
      </c>
      <c r="AE397" s="1">
        <v>82575</v>
      </c>
      <c r="AF397" s="1">
        <v>50089</v>
      </c>
      <c r="AG397" s="1">
        <v>49117</v>
      </c>
      <c r="AH397" s="1">
        <v>58108</v>
      </c>
      <c r="AI397" s="1">
        <v>49121</v>
      </c>
      <c r="AJ397" s="1">
        <v>46071</v>
      </c>
      <c r="AK397" s="1">
        <v>62589</v>
      </c>
      <c r="AL397" s="1">
        <v>75369</v>
      </c>
      <c r="AM397" s="1">
        <v>78800</v>
      </c>
      <c r="AN397" s="1">
        <v>65341</v>
      </c>
      <c r="AO397" s="1">
        <v>65216</v>
      </c>
      <c r="AP397" s="1">
        <v>69022</v>
      </c>
      <c r="AQ397" s="1">
        <v>72047</v>
      </c>
      <c r="AR397" s="2">
        <v>1.03</v>
      </c>
      <c r="AS397" s="2">
        <v>1.03</v>
      </c>
      <c r="AT397" s="2">
        <v>1.03</v>
      </c>
      <c r="AU397" s="2">
        <v>1.03</v>
      </c>
      <c r="AV397" s="2">
        <v>1.03</v>
      </c>
      <c r="AW397" s="2">
        <v>1.03</v>
      </c>
      <c r="AX397" s="2">
        <v>1.03</v>
      </c>
      <c r="AY397" s="2">
        <v>1.03</v>
      </c>
      <c r="AZ397" s="2">
        <v>1.03</v>
      </c>
      <c r="BA397" s="2">
        <v>1.03</v>
      </c>
      <c r="BB397" s="2">
        <v>1.03</v>
      </c>
      <c r="BC397" s="2">
        <v>1.03</v>
      </c>
      <c r="BD397" s="1">
        <v>59132</v>
      </c>
      <c r="BE397" s="1">
        <v>57985</v>
      </c>
      <c r="BF397" s="1">
        <v>68598</v>
      </c>
      <c r="BG397" s="1">
        <v>57989</v>
      </c>
      <c r="BH397" s="1">
        <v>54387</v>
      </c>
      <c r="BI397" s="1">
        <v>73888</v>
      </c>
      <c r="BJ397" s="1">
        <v>88974</v>
      </c>
      <c r="BK397" s="1">
        <v>93025</v>
      </c>
      <c r="BL397" s="1">
        <v>77137</v>
      </c>
      <c r="BM397" s="1">
        <v>76988</v>
      </c>
      <c r="BN397" s="1">
        <v>81482</v>
      </c>
      <c r="BO397" s="1">
        <v>85052</v>
      </c>
      <c r="BP397" s="1">
        <v>51592</v>
      </c>
      <c r="BQ397" s="1">
        <v>50591</v>
      </c>
      <c r="BR397" s="1">
        <v>59851</v>
      </c>
      <c r="BS397" s="1">
        <v>50595</v>
      </c>
      <c r="BT397" s="1">
        <v>47453</v>
      </c>
      <c r="BU397" s="1">
        <v>64467</v>
      </c>
      <c r="BV397" s="1">
        <v>77630</v>
      </c>
      <c r="BW397" s="1">
        <v>81164</v>
      </c>
      <c r="BX397" s="1">
        <v>67301</v>
      </c>
      <c r="BY397" s="1">
        <v>67172</v>
      </c>
      <c r="BZ397" s="1">
        <v>71093</v>
      </c>
      <c r="CA397" s="1">
        <v>74208</v>
      </c>
      <c r="CB397" s="1">
        <v>4445.5889999999999</v>
      </c>
      <c r="CC397" s="1">
        <v>4359.3450000000003</v>
      </c>
      <c r="CD397" s="1">
        <v>5157.2250000000004</v>
      </c>
      <c r="CE397" s="1">
        <v>4359.6769999999997</v>
      </c>
      <c r="CF397" s="1">
        <v>4088.877</v>
      </c>
      <c r="CG397" s="1">
        <v>5554.9639999999999</v>
      </c>
      <c r="CH397" s="1">
        <v>6689.1750000000002</v>
      </c>
      <c r="CI397" s="1">
        <v>6993.7489999999998</v>
      </c>
      <c r="CJ397" s="1">
        <v>5799.2</v>
      </c>
      <c r="CK397" s="1">
        <v>5788.0230000000001</v>
      </c>
      <c r="CL397" s="1">
        <v>6125.8819999999996</v>
      </c>
      <c r="CM397" s="1">
        <v>6394.2939999999999</v>
      </c>
      <c r="CN397" s="1">
        <v>849164</v>
      </c>
      <c r="CO397" s="1">
        <v>740890</v>
      </c>
      <c r="CP397" s="1">
        <v>874637</v>
      </c>
      <c r="CQ397" s="1">
        <v>763117</v>
      </c>
      <c r="CR397" s="1">
        <v>65756</v>
      </c>
      <c r="CS397">
        <v>2018</v>
      </c>
      <c r="CT397">
        <f t="shared" si="0"/>
        <v>11605.283168075917</v>
      </c>
      <c r="CV397">
        <v>475.6390309534886</v>
      </c>
      <c r="CW397">
        <v>63.265936966370589</v>
      </c>
    </row>
    <row r="398" spans="1:101">
      <c r="A398" s="100">
        <v>61857</v>
      </c>
      <c r="B398" t="s">
        <v>122</v>
      </c>
      <c r="C398" t="s">
        <v>109</v>
      </c>
      <c r="D398" t="s">
        <v>1348</v>
      </c>
      <c r="E398" t="s">
        <v>1349</v>
      </c>
      <c r="F398">
        <v>61478</v>
      </c>
      <c r="G398" s="103" t="s">
        <v>137</v>
      </c>
      <c r="H398" t="s">
        <v>113</v>
      </c>
      <c r="I398" t="s">
        <v>114</v>
      </c>
      <c r="J398" t="s">
        <v>8</v>
      </c>
      <c r="K398">
        <v>326</v>
      </c>
      <c r="L398">
        <v>7</v>
      </c>
      <c r="M398" t="s">
        <v>207</v>
      </c>
      <c r="N398" t="s">
        <v>231</v>
      </c>
      <c r="O398" t="s">
        <v>126</v>
      </c>
      <c r="P398" t="s">
        <v>126</v>
      </c>
      <c r="Q398" t="s">
        <v>118</v>
      </c>
      <c r="R398" t="s">
        <v>142</v>
      </c>
      <c r="S398" t="s">
        <v>127</v>
      </c>
      <c r="T398" s="1">
        <v>58</v>
      </c>
      <c r="U398" s="1">
        <v>2</v>
      </c>
      <c r="V398" s="1">
        <v>2</v>
      </c>
      <c r="W398" s="1">
        <v>2</v>
      </c>
      <c r="X398" s="1">
        <v>2</v>
      </c>
      <c r="Y398" s="1">
        <v>2</v>
      </c>
      <c r="Z398" s="1">
        <v>2</v>
      </c>
      <c r="AA398" s="1">
        <v>4</v>
      </c>
      <c r="AB398" s="1">
        <v>2</v>
      </c>
      <c r="AC398" s="1">
        <v>2</v>
      </c>
      <c r="AD398" s="1">
        <v>4</v>
      </c>
      <c r="AE398" s="1">
        <v>2</v>
      </c>
      <c r="AF398" s="1">
        <v>49</v>
      </c>
      <c r="AG398" s="1">
        <v>2</v>
      </c>
      <c r="AH398" s="1">
        <v>2</v>
      </c>
      <c r="AI398" s="1">
        <v>2</v>
      </c>
      <c r="AJ398" s="1">
        <v>2</v>
      </c>
      <c r="AK398" s="1">
        <v>2</v>
      </c>
      <c r="AL398" s="1">
        <v>2</v>
      </c>
      <c r="AM398" s="1">
        <v>4</v>
      </c>
      <c r="AN398" s="1">
        <v>2</v>
      </c>
      <c r="AO398" s="1">
        <v>2</v>
      </c>
      <c r="AP398" s="1">
        <v>4</v>
      </c>
      <c r="AQ398" s="1">
        <v>2</v>
      </c>
      <c r="AR398" s="2">
        <v>6</v>
      </c>
      <c r="AS398" s="2">
        <v>6</v>
      </c>
      <c r="AT398" s="2">
        <v>6</v>
      </c>
      <c r="AU398" s="2">
        <v>6</v>
      </c>
      <c r="AV398" s="2">
        <v>6</v>
      </c>
      <c r="AW398" s="2">
        <v>6</v>
      </c>
      <c r="AX398" s="2">
        <v>6</v>
      </c>
      <c r="AY398" s="2">
        <v>6</v>
      </c>
      <c r="AZ398" s="2">
        <v>6</v>
      </c>
      <c r="BA398" s="2">
        <v>6</v>
      </c>
      <c r="BB398" s="2">
        <v>6</v>
      </c>
      <c r="BC398" s="2">
        <v>6</v>
      </c>
      <c r="BD398" s="1">
        <v>348</v>
      </c>
      <c r="BE398" s="1">
        <v>12</v>
      </c>
      <c r="BF398" s="1">
        <v>12</v>
      </c>
      <c r="BG398" s="1">
        <v>12</v>
      </c>
      <c r="BH398" s="1">
        <v>12</v>
      </c>
      <c r="BI398" s="1">
        <v>12</v>
      </c>
      <c r="BJ398" s="1">
        <v>12</v>
      </c>
      <c r="BK398" s="1">
        <v>24</v>
      </c>
      <c r="BL398" s="1">
        <v>12</v>
      </c>
      <c r="BM398" s="1">
        <v>12</v>
      </c>
      <c r="BN398" s="1">
        <v>24</v>
      </c>
      <c r="BO398" s="1">
        <v>12</v>
      </c>
      <c r="BP398" s="1">
        <v>296</v>
      </c>
      <c r="BQ398" s="1">
        <v>11</v>
      </c>
      <c r="BR398" s="1">
        <v>12</v>
      </c>
      <c r="BS398" s="1">
        <v>10</v>
      </c>
      <c r="BT398" s="1">
        <v>11</v>
      </c>
      <c r="BU398" s="1">
        <v>9</v>
      </c>
      <c r="BV398" s="1">
        <v>12</v>
      </c>
      <c r="BW398" s="1">
        <v>23</v>
      </c>
      <c r="BX398" s="1">
        <v>11</v>
      </c>
      <c r="BY398" s="1">
        <v>10</v>
      </c>
      <c r="BZ398" s="1">
        <v>22</v>
      </c>
      <c r="CA398" s="1">
        <v>12</v>
      </c>
      <c r="CB398" s="1">
        <v>25.492999999999999</v>
      </c>
      <c r="CC398" s="1">
        <v>0.98099999999999998</v>
      </c>
      <c r="CD398" s="1">
        <v>1.089</v>
      </c>
      <c r="CE398" s="1">
        <v>0.83499999999999996</v>
      </c>
      <c r="CF398" s="1">
        <v>0.92600000000000005</v>
      </c>
      <c r="CG398" s="1">
        <v>0.79700000000000004</v>
      </c>
      <c r="CH398" s="1">
        <v>1.0980000000000001</v>
      </c>
      <c r="CI398" s="1">
        <v>1.9790000000000001</v>
      </c>
      <c r="CJ398" s="1">
        <v>0.97299999999999998</v>
      </c>
      <c r="CK398" s="1">
        <v>0.88100000000000001</v>
      </c>
      <c r="CL398" s="1">
        <v>1.8939999999999999</v>
      </c>
      <c r="CM398" s="1">
        <v>1.042</v>
      </c>
      <c r="CN398" s="1">
        <v>84</v>
      </c>
      <c r="CO398" s="1">
        <v>75</v>
      </c>
      <c r="CP398" s="1">
        <v>504</v>
      </c>
      <c r="CQ398" s="1">
        <v>439</v>
      </c>
      <c r="CR398" s="1">
        <v>37.988</v>
      </c>
      <c r="CS398">
        <v>2018</v>
      </c>
      <c r="CT398">
        <f t="shared" si="0"/>
        <v>11556.28093082026</v>
      </c>
      <c r="CV398">
        <v>1587.3673828663013</v>
      </c>
      <c r="CW398">
        <v>210.60154811114452</v>
      </c>
    </row>
    <row r="399" spans="1:101">
      <c r="A399" s="100">
        <v>61857</v>
      </c>
      <c r="B399" t="s">
        <v>122</v>
      </c>
      <c r="C399" t="s">
        <v>109</v>
      </c>
      <c r="D399" t="s">
        <v>1348</v>
      </c>
      <c r="E399" t="s">
        <v>1349</v>
      </c>
      <c r="F399">
        <v>61478</v>
      </c>
      <c r="G399" s="103" t="s">
        <v>137</v>
      </c>
      <c r="H399" t="s">
        <v>113</v>
      </c>
      <c r="I399" t="s">
        <v>114</v>
      </c>
      <c r="J399" t="s">
        <v>8</v>
      </c>
      <c r="K399">
        <v>326</v>
      </c>
      <c r="L399">
        <v>7</v>
      </c>
      <c r="M399" t="s">
        <v>207</v>
      </c>
      <c r="N399" t="s">
        <v>231</v>
      </c>
      <c r="O399" t="s">
        <v>117</v>
      </c>
      <c r="P399" t="s">
        <v>117</v>
      </c>
      <c r="Q399" t="s">
        <v>118</v>
      </c>
      <c r="R399" t="s">
        <v>142</v>
      </c>
      <c r="S399" t="s">
        <v>120</v>
      </c>
      <c r="T399" s="1">
        <v>34297</v>
      </c>
      <c r="U399" s="1">
        <v>37510</v>
      </c>
      <c r="V399" s="1">
        <v>41241</v>
      </c>
      <c r="W399" s="1">
        <v>47300</v>
      </c>
      <c r="X399" s="1">
        <v>51397</v>
      </c>
      <c r="Y399" s="1">
        <v>64694</v>
      </c>
      <c r="Z399" s="1">
        <v>86323</v>
      </c>
      <c r="AA399" s="1">
        <v>93667</v>
      </c>
      <c r="AB399" s="1">
        <v>88211</v>
      </c>
      <c r="AC399" s="1">
        <v>82130</v>
      </c>
      <c r="AD399" s="1">
        <v>51103</v>
      </c>
      <c r="AE399" s="1">
        <v>47740</v>
      </c>
      <c r="AF399" s="1">
        <v>30001</v>
      </c>
      <c r="AG399" s="1">
        <v>32811</v>
      </c>
      <c r="AH399" s="1">
        <v>36076</v>
      </c>
      <c r="AI399" s="1">
        <v>41376</v>
      </c>
      <c r="AJ399" s="1">
        <v>44959</v>
      </c>
      <c r="AK399" s="1">
        <v>56590</v>
      </c>
      <c r="AL399" s="1">
        <v>75511</v>
      </c>
      <c r="AM399" s="1">
        <v>81934</v>
      </c>
      <c r="AN399" s="1">
        <v>77162</v>
      </c>
      <c r="AO399" s="1">
        <v>71843</v>
      </c>
      <c r="AP399" s="1">
        <v>44702</v>
      </c>
      <c r="AQ399" s="1">
        <v>41760</v>
      </c>
      <c r="AR399" s="2">
        <v>1</v>
      </c>
      <c r="AS399" s="2">
        <v>1</v>
      </c>
      <c r="AT399" s="2">
        <v>1</v>
      </c>
      <c r="AU399" s="2">
        <v>1</v>
      </c>
      <c r="AV399" s="2">
        <v>1</v>
      </c>
      <c r="AW399" s="2">
        <v>1</v>
      </c>
      <c r="AX399" s="2">
        <v>1</v>
      </c>
      <c r="AY399" s="2">
        <v>1</v>
      </c>
      <c r="AZ399" s="2">
        <v>1</v>
      </c>
      <c r="BA399" s="2">
        <v>1</v>
      </c>
      <c r="BB399" s="2">
        <v>1</v>
      </c>
      <c r="BC399" s="2">
        <v>1</v>
      </c>
      <c r="BD399" s="1">
        <v>34297</v>
      </c>
      <c r="BE399" s="1">
        <v>37510</v>
      </c>
      <c r="BF399" s="1">
        <v>41241</v>
      </c>
      <c r="BG399" s="1">
        <v>47300</v>
      </c>
      <c r="BH399" s="1">
        <v>51397</v>
      </c>
      <c r="BI399" s="1">
        <v>64694</v>
      </c>
      <c r="BJ399" s="1">
        <v>86323</v>
      </c>
      <c r="BK399" s="1">
        <v>93667</v>
      </c>
      <c r="BL399" s="1">
        <v>88211</v>
      </c>
      <c r="BM399" s="1">
        <v>82130</v>
      </c>
      <c r="BN399" s="1">
        <v>51103</v>
      </c>
      <c r="BO399" s="1">
        <v>47740</v>
      </c>
      <c r="BP399" s="1">
        <v>30001</v>
      </c>
      <c r="BQ399" s="1">
        <v>32811</v>
      </c>
      <c r="BR399" s="1">
        <v>36076</v>
      </c>
      <c r="BS399" s="1">
        <v>41376</v>
      </c>
      <c r="BT399" s="1">
        <v>44959</v>
      </c>
      <c r="BU399" s="1">
        <v>56590</v>
      </c>
      <c r="BV399" s="1">
        <v>75511</v>
      </c>
      <c r="BW399" s="1">
        <v>81934</v>
      </c>
      <c r="BX399" s="1">
        <v>77162</v>
      </c>
      <c r="BY399" s="1">
        <v>71843</v>
      </c>
      <c r="BZ399" s="1">
        <v>44702</v>
      </c>
      <c r="CA399" s="1">
        <v>41760</v>
      </c>
      <c r="CB399" s="1">
        <v>2585.1219999999998</v>
      </c>
      <c r="CC399" s="1">
        <v>2827.24</v>
      </c>
      <c r="CD399" s="1">
        <v>3108.5070000000001</v>
      </c>
      <c r="CE399" s="1">
        <v>3565.1889999999999</v>
      </c>
      <c r="CF399" s="1">
        <v>3873.982</v>
      </c>
      <c r="CG399" s="1">
        <v>4876.1880000000001</v>
      </c>
      <c r="CH399" s="1">
        <v>6506.5020000000004</v>
      </c>
      <c r="CI399" s="1">
        <v>7059.9849999999997</v>
      </c>
      <c r="CJ399" s="1">
        <v>6648.7539999999999</v>
      </c>
      <c r="CK399" s="1">
        <v>6190.4579999999996</v>
      </c>
      <c r="CL399" s="1">
        <v>3851.8359999999998</v>
      </c>
      <c r="CM399" s="1">
        <v>3598.3090000000002</v>
      </c>
      <c r="CN399" s="1">
        <v>725613</v>
      </c>
      <c r="CO399" s="1">
        <v>634725</v>
      </c>
      <c r="CP399" s="1">
        <v>725613</v>
      </c>
      <c r="CQ399" s="1">
        <v>634725</v>
      </c>
      <c r="CR399" s="1">
        <v>54692.072</v>
      </c>
      <c r="CS399">
        <v>2018</v>
      </c>
      <c r="CT399">
        <f t="shared" si="0"/>
        <v>11605.429759545405</v>
      </c>
      <c r="CV399">
        <v>475.6390309534886</v>
      </c>
      <c r="CW399">
        <v>63.104185222175111</v>
      </c>
    </row>
    <row r="400" spans="1:101" s="76" customFormat="1">
      <c r="A400" s="101">
        <v>61857</v>
      </c>
      <c r="B400" s="76" t="s">
        <v>122</v>
      </c>
      <c r="C400" s="76" t="s">
        <v>109</v>
      </c>
      <c r="D400" s="76" t="s">
        <v>1348</v>
      </c>
      <c r="E400" s="76" t="s">
        <v>1349</v>
      </c>
      <c r="F400" s="76">
        <v>61478</v>
      </c>
      <c r="G400" s="104" t="s">
        <v>137</v>
      </c>
      <c r="H400" s="76" t="s">
        <v>113</v>
      </c>
      <c r="I400" s="76" t="s">
        <v>114</v>
      </c>
      <c r="J400" s="76" t="s">
        <v>8</v>
      </c>
      <c r="K400" s="76">
        <v>326</v>
      </c>
      <c r="L400" s="76">
        <v>7</v>
      </c>
      <c r="M400" s="76" t="s">
        <v>207</v>
      </c>
      <c r="N400" s="76" t="s">
        <v>242</v>
      </c>
      <c r="O400" s="76" t="s">
        <v>117</v>
      </c>
      <c r="P400" s="76" t="s">
        <v>117</v>
      </c>
      <c r="Q400" s="76" t="s">
        <v>118</v>
      </c>
      <c r="R400" s="76" t="s">
        <v>142</v>
      </c>
      <c r="S400" s="76" t="s">
        <v>120</v>
      </c>
      <c r="T400" s="77">
        <v>38045</v>
      </c>
      <c r="U400" s="77">
        <v>41610</v>
      </c>
      <c r="V400" s="77">
        <v>45750</v>
      </c>
      <c r="W400" s="77">
        <v>52471</v>
      </c>
      <c r="X400" s="77">
        <v>57016</v>
      </c>
      <c r="Y400" s="77">
        <v>71766</v>
      </c>
      <c r="Z400" s="77">
        <v>95760</v>
      </c>
      <c r="AA400" s="77">
        <v>103906</v>
      </c>
      <c r="AB400" s="77">
        <v>97854</v>
      </c>
      <c r="AC400" s="77">
        <v>91109</v>
      </c>
      <c r="AD400" s="77">
        <v>56690</v>
      </c>
      <c r="AE400" s="77">
        <v>52958</v>
      </c>
      <c r="AF400" s="77">
        <v>38045</v>
      </c>
      <c r="AG400" s="77">
        <v>41610</v>
      </c>
      <c r="AH400" s="77">
        <v>45750</v>
      </c>
      <c r="AI400" s="77">
        <v>52471</v>
      </c>
      <c r="AJ400" s="77">
        <v>57016</v>
      </c>
      <c r="AK400" s="77">
        <v>71766</v>
      </c>
      <c r="AL400" s="77">
        <v>95760</v>
      </c>
      <c r="AM400" s="77">
        <v>103906</v>
      </c>
      <c r="AN400" s="77">
        <v>97854</v>
      </c>
      <c r="AO400" s="77">
        <v>91109</v>
      </c>
      <c r="AP400" s="77">
        <v>56690</v>
      </c>
      <c r="AQ400" s="77">
        <v>52958</v>
      </c>
      <c r="AR400" s="78">
        <v>1</v>
      </c>
      <c r="AS400" s="78">
        <v>1</v>
      </c>
      <c r="AT400" s="78">
        <v>1</v>
      </c>
      <c r="AU400" s="78">
        <v>1</v>
      </c>
      <c r="AV400" s="78">
        <v>1</v>
      </c>
      <c r="AW400" s="78">
        <v>1</v>
      </c>
      <c r="AX400" s="78">
        <v>1</v>
      </c>
      <c r="AY400" s="78">
        <v>1</v>
      </c>
      <c r="AZ400" s="78">
        <v>1</v>
      </c>
      <c r="BA400" s="78">
        <v>1</v>
      </c>
      <c r="BB400" s="78">
        <v>1</v>
      </c>
      <c r="BC400" s="78">
        <v>1</v>
      </c>
      <c r="BD400" s="77">
        <v>38045</v>
      </c>
      <c r="BE400" s="77">
        <v>41610</v>
      </c>
      <c r="BF400" s="77">
        <v>45750</v>
      </c>
      <c r="BG400" s="77">
        <v>52471</v>
      </c>
      <c r="BH400" s="77">
        <v>57016</v>
      </c>
      <c r="BI400" s="77">
        <v>71766</v>
      </c>
      <c r="BJ400" s="77">
        <v>95760</v>
      </c>
      <c r="BK400" s="77">
        <v>103906</v>
      </c>
      <c r="BL400" s="77">
        <v>97854</v>
      </c>
      <c r="BM400" s="77">
        <v>91109</v>
      </c>
      <c r="BN400" s="77">
        <v>56690</v>
      </c>
      <c r="BO400" s="77">
        <v>52958</v>
      </c>
      <c r="BP400" s="77">
        <v>38045</v>
      </c>
      <c r="BQ400" s="77">
        <v>41610</v>
      </c>
      <c r="BR400" s="77">
        <v>45750</v>
      </c>
      <c r="BS400" s="77">
        <v>52471</v>
      </c>
      <c r="BT400" s="77">
        <v>57016</v>
      </c>
      <c r="BU400" s="77">
        <v>71766</v>
      </c>
      <c r="BV400" s="77">
        <v>95760</v>
      </c>
      <c r="BW400" s="77">
        <v>103906</v>
      </c>
      <c r="BX400" s="77">
        <v>97854</v>
      </c>
      <c r="BY400" s="77">
        <v>91109</v>
      </c>
      <c r="BZ400" s="77">
        <v>56690</v>
      </c>
      <c r="CA400" s="77">
        <v>52958</v>
      </c>
      <c r="CB400" s="77">
        <v>4323.558</v>
      </c>
      <c r="CC400" s="77">
        <v>4728.4939999999997</v>
      </c>
      <c r="CD400" s="77">
        <v>5198.9070000000002</v>
      </c>
      <c r="CE400" s="77">
        <v>5962.6980000000003</v>
      </c>
      <c r="CF400" s="77">
        <v>6479.1469999999999</v>
      </c>
      <c r="CG400" s="77">
        <v>8155.3130000000001</v>
      </c>
      <c r="CH400" s="77">
        <v>10881.975</v>
      </c>
      <c r="CI400" s="77">
        <v>11807.663</v>
      </c>
      <c r="CJ400" s="77">
        <v>11119.888999999999</v>
      </c>
      <c r="CK400" s="77">
        <v>10353.398999999999</v>
      </c>
      <c r="CL400" s="77">
        <v>6442.107</v>
      </c>
      <c r="CM400" s="77">
        <v>6018.09</v>
      </c>
      <c r="CN400" s="77">
        <v>804935</v>
      </c>
      <c r="CO400" s="77">
        <v>804935</v>
      </c>
      <c r="CP400" s="77">
        <v>804935</v>
      </c>
      <c r="CQ400" s="77">
        <v>804935</v>
      </c>
      <c r="CR400" s="77">
        <v>91471.24</v>
      </c>
      <c r="CS400" s="76">
        <v>2018</v>
      </c>
      <c r="CT400">
        <f t="shared" si="0"/>
        <v>8799.8697732751843</v>
      </c>
      <c r="CV400" s="76">
        <v>475.6390309534886</v>
      </c>
      <c r="CW400" s="76">
        <v>41.855615314775036</v>
      </c>
    </row>
    <row r="401" spans="1:101" s="73" customFormat="1" ht="17" thickBot="1">
      <c r="A401" s="102">
        <v>62625</v>
      </c>
      <c r="B401" s="73" t="s">
        <v>108</v>
      </c>
      <c r="C401" s="73" t="s">
        <v>109</v>
      </c>
      <c r="D401" s="73" t="s">
        <v>1412</v>
      </c>
      <c r="E401" s="73" t="s">
        <v>134</v>
      </c>
      <c r="F401" s="73">
        <v>18488</v>
      </c>
      <c r="G401" s="105" t="s">
        <v>112</v>
      </c>
      <c r="H401" s="73" t="s">
        <v>113</v>
      </c>
      <c r="I401" s="73" t="s">
        <v>8</v>
      </c>
      <c r="J401" s="73" t="s">
        <v>8</v>
      </c>
      <c r="K401" s="73">
        <v>22</v>
      </c>
      <c r="L401" s="73">
        <v>1</v>
      </c>
      <c r="M401" s="73" t="s">
        <v>131</v>
      </c>
      <c r="N401" s="73" t="s">
        <v>242</v>
      </c>
      <c r="O401" s="73" t="s">
        <v>126</v>
      </c>
      <c r="P401" s="73" t="s">
        <v>126</v>
      </c>
      <c r="Q401" s="73" t="s">
        <v>8</v>
      </c>
      <c r="R401" s="73" t="s">
        <v>142</v>
      </c>
      <c r="S401" s="73" t="s">
        <v>127</v>
      </c>
      <c r="T401" s="74">
        <v>873</v>
      </c>
      <c r="U401" s="74">
        <v>34</v>
      </c>
      <c r="V401" s="74">
        <v>37</v>
      </c>
      <c r="W401" s="74">
        <v>29</v>
      </c>
      <c r="X401" s="74">
        <v>32</v>
      </c>
      <c r="Y401" s="74">
        <v>27</v>
      </c>
      <c r="Z401" s="74">
        <v>38</v>
      </c>
      <c r="AA401" s="74">
        <v>68</v>
      </c>
      <c r="AB401" s="74">
        <v>33</v>
      </c>
      <c r="AC401" s="74">
        <v>30</v>
      </c>
      <c r="AD401" s="74">
        <v>65</v>
      </c>
      <c r="AE401" s="74">
        <v>36</v>
      </c>
      <c r="AF401" s="74">
        <v>873</v>
      </c>
      <c r="AG401" s="74">
        <v>34</v>
      </c>
      <c r="AH401" s="74">
        <v>37</v>
      </c>
      <c r="AI401" s="74">
        <v>29</v>
      </c>
      <c r="AJ401" s="74">
        <v>32</v>
      </c>
      <c r="AK401" s="74">
        <v>27</v>
      </c>
      <c r="AL401" s="74">
        <v>38</v>
      </c>
      <c r="AM401" s="74">
        <v>68</v>
      </c>
      <c r="AN401" s="74">
        <v>33</v>
      </c>
      <c r="AO401" s="74">
        <v>30</v>
      </c>
      <c r="AP401" s="74">
        <v>65</v>
      </c>
      <c r="AQ401" s="74">
        <v>36</v>
      </c>
      <c r="AR401" s="75">
        <v>5.7990000000000004</v>
      </c>
      <c r="AS401" s="75">
        <v>5.7990000000000004</v>
      </c>
      <c r="AT401" s="75">
        <v>5.7990000000000004</v>
      </c>
      <c r="AU401" s="75">
        <v>5.7990000000000004</v>
      </c>
      <c r="AV401" s="75">
        <v>5.7990000000000004</v>
      </c>
      <c r="AW401" s="75">
        <v>5.7990000000000004</v>
      </c>
      <c r="AX401" s="75">
        <v>5.7990000000000004</v>
      </c>
      <c r="AY401" s="75">
        <v>5.7990000000000004</v>
      </c>
      <c r="AZ401" s="75">
        <v>5.7990000000000004</v>
      </c>
      <c r="BA401" s="75">
        <v>5.7990000000000004</v>
      </c>
      <c r="BB401" s="75">
        <v>5.7990000000000004</v>
      </c>
      <c r="BC401" s="75">
        <v>5.7990000000000004</v>
      </c>
      <c r="BD401" s="74">
        <v>5063</v>
      </c>
      <c r="BE401" s="74">
        <v>197</v>
      </c>
      <c r="BF401" s="74">
        <v>215</v>
      </c>
      <c r="BG401" s="74">
        <v>168</v>
      </c>
      <c r="BH401" s="74">
        <v>186</v>
      </c>
      <c r="BI401" s="74">
        <v>157</v>
      </c>
      <c r="BJ401" s="74">
        <v>220</v>
      </c>
      <c r="BK401" s="74">
        <v>394</v>
      </c>
      <c r="BL401" s="74">
        <v>191</v>
      </c>
      <c r="BM401" s="74">
        <v>174</v>
      </c>
      <c r="BN401" s="74">
        <v>377</v>
      </c>
      <c r="BO401" s="74">
        <v>209</v>
      </c>
      <c r="BP401" s="74">
        <v>5063</v>
      </c>
      <c r="BQ401" s="74">
        <v>197</v>
      </c>
      <c r="BR401" s="74">
        <v>215</v>
      </c>
      <c r="BS401" s="74">
        <v>168</v>
      </c>
      <c r="BT401" s="74">
        <v>186</v>
      </c>
      <c r="BU401" s="74">
        <v>157</v>
      </c>
      <c r="BV401" s="74">
        <v>220</v>
      </c>
      <c r="BW401" s="74">
        <v>394</v>
      </c>
      <c r="BX401" s="74">
        <v>191</v>
      </c>
      <c r="BY401" s="74">
        <v>174</v>
      </c>
      <c r="BZ401" s="74">
        <v>377</v>
      </c>
      <c r="CA401" s="74">
        <v>209</v>
      </c>
      <c r="CB401" s="74">
        <v>532.15</v>
      </c>
      <c r="CC401" s="74">
        <v>20.481000000000002</v>
      </c>
      <c r="CD401" s="74">
        <v>22.739000000000001</v>
      </c>
      <c r="CE401" s="74">
        <v>17.431999999999999</v>
      </c>
      <c r="CF401" s="74">
        <v>19.331</v>
      </c>
      <c r="CG401" s="74">
        <v>16.638000000000002</v>
      </c>
      <c r="CH401" s="74">
        <v>22.928000000000001</v>
      </c>
      <c r="CI401" s="74">
        <v>41.302</v>
      </c>
      <c r="CJ401" s="74">
        <v>20.312000000000001</v>
      </c>
      <c r="CK401" s="74">
        <v>18.390999999999998</v>
      </c>
      <c r="CL401" s="74">
        <v>39.546999999999997</v>
      </c>
      <c r="CM401" s="74">
        <v>21.748999999999999</v>
      </c>
      <c r="CN401" s="74">
        <v>1302</v>
      </c>
      <c r="CO401" s="74">
        <v>1302</v>
      </c>
      <c r="CP401" s="74">
        <v>7551</v>
      </c>
      <c r="CQ401" s="74">
        <v>7551</v>
      </c>
      <c r="CR401" s="74">
        <v>793</v>
      </c>
      <c r="CS401" s="73">
        <v>2018</v>
      </c>
      <c r="CT401">
        <f t="shared" si="0"/>
        <v>9522.0680958385874</v>
      </c>
      <c r="CV401" s="73">
        <v>1587.3673828663013</v>
      </c>
      <c r="CW401" s="73">
        <v>151.15020312766003</v>
      </c>
    </row>
    <row r="402" spans="1:101" ht="17" thickTop="1"/>
    <row r="403" spans="1:101">
      <c r="A403" s="100">
        <v>539</v>
      </c>
      <c r="B403" t="s">
        <v>108</v>
      </c>
      <c r="C403" t="s">
        <v>109</v>
      </c>
      <c r="D403" t="s">
        <v>223</v>
      </c>
      <c r="E403" t="s">
        <v>224</v>
      </c>
      <c r="F403">
        <v>54895</v>
      </c>
      <c r="G403" s="103" t="s">
        <v>121</v>
      </c>
      <c r="H403" t="s">
        <v>113</v>
      </c>
      <c r="I403" t="s">
        <v>114</v>
      </c>
      <c r="J403" t="s">
        <v>8</v>
      </c>
      <c r="K403">
        <v>22</v>
      </c>
      <c r="L403">
        <v>2</v>
      </c>
      <c r="M403" t="s">
        <v>115</v>
      </c>
      <c r="N403" t="s">
        <v>225</v>
      </c>
      <c r="O403" t="s">
        <v>226</v>
      </c>
      <c r="P403" t="s">
        <v>227</v>
      </c>
      <c r="Q403" t="s">
        <v>118</v>
      </c>
      <c r="R403" t="s">
        <v>119</v>
      </c>
      <c r="S403" t="s">
        <v>228</v>
      </c>
      <c r="T403" s="1">
        <v>2965</v>
      </c>
      <c r="U403" s="1">
        <v>2992</v>
      </c>
      <c r="V403" s="1">
        <v>3393</v>
      </c>
      <c r="W403" s="1">
        <v>1146</v>
      </c>
      <c r="X403" s="1">
        <v>2</v>
      </c>
      <c r="Y403" s="1">
        <v>1</v>
      </c>
      <c r="Z403" s="1">
        <v>0</v>
      </c>
      <c r="AA403" s="1">
        <v>4</v>
      </c>
      <c r="AB403" s="1">
        <v>1</v>
      </c>
      <c r="AC403" s="1">
        <v>2</v>
      </c>
      <c r="AD403" s="1">
        <v>29</v>
      </c>
      <c r="AE403" s="1">
        <v>226</v>
      </c>
      <c r="AF403" s="1">
        <v>2965</v>
      </c>
      <c r="AG403" s="1">
        <v>2992</v>
      </c>
      <c r="AH403" s="1">
        <v>3393</v>
      </c>
      <c r="AI403" s="1">
        <v>1146</v>
      </c>
      <c r="AJ403" s="1">
        <v>2</v>
      </c>
      <c r="AK403" s="1">
        <v>1</v>
      </c>
      <c r="AL403" s="1">
        <v>0</v>
      </c>
      <c r="AM403" s="1">
        <v>4</v>
      </c>
      <c r="AN403" s="1">
        <v>1</v>
      </c>
      <c r="AO403" s="1">
        <v>2</v>
      </c>
      <c r="AP403" s="1">
        <v>29</v>
      </c>
      <c r="AQ403" s="1">
        <v>226</v>
      </c>
      <c r="AR403" s="2">
        <v>0</v>
      </c>
      <c r="AS403" s="2">
        <v>0</v>
      </c>
      <c r="AT403" s="2">
        <v>0</v>
      </c>
      <c r="AU403" s="2">
        <v>0</v>
      </c>
      <c r="AV403" s="2">
        <v>0</v>
      </c>
      <c r="AW403" s="2">
        <v>0</v>
      </c>
      <c r="AX403" s="2">
        <v>0</v>
      </c>
      <c r="AY403" s="2">
        <v>0</v>
      </c>
      <c r="AZ403" s="2">
        <v>0</v>
      </c>
      <c r="BA403" s="2">
        <v>0</v>
      </c>
      <c r="BB403" s="2">
        <v>0</v>
      </c>
      <c r="BC403" s="2">
        <v>0</v>
      </c>
      <c r="BD403" s="1">
        <v>0</v>
      </c>
      <c r="BE403" s="1">
        <v>0</v>
      </c>
      <c r="BF403" s="1">
        <v>0</v>
      </c>
      <c r="BG403" s="1">
        <v>0</v>
      </c>
      <c r="BH403" s="1">
        <v>0</v>
      </c>
      <c r="BI403" s="1">
        <v>0</v>
      </c>
      <c r="BJ403" s="1">
        <v>0</v>
      </c>
      <c r="BK403" s="1">
        <v>0</v>
      </c>
      <c r="BL403" s="1">
        <v>0</v>
      </c>
      <c r="BM403" s="1">
        <v>0</v>
      </c>
      <c r="BN403" s="1">
        <v>0</v>
      </c>
      <c r="BO403" s="1">
        <v>0</v>
      </c>
      <c r="BP403" s="1">
        <v>0</v>
      </c>
      <c r="BQ403" s="1">
        <v>0</v>
      </c>
      <c r="BR403" s="1">
        <v>0</v>
      </c>
      <c r="BS403" s="1">
        <v>0</v>
      </c>
      <c r="BT403" s="1">
        <v>0</v>
      </c>
      <c r="BU403" s="1">
        <v>0</v>
      </c>
      <c r="BV403" s="1">
        <v>0</v>
      </c>
      <c r="BW403" s="1">
        <v>0</v>
      </c>
      <c r="BX403" s="1">
        <v>0</v>
      </c>
      <c r="BY403" s="1">
        <v>0</v>
      </c>
      <c r="BZ403" s="1">
        <v>0</v>
      </c>
      <c r="CA403" s="1">
        <v>0</v>
      </c>
      <c r="CB403" s="1">
        <v>-401</v>
      </c>
      <c r="CC403" s="1">
        <v>-2733</v>
      </c>
      <c r="CD403" s="1">
        <v>-2768</v>
      </c>
      <c r="CE403" s="1">
        <v>660</v>
      </c>
      <c r="CF403" s="1">
        <v>1108</v>
      </c>
      <c r="CG403" s="1">
        <v>352</v>
      </c>
      <c r="CH403" s="1">
        <v>175</v>
      </c>
      <c r="CI403" s="1">
        <v>1711</v>
      </c>
      <c r="CJ403" s="1">
        <v>528</v>
      </c>
      <c r="CK403" s="1">
        <v>708</v>
      </c>
      <c r="CL403" s="1">
        <v>2240</v>
      </c>
      <c r="CM403" s="1">
        <v>1891</v>
      </c>
      <c r="CN403" s="1">
        <v>10761</v>
      </c>
      <c r="CO403" s="1">
        <v>10761</v>
      </c>
      <c r="CP403" s="1">
        <v>0</v>
      </c>
      <c r="CQ403" s="1">
        <v>0</v>
      </c>
      <c r="CR403" s="1">
        <v>3471</v>
      </c>
      <c r="CS403">
        <v>2018</v>
      </c>
      <c r="CT403">
        <v>0</v>
      </c>
      <c r="CV403">
        <v>0</v>
      </c>
      <c r="CW403">
        <v>0</v>
      </c>
    </row>
    <row r="404" spans="1:101">
      <c r="A404" s="100">
        <v>541</v>
      </c>
      <c r="B404" t="s">
        <v>108</v>
      </c>
      <c r="C404" t="s">
        <v>109</v>
      </c>
      <c r="D404" t="s">
        <v>234</v>
      </c>
      <c r="E404" t="s">
        <v>224</v>
      </c>
      <c r="F404">
        <v>54895</v>
      </c>
      <c r="G404" s="103" t="s">
        <v>121</v>
      </c>
      <c r="H404" t="s">
        <v>113</v>
      </c>
      <c r="I404" t="s">
        <v>114</v>
      </c>
      <c r="J404" t="s">
        <v>8</v>
      </c>
      <c r="K404">
        <v>22</v>
      </c>
      <c r="L404">
        <v>2</v>
      </c>
      <c r="M404" t="s">
        <v>115</v>
      </c>
      <c r="N404" t="s">
        <v>235</v>
      </c>
      <c r="O404" t="s">
        <v>226</v>
      </c>
      <c r="P404" t="s">
        <v>236</v>
      </c>
      <c r="Q404" t="s">
        <v>118</v>
      </c>
      <c r="R404" t="s">
        <v>142</v>
      </c>
      <c r="S404" t="s">
        <v>8</v>
      </c>
      <c r="T404" s="1">
        <v>0</v>
      </c>
      <c r="U404" s="1">
        <v>0</v>
      </c>
      <c r="V404" s="1">
        <v>0</v>
      </c>
      <c r="W404" s="1">
        <v>0</v>
      </c>
      <c r="X404" s="1">
        <v>0</v>
      </c>
      <c r="Y404" s="1">
        <v>0</v>
      </c>
      <c r="Z404" s="1">
        <v>0</v>
      </c>
      <c r="AA404" s="1">
        <v>0</v>
      </c>
      <c r="AB404" s="1">
        <v>0</v>
      </c>
      <c r="AC404" s="1">
        <v>0</v>
      </c>
      <c r="AD404" s="1">
        <v>0</v>
      </c>
      <c r="AE404" s="1">
        <v>0</v>
      </c>
      <c r="AF404" s="1">
        <v>0</v>
      </c>
      <c r="AG404" s="1">
        <v>0</v>
      </c>
      <c r="AH404" s="1">
        <v>0</v>
      </c>
      <c r="AI404" s="1">
        <v>0</v>
      </c>
      <c r="AJ404" s="1">
        <v>0</v>
      </c>
      <c r="AK404" s="1">
        <v>0</v>
      </c>
      <c r="AL404" s="1">
        <v>0</v>
      </c>
      <c r="AM404" s="1">
        <v>0</v>
      </c>
      <c r="AN404" s="1">
        <v>0</v>
      </c>
      <c r="AO404" s="1">
        <v>0</v>
      </c>
      <c r="AP404" s="1">
        <v>0</v>
      </c>
      <c r="AQ404" s="1">
        <v>0</v>
      </c>
      <c r="AR404" s="2">
        <v>0</v>
      </c>
      <c r="AS404" s="2">
        <v>0</v>
      </c>
      <c r="AT404" s="2">
        <v>0</v>
      </c>
      <c r="AU404" s="2">
        <v>0</v>
      </c>
      <c r="AV404" s="2">
        <v>0</v>
      </c>
      <c r="AW404" s="2">
        <v>0</v>
      </c>
      <c r="AX404" s="2">
        <v>0</v>
      </c>
      <c r="AY404" s="2">
        <v>0</v>
      </c>
      <c r="AZ404" s="2">
        <v>0</v>
      </c>
      <c r="BA404" s="2">
        <v>0</v>
      </c>
      <c r="BB404" s="2">
        <v>0</v>
      </c>
      <c r="BC404" s="2">
        <v>0</v>
      </c>
      <c r="BD404" s="1">
        <v>37920</v>
      </c>
      <c r="BE404" s="1">
        <v>40581</v>
      </c>
      <c r="BF404" s="1">
        <v>44970</v>
      </c>
      <c r="BG404" s="1">
        <v>53913</v>
      </c>
      <c r="BH404" s="1">
        <v>44001</v>
      </c>
      <c r="BI404" s="1">
        <v>20075</v>
      </c>
      <c r="BJ404" s="1">
        <v>17348</v>
      </c>
      <c r="BK404" s="1">
        <v>23913</v>
      </c>
      <c r="BL404" s="1">
        <v>22941</v>
      </c>
      <c r="BM404" s="1">
        <v>34193</v>
      </c>
      <c r="BN404" s="1">
        <v>47057</v>
      </c>
      <c r="BO404" s="1">
        <v>50407</v>
      </c>
      <c r="BP404" s="1">
        <v>37920</v>
      </c>
      <c r="BQ404" s="1">
        <v>40581</v>
      </c>
      <c r="BR404" s="1">
        <v>44970</v>
      </c>
      <c r="BS404" s="1">
        <v>53913</v>
      </c>
      <c r="BT404" s="1">
        <v>44001</v>
      </c>
      <c r="BU404" s="1">
        <v>20075</v>
      </c>
      <c r="BV404" s="1">
        <v>17348</v>
      </c>
      <c r="BW404" s="1">
        <v>23913</v>
      </c>
      <c r="BX404" s="1">
        <v>22941</v>
      </c>
      <c r="BY404" s="1">
        <v>34193</v>
      </c>
      <c r="BZ404" s="1">
        <v>47057</v>
      </c>
      <c r="CA404" s="1">
        <v>50407</v>
      </c>
      <c r="CB404" s="1">
        <v>4165.2460000000001</v>
      </c>
      <c r="CC404" s="1">
        <v>4457.4470000000001</v>
      </c>
      <c r="CD404" s="1">
        <v>4939.5780000000004</v>
      </c>
      <c r="CE404" s="1">
        <v>5921.9269999999997</v>
      </c>
      <c r="CF404" s="1">
        <v>4833.1329999999998</v>
      </c>
      <c r="CG404" s="1">
        <v>2205.069</v>
      </c>
      <c r="CH404" s="1">
        <v>1905.5640000000001</v>
      </c>
      <c r="CI404" s="1">
        <v>2626.6729999999998</v>
      </c>
      <c r="CJ404" s="1">
        <v>2519.88</v>
      </c>
      <c r="CK404" s="1">
        <v>3755.8180000000002</v>
      </c>
      <c r="CL404" s="1">
        <v>5168.8159999999998</v>
      </c>
      <c r="CM404" s="1">
        <v>5536.8490000000002</v>
      </c>
      <c r="CN404" s="1">
        <v>0</v>
      </c>
      <c r="CO404" s="1">
        <v>0</v>
      </c>
      <c r="CP404" s="1">
        <v>437319</v>
      </c>
      <c r="CQ404" s="1">
        <v>437319</v>
      </c>
      <c r="CR404" s="1">
        <v>48036</v>
      </c>
      <c r="CS404">
        <v>2018</v>
      </c>
      <c r="CT404">
        <v>9103.9845116162869</v>
      </c>
      <c r="CV404">
        <v>0</v>
      </c>
      <c r="CW404">
        <v>0</v>
      </c>
    </row>
    <row r="405" spans="1:101">
      <c r="A405" s="100">
        <v>547</v>
      </c>
      <c r="B405" t="s">
        <v>108</v>
      </c>
      <c r="C405" t="s">
        <v>109</v>
      </c>
      <c r="D405" t="s">
        <v>244</v>
      </c>
      <c r="E405" t="s">
        <v>245</v>
      </c>
      <c r="F405">
        <v>58185</v>
      </c>
      <c r="G405" s="103" t="s">
        <v>112</v>
      </c>
      <c r="H405" t="s">
        <v>113</v>
      </c>
      <c r="I405" t="s">
        <v>114</v>
      </c>
      <c r="J405" t="s">
        <v>8</v>
      </c>
      <c r="K405">
        <v>22</v>
      </c>
      <c r="L405">
        <v>2</v>
      </c>
      <c r="M405" t="s">
        <v>115</v>
      </c>
      <c r="N405" t="s">
        <v>225</v>
      </c>
      <c r="O405" t="s">
        <v>226</v>
      </c>
      <c r="P405" t="s">
        <v>227</v>
      </c>
      <c r="Q405" t="s">
        <v>118</v>
      </c>
      <c r="R405" t="s">
        <v>119</v>
      </c>
      <c r="S405" t="s">
        <v>228</v>
      </c>
      <c r="T405" s="1">
        <v>85301</v>
      </c>
      <c r="U405" s="1">
        <v>94985</v>
      </c>
      <c r="V405" s="1">
        <v>78193</v>
      </c>
      <c r="W405" s="1">
        <v>92669</v>
      </c>
      <c r="X405" s="1">
        <v>85943</v>
      </c>
      <c r="Y405" s="1">
        <v>79509</v>
      </c>
      <c r="Z405" s="1">
        <v>124524</v>
      </c>
      <c r="AA405" s="1">
        <v>140047</v>
      </c>
      <c r="AB405" s="1">
        <v>102387</v>
      </c>
      <c r="AC405" s="1">
        <v>106859</v>
      </c>
      <c r="AD405" s="1">
        <v>93434</v>
      </c>
      <c r="AE405" s="1">
        <v>82177</v>
      </c>
      <c r="AF405" s="1">
        <v>85301</v>
      </c>
      <c r="AG405" s="1">
        <v>94985</v>
      </c>
      <c r="AH405" s="1">
        <v>78193</v>
      </c>
      <c r="AI405" s="1">
        <v>92669</v>
      </c>
      <c r="AJ405" s="1">
        <v>85943</v>
      </c>
      <c r="AK405" s="1">
        <v>79509</v>
      </c>
      <c r="AL405" s="1">
        <v>124524</v>
      </c>
      <c r="AM405" s="1">
        <v>140047</v>
      </c>
      <c r="AN405" s="1">
        <v>102387</v>
      </c>
      <c r="AO405" s="1">
        <v>106859</v>
      </c>
      <c r="AP405" s="1">
        <v>93434</v>
      </c>
      <c r="AQ405" s="1">
        <v>82177</v>
      </c>
      <c r="AR405" s="2">
        <v>0</v>
      </c>
      <c r="AS405" s="2">
        <v>0</v>
      </c>
      <c r="AT405" s="2">
        <v>0</v>
      </c>
      <c r="AU405" s="2">
        <v>0</v>
      </c>
      <c r="AV405" s="2">
        <v>0</v>
      </c>
      <c r="AW405" s="2">
        <v>0</v>
      </c>
      <c r="AX405" s="2">
        <v>0</v>
      </c>
      <c r="AY405" s="2">
        <v>0</v>
      </c>
      <c r="AZ405" s="2">
        <v>0</v>
      </c>
      <c r="BA405" s="2">
        <v>0</v>
      </c>
      <c r="BB405" s="2">
        <v>0</v>
      </c>
      <c r="BC405" s="2">
        <v>0</v>
      </c>
      <c r="BD405" s="1">
        <v>0</v>
      </c>
      <c r="BE405" s="1">
        <v>0</v>
      </c>
      <c r="BF405" s="1">
        <v>0</v>
      </c>
      <c r="BG405" s="1">
        <v>0</v>
      </c>
      <c r="BH405" s="1">
        <v>0</v>
      </c>
      <c r="BI405" s="1">
        <v>0</v>
      </c>
      <c r="BJ405" s="1">
        <v>0</v>
      </c>
      <c r="BK405" s="1">
        <v>0</v>
      </c>
      <c r="BL405" s="1">
        <v>0</v>
      </c>
      <c r="BM405" s="1">
        <v>0</v>
      </c>
      <c r="BN405" s="1">
        <v>0</v>
      </c>
      <c r="BO405" s="1">
        <v>0</v>
      </c>
      <c r="BP405" s="1">
        <v>0</v>
      </c>
      <c r="BQ405" s="1">
        <v>0</v>
      </c>
      <c r="BR405" s="1">
        <v>0</v>
      </c>
      <c r="BS405" s="1">
        <v>0</v>
      </c>
      <c r="BT405" s="1">
        <v>0</v>
      </c>
      <c r="BU405" s="1">
        <v>0</v>
      </c>
      <c r="BV405" s="1">
        <v>0</v>
      </c>
      <c r="BW405" s="1">
        <v>0</v>
      </c>
      <c r="BX405" s="1">
        <v>0</v>
      </c>
      <c r="BY405" s="1">
        <v>0</v>
      </c>
      <c r="BZ405" s="1">
        <v>0</v>
      </c>
      <c r="CA405" s="1">
        <v>0</v>
      </c>
      <c r="CB405" s="1">
        <v>-16416</v>
      </c>
      <c r="CC405" s="1">
        <v>-31442</v>
      </c>
      <c r="CD405" s="1">
        <v>-19275</v>
      </c>
      <c r="CE405" s="1">
        <v>-20924</v>
      </c>
      <c r="CF405" s="1">
        <v>-21849</v>
      </c>
      <c r="CG405" s="1">
        <v>-21934</v>
      </c>
      <c r="CH405" s="1">
        <v>-32239</v>
      </c>
      <c r="CI405" s="1">
        <v>-30305</v>
      </c>
      <c r="CJ405" s="1">
        <v>-23525</v>
      </c>
      <c r="CK405" s="1">
        <v>-31931</v>
      </c>
      <c r="CL405" s="1">
        <v>-20070</v>
      </c>
      <c r="CM405" s="1">
        <v>-22837</v>
      </c>
      <c r="CN405" s="1">
        <v>1166028</v>
      </c>
      <c r="CO405" s="1">
        <v>1166028</v>
      </c>
      <c r="CP405" s="1">
        <v>0</v>
      </c>
      <c r="CQ405" s="1">
        <v>0</v>
      </c>
      <c r="CR405" s="1">
        <v>-292747</v>
      </c>
      <c r="CS405">
        <v>2018</v>
      </c>
      <c r="CT405">
        <v>0</v>
      </c>
      <c r="CV405">
        <v>0</v>
      </c>
      <c r="CW405">
        <v>0</v>
      </c>
    </row>
    <row r="406" spans="1:101">
      <c r="A406" s="100">
        <v>551</v>
      </c>
      <c r="B406" t="s">
        <v>108</v>
      </c>
      <c r="C406" t="s">
        <v>109</v>
      </c>
      <c r="D406" t="s">
        <v>246</v>
      </c>
      <c r="E406" t="s">
        <v>224</v>
      </c>
      <c r="F406">
        <v>54895</v>
      </c>
      <c r="G406" s="103" t="s">
        <v>121</v>
      </c>
      <c r="H406" t="s">
        <v>113</v>
      </c>
      <c r="I406" t="s">
        <v>114</v>
      </c>
      <c r="J406" t="s">
        <v>8</v>
      </c>
      <c r="K406">
        <v>22</v>
      </c>
      <c r="L406">
        <v>2</v>
      </c>
      <c r="M406" t="s">
        <v>115</v>
      </c>
      <c r="N406" t="s">
        <v>235</v>
      </c>
      <c r="O406" t="s">
        <v>226</v>
      </c>
      <c r="P406" t="s">
        <v>236</v>
      </c>
      <c r="Q406" t="s">
        <v>118</v>
      </c>
      <c r="R406" t="s">
        <v>142</v>
      </c>
      <c r="S406" t="s">
        <v>8</v>
      </c>
      <c r="T406" s="1">
        <v>0</v>
      </c>
      <c r="U406" s="1">
        <v>0</v>
      </c>
      <c r="V406" s="1">
        <v>0</v>
      </c>
      <c r="W406" s="1">
        <v>0</v>
      </c>
      <c r="X406" s="1">
        <v>0</v>
      </c>
      <c r="Y406" s="1">
        <v>0</v>
      </c>
      <c r="Z406" s="1">
        <v>0</v>
      </c>
      <c r="AA406" s="1">
        <v>0</v>
      </c>
      <c r="AB406" s="1">
        <v>0</v>
      </c>
      <c r="AC406" s="1">
        <v>0</v>
      </c>
      <c r="AD406" s="1">
        <v>0</v>
      </c>
      <c r="AE406" s="1">
        <v>0</v>
      </c>
      <c r="AF406" s="1">
        <v>0</v>
      </c>
      <c r="AG406" s="1">
        <v>0</v>
      </c>
      <c r="AH406" s="1">
        <v>0</v>
      </c>
      <c r="AI406" s="1">
        <v>0</v>
      </c>
      <c r="AJ406" s="1">
        <v>0</v>
      </c>
      <c r="AK406" s="1">
        <v>0</v>
      </c>
      <c r="AL406" s="1">
        <v>0</v>
      </c>
      <c r="AM406" s="1">
        <v>0</v>
      </c>
      <c r="AN406" s="1">
        <v>0</v>
      </c>
      <c r="AO406" s="1">
        <v>0</v>
      </c>
      <c r="AP406" s="1">
        <v>0</v>
      </c>
      <c r="AQ406" s="1">
        <v>0</v>
      </c>
      <c r="AR406" s="2">
        <v>0</v>
      </c>
      <c r="AS406" s="2">
        <v>0</v>
      </c>
      <c r="AT406" s="2">
        <v>0</v>
      </c>
      <c r="AU406" s="2">
        <v>0</v>
      </c>
      <c r="AV406" s="2">
        <v>0</v>
      </c>
      <c r="AW406" s="2">
        <v>0</v>
      </c>
      <c r="AX406" s="2">
        <v>0</v>
      </c>
      <c r="AY406" s="2">
        <v>0</v>
      </c>
      <c r="AZ406" s="2">
        <v>0</v>
      </c>
      <c r="BA406" s="2">
        <v>0</v>
      </c>
      <c r="BB406" s="2">
        <v>0</v>
      </c>
      <c r="BC406" s="2">
        <v>0</v>
      </c>
      <c r="BD406" s="1">
        <v>6491</v>
      </c>
      <c r="BE406" s="1">
        <v>6947</v>
      </c>
      <c r="BF406" s="1">
        <v>7698</v>
      </c>
      <c r="BG406" s="1">
        <v>9229</v>
      </c>
      <c r="BH406" s="1">
        <v>7532</v>
      </c>
      <c r="BI406" s="1">
        <v>3437</v>
      </c>
      <c r="BJ406" s="1">
        <v>2970</v>
      </c>
      <c r="BK406" s="1">
        <v>4094</v>
      </c>
      <c r="BL406" s="1">
        <v>3927</v>
      </c>
      <c r="BM406" s="1">
        <v>5853</v>
      </c>
      <c r="BN406" s="1">
        <v>8055</v>
      </c>
      <c r="BO406" s="1">
        <v>8629</v>
      </c>
      <c r="BP406" s="1">
        <v>6491</v>
      </c>
      <c r="BQ406" s="1">
        <v>6947</v>
      </c>
      <c r="BR406" s="1">
        <v>7698</v>
      </c>
      <c r="BS406" s="1">
        <v>9229</v>
      </c>
      <c r="BT406" s="1">
        <v>7532</v>
      </c>
      <c r="BU406" s="1">
        <v>3437</v>
      </c>
      <c r="BV406" s="1">
        <v>2970</v>
      </c>
      <c r="BW406" s="1">
        <v>4094</v>
      </c>
      <c r="BX406" s="1">
        <v>3927</v>
      </c>
      <c r="BY406" s="1">
        <v>5853</v>
      </c>
      <c r="BZ406" s="1">
        <v>8055</v>
      </c>
      <c r="CA406" s="1">
        <v>8629</v>
      </c>
      <c r="CB406" s="1">
        <v>713.024</v>
      </c>
      <c r="CC406" s="1">
        <v>763.04399999999998</v>
      </c>
      <c r="CD406" s="1">
        <v>845.577</v>
      </c>
      <c r="CE406" s="1">
        <v>1013.74</v>
      </c>
      <c r="CF406" s="1">
        <v>827.35599999999999</v>
      </c>
      <c r="CG406" s="1">
        <v>377.47300000000001</v>
      </c>
      <c r="CH406" s="1">
        <v>326.202</v>
      </c>
      <c r="CI406" s="1">
        <v>449.64499999999998</v>
      </c>
      <c r="CJ406" s="1">
        <v>431.363</v>
      </c>
      <c r="CK406" s="1">
        <v>642.93600000000004</v>
      </c>
      <c r="CL406" s="1">
        <v>884.81899999999996</v>
      </c>
      <c r="CM406" s="1">
        <v>947.82100000000003</v>
      </c>
      <c r="CN406" s="1">
        <v>0</v>
      </c>
      <c r="CO406" s="1">
        <v>0</v>
      </c>
      <c r="CP406" s="1">
        <v>74862</v>
      </c>
      <c r="CQ406" s="1">
        <v>74862</v>
      </c>
      <c r="CR406" s="1">
        <v>8223</v>
      </c>
      <c r="CS406">
        <v>2018</v>
      </c>
      <c r="CT406">
        <v>9103.9766508573521</v>
      </c>
      <c r="CV406">
        <v>0</v>
      </c>
      <c r="CW406">
        <v>0</v>
      </c>
    </row>
    <row r="407" spans="1:101">
      <c r="A407" s="100">
        <v>552</v>
      </c>
      <c r="B407" t="s">
        <v>108</v>
      </c>
      <c r="C407" t="s">
        <v>109</v>
      </c>
      <c r="D407" t="s">
        <v>247</v>
      </c>
      <c r="E407" t="s">
        <v>224</v>
      </c>
      <c r="F407">
        <v>54895</v>
      </c>
      <c r="G407" s="103" t="s">
        <v>121</v>
      </c>
      <c r="H407" t="s">
        <v>113</v>
      </c>
      <c r="I407" t="s">
        <v>114</v>
      </c>
      <c r="J407" t="s">
        <v>8</v>
      </c>
      <c r="K407">
        <v>22</v>
      </c>
      <c r="L407">
        <v>2</v>
      </c>
      <c r="M407" t="s">
        <v>115</v>
      </c>
      <c r="N407" t="s">
        <v>235</v>
      </c>
      <c r="O407" t="s">
        <v>226</v>
      </c>
      <c r="P407" t="s">
        <v>236</v>
      </c>
      <c r="Q407" t="s">
        <v>118</v>
      </c>
      <c r="R407" t="s">
        <v>142</v>
      </c>
      <c r="S407" t="s">
        <v>8</v>
      </c>
      <c r="T407" s="1">
        <v>0</v>
      </c>
      <c r="U407" s="1">
        <v>0</v>
      </c>
      <c r="V407" s="1">
        <v>0</v>
      </c>
      <c r="W407" s="1">
        <v>0</v>
      </c>
      <c r="X407" s="1">
        <v>0</v>
      </c>
      <c r="Y407" s="1">
        <v>0</v>
      </c>
      <c r="Z407" s="1">
        <v>0</v>
      </c>
      <c r="AA407" s="1">
        <v>0</v>
      </c>
      <c r="AB407" s="1">
        <v>0</v>
      </c>
      <c r="AC407" s="1">
        <v>0</v>
      </c>
      <c r="AD407" s="1">
        <v>0</v>
      </c>
      <c r="AE407" s="1">
        <v>0</v>
      </c>
      <c r="AF407" s="1">
        <v>0</v>
      </c>
      <c r="AG407" s="1">
        <v>0</v>
      </c>
      <c r="AH407" s="1">
        <v>0</v>
      </c>
      <c r="AI407" s="1">
        <v>0</v>
      </c>
      <c r="AJ407" s="1">
        <v>0</v>
      </c>
      <c r="AK407" s="1">
        <v>0</v>
      </c>
      <c r="AL407" s="1">
        <v>0</v>
      </c>
      <c r="AM407" s="1">
        <v>0</v>
      </c>
      <c r="AN407" s="1">
        <v>0</v>
      </c>
      <c r="AO407" s="1">
        <v>0</v>
      </c>
      <c r="AP407" s="1">
        <v>0</v>
      </c>
      <c r="AQ407" s="1">
        <v>0</v>
      </c>
      <c r="AR407" s="2">
        <v>0</v>
      </c>
      <c r="AS407" s="2">
        <v>0</v>
      </c>
      <c r="AT407" s="2">
        <v>0</v>
      </c>
      <c r="AU407" s="2">
        <v>0</v>
      </c>
      <c r="AV407" s="2">
        <v>0</v>
      </c>
      <c r="AW407" s="2">
        <v>0</v>
      </c>
      <c r="AX407" s="2">
        <v>0</v>
      </c>
      <c r="AY407" s="2">
        <v>0</v>
      </c>
      <c r="AZ407" s="2">
        <v>0</v>
      </c>
      <c r="BA407" s="2">
        <v>0</v>
      </c>
      <c r="BB407" s="2">
        <v>0</v>
      </c>
      <c r="BC407" s="2">
        <v>0</v>
      </c>
      <c r="BD407" s="1">
        <v>148264</v>
      </c>
      <c r="BE407" s="1">
        <v>158665</v>
      </c>
      <c r="BF407" s="1">
        <v>175827</v>
      </c>
      <c r="BG407" s="1">
        <v>210794</v>
      </c>
      <c r="BH407" s="1">
        <v>172038</v>
      </c>
      <c r="BI407" s="1">
        <v>78491</v>
      </c>
      <c r="BJ407" s="1">
        <v>67830</v>
      </c>
      <c r="BK407" s="1">
        <v>93498</v>
      </c>
      <c r="BL407" s="1">
        <v>89697</v>
      </c>
      <c r="BM407" s="1">
        <v>133690</v>
      </c>
      <c r="BN407" s="1">
        <v>183987</v>
      </c>
      <c r="BO407" s="1">
        <v>197087</v>
      </c>
      <c r="BP407" s="1">
        <v>148264</v>
      </c>
      <c r="BQ407" s="1">
        <v>158665</v>
      </c>
      <c r="BR407" s="1">
        <v>175827</v>
      </c>
      <c r="BS407" s="1">
        <v>210794</v>
      </c>
      <c r="BT407" s="1">
        <v>172038</v>
      </c>
      <c r="BU407" s="1">
        <v>78491</v>
      </c>
      <c r="BV407" s="1">
        <v>67830</v>
      </c>
      <c r="BW407" s="1">
        <v>93498</v>
      </c>
      <c r="BX407" s="1">
        <v>89697</v>
      </c>
      <c r="BY407" s="1">
        <v>133690</v>
      </c>
      <c r="BZ407" s="1">
        <v>183987</v>
      </c>
      <c r="CA407" s="1">
        <v>197087</v>
      </c>
      <c r="CB407" s="1">
        <v>16285.612999999999</v>
      </c>
      <c r="CC407" s="1">
        <v>17428.082999999999</v>
      </c>
      <c r="CD407" s="1">
        <v>19313.155999999999</v>
      </c>
      <c r="CE407" s="1">
        <v>23154.026000000002</v>
      </c>
      <c r="CF407" s="1">
        <v>18896.971000000001</v>
      </c>
      <c r="CG407" s="1">
        <v>8621.5560000000005</v>
      </c>
      <c r="CH407" s="1">
        <v>7450.5259999999998</v>
      </c>
      <c r="CI407" s="1">
        <v>10269.975</v>
      </c>
      <c r="CJ407" s="1">
        <v>9852.43</v>
      </c>
      <c r="CK407" s="1">
        <v>14684.799000000001</v>
      </c>
      <c r="CL407" s="1">
        <v>20209.449000000001</v>
      </c>
      <c r="CM407" s="1">
        <v>21648.416000000001</v>
      </c>
      <c r="CN407" s="1">
        <v>0</v>
      </c>
      <c r="CO407" s="1">
        <v>0</v>
      </c>
      <c r="CP407" s="1">
        <v>1709868</v>
      </c>
      <c r="CQ407" s="1">
        <v>1709868</v>
      </c>
      <c r="CR407" s="1">
        <v>187815</v>
      </c>
      <c r="CS407">
        <v>2018</v>
      </c>
      <c r="CT407">
        <v>9104.0012778532073</v>
      </c>
      <c r="CV407">
        <v>0</v>
      </c>
      <c r="CW407">
        <v>0</v>
      </c>
    </row>
    <row r="408" spans="1:101">
      <c r="A408" s="100">
        <v>553</v>
      </c>
      <c r="B408" t="s">
        <v>108</v>
      </c>
      <c r="C408" t="s">
        <v>109</v>
      </c>
      <c r="D408" t="s">
        <v>248</v>
      </c>
      <c r="E408" t="s">
        <v>224</v>
      </c>
      <c r="F408">
        <v>54895</v>
      </c>
      <c r="G408" s="103" t="s">
        <v>121</v>
      </c>
      <c r="H408" t="s">
        <v>113</v>
      </c>
      <c r="I408" t="s">
        <v>114</v>
      </c>
      <c r="J408" t="s">
        <v>8</v>
      </c>
      <c r="K408">
        <v>22</v>
      </c>
      <c r="L408">
        <v>2</v>
      </c>
      <c r="M408" t="s">
        <v>115</v>
      </c>
      <c r="N408" t="s">
        <v>235</v>
      </c>
      <c r="O408" t="s">
        <v>226</v>
      </c>
      <c r="P408" t="s">
        <v>236</v>
      </c>
      <c r="Q408" t="s">
        <v>118</v>
      </c>
      <c r="R408" t="s">
        <v>142</v>
      </c>
      <c r="S408" t="s">
        <v>8</v>
      </c>
      <c r="T408" s="1">
        <v>0</v>
      </c>
      <c r="U408" s="1">
        <v>0</v>
      </c>
      <c r="V408" s="1">
        <v>0</v>
      </c>
      <c r="W408" s="1">
        <v>0</v>
      </c>
      <c r="X408" s="1">
        <v>0</v>
      </c>
      <c r="Y408" s="1">
        <v>0</v>
      </c>
      <c r="Z408" s="1">
        <v>0</v>
      </c>
      <c r="AA408" s="1">
        <v>0</v>
      </c>
      <c r="AB408" s="1">
        <v>0</v>
      </c>
      <c r="AC408" s="1">
        <v>0</v>
      </c>
      <c r="AD408" s="1">
        <v>0</v>
      </c>
      <c r="AE408" s="1">
        <v>0</v>
      </c>
      <c r="AF408" s="1">
        <v>0</v>
      </c>
      <c r="AG408" s="1">
        <v>0</v>
      </c>
      <c r="AH408" s="1">
        <v>0</v>
      </c>
      <c r="AI408" s="1">
        <v>0</v>
      </c>
      <c r="AJ408" s="1">
        <v>0</v>
      </c>
      <c r="AK408" s="1">
        <v>0</v>
      </c>
      <c r="AL408" s="1">
        <v>0</v>
      </c>
      <c r="AM408" s="1">
        <v>0</v>
      </c>
      <c r="AN408" s="1">
        <v>0</v>
      </c>
      <c r="AO408" s="1">
        <v>0</v>
      </c>
      <c r="AP408" s="1">
        <v>0</v>
      </c>
      <c r="AQ408" s="1">
        <v>0</v>
      </c>
      <c r="AR408" s="2">
        <v>0</v>
      </c>
      <c r="AS408" s="2">
        <v>0</v>
      </c>
      <c r="AT408" s="2">
        <v>0</v>
      </c>
      <c r="AU408" s="2">
        <v>0</v>
      </c>
      <c r="AV408" s="2">
        <v>0</v>
      </c>
      <c r="AW408" s="2">
        <v>0</v>
      </c>
      <c r="AX408" s="2">
        <v>0</v>
      </c>
      <c r="AY408" s="2">
        <v>0</v>
      </c>
      <c r="AZ408" s="2">
        <v>0</v>
      </c>
      <c r="BA408" s="2">
        <v>0</v>
      </c>
      <c r="BB408" s="2">
        <v>0</v>
      </c>
      <c r="BC408" s="2">
        <v>0</v>
      </c>
      <c r="BD408" s="1">
        <v>108999</v>
      </c>
      <c r="BE408" s="1">
        <v>116646</v>
      </c>
      <c r="BF408" s="1">
        <v>129263</v>
      </c>
      <c r="BG408" s="1">
        <v>154970</v>
      </c>
      <c r="BH408" s="1">
        <v>126477</v>
      </c>
      <c r="BI408" s="1">
        <v>57704</v>
      </c>
      <c r="BJ408" s="1">
        <v>49866</v>
      </c>
      <c r="BK408" s="1">
        <v>68737</v>
      </c>
      <c r="BL408" s="1">
        <v>65942</v>
      </c>
      <c r="BM408" s="1">
        <v>98285</v>
      </c>
      <c r="BN408" s="1">
        <v>135262</v>
      </c>
      <c r="BO408" s="1">
        <v>144893</v>
      </c>
      <c r="BP408" s="1">
        <v>108999</v>
      </c>
      <c r="BQ408" s="1">
        <v>116646</v>
      </c>
      <c r="BR408" s="1">
        <v>129263</v>
      </c>
      <c r="BS408" s="1">
        <v>154970</v>
      </c>
      <c r="BT408" s="1">
        <v>126477</v>
      </c>
      <c r="BU408" s="1">
        <v>57704</v>
      </c>
      <c r="BV408" s="1">
        <v>49866</v>
      </c>
      <c r="BW408" s="1">
        <v>68737</v>
      </c>
      <c r="BX408" s="1">
        <v>65942</v>
      </c>
      <c r="BY408" s="1">
        <v>98285</v>
      </c>
      <c r="BZ408" s="1">
        <v>135262</v>
      </c>
      <c r="CA408" s="1">
        <v>144893</v>
      </c>
      <c r="CB408" s="1">
        <v>11972.699000000001</v>
      </c>
      <c r="CC408" s="1">
        <v>12812.608</v>
      </c>
      <c r="CD408" s="1">
        <v>14198.458000000001</v>
      </c>
      <c r="CE408" s="1">
        <v>17022.151000000002</v>
      </c>
      <c r="CF408" s="1">
        <v>13892.491</v>
      </c>
      <c r="CG408" s="1">
        <v>6338.3109999999997</v>
      </c>
      <c r="CH408" s="1">
        <v>5477.4049999999997</v>
      </c>
      <c r="CI408" s="1">
        <v>7550.18</v>
      </c>
      <c r="CJ408" s="1">
        <v>7243.2129999999997</v>
      </c>
      <c r="CK408" s="1">
        <v>10795.826999999999</v>
      </c>
      <c r="CL408" s="1">
        <v>14857.386</v>
      </c>
      <c r="CM408" s="1">
        <v>15915.271000000001</v>
      </c>
      <c r="CN408" s="1">
        <v>0</v>
      </c>
      <c r="CO408" s="1">
        <v>0</v>
      </c>
      <c r="CP408" s="1">
        <v>1257044</v>
      </c>
      <c r="CQ408" s="1">
        <v>1257044</v>
      </c>
      <c r="CR408" s="1">
        <v>138076</v>
      </c>
      <c r="CS408">
        <v>2018</v>
      </c>
      <c r="CT408">
        <v>9104.0006952692711</v>
      </c>
      <c r="CV408">
        <v>0</v>
      </c>
      <c r="CW408">
        <v>0</v>
      </c>
    </row>
    <row r="409" spans="1:101">
      <c r="A409" s="100">
        <v>554</v>
      </c>
      <c r="B409" t="s">
        <v>108</v>
      </c>
      <c r="C409" t="s">
        <v>109</v>
      </c>
      <c r="D409" t="s">
        <v>249</v>
      </c>
      <c r="E409" t="s">
        <v>224</v>
      </c>
      <c r="F409">
        <v>54895</v>
      </c>
      <c r="G409" s="103" t="s">
        <v>121</v>
      </c>
      <c r="H409" t="s">
        <v>113</v>
      </c>
      <c r="I409" t="s">
        <v>114</v>
      </c>
      <c r="J409" t="s">
        <v>8</v>
      </c>
      <c r="K409">
        <v>22</v>
      </c>
      <c r="L409">
        <v>2</v>
      </c>
      <c r="M409" t="s">
        <v>115</v>
      </c>
      <c r="N409" t="s">
        <v>235</v>
      </c>
      <c r="O409" t="s">
        <v>226</v>
      </c>
      <c r="P409" t="s">
        <v>236</v>
      </c>
      <c r="Q409" t="s">
        <v>118</v>
      </c>
      <c r="R409" t="s">
        <v>142</v>
      </c>
      <c r="S409" t="s">
        <v>8</v>
      </c>
      <c r="T409" s="1">
        <v>0</v>
      </c>
      <c r="U409" s="1">
        <v>0</v>
      </c>
      <c r="V409" s="1">
        <v>0</v>
      </c>
      <c r="W409" s="1">
        <v>0</v>
      </c>
      <c r="X409" s="1">
        <v>0</v>
      </c>
      <c r="Y409" s="1">
        <v>0</v>
      </c>
      <c r="Z409" s="1">
        <v>0</v>
      </c>
      <c r="AA409" s="1">
        <v>0</v>
      </c>
      <c r="AB409" s="1">
        <v>0</v>
      </c>
      <c r="AC409" s="1">
        <v>0</v>
      </c>
      <c r="AD409" s="1">
        <v>0</v>
      </c>
      <c r="AE409" s="1">
        <v>0</v>
      </c>
      <c r="AF409" s="1">
        <v>0</v>
      </c>
      <c r="AG409" s="1">
        <v>0</v>
      </c>
      <c r="AH409" s="1">
        <v>0</v>
      </c>
      <c r="AI409" s="1">
        <v>0</v>
      </c>
      <c r="AJ409" s="1">
        <v>0</v>
      </c>
      <c r="AK409" s="1">
        <v>0</v>
      </c>
      <c r="AL409" s="1">
        <v>0</v>
      </c>
      <c r="AM409" s="1">
        <v>0</v>
      </c>
      <c r="AN409" s="1">
        <v>0</v>
      </c>
      <c r="AO409" s="1">
        <v>0</v>
      </c>
      <c r="AP409" s="1">
        <v>0</v>
      </c>
      <c r="AQ409" s="1">
        <v>0</v>
      </c>
      <c r="AR409" s="2">
        <v>0</v>
      </c>
      <c r="AS409" s="2">
        <v>0</v>
      </c>
      <c r="AT409" s="2">
        <v>0</v>
      </c>
      <c r="AU409" s="2">
        <v>0</v>
      </c>
      <c r="AV409" s="2">
        <v>0</v>
      </c>
      <c r="AW409" s="2">
        <v>0</v>
      </c>
      <c r="AX409" s="2">
        <v>0</v>
      </c>
      <c r="AY409" s="2">
        <v>0</v>
      </c>
      <c r="AZ409" s="2">
        <v>0</v>
      </c>
      <c r="BA409" s="2">
        <v>0</v>
      </c>
      <c r="BB409" s="2">
        <v>0</v>
      </c>
      <c r="BC409" s="2">
        <v>0</v>
      </c>
      <c r="BD409" s="1">
        <v>5678</v>
      </c>
      <c r="BE409" s="1">
        <v>6077</v>
      </c>
      <c r="BF409" s="1">
        <v>6734</v>
      </c>
      <c r="BG409" s="1">
        <v>8073</v>
      </c>
      <c r="BH409" s="1">
        <v>6589</v>
      </c>
      <c r="BI409" s="1">
        <v>3006</v>
      </c>
      <c r="BJ409" s="1">
        <v>2598</v>
      </c>
      <c r="BK409" s="1">
        <v>3581</v>
      </c>
      <c r="BL409" s="1">
        <v>3435</v>
      </c>
      <c r="BM409" s="1">
        <v>5120</v>
      </c>
      <c r="BN409" s="1">
        <v>7046</v>
      </c>
      <c r="BO409" s="1">
        <v>7548</v>
      </c>
      <c r="BP409" s="1">
        <v>5678</v>
      </c>
      <c r="BQ409" s="1">
        <v>6077</v>
      </c>
      <c r="BR409" s="1">
        <v>6734</v>
      </c>
      <c r="BS409" s="1">
        <v>8073</v>
      </c>
      <c r="BT409" s="1">
        <v>6589</v>
      </c>
      <c r="BU409" s="1">
        <v>3006</v>
      </c>
      <c r="BV409" s="1">
        <v>2598</v>
      </c>
      <c r="BW409" s="1">
        <v>3581</v>
      </c>
      <c r="BX409" s="1">
        <v>3435</v>
      </c>
      <c r="BY409" s="1">
        <v>5120</v>
      </c>
      <c r="BZ409" s="1">
        <v>7046</v>
      </c>
      <c r="CA409" s="1">
        <v>7548</v>
      </c>
      <c r="CB409" s="1">
        <v>623.71199999999999</v>
      </c>
      <c r="CC409" s="1">
        <v>667.46600000000001</v>
      </c>
      <c r="CD409" s="1">
        <v>739.66200000000003</v>
      </c>
      <c r="CE409" s="1">
        <v>886.76</v>
      </c>
      <c r="CF409" s="1">
        <v>723.72199999999998</v>
      </c>
      <c r="CG409" s="1">
        <v>330.19099999999997</v>
      </c>
      <c r="CH409" s="1">
        <v>285.34300000000002</v>
      </c>
      <c r="CI409" s="1">
        <v>393.32299999999998</v>
      </c>
      <c r="CJ409" s="1">
        <v>377.33199999999999</v>
      </c>
      <c r="CK409" s="1">
        <v>562.40300000000002</v>
      </c>
      <c r="CL409" s="1">
        <v>773.98800000000006</v>
      </c>
      <c r="CM409" s="1">
        <v>829.09799999999996</v>
      </c>
      <c r="CN409" s="1">
        <v>0</v>
      </c>
      <c r="CO409" s="1">
        <v>0</v>
      </c>
      <c r="CP409" s="1">
        <v>65485</v>
      </c>
      <c r="CQ409" s="1">
        <v>65485</v>
      </c>
      <c r="CR409" s="1">
        <v>7193</v>
      </c>
      <c r="CS409">
        <v>2018</v>
      </c>
      <c r="CT409">
        <v>9103.9899902683155</v>
      </c>
      <c r="CV409">
        <v>0</v>
      </c>
      <c r="CW409">
        <v>0</v>
      </c>
    </row>
    <row r="410" spans="1:101">
      <c r="A410" s="100">
        <v>557</v>
      </c>
      <c r="B410" t="s">
        <v>108</v>
      </c>
      <c r="C410" t="s">
        <v>109</v>
      </c>
      <c r="D410" t="s">
        <v>250</v>
      </c>
      <c r="E410" t="s">
        <v>224</v>
      </c>
      <c r="F410">
        <v>54895</v>
      </c>
      <c r="G410" s="103" t="s">
        <v>121</v>
      </c>
      <c r="H410" t="s">
        <v>113</v>
      </c>
      <c r="I410" t="s">
        <v>114</v>
      </c>
      <c r="J410" t="s">
        <v>8</v>
      </c>
      <c r="K410">
        <v>22</v>
      </c>
      <c r="L410">
        <v>2</v>
      </c>
      <c r="M410" t="s">
        <v>115</v>
      </c>
      <c r="N410" t="s">
        <v>235</v>
      </c>
      <c r="O410" t="s">
        <v>226</v>
      </c>
      <c r="P410" t="s">
        <v>236</v>
      </c>
      <c r="Q410" t="s">
        <v>118</v>
      </c>
      <c r="R410" t="s">
        <v>142</v>
      </c>
      <c r="S410" t="s">
        <v>8</v>
      </c>
      <c r="T410" s="1">
        <v>0</v>
      </c>
      <c r="U410" s="1">
        <v>0</v>
      </c>
      <c r="V410" s="1">
        <v>0</v>
      </c>
      <c r="W410" s="1">
        <v>0</v>
      </c>
      <c r="X410" s="1">
        <v>0</v>
      </c>
      <c r="Y410" s="1">
        <v>0</v>
      </c>
      <c r="Z410" s="1">
        <v>0</v>
      </c>
      <c r="AA410" s="1">
        <v>0</v>
      </c>
      <c r="AB410" s="1">
        <v>0</v>
      </c>
      <c r="AC410" s="1">
        <v>0</v>
      </c>
      <c r="AD410" s="1">
        <v>0</v>
      </c>
      <c r="AE410" s="1">
        <v>0</v>
      </c>
      <c r="AF410" s="1">
        <v>0</v>
      </c>
      <c r="AG410" s="1">
        <v>0</v>
      </c>
      <c r="AH410" s="1">
        <v>0</v>
      </c>
      <c r="AI410" s="1">
        <v>0</v>
      </c>
      <c r="AJ410" s="1">
        <v>0</v>
      </c>
      <c r="AK410" s="1">
        <v>0</v>
      </c>
      <c r="AL410" s="1">
        <v>0</v>
      </c>
      <c r="AM410" s="1">
        <v>0</v>
      </c>
      <c r="AN410" s="1">
        <v>0</v>
      </c>
      <c r="AO410" s="1">
        <v>0</v>
      </c>
      <c r="AP410" s="1">
        <v>0</v>
      </c>
      <c r="AQ410" s="1">
        <v>0</v>
      </c>
      <c r="AR410" s="2">
        <v>0</v>
      </c>
      <c r="AS410" s="2">
        <v>0</v>
      </c>
      <c r="AT410" s="2">
        <v>0</v>
      </c>
      <c r="AU410" s="2">
        <v>0</v>
      </c>
      <c r="AV410" s="2">
        <v>0</v>
      </c>
      <c r="AW410" s="2">
        <v>0</v>
      </c>
      <c r="AX410" s="2">
        <v>0</v>
      </c>
      <c r="AY410" s="2">
        <v>0</v>
      </c>
      <c r="AZ410" s="2">
        <v>0</v>
      </c>
      <c r="BA410" s="2">
        <v>0</v>
      </c>
      <c r="BB410" s="2">
        <v>0</v>
      </c>
      <c r="BC410" s="2">
        <v>0</v>
      </c>
      <c r="BD410" s="1">
        <v>8439</v>
      </c>
      <c r="BE410" s="1">
        <v>9031</v>
      </c>
      <c r="BF410" s="1">
        <v>10008</v>
      </c>
      <c r="BG410" s="1">
        <v>11998</v>
      </c>
      <c r="BH410" s="1">
        <v>9792</v>
      </c>
      <c r="BI410" s="1">
        <v>4468</v>
      </c>
      <c r="BJ410" s="1">
        <v>3861</v>
      </c>
      <c r="BK410" s="1">
        <v>5322</v>
      </c>
      <c r="BL410" s="1">
        <v>5105</v>
      </c>
      <c r="BM410" s="1">
        <v>7609</v>
      </c>
      <c r="BN410" s="1">
        <v>10472</v>
      </c>
      <c r="BO410" s="1">
        <v>11218</v>
      </c>
      <c r="BP410" s="1">
        <v>8439</v>
      </c>
      <c r="BQ410" s="1">
        <v>9031</v>
      </c>
      <c r="BR410" s="1">
        <v>10008</v>
      </c>
      <c r="BS410" s="1">
        <v>11998</v>
      </c>
      <c r="BT410" s="1">
        <v>9792</v>
      </c>
      <c r="BU410" s="1">
        <v>4468</v>
      </c>
      <c r="BV410" s="1">
        <v>3861</v>
      </c>
      <c r="BW410" s="1">
        <v>5322</v>
      </c>
      <c r="BX410" s="1">
        <v>5105</v>
      </c>
      <c r="BY410" s="1">
        <v>7609</v>
      </c>
      <c r="BZ410" s="1">
        <v>10472</v>
      </c>
      <c r="CA410" s="1">
        <v>11218</v>
      </c>
      <c r="CB410" s="1">
        <v>926.94</v>
      </c>
      <c r="CC410" s="1">
        <v>991.96699999999998</v>
      </c>
      <c r="CD410" s="1">
        <v>1099.261</v>
      </c>
      <c r="CE410" s="1">
        <v>1317.874</v>
      </c>
      <c r="CF410" s="1">
        <v>1075.5719999999999</v>
      </c>
      <c r="CG410" s="1">
        <v>490.71899999999999</v>
      </c>
      <c r="CH410" s="1">
        <v>424.06700000000001</v>
      </c>
      <c r="CI410" s="1">
        <v>584.54300000000001</v>
      </c>
      <c r="CJ410" s="1">
        <v>560.77800000000002</v>
      </c>
      <c r="CK410" s="1">
        <v>835.82500000000005</v>
      </c>
      <c r="CL410" s="1">
        <v>1150.2760000000001</v>
      </c>
      <c r="CM410" s="1">
        <v>1232.1780000000001</v>
      </c>
      <c r="CN410" s="1">
        <v>0</v>
      </c>
      <c r="CO410" s="1">
        <v>0</v>
      </c>
      <c r="CP410" s="1">
        <v>97323</v>
      </c>
      <c r="CQ410" s="1">
        <v>97323</v>
      </c>
      <c r="CR410" s="1">
        <v>10690</v>
      </c>
      <c r="CS410">
        <v>2018</v>
      </c>
      <c r="CT410">
        <v>9104.115996258186</v>
      </c>
      <c r="CV410">
        <v>0</v>
      </c>
      <c r="CW410">
        <v>0</v>
      </c>
    </row>
    <row r="411" spans="1:101">
      <c r="A411" s="100">
        <v>559</v>
      </c>
      <c r="B411" t="s">
        <v>108</v>
      </c>
      <c r="C411" t="s">
        <v>109</v>
      </c>
      <c r="D411" t="s">
        <v>251</v>
      </c>
      <c r="E411" t="s">
        <v>252</v>
      </c>
      <c r="F411">
        <v>6207</v>
      </c>
      <c r="G411" s="103" t="s">
        <v>121</v>
      </c>
      <c r="H411" t="s">
        <v>113</v>
      </c>
      <c r="I411" t="s">
        <v>114</v>
      </c>
      <c r="J411" t="s">
        <v>8</v>
      </c>
      <c r="K411">
        <v>22</v>
      </c>
      <c r="L411">
        <v>1</v>
      </c>
      <c r="M411" t="s">
        <v>131</v>
      </c>
      <c r="N411" t="s">
        <v>235</v>
      </c>
      <c r="O411" t="s">
        <v>226</v>
      </c>
      <c r="P411" t="s">
        <v>236</v>
      </c>
      <c r="Q411" t="s">
        <v>118</v>
      </c>
      <c r="R411" t="s">
        <v>119</v>
      </c>
      <c r="S411" t="s">
        <v>8</v>
      </c>
      <c r="T411" s="1">
        <v>0</v>
      </c>
      <c r="U411" s="1">
        <v>0</v>
      </c>
      <c r="V411" s="1">
        <v>0</v>
      </c>
      <c r="W411" s="1">
        <v>0</v>
      </c>
      <c r="X411" s="1">
        <v>0</v>
      </c>
      <c r="Y411" s="1">
        <v>0</v>
      </c>
      <c r="Z411" s="1">
        <v>0</v>
      </c>
      <c r="AA411" s="1">
        <v>0</v>
      </c>
      <c r="AB411" s="1">
        <v>0</v>
      </c>
      <c r="AC411" s="1">
        <v>0</v>
      </c>
      <c r="AD411" s="1">
        <v>0</v>
      </c>
      <c r="AE411" s="1">
        <v>0</v>
      </c>
      <c r="AF411" s="1">
        <v>0</v>
      </c>
      <c r="AG411" s="1">
        <v>0</v>
      </c>
      <c r="AH411" s="1">
        <v>0</v>
      </c>
      <c r="AI411" s="1">
        <v>0</v>
      </c>
      <c r="AJ411" s="1">
        <v>0</v>
      </c>
      <c r="AK411" s="1">
        <v>0</v>
      </c>
      <c r="AL411" s="1">
        <v>0</v>
      </c>
      <c r="AM411" s="1">
        <v>0</v>
      </c>
      <c r="AN411" s="1">
        <v>0</v>
      </c>
      <c r="AO411" s="1">
        <v>0</v>
      </c>
      <c r="AP411" s="1">
        <v>0</v>
      </c>
      <c r="AQ411" s="1">
        <v>0</v>
      </c>
      <c r="AR411" s="2">
        <v>0</v>
      </c>
      <c r="AS411" s="2">
        <v>0</v>
      </c>
      <c r="AT411" s="2">
        <v>0</v>
      </c>
      <c r="AU411" s="2">
        <v>0</v>
      </c>
      <c r="AV411" s="2">
        <v>0</v>
      </c>
      <c r="AW411" s="2">
        <v>0</v>
      </c>
      <c r="AX411" s="2">
        <v>0</v>
      </c>
      <c r="AY411" s="2">
        <v>0</v>
      </c>
      <c r="AZ411" s="2">
        <v>0</v>
      </c>
      <c r="BA411" s="2">
        <v>0</v>
      </c>
      <c r="BB411" s="2">
        <v>0</v>
      </c>
      <c r="BC411" s="2">
        <v>0</v>
      </c>
      <c r="BD411" s="1">
        <v>19603</v>
      </c>
      <c r="BE411" s="1">
        <v>34871</v>
      </c>
      <c r="BF411" s="1">
        <v>34835</v>
      </c>
      <c r="BG411" s="1">
        <v>36791</v>
      </c>
      <c r="BH411" s="1">
        <v>22010</v>
      </c>
      <c r="BI411" s="1">
        <v>12086</v>
      </c>
      <c r="BJ411" s="1">
        <v>11546</v>
      </c>
      <c r="BK411" s="1">
        <v>21487</v>
      </c>
      <c r="BL411" s="1">
        <v>26093</v>
      </c>
      <c r="BM411" s="1">
        <v>36953</v>
      </c>
      <c r="BN411" s="1">
        <v>47255</v>
      </c>
      <c r="BO411" s="1">
        <v>49625</v>
      </c>
      <c r="BP411" s="1">
        <v>19603</v>
      </c>
      <c r="BQ411" s="1">
        <v>34871</v>
      </c>
      <c r="BR411" s="1">
        <v>34835</v>
      </c>
      <c r="BS411" s="1">
        <v>36791</v>
      </c>
      <c r="BT411" s="1">
        <v>22010</v>
      </c>
      <c r="BU411" s="1">
        <v>12086</v>
      </c>
      <c r="BV411" s="1">
        <v>11546</v>
      </c>
      <c r="BW411" s="1">
        <v>21487</v>
      </c>
      <c r="BX411" s="1">
        <v>26093</v>
      </c>
      <c r="BY411" s="1">
        <v>36953</v>
      </c>
      <c r="BZ411" s="1">
        <v>47255</v>
      </c>
      <c r="CA411" s="1">
        <v>49625</v>
      </c>
      <c r="CB411" s="1">
        <v>2153.25</v>
      </c>
      <c r="CC411" s="1">
        <v>3830.31</v>
      </c>
      <c r="CD411" s="1">
        <v>3826.35</v>
      </c>
      <c r="CE411" s="1">
        <v>4041.18</v>
      </c>
      <c r="CF411" s="1">
        <v>2417.58</v>
      </c>
      <c r="CG411" s="1">
        <v>1327.59</v>
      </c>
      <c r="CH411" s="1">
        <v>1268.19</v>
      </c>
      <c r="CI411" s="1">
        <v>2360.16</v>
      </c>
      <c r="CJ411" s="1">
        <v>2866.05</v>
      </c>
      <c r="CK411" s="1">
        <v>4059</v>
      </c>
      <c r="CL411" s="1">
        <v>5190.57</v>
      </c>
      <c r="CM411" s="1">
        <v>5450.94</v>
      </c>
      <c r="CN411" s="1">
        <v>0</v>
      </c>
      <c r="CO411" s="1">
        <v>0</v>
      </c>
      <c r="CP411" s="1">
        <v>353155</v>
      </c>
      <c r="CQ411" s="1">
        <v>353155</v>
      </c>
      <c r="CR411" s="1">
        <v>38791.17</v>
      </c>
      <c r="CS411">
        <v>2018</v>
      </c>
      <c r="CT411">
        <v>9104.00485471307</v>
      </c>
      <c r="CV411">
        <v>0</v>
      </c>
      <c r="CW411">
        <v>0</v>
      </c>
    </row>
    <row r="412" spans="1:101">
      <c r="A412" s="100">
        <v>560</v>
      </c>
      <c r="B412" t="s">
        <v>108</v>
      </c>
      <c r="C412" t="s">
        <v>109</v>
      </c>
      <c r="D412" t="s">
        <v>253</v>
      </c>
      <c r="E412" t="s">
        <v>224</v>
      </c>
      <c r="F412">
        <v>54895</v>
      </c>
      <c r="G412" s="103" t="s">
        <v>121</v>
      </c>
      <c r="H412" t="s">
        <v>113</v>
      </c>
      <c r="I412" t="s">
        <v>114</v>
      </c>
      <c r="J412" t="s">
        <v>8</v>
      </c>
      <c r="K412">
        <v>22</v>
      </c>
      <c r="L412">
        <v>2</v>
      </c>
      <c r="M412" t="s">
        <v>115</v>
      </c>
      <c r="N412" t="s">
        <v>235</v>
      </c>
      <c r="O412" t="s">
        <v>226</v>
      </c>
      <c r="P412" t="s">
        <v>236</v>
      </c>
      <c r="Q412" t="s">
        <v>118</v>
      </c>
      <c r="R412" t="s">
        <v>142</v>
      </c>
      <c r="S412" t="s">
        <v>8</v>
      </c>
      <c r="T412" s="1">
        <v>0</v>
      </c>
      <c r="U412" s="1">
        <v>0</v>
      </c>
      <c r="V412" s="1">
        <v>0</v>
      </c>
      <c r="W412" s="1">
        <v>0</v>
      </c>
      <c r="X412" s="1">
        <v>0</v>
      </c>
      <c r="Y412" s="1">
        <v>0</v>
      </c>
      <c r="Z412" s="1">
        <v>0</v>
      </c>
      <c r="AA412" s="1">
        <v>0</v>
      </c>
      <c r="AB412" s="1">
        <v>0</v>
      </c>
      <c r="AC412" s="1">
        <v>0</v>
      </c>
      <c r="AD412" s="1">
        <v>0</v>
      </c>
      <c r="AE412" s="1">
        <v>0</v>
      </c>
      <c r="AF412" s="1">
        <v>0</v>
      </c>
      <c r="AG412" s="1">
        <v>0</v>
      </c>
      <c r="AH412" s="1">
        <v>0</v>
      </c>
      <c r="AI412" s="1">
        <v>0</v>
      </c>
      <c r="AJ412" s="1">
        <v>0</v>
      </c>
      <c r="AK412" s="1">
        <v>0</v>
      </c>
      <c r="AL412" s="1">
        <v>0</v>
      </c>
      <c r="AM412" s="1">
        <v>0</v>
      </c>
      <c r="AN412" s="1">
        <v>0</v>
      </c>
      <c r="AO412" s="1">
        <v>0</v>
      </c>
      <c r="AP412" s="1">
        <v>0</v>
      </c>
      <c r="AQ412" s="1">
        <v>0</v>
      </c>
      <c r="AR412" s="2">
        <v>0</v>
      </c>
      <c r="AS412" s="2">
        <v>0</v>
      </c>
      <c r="AT412" s="2">
        <v>0</v>
      </c>
      <c r="AU412" s="2">
        <v>0</v>
      </c>
      <c r="AV412" s="2">
        <v>0</v>
      </c>
      <c r="AW412" s="2">
        <v>0</v>
      </c>
      <c r="AX412" s="2">
        <v>0</v>
      </c>
      <c r="AY412" s="2">
        <v>0</v>
      </c>
      <c r="AZ412" s="2">
        <v>0</v>
      </c>
      <c r="BA412" s="2">
        <v>0</v>
      </c>
      <c r="BB412" s="2">
        <v>0</v>
      </c>
      <c r="BC412" s="2">
        <v>0</v>
      </c>
      <c r="BD412" s="1">
        <v>35700</v>
      </c>
      <c r="BE412" s="1">
        <v>38204</v>
      </c>
      <c r="BF412" s="1">
        <v>42336</v>
      </c>
      <c r="BG412" s="1">
        <v>50756</v>
      </c>
      <c r="BH412" s="1">
        <v>41424</v>
      </c>
      <c r="BI412" s="1">
        <v>18899</v>
      </c>
      <c r="BJ412" s="1">
        <v>16332</v>
      </c>
      <c r="BK412" s="1">
        <v>22513</v>
      </c>
      <c r="BL412" s="1">
        <v>21598</v>
      </c>
      <c r="BM412" s="1">
        <v>32191</v>
      </c>
      <c r="BN412" s="1">
        <v>44301</v>
      </c>
      <c r="BO412" s="1">
        <v>47456</v>
      </c>
      <c r="BP412" s="1">
        <v>35700</v>
      </c>
      <c r="BQ412" s="1">
        <v>38204</v>
      </c>
      <c r="BR412" s="1">
        <v>42336</v>
      </c>
      <c r="BS412" s="1">
        <v>50756</v>
      </c>
      <c r="BT412" s="1">
        <v>41424</v>
      </c>
      <c r="BU412" s="1">
        <v>18899</v>
      </c>
      <c r="BV412" s="1">
        <v>16332</v>
      </c>
      <c r="BW412" s="1">
        <v>22513</v>
      </c>
      <c r="BX412" s="1">
        <v>21598</v>
      </c>
      <c r="BY412" s="1">
        <v>32191</v>
      </c>
      <c r="BZ412" s="1">
        <v>44301</v>
      </c>
      <c r="CA412" s="1">
        <v>47456</v>
      </c>
      <c r="CB412" s="1">
        <v>3921.3270000000002</v>
      </c>
      <c r="CC412" s="1">
        <v>4196.4179999999997</v>
      </c>
      <c r="CD412" s="1">
        <v>4650.3149999999996</v>
      </c>
      <c r="CE412" s="1">
        <v>5575.1379999999999</v>
      </c>
      <c r="CF412" s="1">
        <v>4550.1040000000003</v>
      </c>
      <c r="CG412" s="1">
        <v>2075.94</v>
      </c>
      <c r="CH412" s="1">
        <v>1793.973</v>
      </c>
      <c r="CI412" s="1">
        <v>2472.8539999999998</v>
      </c>
      <c r="CJ412" s="1">
        <v>2372.3150000000001</v>
      </c>
      <c r="CK412" s="1">
        <v>3535.877</v>
      </c>
      <c r="CL412" s="1">
        <v>4866.1289999999999</v>
      </c>
      <c r="CM412" s="1">
        <v>5212.6099999999997</v>
      </c>
      <c r="CN412" s="1">
        <v>0</v>
      </c>
      <c r="CO412" s="1">
        <v>0</v>
      </c>
      <c r="CP412" s="1">
        <v>411710</v>
      </c>
      <c r="CQ412" s="1">
        <v>411710</v>
      </c>
      <c r="CR412" s="1">
        <v>45223</v>
      </c>
      <c r="CS412">
        <v>2018</v>
      </c>
      <c r="CT412">
        <v>9103.9957543727742</v>
      </c>
      <c r="CV412">
        <v>0</v>
      </c>
      <c r="CW412">
        <v>0</v>
      </c>
    </row>
    <row r="413" spans="1:101">
      <c r="A413" s="100">
        <v>583</v>
      </c>
      <c r="B413" t="s">
        <v>108</v>
      </c>
      <c r="C413" t="s">
        <v>109</v>
      </c>
      <c r="D413" t="s">
        <v>270</v>
      </c>
      <c r="E413" t="s">
        <v>269</v>
      </c>
      <c r="F413">
        <v>13831</v>
      </c>
      <c r="G413" s="103" t="s">
        <v>121</v>
      </c>
      <c r="H413" t="s">
        <v>113</v>
      </c>
      <c r="I413" t="s">
        <v>114</v>
      </c>
      <c r="J413" t="s">
        <v>8</v>
      </c>
      <c r="K413">
        <v>22</v>
      </c>
      <c r="L413">
        <v>1</v>
      </c>
      <c r="M413" t="s">
        <v>131</v>
      </c>
      <c r="N413" t="s">
        <v>235</v>
      </c>
      <c r="O413" t="s">
        <v>226</v>
      </c>
      <c r="P413" t="s">
        <v>236</v>
      </c>
      <c r="Q413" t="s">
        <v>118</v>
      </c>
      <c r="R413" t="s">
        <v>142</v>
      </c>
      <c r="S413" t="s">
        <v>8</v>
      </c>
      <c r="T413" s="1">
        <v>0</v>
      </c>
      <c r="U413" s="1">
        <v>0</v>
      </c>
      <c r="V413" s="1">
        <v>0</v>
      </c>
      <c r="W413" s="1">
        <v>0</v>
      </c>
      <c r="X413" s="1">
        <v>0</v>
      </c>
      <c r="Y413" s="1">
        <v>0</v>
      </c>
      <c r="Z413" s="1">
        <v>0</v>
      </c>
      <c r="AA413" s="1">
        <v>0</v>
      </c>
      <c r="AB413" s="1">
        <v>0</v>
      </c>
      <c r="AC413" s="1">
        <v>0</v>
      </c>
      <c r="AD413" s="1">
        <v>0</v>
      </c>
      <c r="AE413" s="1">
        <v>0</v>
      </c>
      <c r="AF413" s="1">
        <v>0</v>
      </c>
      <c r="AG413" s="1">
        <v>0</v>
      </c>
      <c r="AH413" s="1">
        <v>0</v>
      </c>
      <c r="AI413" s="1">
        <v>0</v>
      </c>
      <c r="AJ413" s="1">
        <v>0</v>
      </c>
      <c r="AK413" s="1">
        <v>0</v>
      </c>
      <c r="AL413" s="1">
        <v>0</v>
      </c>
      <c r="AM413" s="1">
        <v>0</v>
      </c>
      <c r="AN413" s="1">
        <v>0</v>
      </c>
      <c r="AO413" s="1">
        <v>0</v>
      </c>
      <c r="AP413" s="1">
        <v>0</v>
      </c>
      <c r="AQ413" s="1">
        <v>0</v>
      </c>
      <c r="AR413" s="2">
        <v>0</v>
      </c>
      <c r="AS413" s="2">
        <v>0</v>
      </c>
      <c r="AT413" s="2">
        <v>0</v>
      </c>
      <c r="AU413" s="2">
        <v>0</v>
      </c>
      <c r="AV413" s="2">
        <v>0</v>
      </c>
      <c r="AW413" s="2">
        <v>0</v>
      </c>
      <c r="AX413" s="2">
        <v>0</v>
      </c>
      <c r="AY413" s="2">
        <v>0</v>
      </c>
      <c r="AZ413" s="2">
        <v>0</v>
      </c>
      <c r="BA413" s="2">
        <v>0</v>
      </c>
      <c r="BB413" s="2">
        <v>0</v>
      </c>
      <c r="BC413" s="2">
        <v>0</v>
      </c>
      <c r="BD413" s="1">
        <v>2067</v>
      </c>
      <c r="BE413" s="1">
        <v>2212</v>
      </c>
      <c r="BF413" s="1">
        <v>2451</v>
      </c>
      <c r="BG413" s="1">
        <v>2938</v>
      </c>
      <c r="BH413" s="1">
        <v>2398</v>
      </c>
      <c r="BI413" s="1">
        <v>1094</v>
      </c>
      <c r="BJ413" s="1">
        <v>945</v>
      </c>
      <c r="BK413" s="1">
        <v>1303</v>
      </c>
      <c r="BL413" s="1">
        <v>1250</v>
      </c>
      <c r="BM413" s="1">
        <v>1864</v>
      </c>
      <c r="BN413" s="1">
        <v>2565</v>
      </c>
      <c r="BO413" s="1">
        <v>2747</v>
      </c>
      <c r="BP413" s="1">
        <v>2067</v>
      </c>
      <c r="BQ413" s="1">
        <v>2212</v>
      </c>
      <c r="BR413" s="1">
        <v>2451</v>
      </c>
      <c r="BS413" s="1">
        <v>2938</v>
      </c>
      <c r="BT413" s="1">
        <v>2398</v>
      </c>
      <c r="BU413" s="1">
        <v>1094</v>
      </c>
      <c r="BV413" s="1">
        <v>945</v>
      </c>
      <c r="BW413" s="1">
        <v>1303</v>
      </c>
      <c r="BX413" s="1">
        <v>1250</v>
      </c>
      <c r="BY413" s="1">
        <v>1864</v>
      </c>
      <c r="BZ413" s="1">
        <v>2565</v>
      </c>
      <c r="CA413" s="1">
        <v>2747</v>
      </c>
      <c r="CB413" s="1">
        <v>227.00800000000001</v>
      </c>
      <c r="CC413" s="1">
        <v>242.934</v>
      </c>
      <c r="CD413" s="1">
        <v>269.21100000000001</v>
      </c>
      <c r="CE413" s="1">
        <v>322.75</v>
      </c>
      <c r="CF413" s="1">
        <v>263.41000000000003</v>
      </c>
      <c r="CG413" s="1">
        <v>120.178</v>
      </c>
      <c r="CH413" s="1">
        <v>103.855</v>
      </c>
      <c r="CI413" s="1">
        <v>143.15600000000001</v>
      </c>
      <c r="CJ413" s="1">
        <v>137.33500000000001</v>
      </c>
      <c r="CK413" s="1">
        <v>204.69499999999999</v>
      </c>
      <c r="CL413" s="1">
        <v>281.70499999999998</v>
      </c>
      <c r="CM413" s="1">
        <v>301.76299999999998</v>
      </c>
      <c r="CN413" s="1">
        <v>0</v>
      </c>
      <c r="CO413" s="1">
        <v>0</v>
      </c>
      <c r="CP413" s="1">
        <v>23834</v>
      </c>
      <c r="CQ413" s="1">
        <v>23834</v>
      </c>
      <c r="CR413" s="1">
        <v>2618</v>
      </c>
      <c r="CS413">
        <v>2018</v>
      </c>
      <c r="CT413">
        <v>9103.8961038961043</v>
      </c>
      <c r="CV413">
        <v>0</v>
      </c>
      <c r="CW413">
        <v>0</v>
      </c>
    </row>
    <row r="414" spans="1:101">
      <c r="A414" s="100">
        <v>678</v>
      </c>
      <c r="B414" t="s">
        <v>108</v>
      </c>
      <c r="C414" t="s">
        <v>109</v>
      </c>
      <c r="D414" t="s">
        <v>276</v>
      </c>
      <c r="E414" t="s">
        <v>277</v>
      </c>
      <c r="F414">
        <v>12989</v>
      </c>
      <c r="G414" s="103" t="s">
        <v>273</v>
      </c>
      <c r="H414" t="s">
        <v>113</v>
      </c>
      <c r="I414" t="s">
        <v>114</v>
      </c>
      <c r="J414" t="s">
        <v>8</v>
      </c>
      <c r="K414">
        <v>22</v>
      </c>
      <c r="L414">
        <v>1</v>
      </c>
      <c r="M414" t="s">
        <v>131</v>
      </c>
      <c r="N414" t="s">
        <v>235</v>
      </c>
      <c r="O414" t="s">
        <v>226</v>
      </c>
      <c r="P414" t="s">
        <v>236</v>
      </c>
      <c r="Q414" t="s">
        <v>118</v>
      </c>
      <c r="R414" t="s">
        <v>142</v>
      </c>
      <c r="S414" t="s">
        <v>8</v>
      </c>
      <c r="T414" s="1">
        <v>0</v>
      </c>
      <c r="U414" s="1">
        <v>0</v>
      </c>
      <c r="V414" s="1">
        <v>0</v>
      </c>
      <c r="W414" s="1">
        <v>0</v>
      </c>
      <c r="X414" s="1">
        <v>0</v>
      </c>
      <c r="Y414" s="1">
        <v>0</v>
      </c>
      <c r="Z414" s="1">
        <v>0</v>
      </c>
      <c r="AA414" s="1">
        <v>0</v>
      </c>
      <c r="AB414" s="1">
        <v>0</v>
      </c>
      <c r="AC414" s="1">
        <v>0</v>
      </c>
      <c r="AD414" s="1">
        <v>0</v>
      </c>
      <c r="AE414" s="1">
        <v>0</v>
      </c>
      <c r="AF414" s="1">
        <v>0</v>
      </c>
      <c r="AG414" s="1">
        <v>0</v>
      </c>
      <c r="AH414" s="1">
        <v>0</v>
      </c>
      <c r="AI414" s="1">
        <v>0</v>
      </c>
      <c r="AJ414" s="1">
        <v>0</v>
      </c>
      <c r="AK414" s="1">
        <v>0</v>
      </c>
      <c r="AL414" s="1">
        <v>0</v>
      </c>
      <c r="AM414" s="1">
        <v>0</v>
      </c>
      <c r="AN414" s="1">
        <v>0</v>
      </c>
      <c r="AO414" s="1">
        <v>0</v>
      </c>
      <c r="AP414" s="1">
        <v>0</v>
      </c>
      <c r="AQ414" s="1">
        <v>0</v>
      </c>
      <c r="AR414" s="2">
        <v>0</v>
      </c>
      <c r="AS414" s="2">
        <v>0</v>
      </c>
      <c r="AT414" s="2">
        <v>0</v>
      </c>
      <c r="AU414" s="2">
        <v>0</v>
      </c>
      <c r="AV414" s="2">
        <v>0</v>
      </c>
      <c r="AW414" s="2">
        <v>0</v>
      </c>
      <c r="AX414" s="2">
        <v>0</v>
      </c>
      <c r="AY414" s="2">
        <v>0</v>
      </c>
      <c r="AZ414" s="2">
        <v>0</v>
      </c>
      <c r="BA414" s="2">
        <v>0</v>
      </c>
      <c r="BB414" s="2">
        <v>0</v>
      </c>
      <c r="BC414" s="2">
        <v>0</v>
      </c>
      <c r="BD414" s="1">
        <v>792</v>
      </c>
      <c r="BE414" s="1">
        <v>847</v>
      </c>
      <c r="BF414" s="1">
        <v>939</v>
      </c>
      <c r="BG414" s="1">
        <v>1126</v>
      </c>
      <c r="BH414" s="1">
        <v>919</v>
      </c>
      <c r="BI414" s="1">
        <v>419</v>
      </c>
      <c r="BJ414" s="1">
        <v>362</v>
      </c>
      <c r="BK414" s="1">
        <v>499</v>
      </c>
      <c r="BL414" s="1">
        <v>479</v>
      </c>
      <c r="BM414" s="1">
        <v>714</v>
      </c>
      <c r="BN414" s="1">
        <v>983</v>
      </c>
      <c r="BO414" s="1">
        <v>1053</v>
      </c>
      <c r="BP414" s="1">
        <v>792</v>
      </c>
      <c r="BQ414" s="1">
        <v>847</v>
      </c>
      <c r="BR414" s="1">
        <v>939</v>
      </c>
      <c r="BS414" s="1">
        <v>1126</v>
      </c>
      <c r="BT414" s="1">
        <v>919</v>
      </c>
      <c r="BU414" s="1">
        <v>419</v>
      </c>
      <c r="BV414" s="1">
        <v>362</v>
      </c>
      <c r="BW414" s="1">
        <v>499</v>
      </c>
      <c r="BX414" s="1">
        <v>479</v>
      </c>
      <c r="BY414" s="1">
        <v>714</v>
      </c>
      <c r="BZ414" s="1">
        <v>983</v>
      </c>
      <c r="CA414" s="1">
        <v>1053</v>
      </c>
      <c r="CB414" s="1">
        <v>86.971000000000004</v>
      </c>
      <c r="CC414" s="1">
        <v>93.072000000000003</v>
      </c>
      <c r="CD414" s="1">
        <v>103.139</v>
      </c>
      <c r="CE414" s="1">
        <v>123.651</v>
      </c>
      <c r="CF414" s="1">
        <v>100.917</v>
      </c>
      <c r="CG414" s="1">
        <v>46.042000000000002</v>
      </c>
      <c r="CH414" s="1">
        <v>39.789000000000001</v>
      </c>
      <c r="CI414" s="1">
        <v>54.844999999999999</v>
      </c>
      <c r="CJ414" s="1">
        <v>52.616</v>
      </c>
      <c r="CK414" s="1">
        <v>78.421999999999997</v>
      </c>
      <c r="CL414" s="1">
        <v>107.926</v>
      </c>
      <c r="CM414" s="1">
        <v>115.61</v>
      </c>
      <c r="CN414" s="1">
        <v>0</v>
      </c>
      <c r="CO414" s="1">
        <v>0</v>
      </c>
      <c r="CP414" s="1">
        <v>9132</v>
      </c>
      <c r="CQ414" s="1">
        <v>9132</v>
      </c>
      <c r="CR414" s="1">
        <v>1003</v>
      </c>
      <c r="CS414">
        <v>2018</v>
      </c>
      <c r="CT414">
        <v>9104.6859421734789</v>
      </c>
      <c r="CV414">
        <v>0</v>
      </c>
      <c r="CW414">
        <v>0</v>
      </c>
    </row>
    <row r="415" spans="1:101">
      <c r="A415" s="100">
        <v>788</v>
      </c>
      <c r="B415" t="s">
        <v>108</v>
      </c>
      <c r="C415" t="s">
        <v>109</v>
      </c>
      <c r="D415" t="s">
        <v>278</v>
      </c>
      <c r="E415" t="s">
        <v>279</v>
      </c>
      <c r="F415">
        <v>7601</v>
      </c>
      <c r="G415" s="103" t="s">
        <v>273</v>
      </c>
      <c r="H415" t="s">
        <v>113</v>
      </c>
      <c r="I415" t="s">
        <v>114</v>
      </c>
      <c r="J415" t="s">
        <v>8</v>
      </c>
      <c r="K415">
        <v>22</v>
      </c>
      <c r="L415">
        <v>1</v>
      </c>
      <c r="M415" t="s">
        <v>131</v>
      </c>
      <c r="N415" t="s">
        <v>235</v>
      </c>
      <c r="O415" t="s">
        <v>226</v>
      </c>
      <c r="P415" t="s">
        <v>236</v>
      </c>
      <c r="Q415" t="s">
        <v>118</v>
      </c>
      <c r="R415" t="s">
        <v>142</v>
      </c>
      <c r="S415" t="s">
        <v>8</v>
      </c>
      <c r="T415" s="1">
        <v>0</v>
      </c>
      <c r="U415" s="1">
        <v>0</v>
      </c>
      <c r="V415" s="1">
        <v>0</v>
      </c>
      <c r="W415" s="1">
        <v>0</v>
      </c>
      <c r="X415" s="1">
        <v>0</v>
      </c>
      <c r="Y415" s="1">
        <v>0</v>
      </c>
      <c r="Z415" s="1">
        <v>0</v>
      </c>
      <c r="AA415" s="1">
        <v>0</v>
      </c>
      <c r="AB415" s="1">
        <v>0</v>
      </c>
      <c r="AC415" s="1">
        <v>0</v>
      </c>
      <c r="AD415" s="1">
        <v>0</v>
      </c>
      <c r="AE415" s="1">
        <v>0</v>
      </c>
      <c r="AF415" s="1">
        <v>0</v>
      </c>
      <c r="AG415" s="1">
        <v>0</v>
      </c>
      <c r="AH415" s="1">
        <v>0</v>
      </c>
      <c r="AI415" s="1">
        <v>0</v>
      </c>
      <c r="AJ415" s="1">
        <v>0</v>
      </c>
      <c r="AK415" s="1">
        <v>0</v>
      </c>
      <c r="AL415" s="1">
        <v>0</v>
      </c>
      <c r="AM415" s="1">
        <v>0</v>
      </c>
      <c r="AN415" s="1">
        <v>0</v>
      </c>
      <c r="AO415" s="1">
        <v>0</v>
      </c>
      <c r="AP415" s="1">
        <v>0</v>
      </c>
      <c r="AQ415" s="1">
        <v>0</v>
      </c>
      <c r="AR415" s="2">
        <v>0</v>
      </c>
      <c r="AS415" s="2">
        <v>0</v>
      </c>
      <c r="AT415" s="2">
        <v>0</v>
      </c>
      <c r="AU415" s="2">
        <v>0</v>
      </c>
      <c r="AV415" s="2">
        <v>0</v>
      </c>
      <c r="AW415" s="2">
        <v>0</v>
      </c>
      <c r="AX415" s="2">
        <v>0</v>
      </c>
      <c r="AY415" s="2">
        <v>0</v>
      </c>
      <c r="AZ415" s="2">
        <v>0</v>
      </c>
      <c r="BA415" s="2">
        <v>0</v>
      </c>
      <c r="BB415" s="2">
        <v>0</v>
      </c>
      <c r="BC415" s="2">
        <v>0</v>
      </c>
      <c r="BD415" s="1">
        <v>4621</v>
      </c>
      <c r="BE415" s="1">
        <v>4945</v>
      </c>
      <c r="BF415" s="1">
        <v>5480</v>
      </c>
      <c r="BG415" s="1">
        <v>6570</v>
      </c>
      <c r="BH415" s="1">
        <v>5362</v>
      </c>
      <c r="BI415" s="1">
        <v>2446</v>
      </c>
      <c r="BJ415" s="1">
        <v>2114</v>
      </c>
      <c r="BK415" s="1">
        <v>2914</v>
      </c>
      <c r="BL415" s="1">
        <v>2796</v>
      </c>
      <c r="BM415" s="1">
        <v>4167</v>
      </c>
      <c r="BN415" s="1">
        <v>5735</v>
      </c>
      <c r="BO415" s="1">
        <v>6143</v>
      </c>
      <c r="BP415" s="1">
        <v>4621</v>
      </c>
      <c r="BQ415" s="1">
        <v>4945</v>
      </c>
      <c r="BR415" s="1">
        <v>5480</v>
      </c>
      <c r="BS415" s="1">
        <v>6570</v>
      </c>
      <c r="BT415" s="1">
        <v>5362</v>
      </c>
      <c r="BU415" s="1">
        <v>2446</v>
      </c>
      <c r="BV415" s="1">
        <v>2114</v>
      </c>
      <c r="BW415" s="1">
        <v>2914</v>
      </c>
      <c r="BX415" s="1">
        <v>2796</v>
      </c>
      <c r="BY415" s="1">
        <v>4167</v>
      </c>
      <c r="BZ415" s="1">
        <v>5735</v>
      </c>
      <c r="CA415" s="1">
        <v>6143</v>
      </c>
      <c r="CB415" s="1">
        <v>507.60599999999999</v>
      </c>
      <c r="CC415" s="1">
        <v>543.21500000000003</v>
      </c>
      <c r="CD415" s="1">
        <v>601.971</v>
      </c>
      <c r="CE415" s="1">
        <v>721.68700000000001</v>
      </c>
      <c r="CF415" s="1">
        <v>588.99900000000002</v>
      </c>
      <c r="CG415" s="1">
        <v>268.72500000000002</v>
      </c>
      <c r="CH415" s="1">
        <v>232.22499999999999</v>
      </c>
      <c r="CI415" s="1">
        <v>320.10500000000002</v>
      </c>
      <c r="CJ415" s="1">
        <v>307.08999999999997</v>
      </c>
      <c r="CK415" s="1">
        <v>457.71</v>
      </c>
      <c r="CL415" s="1">
        <v>629.90800000000002</v>
      </c>
      <c r="CM415" s="1">
        <v>674.75900000000001</v>
      </c>
      <c r="CN415" s="1">
        <v>0</v>
      </c>
      <c r="CO415" s="1">
        <v>0</v>
      </c>
      <c r="CP415" s="1">
        <v>53293</v>
      </c>
      <c r="CQ415" s="1">
        <v>53293</v>
      </c>
      <c r="CR415" s="1">
        <v>5854</v>
      </c>
      <c r="CS415">
        <v>2018</v>
      </c>
      <c r="CT415">
        <v>9103.6897847625551</v>
      </c>
      <c r="CV415">
        <v>0</v>
      </c>
      <c r="CW415">
        <v>0</v>
      </c>
    </row>
    <row r="416" spans="1:101">
      <c r="A416" s="100">
        <v>805</v>
      </c>
      <c r="B416" t="s">
        <v>108</v>
      </c>
      <c r="C416" t="s">
        <v>109</v>
      </c>
      <c r="D416" t="s">
        <v>280</v>
      </c>
      <c r="E416" t="s">
        <v>281</v>
      </c>
      <c r="F416">
        <v>39006</v>
      </c>
      <c r="G416" s="103" t="s">
        <v>174</v>
      </c>
      <c r="H416" t="s">
        <v>113</v>
      </c>
      <c r="I416" t="s">
        <v>114</v>
      </c>
      <c r="J416" t="s">
        <v>8</v>
      </c>
      <c r="K416">
        <v>22</v>
      </c>
      <c r="L416">
        <v>2</v>
      </c>
      <c r="M416" t="s">
        <v>115</v>
      </c>
      <c r="N416" t="s">
        <v>235</v>
      </c>
      <c r="O416" t="s">
        <v>226</v>
      </c>
      <c r="P416" t="s">
        <v>236</v>
      </c>
      <c r="Q416" t="s">
        <v>118</v>
      </c>
      <c r="R416" t="s">
        <v>142</v>
      </c>
      <c r="S416" t="s">
        <v>8</v>
      </c>
      <c r="T416" s="1">
        <v>0</v>
      </c>
      <c r="U416" s="1">
        <v>0</v>
      </c>
      <c r="V416" s="1">
        <v>0</v>
      </c>
      <c r="W416" s="1">
        <v>0</v>
      </c>
      <c r="X416" s="1">
        <v>0</v>
      </c>
      <c r="Y416" s="1">
        <v>0</v>
      </c>
      <c r="Z416" s="1">
        <v>0</v>
      </c>
      <c r="AA416" s="1">
        <v>0</v>
      </c>
      <c r="AB416" s="1">
        <v>0</v>
      </c>
      <c r="AC416" s="1">
        <v>0</v>
      </c>
      <c r="AD416" s="1">
        <v>0</v>
      </c>
      <c r="AE416" s="1">
        <v>0</v>
      </c>
      <c r="AF416" s="1">
        <v>0</v>
      </c>
      <c r="AG416" s="1">
        <v>0</v>
      </c>
      <c r="AH416" s="1">
        <v>0</v>
      </c>
      <c r="AI416" s="1">
        <v>0</v>
      </c>
      <c r="AJ416" s="1">
        <v>0</v>
      </c>
      <c r="AK416" s="1">
        <v>0</v>
      </c>
      <c r="AL416" s="1">
        <v>0</v>
      </c>
      <c r="AM416" s="1">
        <v>0</v>
      </c>
      <c r="AN416" s="1">
        <v>0</v>
      </c>
      <c r="AO416" s="1">
        <v>0</v>
      </c>
      <c r="AP416" s="1">
        <v>0</v>
      </c>
      <c r="AQ416" s="1">
        <v>0</v>
      </c>
      <c r="AR416" s="2">
        <v>0</v>
      </c>
      <c r="AS416" s="2">
        <v>0</v>
      </c>
      <c r="AT416" s="2">
        <v>0</v>
      </c>
      <c r="AU416" s="2">
        <v>0</v>
      </c>
      <c r="AV416" s="2">
        <v>0</v>
      </c>
      <c r="AW416" s="2">
        <v>0</v>
      </c>
      <c r="AX416" s="2">
        <v>0</v>
      </c>
      <c r="AY416" s="2">
        <v>0</v>
      </c>
      <c r="AZ416" s="2">
        <v>0</v>
      </c>
      <c r="BA416" s="2">
        <v>0</v>
      </c>
      <c r="BB416" s="2">
        <v>0</v>
      </c>
      <c r="BC416" s="2">
        <v>0</v>
      </c>
      <c r="BD416" s="1">
        <v>109903</v>
      </c>
      <c r="BE416" s="1">
        <v>117613</v>
      </c>
      <c r="BF416" s="1">
        <v>130335</v>
      </c>
      <c r="BG416" s="1">
        <v>156255</v>
      </c>
      <c r="BH416" s="1">
        <v>127526</v>
      </c>
      <c r="BI416" s="1">
        <v>58182</v>
      </c>
      <c r="BJ416" s="1">
        <v>50280</v>
      </c>
      <c r="BK416" s="1">
        <v>69307</v>
      </c>
      <c r="BL416" s="1">
        <v>66489</v>
      </c>
      <c r="BM416" s="1">
        <v>99100</v>
      </c>
      <c r="BN416" s="1">
        <v>136383</v>
      </c>
      <c r="BO416" s="1">
        <v>146094</v>
      </c>
      <c r="BP416" s="1">
        <v>109903</v>
      </c>
      <c r="BQ416" s="1">
        <v>117613</v>
      </c>
      <c r="BR416" s="1">
        <v>130335</v>
      </c>
      <c r="BS416" s="1">
        <v>156255</v>
      </c>
      <c r="BT416" s="1">
        <v>127526</v>
      </c>
      <c r="BU416" s="1">
        <v>58182</v>
      </c>
      <c r="BV416" s="1">
        <v>50280</v>
      </c>
      <c r="BW416" s="1">
        <v>69307</v>
      </c>
      <c r="BX416" s="1">
        <v>66489</v>
      </c>
      <c r="BY416" s="1">
        <v>99100</v>
      </c>
      <c r="BZ416" s="1">
        <v>136383</v>
      </c>
      <c r="CA416" s="1">
        <v>146094</v>
      </c>
      <c r="CB416" s="1">
        <v>12071.982</v>
      </c>
      <c r="CC416" s="1">
        <v>12918.857</v>
      </c>
      <c r="CD416" s="1">
        <v>14316.199000000001</v>
      </c>
      <c r="CE416" s="1">
        <v>17163.308000000001</v>
      </c>
      <c r="CF416" s="1">
        <v>14007.695</v>
      </c>
      <c r="CG416" s="1">
        <v>6390.8720000000003</v>
      </c>
      <c r="CH416" s="1">
        <v>5522.8270000000002</v>
      </c>
      <c r="CI416" s="1">
        <v>7612.79</v>
      </c>
      <c r="CJ416" s="1">
        <v>7303.2780000000002</v>
      </c>
      <c r="CK416" s="1">
        <v>10885.352000000001</v>
      </c>
      <c r="CL416" s="1">
        <v>14980.591</v>
      </c>
      <c r="CM416" s="1">
        <v>16047.249</v>
      </c>
      <c r="CN416" s="1">
        <v>0</v>
      </c>
      <c r="CO416" s="1">
        <v>0</v>
      </c>
      <c r="CP416" s="1">
        <v>1267467</v>
      </c>
      <c r="CQ416" s="1">
        <v>1267467</v>
      </c>
      <c r="CR416" s="1">
        <v>139221</v>
      </c>
      <c r="CS416">
        <v>2018</v>
      </c>
      <c r="CT416">
        <v>9103.9929321007603</v>
      </c>
      <c r="CV416">
        <v>0</v>
      </c>
      <c r="CW416">
        <v>0</v>
      </c>
    </row>
    <row r="417" spans="1:101">
      <c r="A417" s="100">
        <v>1469</v>
      </c>
      <c r="B417" t="s">
        <v>108</v>
      </c>
      <c r="C417" t="s">
        <v>109</v>
      </c>
      <c r="D417" t="s">
        <v>284</v>
      </c>
      <c r="E417" t="s">
        <v>285</v>
      </c>
      <c r="F417">
        <v>59178</v>
      </c>
      <c r="G417" s="103" t="s">
        <v>174</v>
      </c>
      <c r="H417" t="s">
        <v>113</v>
      </c>
      <c r="I417" t="s">
        <v>114</v>
      </c>
      <c r="J417" t="s">
        <v>8</v>
      </c>
      <c r="K417">
        <v>22</v>
      </c>
      <c r="L417">
        <v>2</v>
      </c>
      <c r="M417" t="s">
        <v>115</v>
      </c>
      <c r="N417" t="s">
        <v>235</v>
      </c>
      <c r="O417" t="s">
        <v>226</v>
      </c>
      <c r="P417" t="s">
        <v>236</v>
      </c>
      <c r="Q417" t="s">
        <v>118</v>
      </c>
      <c r="R417" t="s">
        <v>142</v>
      </c>
      <c r="S417" t="s">
        <v>8</v>
      </c>
      <c r="T417" s="1">
        <v>0</v>
      </c>
      <c r="U417" s="1">
        <v>0</v>
      </c>
      <c r="V417" s="1">
        <v>0</v>
      </c>
      <c r="W417" s="1">
        <v>0</v>
      </c>
      <c r="X417" s="1">
        <v>0</v>
      </c>
      <c r="Y417" s="1">
        <v>0</v>
      </c>
      <c r="Z417" s="1">
        <v>0</v>
      </c>
      <c r="AA417" s="1">
        <v>0</v>
      </c>
      <c r="AB417" s="1">
        <v>0</v>
      </c>
      <c r="AC417" s="1">
        <v>0</v>
      </c>
      <c r="AD417" s="1">
        <v>0</v>
      </c>
      <c r="AE417" s="1">
        <v>0</v>
      </c>
      <c r="AF417" s="1">
        <v>0</v>
      </c>
      <c r="AG417" s="1">
        <v>0</v>
      </c>
      <c r="AH417" s="1">
        <v>0</v>
      </c>
      <c r="AI417" s="1">
        <v>0</v>
      </c>
      <c r="AJ417" s="1">
        <v>0</v>
      </c>
      <c r="AK417" s="1">
        <v>0</v>
      </c>
      <c r="AL417" s="1">
        <v>0</v>
      </c>
      <c r="AM417" s="1">
        <v>0</v>
      </c>
      <c r="AN417" s="1">
        <v>0</v>
      </c>
      <c r="AO417" s="1">
        <v>0</v>
      </c>
      <c r="AP417" s="1">
        <v>0</v>
      </c>
      <c r="AQ417" s="1">
        <v>0</v>
      </c>
      <c r="AR417" s="2">
        <v>0</v>
      </c>
      <c r="AS417" s="2">
        <v>0</v>
      </c>
      <c r="AT417" s="2">
        <v>0</v>
      </c>
      <c r="AU417" s="2">
        <v>0</v>
      </c>
      <c r="AV417" s="2">
        <v>0</v>
      </c>
      <c r="AW417" s="2">
        <v>0</v>
      </c>
      <c r="AX417" s="2">
        <v>0</v>
      </c>
      <c r="AY417" s="2">
        <v>0</v>
      </c>
      <c r="AZ417" s="2">
        <v>0</v>
      </c>
      <c r="BA417" s="2">
        <v>0</v>
      </c>
      <c r="BB417" s="2">
        <v>0</v>
      </c>
      <c r="BC417" s="2">
        <v>0</v>
      </c>
      <c r="BD417" s="1">
        <v>20466</v>
      </c>
      <c r="BE417" s="1">
        <v>21902</v>
      </c>
      <c r="BF417" s="1">
        <v>24271</v>
      </c>
      <c r="BG417" s="1">
        <v>29098</v>
      </c>
      <c r="BH417" s="1">
        <v>23748</v>
      </c>
      <c r="BI417" s="1">
        <v>10835</v>
      </c>
      <c r="BJ417" s="1">
        <v>9363</v>
      </c>
      <c r="BK417" s="1">
        <v>12906</v>
      </c>
      <c r="BL417" s="1">
        <v>12382</v>
      </c>
      <c r="BM417" s="1">
        <v>18455</v>
      </c>
      <c r="BN417" s="1">
        <v>25398</v>
      </c>
      <c r="BO417" s="1">
        <v>27206</v>
      </c>
      <c r="BP417" s="1">
        <v>20466</v>
      </c>
      <c r="BQ417" s="1">
        <v>21902</v>
      </c>
      <c r="BR417" s="1">
        <v>24271</v>
      </c>
      <c r="BS417" s="1">
        <v>29098</v>
      </c>
      <c r="BT417" s="1">
        <v>23748</v>
      </c>
      <c r="BU417" s="1">
        <v>10835</v>
      </c>
      <c r="BV417" s="1">
        <v>9363</v>
      </c>
      <c r="BW417" s="1">
        <v>12906</v>
      </c>
      <c r="BX417" s="1">
        <v>12382</v>
      </c>
      <c r="BY417" s="1">
        <v>18455</v>
      </c>
      <c r="BZ417" s="1">
        <v>25398</v>
      </c>
      <c r="CA417" s="1">
        <v>27206</v>
      </c>
      <c r="CB417" s="1">
        <v>2248.069</v>
      </c>
      <c r="CC417" s="1">
        <v>2405.7739999999999</v>
      </c>
      <c r="CD417" s="1">
        <v>2665.99</v>
      </c>
      <c r="CE417" s="1">
        <v>3196.1840000000002</v>
      </c>
      <c r="CF417" s="1">
        <v>2608.54</v>
      </c>
      <c r="CG417" s="1">
        <v>1190.1199999999999</v>
      </c>
      <c r="CH417" s="1">
        <v>1028.471</v>
      </c>
      <c r="CI417" s="1">
        <v>1417.6679999999999</v>
      </c>
      <c r="CJ417" s="1">
        <v>1360.03</v>
      </c>
      <c r="CK417" s="1">
        <v>2027.0909999999999</v>
      </c>
      <c r="CL417" s="1">
        <v>2789.7139999999999</v>
      </c>
      <c r="CM417" s="1">
        <v>2988.3490000000002</v>
      </c>
      <c r="CN417" s="1">
        <v>0</v>
      </c>
      <c r="CO417" s="1">
        <v>0</v>
      </c>
      <c r="CP417" s="1">
        <v>236030</v>
      </c>
      <c r="CQ417" s="1">
        <v>236030</v>
      </c>
      <c r="CR417" s="1">
        <v>25926</v>
      </c>
      <c r="CS417">
        <v>2018</v>
      </c>
      <c r="CT417">
        <v>9103.9882743192156</v>
      </c>
      <c r="CV417">
        <v>0</v>
      </c>
      <c r="CW417">
        <v>0</v>
      </c>
    </row>
    <row r="418" spans="1:101">
      <c r="A418" s="100">
        <v>1475</v>
      </c>
      <c r="B418" t="s">
        <v>108</v>
      </c>
      <c r="C418" t="s">
        <v>109</v>
      </c>
      <c r="D418" t="s">
        <v>286</v>
      </c>
      <c r="E418" t="s">
        <v>285</v>
      </c>
      <c r="F418">
        <v>59178</v>
      </c>
      <c r="G418" s="103" t="s">
        <v>174</v>
      </c>
      <c r="H418" t="s">
        <v>113</v>
      </c>
      <c r="I418" t="s">
        <v>114</v>
      </c>
      <c r="J418" t="s">
        <v>8</v>
      </c>
      <c r="K418">
        <v>22</v>
      </c>
      <c r="L418">
        <v>2</v>
      </c>
      <c r="M418" t="s">
        <v>115</v>
      </c>
      <c r="N418" t="s">
        <v>235</v>
      </c>
      <c r="O418" t="s">
        <v>226</v>
      </c>
      <c r="P418" t="s">
        <v>236</v>
      </c>
      <c r="Q418" t="s">
        <v>118</v>
      </c>
      <c r="R418" t="s">
        <v>142</v>
      </c>
      <c r="S418" t="s">
        <v>8</v>
      </c>
      <c r="T418" s="1">
        <v>0</v>
      </c>
      <c r="U418" s="1">
        <v>0</v>
      </c>
      <c r="V418" s="1">
        <v>0</v>
      </c>
      <c r="W418" s="1">
        <v>0</v>
      </c>
      <c r="X418" s="1">
        <v>0</v>
      </c>
      <c r="Y418" s="1">
        <v>0</v>
      </c>
      <c r="Z418" s="1">
        <v>0</v>
      </c>
      <c r="AA418" s="1">
        <v>0</v>
      </c>
      <c r="AB418" s="1">
        <v>0</v>
      </c>
      <c r="AC418" s="1">
        <v>0</v>
      </c>
      <c r="AD418" s="1">
        <v>0</v>
      </c>
      <c r="AE418" s="1">
        <v>0</v>
      </c>
      <c r="AF418" s="1">
        <v>0</v>
      </c>
      <c r="AG418" s="1">
        <v>0</v>
      </c>
      <c r="AH418" s="1">
        <v>0</v>
      </c>
      <c r="AI418" s="1">
        <v>0</v>
      </c>
      <c r="AJ418" s="1">
        <v>0</v>
      </c>
      <c r="AK418" s="1">
        <v>0</v>
      </c>
      <c r="AL418" s="1">
        <v>0</v>
      </c>
      <c r="AM418" s="1">
        <v>0</v>
      </c>
      <c r="AN418" s="1">
        <v>0</v>
      </c>
      <c r="AO418" s="1">
        <v>0</v>
      </c>
      <c r="AP418" s="1">
        <v>0</v>
      </c>
      <c r="AQ418" s="1">
        <v>0</v>
      </c>
      <c r="AR418" s="2">
        <v>0</v>
      </c>
      <c r="AS418" s="2">
        <v>0</v>
      </c>
      <c r="AT418" s="2">
        <v>0</v>
      </c>
      <c r="AU418" s="2">
        <v>0</v>
      </c>
      <c r="AV418" s="2">
        <v>0</v>
      </c>
      <c r="AW418" s="2">
        <v>0</v>
      </c>
      <c r="AX418" s="2">
        <v>0</v>
      </c>
      <c r="AY418" s="2">
        <v>0</v>
      </c>
      <c r="AZ418" s="2">
        <v>0</v>
      </c>
      <c r="BA418" s="2">
        <v>0</v>
      </c>
      <c r="BB418" s="2">
        <v>0</v>
      </c>
      <c r="BC418" s="2">
        <v>0</v>
      </c>
      <c r="BD418" s="1">
        <v>28801</v>
      </c>
      <c r="BE418" s="1">
        <v>30822</v>
      </c>
      <c r="BF418" s="1">
        <v>34155</v>
      </c>
      <c r="BG418" s="1">
        <v>40948</v>
      </c>
      <c r="BH418" s="1">
        <v>33419</v>
      </c>
      <c r="BI418" s="1">
        <v>15247</v>
      </c>
      <c r="BJ418" s="1">
        <v>13176</v>
      </c>
      <c r="BK418" s="1">
        <v>18162</v>
      </c>
      <c r="BL418" s="1">
        <v>17424</v>
      </c>
      <c r="BM418" s="1">
        <v>25970</v>
      </c>
      <c r="BN418" s="1">
        <v>35740</v>
      </c>
      <c r="BO418" s="1">
        <v>38285</v>
      </c>
      <c r="BP418" s="1">
        <v>28801</v>
      </c>
      <c r="BQ418" s="1">
        <v>30822</v>
      </c>
      <c r="BR418" s="1">
        <v>34155</v>
      </c>
      <c r="BS418" s="1">
        <v>40948</v>
      </c>
      <c r="BT418" s="1">
        <v>33419</v>
      </c>
      <c r="BU418" s="1">
        <v>15247</v>
      </c>
      <c r="BV418" s="1">
        <v>13176</v>
      </c>
      <c r="BW418" s="1">
        <v>18162</v>
      </c>
      <c r="BX418" s="1">
        <v>17424</v>
      </c>
      <c r="BY418" s="1">
        <v>25970</v>
      </c>
      <c r="BZ418" s="1">
        <v>35740</v>
      </c>
      <c r="CA418" s="1">
        <v>38285</v>
      </c>
      <c r="CB418" s="1">
        <v>3163.5610000000001</v>
      </c>
      <c r="CC418" s="1">
        <v>3385.4920000000002</v>
      </c>
      <c r="CD418" s="1">
        <v>3751.6770000000001</v>
      </c>
      <c r="CE418" s="1">
        <v>4497.7849999999999</v>
      </c>
      <c r="CF418" s="1">
        <v>3670.8310000000001</v>
      </c>
      <c r="CG418" s="1">
        <v>1674.78</v>
      </c>
      <c r="CH418" s="1">
        <v>1447.3019999999999</v>
      </c>
      <c r="CI418" s="1">
        <v>1994.9939999999999</v>
      </c>
      <c r="CJ418" s="1">
        <v>1913.884</v>
      </c>
      <c r="CK418" s="1">
        <v>2852.5949999999998</v>
      </c>
      <c r="CL418" s="1">
        <v>3925.7860000000001</v>
      </c>
      <c r="CM418" s="1">
        <v>4205.3130000000001</v>
      </c>
      <c r="CN418" s="1">
        <v>0</v>
      </c>
      <c r="CO418" s="1">
        <v>0</v>
      </c>
      <c r="CP418" s="1">
        <v>332149</v>
      </c>
      <c r="CQ418" s="1">
        <v>332149</v>
      </c>
      <c r="CR418" s="1">
        <v>36484</v>
      </c>
      <c r="CS418">
        <v>2018</v>
      </c>
      <c r="CT418">
        <v>9103.9633812082011</v>
      </c>
      <c r="CV418">
        <v>0</v>
      </c>
      <c r="CW418">
        <v>0</v>
      </c>
    </row>
    <row r="419" spans="1:101">
      <c r="A419" s="100">
        <v>1478</v>
      </c>
      <c r="B419" t="s">
        <v>108</v>
      </c>
      <c r="C419" t="s">
        <v>109</v>
      </c>
      <c r="D419" t="s">
        <v>287</v>
      </c>
      <c r="E419" t="s">
        <v>285</v>
      </c>
      <c r="F419">
        <v>59178</v>
      </c>
      <c r="G419" s="103" t="s">
        <v>174</v>
      </c>
      <c r="H419" t="s">
        <v>113</v>
      </c>
      <c r="I419" t="s">
        <v>114</v>
      </c>
      <c r="J419" t="s">
        <v>8</v>
      </c>
      <c r="K419">
        <v>22</v>
      </c>
      <c r="L419">
        <v>2</v>
      </c>
      <c r="M419" t="s">
        <v>115</v>
      </c>
      <c r="N419" t="s">
        <v>235</v>
      </c>
      <c r="O419" t="s">
        <v>226</v>
      </c>
      <c r="P419" t="s">
        <v>236</v>
      </c>
      <c r="Q419" t="s">
        <v>118</v>
      </c>
      <c r="R419" t="s">
        <v>142</v>
      </c>
      <c r="S419" t="s">
        <v>8</v>
      </c>
      <c r="T419" s="1">
        <v>0</v>
      </c>
      <c r="U419" s="1">
        <v>0</v>
      </c>
      <c r="V419" s="1">
        <v>0</v>
      </c>
      <c r="W419" s="1">
        <v>0</v>
      </c>
      <c r="X419" s="1">
        <v>0</v>
      </c>
      <c r="Y419" s="1">
        <v>0</v>
      </c>
      <c r="Z419" s="1">
        <v>0</v>
      </c>
      <c r="AA419" s="1">
        <v>0</v>
      </c>
      <c r="AB419" s="1">
        <v>0</v>
      </c>
      <c r="AC419" s="1">
        <v>0</v>
      </c>
      <c r="AD419" s="1">
        <v>0</v>
      </c>
      <c r="AE419" s="1">
        <v>0</v>
      </c>
      <c r="AF419" s="1">
        <v>0</v>
      </c>
      <c r="AG419" s="1">
        <v>0</v>
      </c>
      <c r="AH419" s="1">
        <v>0</v>
      </c>
      <c r="AI419" s="1">
        <v>0</v>
      </c>
      <c r="AJ419" s="1">
        <v>0</v>
      </c>
      <c r="AK419" s="1">
        <v>0</v>
      </c>
      <c r="AL419" s="1">
        <v>0</v>
      </c>
      <c r="AM419" s="1">
        <v>0</v>
      </c>
      <c r="AN419" s="1">
        <v>0</v>
      </c>
      <c r="AO419" s="1">
        <v>0</v>
      </c>
      <c r="AP419" s="1">
        <v>0</v>
      </c>
      <c r="AQ419" s="1">
        <v>0</v>
      </c>
      <c r="AR419" s="2">
        <v>0</v>
      </c>
      <c r="AS419" s="2">
        <v>0</v>
      </c>
      <c r="AT419" s="2">
        <v>0</v>
      </c>
      <c r="AU419" s="2">
        <v>0</v>
      </c>
      <c r="AV419" s="2">
        <v>0</v>
      </c>
      <c r="AW419" s="2">
        <v>0</v>
      </c>
      <c r="AX419" s="2">
        <v>0</v>
      </c>
      <c r="AY419" s="2">
        <v>0</v>
      </c>
      <c r="AZ419" s="2">
        <v>0</v>
      </c>
      <c r="BA419" s="2">
        <v>0</v>
      </c>
      <c r="BB419" s="2">
        <v>0</v>
      </c>
      <c r="BC419" s="2">
        <v>0</v>
      </c>
      <c r="BD419" s="1">
        <v>6854</v>
      </c>
      <c r="BE419" s="1">
        <v>7335</v>
      </c>
      <c r="BF419" s="1">
        <v>8128</v>
      </c>
      <c r="BG419" s="1">
        <v>9744</v>
      </c>
      <c r="BH419" s="1">
        <v>7953</v>
      </c>
      <c r="BI419" s="1">
        <v>3628</v>
      </c>
      <c r="BJ419" s="1">
        <v>3136</v>
      </c>
      <c r="BK419" s="1">
        <v>4322</v>
      </c>
      <c r="BL419" s="1">
        <v>4146</v>
      </c>
      <c r="BM419" s="1">
        <v>6180</v>
      </c>
      <c r="BN419" s="1">
        <v>8505</v>
      </c>
      <c r="BO419" s="1">
        <v>9111</v>
      </c>
      <c r="BP419" s="1">
        <v>6854</v>
      </c>
      <c r="BQ419" s="1">
        <v>7335</v>
      </c>
      <c r="BR419" s="1">
        <v>8128</v>
      </c>
      <c r="BS419" s="1">
        <v>9744</v>
      </c>
      <c r="BT419" s="1">
        <v>7953</v>
      </c>
      <c r="BU419" s="1">
        <v>3628</v>
      </c>
      <c r="BV419" s="1">
        <v>3136</v>
      </c>
      <c r="BW419" s="1">
        <v>4322</v>
      </c>
      <c r="BX419" s="1">
        <v>4146</v>
      </c>
      <c r="BY419" s="1">
        <v>6180</v>
      </c>
      <c r="BZ419" s="1">
        <v>8505</v>
      </c>
      <c r="CA419" s="1">
        <v>9111</v>
      </c>
      <c r="CB419" s="1">
        <v>752.82399999999996</v>
      </c>
      <c r="CC419" s="1">
        <v>805.63599999999997</v>
      </c>
      <c r="CD419" s="1">
        <v>892.77700000000004</v>
      </c>
      <c r="CE419" s="1">
        <v>1070.326</v>
      </c>
      <c r="CF419" s="1">
        <v>873.53800000000001</v>
      </c>
      <c r="CG419" s="1">
        <v>398.54300000000001</v>
      </c>
      <c r="CH419" s="1">
        <v>344.411</v>
      </c>
      <c r="CI419" s="1">
        <v>474.74299999999999</v>
      </c>
      <c r="CJ419" s="1">
        <v>455.44200000000001</v>
      </c>
      <c r="CK419" s="1">
        <v>678.82399999999996</v>
      </c>
      <c r="CL419" s="1">
        <v>934.20899999999995</v>
      </c>
      <c r="CM419" s="1">
        <v>1000.727</v>
      </c>
      <c r="CN419" s="1">
        <v>0</v>
      </c>
      <c r="CO419" s="1">
        <v>0</v>
      </c>
      <c r="CP419" s="1">
        <v>79042</v>
      </c>
      <c r="CQ419" s="1">
        <v>79042</v>
      </c>
      <c r="CR419" s="1">
        <v>8682</v>
      </c>
      <c r="CS419">
        <v>2018</v>
      </c>
      <c r="CT419">
        <v>9104.1234738539515</v>
      </c>
      <c r="CV419">
        <v>0</v>
      </c>
      <c r="CW419">
        <v>0</v>
      </c>
    </row>
    <row r="420" spans="1:101">
      <c r="A420" s="100">
        <v>1480</v>
      </c>
      <c r="B420" t="s">
        <v>108</v>
      </c>
      <c r="C420" t="s">
        <v>109</v>
      </c>
      <c r="D420" t="s">
        <v>288</v>
      </c>
      <c r="E420" t="s">
        <v>281</v>
      </c>
      <c r="F420">
        <v>39006</v>
      </c>
      <c r="G420" s="103" t="s">
        <v>174</v>
      </c>
      <c r="H420" t="s">
        <v>113</v>
      </c>
      <c r="I420" t="s">
        <v>114</v>
      </c>
      <c r="J420" t="s">
        <v>8</v>
      </c>
      <c r="K420">
        <v>22</v>
      </c>
      <c r="L420">
        <v>2</v>
      </c>
      <c r="M420" t="s">
        <v>115</v>
      </c>
      <c r="N420" t="s">
        <v>235</v>
      </c>
      <c r="O420" t="s">
        <v>226</v>
      </c>
      <c r="P420" t="s">
        <v>236</v>
      </c>
      <c r="Q420" t="s">
        <v>118</v>
      </c>
      <c r="R420" t="s">
        <v>142</v>
      </c>
      <c r="S420" t="s">
        <v>8</v>
      </c>
      <c r="T420" s="1">
        <v>0</v>
      </c>
      <c r="U420" s="1">
        <v>0</v>
      </c>
      <c r="V420" s="1">
        <v>0</v>
      </c>
      <c r="W420" s="1">
        <v>0</v>
      </c>
      <c r="X420" s="1">
        <v>0</v>
      </c>
      <c r="Y420" s="1">
        <v>0</v>
      </c>
      <c r="Z420" s="1">
        <v>0</v>
      </c>
      <c r="AA420" s="1">
        <v>0</v>
      </c>
      <c r="AB420" s="1">
        <v>0</v>
      </c>
      <c r="AC420" s="1">
        <v>0</v>
      </c>
      <c r="AD420" s="1">
        <v>0</v>
      </c>
      <c r="AE420" s="1">
        <v>0</v>
      </c>
      <c r="AF420" s="1">
        <v>0</v>
      </c>
      <c r="AG420" s="1">
        <v>0</v>
      </c>
      <c r="AH420" s="1">
        <v>0</v>
      </c>
      <c r="AI420" s="1">
        <v>0</v>
      </c>
      <c r="AJ420" s="1">
        <v>0</v>
      </c>
      <c r="AK420" s="1">
        <v>0</v>
      </c>
      <c r="AL420" s="1">
        <v>0</v>
      </c>
      <c r="AM420" s="1">
        <v>0</v>
      </c>
      <c r="AN420" s="1">
        <v>0</v>
      </c>
      <c r="AO420" s="1">
        <v>0</v>
      </c>
      <c r="AP420" s="1">
        <v>0</v>
      </c>
      <c r="AQ420" s="1">
        <v>0</v>
      </c>
      <c r="AR420" s="2">
        <v>0</v>
      </c>
      <c r="AS420" s="2">
        <v>0</v>
      </c>
      <c r="AT420" s="2">
        <v>0</v>
      </c>
      <c r="AU420" s="2">
        <v>0</v>
      </c>
      <c r="AV420" s="2">
        <v>0</v>
      </c>
      <c r="AW420" s="2">
        <v>0</v>
      </c>
      <c r="AX420" s="2">
        <v>0</v>
      </c>
      <c r="AY420" s="2">
        <v>0</v>
      </c>
      <c r="AZ420" s="2">
        <v>0</v>
      </c>
      <c r="BA420" s="2">
        <v>0</v>
      </c>
      <c r="BB420" s="2">
        <v>0</v>
      </c>
      <c r="BC420" s="2">
        <v>0</v>
      </c>
      <c r="BD420" s="1">
        <v>0</v>
      </c>
      <c r="BE420" s="1">
        <v>0</v>
      </c>
      <c r="BF420" s="1">
        <v>0</v>
      </c>
      <c r="BG420" s="1">
        <v>0</v>
      </c>
      <c r="BH420" s="1">
        <v>0</v>
      </c>
      <c r="BI420" s="1">
        <v>0</v>
      </c>
      <c r="BJ420" s="1">
        <v>0</v>
      </c>
      <c r="BK420" s="1">
        <v>0</v>
      </c>
      <c r="BL420" s="1">
        <v>0</v>
      </c>
      <c r="BM420" s="1">
        <v>0</v>
      </c>
      <c r="BN420" s="1">
        <v>0</v>
      </c>
      <c r="BO420" s="1">
        <v>0</v>
      </c>
      <c r="BP420" s="1">
        <v>0</v>
      </c>
      <c r="BQ420" s="1">
        <v>0</v>
      </c>
      <c r="BR420" s="1">
        <v>0</v>
      </c>
      <c r="BS420" s="1">
        <v>0</v>
      </c>
      <c r="BT420" s="1">
        <v>0</v>
      </c>
      <c r="BU420" s="1">
        <v>0</v>
      </c>
      <c r="BV420" s="1">
        <v>0</v>
      </c>
      <c r="BW420" s="1">
        <v>0</v>
      </c>
      <c r="BX420" s="1">
        <v>0</v>
      </c>
      <c r="BY420" s="1">
        <v>0</v>
      </c>
      <c r="BZ420" s="1">
        <v>0</v>
      </c>
      <c r="CA420" s="1">
        <v>0</v>
      </c>
      <c r="CB420" s="1">
        <v>0</v>
      </c>
      <c r="CC420" s="1">
        <v>0</v>
      </c>
      <c r="CD420" s="1">
        <v>0</v>
      </c>
      <c r="CE420" s="1">
        <v>0</v>
      </c>
      <c r="CF420" s="1">
        <v>0</v>
      </c>
      <c r="CG420" s="1">
        <v>0</v>
      </c>
      <c r="CH420" s="1">
        <v>0</v>
      </c>
      <c r="CI420" s="1">
        <v>0</v>
      </c>
      <c r="CJ420" s="1">
        <v>0</v>
      </c>
      <c r="CK420" s="1">
        <v>0</v>
      </c>
      <c r="CL420" s="1">
        <v>0</v>
      </c>
      <c r="CM420" s="1">
        <v>0</v>
      </c>
      <c r="CN420" s="1">
        <v>0</v>
      </c>
      <c r="CO420" s="1">
        <v>0</v>
      </c>
      <c r="CP420" s="1">
        <v>0</v>
      </c>
      <c r="CQ420" s="1">
        <v>0</v>
      </c>
      <c r="CR420" s="1">
        <v>0</v>
      </c>
      <c r="CS420">
        <v>2018</v>
      </c>
      <c r="CT420" t="s">
        <v>8</v>
      </c>
      <c r="CV420">
        <v>0</v>
      </c>
      <c r="CW420" t="s">
        <v>8</v>
      </c>
    </row>
    <row r="421" spans="1:101">
      <c r="A421" s="100">
        <v>1481</v>
      </c>
      <c r="B421" t="s">
        <v>108</v>
      </c>
      <c r="C421" t="s">
        <v>109</v>
      </c>
      <c r="D421" t="s">
        <v>289</v>
      </c>
      <c r="E421" t="s">
        <v>281</v>
      </c>
      <c r="F421">
        <v>39006</v>
      </c>
      <c r="G421" s="103" t="s">
        <v>174</v>
      </c>
      <c r="H421" t="s">
        <v>113</v>
      </c>
      <c r="I421" t="s">
        <v>114</v>
      </c>
      <c r="J421" t="s">
        <v>8</v>
      </c>
      <c r="K421">
        <v>22</v>
      </c>
      <c r="L421">
        <v>2</v>
      </c>
      <c r="M421" t="s">
        <v>115</v>
      </c>
      <c r="N421" t="s">
        <v>235</v>
      </c>
      <c r="O421" t="s">
        <v>226</v>
      </c>
      <c r="P421" t="s">
        <v>236</v>
      </c>
      <c r="Q421" t="s">
        <v>118</v>
      </c>
      <c r="R421" t="s">
        <v>142</v>
      </c>
      <c r="S421" t="s">
        <v>8</v>
      </c>
      <c r="T421" s="1">
        <v>0</v>
      </c>
      <c r="U421" s="1">
        <v>0</v>
      </c>
      <c r="V421" s="1">
        <v>0</v>
      </c>
      <c r="W421" s="1">
        <v>0</v>
      </c>
      <c r="X421" s="1">
        <v>0</v>
      </c>
      <c r="Y421" s="1">
        <v>0</v>
      </c>
      <c r="Z421" s="1">
        <v>0</v>
      </c>
      <c r="AA421" s="1">
        <v>0</v>
      </c>
      <c r="AB421" s="1">
        <v>0</v>
      </c>
      <c r="AC421" s="1">
        <v>0</v>
      </c>
      <c r="AD421" s="1">
        <v>0</v>
      </c>
      <c r="AE421" s="1">
        <v>0</v>
      </c>
      <c r="AF421" s="1">
        <v>0</v>
      </c>
      <c r="AG421" s="1">
        <v>0</v>
      </c>
      <c r="AH421" s="1">
        <v>0</v>
      </c>
      <c r="AI421" s="1">
        <v>0</v>
      </c>
      <c r="AJ421" s="1">
        <v>0</v>
      </c>
      <c r="AK421" s="1">
        <v>0</v>
      </c>
      <c r="AL421" s="1">
        <v>0</v>
      </c>
      <c r="AM421" s="1">
        <v>0</v>
      </c>
      <c r="AN421" s="1">
        <v>0</v>
      </c>
      <c r="AO421" s="1">
        <v>0</v>
      </c>
      <c r="AP421" s="1">
        <v>0</v>
      </c>
      <c r="AQ421" s="1">
        <v>0</v>
      </c>
      <c r="AR421" s="2">
        <v>0</v>
      </c>
      <c r="AS421" s="2">
        <v>0</v>
      </c>
      <c r="AT421" s="2">
        <v>0</v>
      </c>
      <c r="AU421" s="2">
        <v>0</v>
      </c>
      <c r="AV421" s="2">
        <v>0</v>
      </c>
      <c r="AW421" s="2">
        <v>0</v>
      </c>
      <c r="AX421" s="2">
        <v>0</v>
      </c>
      <c r="AY421" s="2">
        <v>0</v>
      </c>
      <c r="AZ421" s="2">
        <v>0</v>
      </c>
      <c r="BA421" s="2">
        <v>0</v>
      </c>
      <c r="BB421" s="2">
        <v>0</v>
      </c>
      <c r="BC421" s="2">
        <v>0</v>
      </c>
      <c r="BD421" s="1">
        <v>0</v>
      </c>
      <c r="BE421" s="1">
        <v>0</v>
      </c>
      <c r="BF421" s="1">
        <v>0</v>
      </c>
      <c r="BG421" s="1">
        <v>0</v>
      </c>
      <c r="BH421" s="1">
        <v>0</v>
      </c>
      <c r="BI421" s="1">
        <v>0</v>
      </c>
      <c r="BJ421" s="1">
        <v>0</v>
      </c>
      <c r="BK421" s="1">
        <v>0</v>
      </c>
      <c r="BL421" s="1">
        <v>0</v>
      </c>
      <c r="BM421" s="1">
        <v>0</v>
      </c>
      <c r="BN421" s="1">
        <v>0</v>
      </c>
      <c r="BO421" s="1">
        <v>0</v>
      </c>
      <c r="BP421" s="1">
        <v>0</v>
      </c>
      <c r="BQ421" s="1">
        <v>0</v>
      </c>
      <c r="BR421" s="1">
        <v>0</v>
      </c>
      <c r="BS421" s="1">
        <v>0</v>
      </c>
      <c r="BT421" s="1">
        <v>0</v>
      </c>
      <c r="BU421" s="1">
        <v>0</v>
      </c>
      <c r="BV421" s="1">
        <v>0</v>
      </c>
      <c r="BW421" s="1">
        <v>0</v>
      </c>
      <c r="BX421" s="1">
        <v>0</v>
      </c>
      <c r="BY421" s="1">
        <v>0</v>
      </c>
      <c r="BZ421" s="1">
        <v>0</v>
      </c>
      <c r="CA421" s="1">
        <v>0</v>
      </c>
      <c r="CB421" s="1">
        <v>0</v>
      </c>
      <c r="CC421" s="1">
        <v>0</v>
      </c>
      <c r="CD421" s="1">
        <v>0</v>
      </c>
      <c r="CE421" s="1">
        <v>0</v>
      </c>
      <c r="CF421" s="1">
        <v>0</v>
      </c>
      <c r="CG421" s="1">
        <v>0</v>
      </c>
      <c r="CH421" s="1">
        <v>0</v>
      </c>
      <c r="CI421" s="1">
        <v>0</v>
      </c>
      <c r="CJ421" s="1">
        <v>0</v>
      </c>
      <c r="CK421" s="1">
        <v>0</v>
      </c>
      <c r="CL421" s="1">
        <v>0</v>
      </c>
      <c r="CM421" s="1">
        <v>0</v>
      </c>
      <c r="CN421" s="1">
        <v>0</v>
      </c>
      <c r="CO421" s="1">
        <v>0</v>
      </c>
      <c r="CP421" s="1">
        <v>0</v>
      </c>
      <c r="CQ421" s="1">
        <v>0</v>
      </c>
      <c r="CR421" s="1">
        <v>0</v>
      </c>
      <c r="CS421">
        <v>2018</v>
      </c>
      <c r="CT421" t="s">
        <v>8</v>
      </c>
      <c r="CV421">
        <v>0</v>
      </c>
      <c r="CW421" t="s">
        <v>8</v>
      </c>
    </row>
    <row r="422" spans="1:101">
      <c r="A422" s="100">
        <v>1482</v>
      </c>
      <c r="B422" t="s">
        <v>108</v>
      </c>
      <c r="C422" t="s">
        <v>109</v>
      </c>
      <c r="D422" t="s">
        <v>290</v>
      </c>
      <c r="E422" t="s">
        <v>281</v>
      </c>
      <c r="F422">
        <v>39006</v>
      </c>
      <c r="G422" s="103" t="s">
        <v>174</v>
      </c>
      <c r="H422" t="s">
        <v>113</v>
      </c>
      <c r="I422" t="s">
        <v>114</v>
      </c>
      <c r="J422" t="s">
        <v>8</v>
      </c>
      <c r="K422">
        <v>22</v>
      </c>
      <c r="L422">
        <v>2</v>
      </c>
      <c r="M422" t="s">
        <v>115</v>
      </c>
      <c r="N422" t="s">
        <v>235</v>
      </c>
      <c r="O422" t="s">
        <v>226</v>
      </c>
      <c r="P422" t="s">
        <v>236</v>
      </c>
      <c r="Q422" t="s">
        <v>118</v>
      </c>
      <c r="R422" t="s">
        <v>142</v>
      </c>
      <c r="S422" t="s">
        <v>8</v>
      </c>
      <c r="T422" s="1">
        <v>0</v>
      </c>
      <c r="U422" s="1">
        <v>0</v>
      </c>
      <c r="V422" s="1">
        <v>0</v>
      </c>
      <c r="W422" s="1">
        <v>0</v>
      </c>
      <c r="X422" s="1">
        <v>0</v>
      </c>
      <c r="Y422" s="1">
        <v>0</v>
      </c>
      <c r="Z422" s="1">
        <v>0</v>
      </c>
      <c r="AA422" s="1">
        <v>0</v>
      </c>
      <c r="AB422" s="1">
        <v>0</v>
      </c>
      <c r="AC422" s="1">
        <v>0</v>
      </c>
      <c r="AD422" s="1">
        <v>0</v>
      </c>
      <c r="AE422" s="1">
        <v>0</v>
      </c>
      <c r="AF422" s="1">
        <v>0</v>
      </c>
      <c r="AG422" s="1">
        <v>0</v>
      </c>
      <c r="AH422" s="1">
        <v>0</v>
      </c>
      <c r="AI422" s="1">
        <v>0</v>
      </c>
      <c r="AJ422" s="1">
        <v>0</v>
      </c>
      <c r="AK422" s="1">
        <v>0</v>
      </c>
      <c r="AL422" s="1">
        <v>0</v>
      </c>
      <c r="AM422" s="1">
        <v>0</v>
      </c>
      <c r="AN422" s="1">
        <v>0</v>
      </c>
      <c r="AO422" s="1">
        <v>0</v>
      </c>
      <c r="AP422" s="1">
        <v>0</v>
      </c>
      <c r="AQ422" s="1">
        <v>0</v>
      </c>
      <c r="AR422" s="2">
        <v>0</v>
      </c>
      <c r="AS422" s="2">
        <v>0</v>
      </c>
      <c r="AT422" s="2">
        <v>0</v>
      </c>
      <c r="AU422" s="2">
        <v>0</v>
      </c>
      <c r="AV422" s="2">
        <v>0</v>
      </c>
      <c r="AW422" s="2">
        <v>0</v>
      </c>
      <c r="AX422" s="2">
        <v>0</v>
      </c>
      <c r="AY422" s="2">
        <v>0</v>
      </c>
      <c r="AZ422" s="2">
        <v>0</v>
      </c>
      <c r="BA422" s="2">
        <v>0</v>
      </c>
      <c r="BB422" s="2">
        <v>0</v>
      </c>
      <c r="BC422" s="2">
        <v>0</v>
      </c>
      <c r="BD422" s="1">
        <v>27738</v>
      </c>
      <c r="BE422" s="1">
        <v>29684</v>
      </c>
      <c r="BF422" s="1">
        <v>32894</v>
      </c>
      <c r="BG422" s="1">
        <v>39436</v>
      </c>
      <c r="BH422" s="1">
        <v>32185</v>
      </c>
      <c r="BI422" s="1">
        <v>14684</v>
      </c>
      <c r="BJ422" s="1">
        <v>12690</v>
      </c>
      <c r="BK422" s="1">
        <v>17492</v>
      </c>
      <c r="BL422" s="1">
        <v>16781</v>
      </c>
      <c r="BM422" s="1">
        <v>25011</v>
      </c>
      <c r="BN422" s="1">
        <v>34421</v>
      </c>
      <c r="BO422" s="1">
        <v>36872</v>
      </c>
      <c r="BP422" s="1">
        <v>27738</v>
      </c>
      <c r="BQ422" s="1">
        <v>29684</v>
      </c>
      <c r="BR422" s="1">
        <v>32894</v>
      </c>
      <c r="BS422" s="1">
        <v>39436</v>
      </c>
      <c r="BT422" s="1">
        <v>32185</v>
      </c>
      <c r="BU422" s="1">
        <v>14684</v>
      </c>
      <c r="BV422" s="1">
        <v>12690</v>
      </c>
      <c r="BW422" s="1">
        <v>17492</v>
      </c>
      <c r="BX422" s="1">
        <v>16781</v>
      </c>
      <c r="BY422" s="1">
        <v>25011</v>
      </c>
      <c r="BZ422" s="1">
        <v>34421</v>
      </c>
      <c r="CA422" s="1">
        <v>36872</v>
      </c>
      <c r="CB422" s="1">
        <v>3046.7620000000002</v>
      </c>
      <c r="CC422" s="1">
        <v>3260.4989999999998</v>
      </c>
      <c r="CD422" s="1">
        <v>3613.1640000000002</v>
      </c>
      <c r="CE422" s="1">
        <v>4331.7250000000004</v>
      </c>
      <c r="CF422" s="1">
        <v>3535.3029999999999</v>
      </c>
      <c r="CG422" s="1">
        <v>1612.9469999999999</v>
      </c>
      <c r="CH422" s="1">
        <v>1393.867</v>
      </c>
      <c r="CI422" s="1">
        <v>1921.338</v>
      </c>
      <c r="CJ422" s="1">
        <v>1843.222</v>
      </c>
      <c r="CK422" s="1">
        <v>2747.277</v>
      </c>
      <c r="CL422" s="1">
        <v>3780.8449999999998</v>
      </c>
      <c r="CM422" s="1">
        <v>4050.0509999999999</v>
      </c>
      <c r="CN422" s="1">
        <v>0</v>
      </c>
      <c r="CO422" s="1">
        <v>0</v>
      </c>
      <c r="CP422" s="1">
        <v>319888</v>
      </c>
      <c r="CQ422" s="1">
        <v>319888</v>
      </c>
      <c r="CR422" s="1">
        <v>35137</v>
      </c>
      <c r="CS422">
        <v>2018</v>
      </c>
      <c r="CT422">
        <v>9104.0214019409741</v>
      </c>
      <c r="CV422">
        <v>0</v>
      </c>
      <c r="CW422">
        <v>0</v>
      </c>
    </row>
    <row r="423" spans="1:101">
      <c r="A423" s="100">
        <v>1483</v>
      </c>
      <c r="B423" t="s">
        <v>108</v>
      </c>
      <c r="C423" t="s">
        <v>109</v>
      </c>
      <c r="D423" t="s">
        <v>291</v>
      </c>
      <c r="E423" t="s">
        <v>281</v>
      </c>
      <c r="F423">
        <v>39006</v>
      </c>
      <c r="G423" s="103" t="s">
        <v>174</v>
      </c>
      <c r="H423" t="s">
        <v>113</v>
      </c>
      <c r="I423" t="s">
        <v>114</v>
      </c>
      <c r="J423" t="s">
        <v>8</v>
      </c>
      <c r="K423">
        <v>22</v>
      </c>
      <c r="L423">
        <v>2</v>
      </c>
      <c r="M423" t="s">
        <v>115</v>
      </c>
      <c r="N423" t="s">
        <v>235</v>
      </c>
      <c r="O423" t="s">
        <v>226</v>
      </c>
      <c r="P423" t="s">
        <v>236</v>
      </c>
      <c r="Q423" t="s">
        <v>118</v>
      </c>
      <c r="R423" t="s">
        <v>142</v>
      </c>
      <c r="S423" t="s">
        <v>8</v>
      </c>
      <c r="T423" s="1">
        <v>0</v>
      </c>
      <c r="U423" s="1">
        <v>0</v>
      </c>
      <c r="V423" s="1">
        <v>0</v>
      </c>
      <c r="W423" s="1">
        <v>0</v>
      </c>
      <c r="X423" s="1">
        <v>0</v>
      </c>
      <c r="Y423" s="1">
        <v>0</v>
      </c>
      <c r="Z423" s="1">
        <v>0</v>
      </c>
      <c r="AA423" s="1">
        <v>0</v>
      </c>
      <c r="AB423" s="1">
        <v>0</v>
      </c>
      <c r="AC423" s="1">
        <v>0</v>
      </c>
      <c r="AD423" s="1">
        <v>0</v>
      </c>
      <c r="AE423" s="1">
        <v>0</v>
      </c>
      <c r="AF423" s="1">
        <v>0</v>
      </c>
      <c r="AG423" s="1">
        <v>0</v>
      </c>
      <c r="AH423" s="1">
        <v>0</v>
      </c>
      <c r="AI423" s="1">
        <v>0</v>
      </c>
      <c r="AJ423" s="1">
        <v>0</v>
      </c>
      <c r="AK423" s="1">
        <v>0</v>
      </c>
      <c r="AL423" s="1">
        <v>0</v>
      </c>
      <c r="AM423" s="1">
        <v>0</v>
      </c>
      <c r="AN423" s="1">
        <v>0</v>
      </c>
      <c r="AO423" s="1">
        <v>0</v>
      </c>
      <c r="AP423" s="1">
        <v>0</v>
      </c>
      <c r="AQ423" s="1">
        <v>0</v>
      </c>
      <c r="AR423" s="2">
        <v>0</v>
      </c>
      <c r="AS423" s="2">
        <v>0</v>
      </c>
      <c r="AT423" s="2">
        <v>0</v>
      </c>
      <c r="AU423" s="2">
        <v>0</v>
      </c>
      <c r="AV423" s="2">
        <v>0</v>
      </c>
      <c r="AW423" s="2">
        <v>0</v>
      </c>
      <c r="AX423" s="2">
        <v>0</v>
      </c>
      <c r="AY423" s="2">
        <v>0</v>
      </c>
      <c r="AZ423" s="2">
        <v>0</v>
      </c>
      <c r="BA423" s="2">
        <v>0</v>
      </c>
      <c r="BB423" s="2">
        <v>0</v>
      </c>
      <c r="BC423" s="2">
        <v>0</v>
      </c>
      <c r="BD423" s="1">
        <v>66892</v>
      </c>
      <c r="BE423" s="1">
        <v>71585</v>
      </c>
      <c r="BF423" s="1">
        <v>79327</v>
      </c>
      <c r="BG423" s="1">
        <v>95103</v>
      </c>
      <c r="BH423" s="1">
        <v>77618</v>
      </c>
      <c r="BI423" s="1">
        <v>35412</v>
      </c>
      <c r="BJ423" s="1">
        <v>30602</v>
      </c>
      <c r="BK423" s="1">
        <v>42183</v>
      </c>
      <c r="BL423" s="1">
        <v>40468</v>
      </c>
      <c r="BM423" s="1">
        <v>60317</v>
      </c>
      <c r="BN423" s="1">
        <v>83009</v>
      </c>
      <c r="BO423" s="1">
        <v>88919</v>
      </c>
      <c r="BP423" s="1">
        <v>66892</v>
      </c>
      <c r="BQ423" s="1">
        <v>71585</v>
      </c>
      <c r="BR423" s="1">
        <v>79327</v>
      </c>
      <c r="BS423" s="1">
        <v>95103</v>
      </c>
      <c r="BT423" s="1">
        <v>77618</v>
      </c>
      <c r="BU423" s="1">
        <v>35412</v>
      </c>
      <c r="BV423" s="1">
        <v>30602</v>
      </c>
      <c r="BW423" s="1">
        <v>42183</v>
      </c>
      <c r="BX423" s="1">
        <v>40468</v>
      </c>
      <c r="BY423" s="1">
        <v>60317</v>
      </c>
      <c r="BZ423" s="1">
        <v>83009</v>
      </c>
      <c r="CA423" s="1">
        <v>88919</v>
      </c>
      <c r="CB423" s="1">
        <v>7347.5379999999996</v>
      </c>
      <c r="CC423" s="1">
        <v>7862.982</v>
      </c>
      <c r="CD423" s="1">
        <v>8713.4660000000003</v>
      </c>
      <c r="CE423" s="1">
        <v>10446.341</v>
      </c>
      <c r="CF423" s="1">
        <v>8525.6970000000001</v>
      </c>
      <c r="CG423" s="1">
        <v>3889.7649999999999</v>
      </c>
      <c r="CH423" s="1">
        <v>3361.4340000000002</v>
      </c>
      <c r="CI423" s="1">
        <v>4633.4769999999999</v>
      </c>
      <c r="CJ423" s="1">
        <v>4445.0950000000003</v>
      </c>
      <c r="CK423" s="1">
        <v>6625.3019999999997</v>
      </c>
      <c r="CL423" s="1">
        <v>9117.8439999999991</v>
      </c>
      <c r="CM423" s="1">
        <v>9767.0589999999993</v>
      </c>
      <c r="CN423" s="1">
        <v>0</v>
      </c>
      <c r="CO423" s="1">
        <v>0</v>
      </c>
      <c r="CP423" s="1">
        <v>771435</v>
      </c>
      <c r="CQ423" s="1">
        <v>771435</v>
      </c>
      <c r="CR423" s="1">
        <v>84736</v>
      </c>
      <c r="CS423">
        <v>2018</v>
      </c>
      <c r="CT423">
        <v>9103.9817787009069</v>
      </c>
      <c r="CV423">
        <v>0</v>
      </c>
      <c r="CW423">
        <v>0</v>
      </c>
    </row>
    <row r="424" spans="1:101">
      <c r="A424" s="100">
        <v>1486</v>
      </c>
      <c r="B424" t="s">
        <v>108</v>
      </c>
      <c r="C424" t="s">
        <v>109</v>
      </c>
      <c r="D424" t="s">
        <v>294</v>
      </c>
      <c r="E424" t="s">
        <v>281</v>
      </c>
      <c r="F424">
        <v>39006</v>
      </c>
      <c r="G424" s="103" t="s">
        <v>174</v>
      </c>
      <c r="H424" t="s">
        <v>113</v>
      </c>
      <c r="I424" t="s">
        <v>114</v>
      </c>
      <c r="J424" t="s">
        <v>8</v>
      </c>
      <c r="K424">
        <v>22</v>
      </c>
      <c r="L424">
        <v>2</v>
      </c>
      <c r="M424" t="s">
        <v>115</v>
      </c>
      <c r="N424" t="s">
        <v>235</v>
      </c>
      <c r="O424" t="s">
        <v>226</v>
      </c>
      <c r="P424" t="s">
        <v>236</v>
      </c>
      <c r="Q424" t="s">
        <v>118</v>
      </c>
      <c r="R424" t="s">
        <v>142</v>
      </c>
      <c r="S424" t="s">
        <v>8</v>
      </c>
      <c r="T424" s="1">
        <v>0</v>
      </c>
      <c r="U424" s="1">
        <v>0</v>
      </c>
      <c r="V424" s="1">
        <v>0</v>
      </c>
      <c r="W424" s="1">
        <v>0</v>
      </c>
      <c r="X424" s="1">
        <v>0</v>
      </c>
      <c r="Y424" s="1">
        <v>0</v>
      </c>
      <c r="Z424" s="1">
        <v>0</v>
      </c>
      <c r="AA424" s="1">
        <v>0</v>
      </c>
      <c r="AB424" s="1">
        <v>0</v>
      </c>
      <c r="AC424" s="1">
        <v>0</v>
      </c>
      <c r="AD424" s="1">
        <v>0</v>
      </c>
      <c r="AE424" s="1">
        <v>0</v>
      </c>
      <c r="AF424" s="1">
        <v>0</v>
      </c>
      <c r="AG424" s="1">
        <v>0</v>
      </c>
      <c r="AH424" s="1">
        <v>0</v>
      </c>
      <c r="AI424" s="1">
        <v>0</v>
      </c>
      <c r="AJ424" s="1">
        <v>0</v>
      </c>
      <c r="AK424" s="1">
        <v>0</v>
      </c>
      <c r="AL424" s="1">
        <v>0</v>
      </c>
      <c r="AM424" s="1">
        <v>0</v>
      </c>
      <c r="AN424" s="1">
        <v>0</v>
      </c>
      <c r="AO424" s="1">
        <v>0</v>
      </c>
      <c r="AP424" s="1">
        <v>0</v>
      </c>
      <c r="AQ424" s="1">
        <v>0</v>
      </c>
      <c r="AR424" s="2">
        <v>0</v>
      </c>
      <c r="AS424" s="2">
        <v>0</v>
      </c>
      <c r="AT424" s="2">
        <v>0</v>
      </c>
      <c r="AU424" s="2">
        <v>0</v>
      </c>
      <c r="AV424" s="2">
        <v>0</v>
      </c>
      <c r="AW424" s="2">
        <v>0</v>
      </c>
      <c r="AX424" s="2">
        <v>0</v>
      </c>
      <c r="AY424" s="2">
        <v>0</v>
      </c>
      <c r="AZ424" s="2">
        <v>0</v>
      </c>
      <c r="BA424" s="2">
        <v>0</v>
      </c>
      <c r="BB424" s="2">
        <v>0</v>
      </c>
      <c r="BC424" s="2">
        <v>0</v>
      </c>
      <c r="BD424" s="1">
        <v>15699</v>
      </c>
      <c r="BE424" s="1">
        <v>16800</v>
      </c>
      <c r="BF424" s="1">
        <v>18618</v>
      </c>
      <c r="BG424" s="1">
        <v>22320</v>
      </c>
      <c r="BH424" s="1">
        <v>18216</v>
      </c>
      <c r="BI424" s="1">
        <v>8311</v>
      </c>
      <c r="BJ424" s="1">
        <v>7182</v>
      </c>
      <c r="BK424" s="1">
        <v>9900</v>
      </c>
      <c r="BL424" s="1">
        <v>9498</v>
      </c>
      <c r="BM424" s="1">
        <v>14156</v>
      </c>
      <c r="BN424" s="1">
        <v>19482</v>
      </c>
      <c r="BO424" s="1">
        <v>20869</v>
      </c>
      <c r="BP424" s="1">
        <v>15699</v>
      </c>
      <c r="BQ424" s="1">
        <v>16800</v>
      </c>
      <c r="BR424" s="1">
        <v>18618</v>
      </c>
      <c r="BS424" s="1">
        <v>22320</v>
      </c>
      <c r="BT424" s="1">
        <v>18216</v>
      </c>
      <c r="BU424" s="1">
        <v>8311</v>
      </c>
      <c r="BV424" s="1">
        <v>7182</v>
      </c>
      <c r="BW424" s="1">
        <v>9900</v>
      </c>
      <c r="BX424" s="1">
        <v>9498</v>
      </c>
      <c r="BY424" s="1">
        <v>14156</v>
      </c>
      <c r="BZ424" s="1">
        <v>19482</v>
      </c>
      <c r="CA424" s="1">
        <v>20869</v>
      </c>
      <c r="CB424" s="1">
        <v>1724.42</v>
      </c>
      <c r="CC424" s="1">
        <v>1845.3920000000001</v>
      </c>
      <c r="CD424" s="1">
        <v>2044.9949999999999</v>
      </c>
      <c r="CE424" s="1">
        <v>2451.69</v>
      </c>
      <c r="CF424" s="1">
        <v>2000.9269999999999</v>
      </c>
      <c r="CG424" s="1">
        <v>912.90300000000002</v>
      </c>
      <c r="CH424" s="1">
        <v>788.90700000000004</v>
      </c>
      <c r="CI424" s="1">
        <v>1087.4480000000001</v>
      </c>
      <c r="CJ424" s="1">
        <v>1043.2349999999999</v>
      </c>
      <c r="CK424" s="1">
        <v>1554.9159999999999</v>
      </c>
      <c r="CL424" s="1">
        <v>2139.9</v>
      </c>
      <c r="CM424" s="1">
        <v>2292.2669999999998</v>
      </c>
      <c r="CN424" s="1">
        <v>0</v>
      </c>
      <c r="CO424" s="1">
        <v>0</v>
      </c>
      <c r="CP424" s="1">
        <v>181051</v>
      </c>
      <c r="CQ424" s="1">
        <v>181051</v>
      </c>
      <c r="CR424" s="1">
        <v>19887</v>
      </c>
      <c r="CS424">
        <v>2018</v>
      </c>
      <c r="CT424">
        <v>9103.9875295419115</v>
      </c>
      <c r="CV424">
        <v>0</v>
      </c>
      <c r="CW424">
        <v>0</v>
      </c>
    </row>
    <row r="425" spans="1:101">
      <c r="A425" s="100">
        <v>1488</v>
      </c>
      <c r="B425" t="s">
        <v>108</v>
      </c>
      <c r="C425" t="s">
        <v>109</v>
      </c>
      <c r="D425" t="s">
        <v>295</v>
      </c>
      <c r="E425" t="s">
        <v>281</v>
      </c>
      <c r="F425">
        <v>39006</v>
      </c>
      <c r="G425" s="103" t="s">
        <v>174</v>
      </c>
      <c r="H425" t="s">
        <v>113</v>
      </c>
      <c r="I425" t="s">
        <v>114</v>
      </c>
      <c r="J425" t="s">
        <v>8</v>
      </c>
      <c r="K425">
        <v>22</v>
      </c>
      <c r="L425">
        <v>2</v>
      </c>
      <c r="M425" t="s">
        <v>115</v>
      </c>
      <c r="N425" t="s">
        <v>235</v>
      </c>
      <c r="O425" t="s">
        <v>226</v>
      </c>
      <c r="P425" t="s">
        <v>236</v>
      </c>
      <c r="Q425" t="s">
        <v>118</v>
      </c>
      <c r="R425" t="s">
        <v>142</v>
      </c>
      <c r="S425" t="s">
        <v>8</v>
      </c>
      <c r="T425" s="1">
        <v>0</v>
      </c>
      <c r="U425" s="1">
        <v>0</v>
      </c>
      <c r="V425" s="1">
        <v>0</v>
      </c>
      <c r="W425" s="1">
        <v>0</v>
      </c>
      <c r="X425" s="1">
        <v>0</v>
      </c>
      <c r="Y425" s="1">
        <v>0</v>
      </c>
      <c r="Z425" s="1">
        <v>0</v>
      </c>
      <c r="AA425" s="1">
        <v>0</v>
      </c>
      <c r="AB425" s="1">
        <v>0</v>
      </c>
      <c r="AC425" s="1">
        <v>0</v>
      </c>
      <c r="AD425" s="1">
        <v>0</v>
      </c>
      <c r="AE425" s="1">
        <v>0</v>
      </c>
      <c r="AF425" s="1">
        <v>0</v>
      </c>
      <c r="AG425" s="1">
        <v>0</v>
      </c>
      <c r="AH425" s="1">
        <v>0</v>
      </c>
      <c r="AI425" s="1">
        <v>0</v>
      </c>
      <c r="AJ425" s="1">
        <v>0</v>
      </c>
      <c r="AK425" s="1">
        <v>0</v>
      </c>
      <c r="AL425" s="1">
        <v>0</v>
      </c>
      <c r="AM425" s="1">
        <v>0</v>
      </c>
      <c r="AN425" s="1">
        <v>0</v>
      </c>
      <c r="AO425" s="1">
        <v>0</v>
      </c>
      <c r="AP425" s="1">
        <v>0</v>
      </c>
      <c r="AQ425" s="1">
        <v>0</v>
      </c>
      <c r="AR425" s="2">
        <v>0</v>
      </c>
      <c r="AS425" s="2">
        <v>0</v>
      </c>
      <c r="AT425" s="2">
        <v>0</v>
      </c>
      <c r="AU425" s="2">
        <v>0</v>
      </c>
      <c r="AV425" s="2">
        <v>0</v>
      </c>
      <c r="AW425" s="2">
        <v>0</v>
      </c>
      <c r="AX425" s="2">
        <v>0</v>
      </c>
      <c r="AY425" s="2">
        <v>0</v>
      </c>
      <c r="AZ425" s="2">
        <v>0</v>
      </c>
      <c r="BA425" s="2">
        <v>0</v>
      </c>
      <c r="BB425" s="2">
        <v>0</v>
      </c>
      <c r="BC425" s="2">
        <v>0</v>
      </c>
      <c r="BD425" s="1">
        <v>27359</v>
      </c>
      <c r="BE425" s="1">
        <v>29278</v>
      </c>
      <c r="BF425" s="1">
        <v>32445</v>
      </c>
      <c r="BG425" s="1">
        <v>38897</v>
      </c>
      <c r="BH425" s="1">
        <v>31746</v>
      </c>
      <c r="BI425" s="1">
        <v>14484</v>
      </c>
      <c r="BJ425" s="1">
        <v>12516</v>
      </c>
      <c r="BK425" s="1">
        <v>17253</v>
      </c>
      <c r="BL425" s="1">
        <v>16551</v>
      </c>
      <c r="BM425" s="1">
        <v>24670</v>
      </c>
      <c r="BN425" s="1">
        <v>33951</v>
      </c>
      <c r="BO425" s="1">
        <v>36368</v>
      </c>
      <c r="BP425" s="1">
        <v>27359</v>
      </c>
      <c r="BQ425" s="1">
        <v>29278</v>
      </c>
      <c r="BR425" s="1">
        <v>32445</v>
      </c>
      <c r="BS425" s="1">
        <v>38897</v>
      </c>
      <c r="BT425" s="1">
        <v>31746</v>
      </c>
      <c r="BU425" s="1">
        <v>14484</v>
      </c>
      <c r="BV425" s="1">
        <v>12516</v>
      </c>
      <c r="BW425" s="1">
        <v>17253</v>
      </c>
      <c r="BX425" s="1">
        <v>16551</v>
      </c>
      <c r="BY425" s="1">
        <v>24670</v>
      </c>
      <c r="BZ425" s="1">
        <v>33951</v>
      </c>
      <c r="CA425" s="1">
        <v>36368</v>
      </c>
      <c r="CB425" s="1">
        <v>3005.1390000000001</v>
      </c>
      <c r="CC425" s="1">
        <v>3215.9580000000001</v>
      </c>
      <c r="CD425" s="1">
        <v>3563.8049999999998</v>
      </c>
      <c r="CE425" s="1">
        <v>4272.55</v>
      </c>
      <c r="CF425" s="1">
        <v>3487.0079999999998</v>
      </c>
      <c r="CG425" s="1">
        <v>1590.913</v>
      </c>
      <c r="CH425" s="1">
        <v>1374.826</v>
      </c>
      <c r="CI425" s="1">
        <v>1895.0909999999999</v>
      </c>
      <c r="CJ425" s="1">
        <v>1818.0429999999999</v>
      </c>
      <c r="CK425" s="1">
        <v>2709.7469999999998</v>
      </c>
      <c r="CL425" s="1">
        <v>3729.1959999999999</v>
      </c>
      <c r="CM425" s="1">
        <v>3994.7240000000002</v>
      </c>
      <c r="CN425" s="1">
        <v>0</v>
      </c>
      <c r="CO425" s="1">
        <v>0</v>
      </c>
      <c r="CP425" s="1">
        <v>315518</v>
      </c>
      <c r="CQ425" s="1">
        <v>315518</v>
      </c>
      <c r="CR425" s="1">
        <v>34657</v>
      </c>
      <c r="CS425">
        <v>2018</v>
      </c>
      <c r="CT425">
        <v>9104.0193900222184</v>
      </c>
      <c r="CV425">
        <v>0</v>
      </c>
      <c r="CW425">
        <v>0</v>
      </c>
    </row>
    <row r="426" spans="1:101">
      <c r="A426" s="100">
        <v>1491</v>
      </c>
      <c r="B426" t="s">
        <v>108</v>
      </c>
      <c r="C426" t="s">
        <v>109</v>
      </c>
      <c r="D426" t="s">
        <v>296</v>
      </c>
      <c r="E426" t="s">
        <v>281</v>
      </c>
      <c r="F426">
        <v>39006</v>
      </c>
      <c r="G426" s="103" t="s">
        <v>174</v>
      </c>
      <c r="H426" t="s">
        <v>113</v>
      </c>
      <c r="I426" t="s">
        <v>114</v>
      </c>
      <c r="J426" t="s">
        <v>8</v>
      </c>
      <c r="K426">
        <v>22</v>
      </c>
      <c r="L426">
        <v>2</v>
      </c>
      <c r="M426" t="s">
        <v>115</v>
      </c>
      <c r="N426" t="s">
        <v>235</v>
      </c>
      <c r="O426" t="s">
        <v>226</v>
      </c>
      <c r="P426" t="s">
        <v>236</v>
      </c>
      <c r="Q426" t="s">
        <v>118</v>
      </c>
      <c r="R426" t="s">
        <v>142</v>
      </c>
      <c r="S426" t="s">
        <v>8</v>
      </c>
      <c r="T426" s="1">
        <v>0</v>
      </c>
      <c r="U426" s="1">
        <v>0</v>
      </c>
      <c r="V426" s="1">
        <v>0</v>
      </c>
      <c r="W426" s="1">
        <v>0</v>
      </c>
      <c r="X426" s="1">
        <v>0</v>
      </c>
      <c r="Y426" s="1">
        <v>0</v>
      </c>
      <c r="Z426" s="1">
        <v>0</v>
      </c>
      <c r="AA426" s="1">
        <v>0</v>
      </c>
      <c r="AB426" s="1">
        <v>0</v>
      </c>
      <c r="AC426" s="1">
        <v>0</v>
      </c>
      <c r="AD426" s="1">
        <v>0</v>
      </c>
      <c r="AE426" s="1">
        <v>0</v>
      </c>
      <c r="AF426" s="1">
        <v>0</v>
      </c>
      <c r="AG426" s="1">
        <v>0</v>
      </c>
      <c r="AH426" s="1">
        <v>0</v>
      </c>
      <c r="AI426" s="1">
        <v>0</v>
      </c>
      <c r="AJ426" s="1">
        <v>0</v>
      </c>
      <c r="AK426" s="1">
        <v>0</v>
      </c>
      <c r="AL426" s="1">
        <v>0</v>
      </c>
      <c r="AM426" s="1">
        <v>0</v>
      </c>
      <c r="AN426" s="1">
        <v>0</v>
      </c>
      <c r="AO426" s="1">
        <v>0</v>
      </c>
      <c r="AP426" s="1">
        <v>0</v>
      </c>
      <c r="AQ426" s="1">
        <v>0</v>
      </c>
      <c r="AR426" s="2">
        <v>0</v>
      </c>
      <c r="AS426" s="2">
        <v>0</v>
      </c>
      <c r="AT426" s="2">
        <v>0</v>
      </c>
      <c r="AU426" s="2">
        <v>0</v>
      </c>
      <c r="AV426" s="2">
        <v>0</v>
      </c>
      <c r="AW426" s="2">
        <v>0</v>
      </c>
      <c r="AX426" s="2">
        <v>0</v>
      </c>
      <c r="AY426" s="2">
        <v>0</v>
      </c>
      <c r="AZ426" s="2">
        <v>0</v>
      </c>
      <c r="BA426" s="2">
        <v>0</v>
      </c>
      <c r="BB426" s="2">
        <v>0</v>
      </c>
      <c r="BC426" s="2">
        <v>0</v>
      </c>
      <c r="BD426" s="1">
        <v>111694</v>
      </c>
      <c r="BE426" s="1">
        <v>119529</v>
      </c>
      <c r="BF426" s="1">
        <v>132458</v>
      </c>
      <c r="BG426" s="1">
        <v>158800</v>
      </c>
      <c r="BH426" s="1">
        <v>129604</v>
      </c>
      <c r="BI426" s="1">
        <v>59130</v>
      </c>
      <c r="BJ426" s="1">
        <v>51099</v>
      </c>
      <c r="BK426" s="1">
        <v>70436</v>
      </c>
      <c r="BL426" s="1">
        <v>67572</v>
      </c>
      <c r="BM426" s="1">
        <v>100715</v>
      </c>
      <c r="BN426" s="1">
        <v>138605</v>
      </c>
      <c r="BO426" s="1">
        <v>148474</v>
      </c>
      <c r="BP426" s="1">
        <v>111694</v>
      </c>
      <c r="BQ426" s="1">
        <v>119529</v>
      </c>
      <c r="BR426" s="1">
        <v>132458</v>
      </c>
      <c r="BS426" s="1">
        <v>158800</v>
      </c>
      <c r="BT426" s="1">
        <v>129604</v>
      </c>
      <c r="BU426" s="1">
        <v>59130</v>
      </c>
      <c r="BV426" s="1">
        <v>51099</v>
      </c>
      <c r="BW426" s="1">
        <v>70436</v>
      </c>
      <c r="BX426" s="1">
        <v>67572</v>
      </c>
      <c r="BY426" s="1">
        <v>100715</v>
      </c>
      <c r="BZ426" s="1">
        <v>138605</v>
      </c>
      <c r="CA426" s="1">
        <v>148474</v>
      </c>
      <c r="CB426" s="1">
        <v>12268.643</v>
      </c>
      <c r="CC426" s="1">
        <v>13129.314</v>
      </c>
      <c r="CD426" s="1">
        <v>14549.419</v>
      </c>
      <c r="CE426" s="1">
        <v>17442.909</v>
      </c>
      <c r="CF426" s="1">
        <v>14235.888999999999</v>
      </c>
      <c r="CG426" s="1">
        <v>6494.9840000000004</v>
      </c>
      <c r="CH426" s="1">
        <v>5612.7969999999996</v>
      </c>
      <c r="CI426" s="1">
        <v>7736.8069999999998</v>
      </c>
      <c r="CJ426" s="1">
        <v>7422.2529999999997</v>
      </c>
      <c r="CK426" s="1">
        <v>11062.681</v>
      </c>
      <c r="CL426" s="1">
        <v>15224.635</v>
      </c>
      <c r="CM426" s="1">
        <v>16308.669</v>
      </c>
      <c r="CN426" s="1">
        <v>0</v>
      </c>
      <c r="CO426" s="1">
        <v>0</v>
      </c>
      <c r="CP426" s="1">
        <v>1288116</v>
      </c>
      <c r="CQ426" s="1">
        <v>1288116</v>
      </c>
      <c r="CR426" s="1">
        <v>141489</v>
      </c>
      <c r="CS426">
        <v>2018</v>
      </c>
      <c r="CT426">
        <v>9104.001017746963</v>
      </c>
      <c r="CV426">
        <v>0</v>
      </c>
      <c r="CW426">
        <v>0</v>
      </c>
    </row>
    <row r="427" spans="1:101">
      <c r="A427" s="100">
        <v>1492</v>
      </c>
      <c r="B427" t="s">
        <v>108</v>
      </c>
      <c r="C427" t="s">
        <v>109</v>
      </c>
      <c r="D427" t="s">
        <v>297</v>
      </c>
      <c r="E427" t="s">
        <v>281</v>
      </c>
      <c r="F427">
        <v>39006</v>
      </c>
      <c r="G427" s="103" t="s">
        <v>174</v>
      </c>
      <c r="H427" t="s">
        <v>113</v>
      </c>
      <c r="I427" t="s">
        <v>114</v>
      </c>
      <c r="J427" t="s">
        <v>8</v>
      </c>
      <c r="K427">
        <v>22</v>
      </c>
      <c r="L427">
        <v>2</v>
      </c>
      <c r="M427" t="s">
        <v>115</v>
      </c>
      <c r="N427" t="s">
        <v>235</v>
      </c>
      <c r="O427" t="s">
        <v>226</v>
      </c>
      <c r="P427" t="s">
        <v>236</v>
      </c>
      <c r="Q427" t="s">
        <v>118</v>
      </c>
      <c r="R427" t="s">
        <v>142</v>
      </c>
      <c r="S427" t="s">
        <v>8</v>
      </c>
      <c r="T427" s="1">
        <v>0</v>
      </c>
      <c r="U427" s="1">
        <v>0</v>
      </c>
      <c r="V427" s="1">
        <v>0</v>
      </c>
      <c r="W427" s="1">
        <v>0</v>
      </c>
      <c r="X427" s="1">
        <v>0</v>
      </c>
      <c r="Y427" s="1">
        <v>0</v>
      </c>
      <c r="Z427" s="1">
        <v>0</v>
      </c>
      <c r="AA427" s="1">
        <v>0</v>
      </c>
      <c r="AB427" s="1">
        <v>0</v>
      </c>
      <c r="AC427" s="1">
        <v>0</v>
      </c>
      <c r="AD427" s="1">
        <v>0</v>
      </c>
      <c r="AE427" s="1">
        <v>0</v>
      </c>
      <c r="AF427" s="1">
        <v>0</v>
      </c>
      <c r="AG427" s="1">
        <v>0</v>
      </c>
      <c r="AH427" s="1">
        <v>0</v>
      </c>
      <c r="AI427" s="1">
        <v>0</v>
      </c>
      <c r="AJ427" s="1">
        <v>0</v>
      </c>
      <c r="AK427" s="1">
        <v>0</v>
      </c>
      <c r="AL427" s="1">
        <v>0</v>
      </c>
      <c r="AM427" s="1">
        <v>0</v>
      </c>
      <c r="AN427" s="1">
        <v>0</v>
      </c>
      <c r="AO427" s="1">
        <v>0</v>
      </c>
      <c r="AP427" s="1">
        <v>0</v>
      </c>
      <c r="AQ427" s="1">
        <v>0</v>
      </c>
      <c r="AR427" s="2">
        <v>0</v>
      </c>
      <c r="AS427" s="2">
        <v>0</v>
      </c>
      <c r="AT427" s="2">
        <v>0</v>
      </c>
      <c r="AU427" s="2">
        <v>0</v>
      </c>
      <c r="AV427" s="2">
        <v>0</v>
      </c>
      <c r="AW427" s="2">
        <v>0</v>
      </c>
      <c r="AX427" s="2">
        <v>0</v>
      </c>
      <c r="AY427" s="2">
        <v>0</v>
      </c>
      <c r="AZ427" s="2">
        <v>0</v>
      </c>
      <c r="BA427" s="2">
        <v>0</v>
      </c>
      <c r="BB427" s="2">
        <v>0</v>
      </c>
      <c r="BC427" s="2">
        <v>0</v>
      </c>
      <c r="BD427" s="1">
        <v>150029</v>
      </c>
      <c r="BE427" s="1">
        <v>160553</v>
      </c>
      <c r="BF427" s="1">
        <v>177919</v>
      </c>
      <c r="BG427" s="1">
        <v>213303</v>
      </c>
      <c r="BH427" s="1">
        <v>174085</v>
      </c>
      <c r="BI427" s="1">
        <v>79425</v>
      </c>
      <c r="BJ427" s="1">
        <v>68637</v>
      </c>
      <c r="BK427" s="1">
        <v>94610</v>
      </c>
      <c r="BL427" s="1">
        <v>90764</v>
      </c>
      <c r="BM427" s="1">
        <v>135281</v>
      </c>
      <c r="BN427" s="1">
        <v>186176</v>
      </c>
      <c r="BO427" s="1">
        <v>199433</v>
      </c>
      <c r="BP427" s="1">
        <v>150029</v>
      </c>
      <c r="BQ427" s="1">
        <v>160553</v>
      </c>
      <c r="BR427" s="1">
        <v>177919</v>
      </c>
      <c r="BS427" s="1">
        <v>213303</v>
      </c>
      <c r="BT427" s="1">
        <v>174085</v>
      </c>
      <c r="BU427" s="1">
        <v>79425</v>
      </c>
      <c r="BV427" s="1">
        <v>68637</v>
      </c>
      <c r="BW427" s="1">
        <v>94610</v>
      </c>
      <c r="BX427" s="1">
        <v>90764</v>
      </c>
      <c r="BY427" s="1">
        <v>135281</v>
      </c>
      <c r="BZ427" s="1">
        <v>186176</v>
      </c>
      <c r="CA427" s="1">
        <v>199433</v>
      </c>
      <c r="CB427" s="1">
        <v>16479.413</v>
      </c>
      <c r="CC427" s="1">
        <v>17635.476999999999</v>
      </c>
      <c r="CD427" s="1">
        <v>19542.983</v>
      </c>
      <c r="CE427" s="1">
        <v>23429.559000000001</v>
      </c>
      <c r="CF427" s="1">
        <v>19121.845000000001</v>
      </c>
      <c r="CG427" s="1">
        <v>8724.1530000000002</v>
      </c>
      <c r="CH427" s="1">
        <v>7539.1869999999999</v>
      </c>
      <c r="CI427" s="1">
        <v>10392.187</v>
      </c>
      <c r="CJ427" s="1">
        <v>9969.6740000000009</v>
      </c>
      <c r="CK427" s="1">
        <v>14859.548000000001</v>
      </c>
      <c r="CL427" s="1">
        <v>20449.941999999999</v>
      </c>
      <c r="CM427" s="1">
        <v>21906.031999999999</v>
      </c>
      <c r="CN427" s="1">
        <v>0</v>
      </c>
      <c r="CO427" s="1">
        <v>0</v>
      </c>
      <c r="CP427" s="1">
        <v>1730215</v>
      </c>
      <c r="CQ427" s="1">
        <v>1730215</v>
      </c>
      <c r="CR427" s="1">
        <v>190050</v>
      </c>
      <c r="CS427">
        <v>2018</v>
      </c>
      <c r="CT427">
        <v>9103.9989476453557</v>
      </c>
      <c r="CV427">
        <v>0</v>
      </c>
      <c r="CW427">
        <v>0</v>
      </c>
    </row>
    <row r="428" spans="1:101">
      <c r="A428" s="100">
        <v>1493</v>
      </c>
      <c r="B428" t="s">
        <v>108</v>
      </c>
      <c r="C428" t="s">
        <v>109</v>
      </c>
      <c r="D428" t="s">
        <v>298</v>
      </c>
      <c r="E428" t="s">
        <v>281</v>
      </c>
      <c r="F428">
        <v>39006</v>
      </c>
      <c r="G428" s="103" t="s">
        <v>174</v>
      </c>
      <c r="H428" t="s">
        <v>113</v>
      </c>
      <c r="I428" t="s">
        <v>114</v>
      </c>
      <c r="J428" t="s">
        <v>8</v>
      </c>
      <c r="K428">
        <v>22</v>
      </c>
      <c r="L428">
        <v>2</v>
      </c>
      <c r="M428" t="s">
        <v>115</v>
      </c>
      <c r="N428" t="s">
        <v>235</v>
      </c>
      <c r="O428" t="s">
        <v>226</v>
      </c>
      <c r="P428" t="s">
        <v>236</v>
      </c>
      <c r="Q428" t="s">
        <v>118</v>
      </c>
      <c r="R428" t="s">
        <v>142</v>
      </c>
      <c r="S428" t="s">
        <v>8</v>
      </c>
      <c r="T428" s="1">
        <v>0</v>
      </c>
      <c r="U428" s="1">
        <v>0</v>
      </c>
      <c r="V428" s="1">
        <v>0</v>
      </c>
      <c r="W428" s="1">
        <v>0</v>
      </c>
      <c r="X428" s="1">
        <v>0</v>
      </c>
      <c r="Y428" s="1">
        <v>0</v>
      </c>
      <c r="Z428" s="1">
        <v>0</v>
      </c>
      <c r="AA428" s="1">
        <v>0</v>
      </c>
      <c r="AB428" s="1">
        <v>0</v>
      </c>
      <c r="AC428" s="1">
        <v>0</v>
      </c>
      <c r="AD428" s="1">
        <v>0</v>
      </c>
      <c r="AE428" s="1">
        <v>0</v>
      </c>
      <c r="AF428" s="1">
        <v>0</v>
      </c>
      <c r="AG428" s="1">
        <v>0</v>
      </c>
      <c r="AH428" s="1">
        <v>0</v>
      </c>
      <c r="AI428" s="1">
        <v>0</v>
      </c>
      <c r="AJ428" s="1">
        <v>0</v>
      </c>
      <c r="AK428" s="1">
        <v>0</v>
      </c>
      <c r="AL428" s="1">
        <v>0</v>
      </c>
      <c r="AM428" s="1">
        <v>0</v>
      </c>
      <c r="AN428" s="1">
        <v>0</v>
      </c>
      <c r="AO428" s="1">
        <v>0</v>
      </c>
      <c r="AP428" s="1">
        <v>0</v>
      </c>
      <c r="AQ428" s="1">
        <v>0</v>
      </c>
      <c r="AR428" s="2">
        <v>0</v>
      </c>
      <c r="AS428" s="2">
        <v>0</v>
      </c>
      <c r="AT428" s="2">
        <v>0</v>
      </c>
      <c r="AU428" s="2">
        <v>0</v>
      </c>
      <c r="AV428" s="2">
        <v>0</v>
      </c>
      <c r="AW428" s="2">
        <v>0</v>
      </c>
      <c r="AX428" s="2">
        <v>0</v>
      </c>
      <c r="AY428" s="2">
        <v>0</v>
      </c>
      <c r="AZ428" s="2">
        <v>0</v>
      </c>
      <c r="BA428" s="2">
        <v>0</v>
      </c>
      <c r="BB428" s="2">
        <v>0</v>
      </c>
      <c r="BC428" s="2">
        <v>0</v>
      </c>
      <c r="BD428" s="1">
        <v>31560</v>
      </c>
      <c r="BE428" s="1">
        <v>33774</v>
      </c>
      <c r="BF428" s="1">
        <v>37427</v>
      </c>
      <c r="BG428" s="1">
        <v>44870</v>
      </c>
      <c r="BH428" s="1">
        <v>36621</v>
      </c>
      <c r="BI428" s="1">
        <v>16708</v>
      </c>
      <c r="BJ428" s="1">
        <v>14438</v>
      </c>
      <c r="BK428" s="1">
        <v>19902</v>
      </c>
      <c r="BL428" s="1">
        <v>19093</v>
      </c>
      <c r="BM428" s="1">
        <v>28458</v>
      </c>
      <c r="BN428" s="1">
        <v>39164</v>
      </c>
      <c r="BO428" s="1">
        <v>41953</v>
      </c>
      <c r="BP428" s="1">
        <v>31560</v>
      </c>
      <c r="BQ428" s="1">
        <v>33774</v>
      </c>
      <c r="BR428" s="1">
        <v>37427</v>
      </c>
      <c r="BS428" s="1">
        <v>44870</v>
      </c>
      <c r="BT428" s="1">
        <v>36621</v>
      </c>
      <c r="BU428" s="1">
        <v>16708</v>
      </c>
      <c r="BV428" s="1">
        <v>14438</v>
      </c>
      <c r="BW428" s="1">
        <v>19902</v>
      </c>
      <c r="BX428" s="1">
        <v>19093</v>
      </c>
      <c r="BY428" s="1">
        <v>28458</v>
      </c>
      <c r="BZ428" s="1">
        <v>39164</v>
      </c>
      <c r="CA428" s="1">
        <v>41953</v>
      </c>
      <c r="CB428" s="1">
        <v>3466.616</v>
      </c>
      <c r="CC428" s="1">
        <v>3709.8069999999998</v>
      </c>
      <c r="CD428" s="1">
        <v>4111.07</v>
      </c>
      <c r="CE428" s="1">
        <v>4928.652</v>
      </c>
      <c r="CF428" s="1">
        <v>4022.48</v>
      </c>
      <c r="CG428" s="1">
        <v>1835.2159999999999</v>
      </c>
      <c r="CH428" s="1">
        <v>1585.9469999999999</v>
      </c>
      <c r="CI428" s="1">
        <v>2186.105</v>
      </c>
      <c r="CJ428" s="1">
        <v>2097.2249999999999</v>
      </c>
      <c r="CK428" s="1">
        <v>3125.8609999999999</v>
      </c>
      <c r="CL428" s="1">
        <v>4301.8590000000004</v>
      </c>
      <c r="CM428" s="1">
        <v>4608.1620000000003</v>
      </c>
      <c r="CN428" s="1">
        <v>0</v>
      </c>
      <c r="CO428" s="1">
        <v>0</v>
      </c>
      <c r="CP428" s="1">
        <v>363968</v>
      </c>
      <c r="CQ428" s="1">
        <v>363968</v>
      </c>
      <c r="CR428" s="1">
        <v>39979</v>
      </c>
      <c r="CS428">
        <v>2018</v>
      </c>
      <c r="CT428">
        <v>9103.979589284374</v>
      </c>
      <c r="CV428">
        <v>0</v>
      </c>
      <c r="CW428">
        <v>0</v>
      </c>
    </row>
    <row r="429" spans="1:101">
      <c r="A429" s="100">
        <v>1497</v>
      </c>
      <c r="B429" t="s">
        <v>108</v>
      </c>
      <c r="C429" t="s">
        <v>109</v>
      </c>
      <c r="D429" t="s">
        <v>299</v>
      </c>
      <c r="E429" t="s">
        <v>300</v>
      </c>
      <c r="F429">
        <v>56854</v>
      </c>
      <c r="G429" s="103" t="s">
        <v>174</v>
      </c>
      <c r="H429" t="s">
        <v>113</v>
      </c>
      <c r="I429" t="s">
        <v>114</v>
      </c>
      <c r="J429" t="s">
        <v>8</v>
      </c>
      <c r="K429">
        <v>22</v>
      </c>
      <c r="L429">
        <v>2</v>
      </c>
      <c r="M429" t="s">
        <v>115</v>
      </c>
      <c r="N429" t="s">
        <v>235</v>
      </c>
      <c r="O429" t="s">
        <v>226</v>
      </c>
      <c r="P429" t="s">
        <v>236</v>
      </c>
      <c r="Q429" t="s">
        <v>118</v>
      </c>
      <c r="R429" t="s">
        <v>142</v>
      </c>
      <c r="S429" t="s">
        <v>8</v>
      </c>
      <c r="T429" s="1">
        <v>0</v>
      </c>
      <c r="U429" s="1">
        <v>0</v>
      </c>
      <c r="V429" s="1">
        <v>0</v>
      </c>
      <c r="W429" s="1">
        <v>0</v>
      </c>
      <c r="X429" s="1">
        <v>0</v>
      </c>
      <c r="Y429" s="1">
        <v>0</v>
      </c>
      <c r="Z429" s="1">
        <v>0</v>
      </c>
      <c r="AA429" s="1">
        <v>0</v>
      </c>
      <c r="AB429" s="1">
        <v>0</v>
      </c>
      <c r="AC429" s="1">
        <v>0</v>
      </c>
      <c r="AD429" s="1">
        <v>0</v>
      </c>
      <c r="AE429" s="1">
        <v>0</v>
      </c>
      <c r="AF429" s="1">
        <v>0</v>
      </c>
      <c r="AG429" s="1">
        <v>0</v>
      </c>
      <c r="AH429" s="1">
        <v>0</v>
      </c>
      <c r="AI429" s="1">
        <v>0</v>
      </c>
      <c r="AJ429" s="1">
        <v>0</v>
      </c>
      <c r="AK429" s="1">
        <v>0</v>
      </c>
      <c r="AL429" s="1">
        <v>0</v>
      </c>
      <c r="AM429" s="1">
        <v>0</v>
      </c>
      <c r="AN429" s="1">
        <v>0</v>
      </c>
      <c r="AO429" s="1">
        <v>0</v>
      </c>
      <c r="AP429" s="1">
        <v>0</v>
      </c>
      <c r="AQ429" s="1">
        <v>0</v>
      </c>
      <c r="AR429" s="2">
        <v>0</v>
      </c>
      <c r="AS429" s="2">
        <v>0</v>
      </c>
      <c r="AT429" s="2">
        <v>0</v>
      </c>
      <c r="AU429" s="2">
        <v>0</v>
      </c>
      <c r="AV429" s="2">
        <v>0</v>
      </c>
      <c r="AW429" s="2">
        <v>0</v>
      </c>
      <c r="AX429" s="2">
        <v>0</v>
      </c>
      <c r="AY429" s="2">
        <v>0</v>
      </c>
      <c r="AZ429" s="2">
        <v>0</v>
      </c>
      <c r="BA429" s="2">
        <v>0</v>
      </c>
      <c r="BB429" s="2">
        <v>0</v>
      </c>
      <c r="BC429" s="2">
        <v>0</v>
      </c>
      <c r="BD429" s="1">
        <v>6819</v>
      </c>
      <c r="BE429" s="1">
        <v>7297</v>
      </c>
      <c r="BF429" s="1">
        <v>8087</v>
      </c>
      <c r="BG429" s="1">
        <v>9695</v>
      </c>
      <c r="BH429" s="1">
        <v>7912</v>
      </c>
      <c r="BI429" s="1">
        <v>3610</v>
      </c>
      <c r="BJ429" s="1">
        <v>3120</v>
      </c>
      <c r="BK429" s="1">
        <v>4300</v>
      </c>
      <c r="BL429" s="1">
        <v>4125</v>
      </c>
      <c r="BM429" s="1">
        <v>6149</v>
      </c>
      <c r="BN429" s="1">
        <v>8462</v>
      </c>
      <c r="BO429" s="1">
        <v>9064</v>
      </c>
      <c r="BP429" s="1">
        <v>6819</v>
      </c>
      <c r="BQ429" s="1">
        <v>7297</v>
      </c>
      <c r="BR429" s="1">
        <v>8087</v>
      </c>
      <c r="BS429" s="1">
        <v>9695</v>
      </c>
      <c r="BT429" s="1">
        <v>7912</v>
      </c>
      <c r="BU429" s="1">
        <v>3610</v>
      </c>
      <c r="BV429" s="1">
        <v>3120</v>
      </c>
      <c r="BW429" s="1">
        <v>4300</v>
      </c>
      <c r="BX429" s="1">
        <v>4125</v>
      </c>
      <c r="BY429" s="1">
        <v>6149</v>
      </c>
      <c r="BZ429" s="1">
        <v>8462</v>
      </c>
      <c r="CA429" s="1">
        <v>9064</v>
      </c>
      <c r="CB429" s="1">
        <v>749.01</v>
      </c>
      <c r="CC429" s="1">
        <v>801.55399999999997</v>
      </c>
      <c r="CD429" s="1">
        <v>888.25199999999995</v>
      </c>
      <c r="CE429" s="1">
        <v>1064.9010000000001</v>
      </c>
      <c r="CF429" s="1">
        <v>869.11099999999999</v>
      </c>
      <c r="CG429" s="1">
        <v>396.52300000000002</v>
      </c>
      <c r="CH429" s="1">
        <v>342.66500000000002</v>
      </c>
      <c r="CI429" s="1">
        <v>472.33699999999999</v>
      </c>
      <c r="CJ429" s="1">
        <v>453.13400000000001</v>
      </c>
      <c r="CK429" s="1">
        <v>675.38400000000001</v>
      </c>
      <c r="CL429" s="1">
        <v>929.47400000000005</v>
      </c>
      <c r="CM429" s="1">
        <v>995.65499999999997</v>
      </c>
      <c r="CN429" s="1">
        <v>0</v>
      </c>
      <c r="CO429" s="1">
        <v>0</v>
      </c>
      <c r="CP429" s="1">
        <v>78640</v>
      </c>
      <c r="CQ429" s="1">
        <v>78640</v>
      </c>
      <c r="CR429" s="1">
        <v>8638</v>
      </c>
      <c r="CS429">
        <v>2018</v>
      </c>
      <c r="CT429">
        <v>9103.9592498263482</v>
      </c>
      <c r="CV429">
        <v>0</v>
      </c>
      <c r="CW429">
        <v>0</v>
      </c>
    </row>
    <row r="430" spans="1:101">
      <c r="A430" s="100">
        <v>1498</v>
      </c>
      <c r="B430" t="s">
        <v>108</v>
      </c>
      <c r="C430" t="s">
        <v>109</v>
      </c>
      <c r="D430" t="s">
        <v>301</v>
      </c>
      <c r="E430" t="s">
        <v>300</v>
      </c>
      <c r="F430">
        <v>56854</v>
      </c>
      <c r="G430" s="103" t="s">
        <v>174</v>
      </c>
      <c r="H430" t="s">
        <v>113</v>
      </c>
      <c r="I430" t="s">
        <v>114</v>
      </c>
      <c r="J430" t="s">
        <v>8</v>
      </c>
      <c r="K430">
        <v>22</v>
      </c>
      <c r="L430">
        <v>2</v>
      </c>
      <c r="M430" t="s">
        <v>115</v>
      </c>
      <c r="N430" t="s">
        <v>235</v>
      </c>
      <c r="O430" t="s">
        <v>226</v>
      </c>
      <c r="P430" t="s">
        <v>236</v>
      </c>
      <c r="Q430" t="s">
        <v>118</v>
      </c>
      <c r="R430" t="s">
        <v>142</v>
      </c>
      <c r="S430" t="s">
        <v>8</v>
      </c>
      <c r="T430" s="1">
        <v>0</v>
      </c>
      <c r="U430" s="1">
        <v>0</v>
      </c>
      <c r="V430" s="1">
        <v>0</v>
      </c>
      <c r="W430" s="1">
        <v>0</v>
      </c>
      <c r="X430" s="1">
        <v>0</v>
      </c>
      <c r="Y430" s="1">
        <v>0</v>
      </c>
      <c r="Z430" s="1">
        <v>0</v>
      </c>
      <c r="AA430" s="1">
        <v>0</v>
      </c>
      <c r="AB430" s="1">
        <v>0</v>
      </c>
      <c r="AC430" s="1">
        <v>0</v>
      </c>
      <c r="AD430" s="1">
        <v>0</v>
      </c>
      <c r="AE430" s="1">
        <v>0</v>
      </c>
      <c r="AF430" s="1">
        <v>0</v>
      </c>
      <c r="AG430" s="1">
        <v>0</v>
      </c>
      <c r="AH430" s="1">
        <v>0</v>
      </c>
      <c r="AI430" s="1">
        <v>0</v>
      </c>
      <c r="AJ430" s="1">
        <v>0</v>
      </c>
      <c r="AK430" s="1">
        <v>0</v>
      </c>
      <c r="AL430" s="1">
        <v>0</v>
      </c>
      <c r="AM430" s="1">
        <v>0</v>
      </c>
      <c r="AN430" s="1">
        <v>0</v>
      </c>
      <c r="AO430" s="1">
        <v>0</v>
      </c>
      <c r="AP430" s="1">
        <v>0</v>
      </c>
      <c r="AQ430" s="1">
        <v>0</v>
      </c>
      <c r="AR430" s="2">
        <v>0</v>
      </c>
      <c r="AS430" s="2">
        <v>0</v>
      </c>
      <c r="AT430" s="2">
        <v>0</v>
      </c>
      <c r="AU430" s="2">
        <v>0</v>
      </c>
      <c r="AV430" s="2">
        <v>0</v>
      </c>
      <c r="AW430" s="2">
        <v>0</v>
      </c>
      <c r="AX430" s="2">
        <v>0</v>
      </c>
      <c r="AY430" s="2">
        <v>0</v>
      </c>
      <c r="AZ430" s="2">
        <v>0</v>
      </c>
      <c r="BA430" s="2">
        <v>0</v>
      </c>
      <c r="BB430" s="2">
        <v>0</v>
      </c>
      <c r="BC430" s="2">
        <v>0</v>
      </c>
      <c r="BD430" s="1">
        <v>3880</v>
      </c>
      <c r="BE430" s="1">
        <v>4152</v>
      </c>
      <c r="BF430" s="1">
        <v>4601</v>
      </c>
      <c r="BG430" s="1">
        <v>5516</v>
      </c>
      <c r="BH430" s="1">
        <v>4502</v>
      </c>
      <c r="BI430" s="1">
        <v>2054</v>
      </c>
      <c r="BJ430" s="1">
        <v>1775</v>
      </c>
      <c r="BK430" s="1">
        <v>2447</v>
      </c>
      <c r="BL430" s="1">
        <v>2347</v>
      </c>
      <c r="BM430" s="1">
        <v>3499</v>
      </c>
      <c r="BN430" s="1">
        <v>4815</v>
      </c>
      <c r="BO430" s="1">
        <v>5158</v>
      </c>
      <c r="BP430" s="1">
        <v>3880</v>
      </c>
      <c r="BQ430" s="1">
        <v>4152</v>
      </c>
      <c r="BR430" s="1">
        <v>4601</v>
      </c>
      <c r="BS430" s="1">
        <v>5516</v>
      </c>
      <c r="BT430" s="1">
        <v>4502</v>
      </c>
      <c r="BU430" s="1">
        <v>2054</v>
      </c>
      <c r="BV430" s="1">
        <v>1775</v>
      </c>
      <c r="BW430" s="1">
        <v>2447</v>
      </c>
      <c r="BX430" s="1">
        <v>2347</v>
      </c>
      <c r="BY430" s="1">
        <v>3499</v>
      </c>
      <c r="BZ430" s="1">
        <v>4815</v>
      </c>
      <c r="CA430" s="1">
        <v>5158</v>
      </c>
      <c r="CB430" s="1">
        <v>426.18299999999999</v>
      </c>
      <c r="CC430" s="1">
        <v>456.08199999999999</v>
      </c>
      <c r="CD430" s="1">
        <v>505.41300000000001</v>
      </c>
      <c r="CE430" s="1">
        <v>605.92600000000004</v>
      </c>
      <c r="CF430" s="1">
        <v>494.52199999999999</v>
      </c>
      <c r="CG430" s="1">
        <v>225.62100000000001</v>
      </c>
      <c r="CH430" s="1">
        <v>194.976</v>
      </c>
      <c r="CI430" s="1">
        <v>268.75900000000001</v>
      </c>
      <c r="CJ430" s="1">
        <v>257.83199999999999</v>
      </c>
      <c r="CK430" s="1">
        <v>384.29199999999997</v>
      </c>
      <c r="CL430" s="1">
        <v>528.86900000000003</v>
      </c>
      <c r="CM430" s="1">
        <v>566.52499999999998</v>
      </c>
      <c r="CN430" s="1">
        <v>0</v>
      </c>
      <c r="CO430" s="1">
        <v>0</v>
      </c>
      <c r="CP430" s="1">
        <v>44746</v>
      </c>
      <c r="CQ430" s="1">
        <v>44746</v>
      </c>
      <c r="CR430" s="1">
        <v>4915</v>
      </c>
      <c r="CS430">
        <v>2018</v>
      </c>
      <c r="CT430">
        <v>9103.9674465920652</v>
      </c>
      <c r="CV430">
        <v>0</v>
      </c>
      <c r="CW430">
        <v>0</v>
      </c>
    </row>
    <row r="431" spans="1:101">
      <c r="A431" s="100">
        <v>1500</v>
      </c>
      <c r="B431" t="s">
        <v>108</v>
      </c>
      <c r="C431" t="s">
        <v>109</v>
      </c>
      <c r="D431" t="s">
        <v>302</v>
      </c>
      <c r="E431" t="s">
        <v>300</v>
      </c>
      <c r="F431">
        <v>56854</v>
      </c>
      <c r="G431" s="103" t="s">
        <v>174</v>
      </c>
      <c r="H431" t="s">
        <v>113</v>
      </c>
      <c r="I431" t="s">
        <v>114</v>
      </c>
      <c r="J431" t="s">
        <v>8</v>
      </c>
      <c r="K431">
        <v>22</v>
      </c>
      <c r="L431">
        <v>2</v>
      </c>
      <c r="M431" t="s">
        <v>115</v>
      </c>
      <c r="N431" t="s">
        <v>235</v>
      </c>
      <c r="O431" t="s">
        <v>226</v>
      </c>
      <c r="P431" t="s">
        <v>236</v>
      </c>
      <c r="Q431" t="s">
        <v>118</v>
      </c>
      <c r="R431" t="s">
        <v>142</v>
      </c>
      <c r="S431" t="s">
        <v>8</v>
      </c>
      <c r="T431" s="1">
        <v>0</v>
      </c>
      <c r="U431" s="1">
        <v>0</v>
      </c>
      <c r="V431" s="1">
        <v>0</v>
      </c>
      <c r="W431" s="1">
        <v>0</v>
      </c>
      <c r="X431" s="1">
        <v>0</v>
      </c>
      <c r="Y431" s="1">
        <v>0</v>
      </c>
      <c r="Z431" s="1">
        <v>0</v>
      </c>
      <c r="AA431" s="1">
        <v>0</v>
      </c>
      <c r="AB431" s="1">
        <v>0</v>
      </c>
      <c r="AC431" s="1">
        <v>0</v>
      </c>
      <c r="AD431" s="1">
        <v>0</v>
      </c>
      <c r="AE431" s="1">
        <v>0</v>
      </c>
      <c r="AF431" s="1">
        <v>0</v>
      </c>
      <c r="AG431" s="1">
        <v>0</v>
      </c>
      <c r="AH431" s="1">
        <v>0</v>
      </c>
      <c r="AI431" s="1">
        <v>0</v>
      </c>
      <c r="AJ431" s="1">
        <v>0</v>
      </c>
      <c r="AK431" s="1">
        <v>0</v>
      </c>
      <c r="AL431" s="1">
        <v>0</v>
      </c>
      <c r="AM431" s="1">
        <v>0</v>
      </c>
      <c r="AN431" s="1">
        <v>0</v>
      </c>
      <c r="AO431" s="1">
        <v>0</v>
      </c>
      <c r="AP431" s="1">
        <v>0</v>
      </c>
      <c r="AQ431" s="1">
        <v>0</v>
      </c>
      <c r="AR431" s="2">
        <v>0</v>
      </c>
      <c r="AS431" s="2">
        <v>0</v>
      </c>
      <c r="AT431" s="2">
        <v>0</v>
      </c>
      <c r="AU431" s="2">
        <v>0</v>
      </c>
      <c r="AV431" s="2">
        <v>0</v>
      </c>
      <c r="AW431" s="2">
        <v>0</v>
      </c>
      <c r="AX431" s="2">
        <v>0</v>
      </c>
      <c r="AY431" s="2">
        <v>0</v>
      </c>
      <c r="AZ431" s="2">
        <v>0</v>
      </c>
      <c r="BA431" s="2">
        <v>0</v>
      </c>
      <c r="BB431" s="2">
        <v>0</v>
      </c>
      <c r="BC431" s="2">
        <v>0</v>
      </c>
      <c r="BD431" s="1">
        <v>3681</v>
      </c>
      <c r="BE431" s="1">
        <v>3939</v>
      </c>
      <c r="BF431" s="1">
        <v>4365</v>
      </c>
      <c r="BG431" s="1">
        <v>5234</v>
      </c>
      <c r="BH431" s="1">
        <v>4271</v>
      </c>
      <c r="BI431" s="1">
        <v>1949</v>
      </c>
      <c r="BJ431" s="1">
        <v>1684</v>
      </c>
      <c r="BK431" s="1">
        <v>2321</v>
      </c>
      <c r="BL431" s="1">
        <v>2227</v>
      </c>
      <c r="BM431" s="1">
        <v>3319</v>
      </c>
      <c r="BN431" s="1">
        <v>4568</v>
      </c>
      <c r="BO431" s="1">
        <v>4893</v>
      </c>
      <c r="BP431" s="1">
        <v>3681</v>
      </c>
      <c r="BQ431" s="1">
        <v>3939</v>
      </c>
      <c r="BR431" s="1">
        <v>4365</v>
      </c>
      <c r="BS431" s="1">
        <v>5234</v>
      </c>
      <c r="BT431" s="1">
        <v>4271</v>
      </c>
      <c r="BU431" s="1">
        <v>1949</v>
      </c>
      <c r="BV431" s="1">
        <v>1684</v>
      </c>
      <c r="BW431" s="1">
        <v>2321</v>
      </c>
      <c r="BX431" s="1">
        <v>2227</v>
      </c>
      <c r="BY431" s="1">
        <v>3319</v>
      </c>
      <c r="BZ431" s="1">
        <v>4568</v>
      </c>
      <c r="CA431" s="1">
        <v>4893</v>
      </c>
      <c r="CB431" s="1">
        <v>404.33199999999999</v>
      </c>
      <c r="CC431" s="1">
        <v>432.69799999999998</v>
      </c>
      <c r="CD431" s="1">
        <v>479.5</v>
      </c>
      <c r="CE431" s="1">
        <v>574.85900000000004</v>
      </c>
      <c r="CF431" s="1">
        <v>469.16699999999997</v>
      </c>
      <c r="CG431" s="1">
        <v>214.053</v>
      </c>
      <c r="CH431" s="1">
        <v>184.97900000000001</v>
      </c>
      <c r="CI431" s="1">
        <v>254.97900000000001</v>
      </c>
      <c r="CJ431" s="1">
        <v>244.61199999999999</v>
      </c>
      <c r="CK431" s="1">
        <v>364.589</v>
      </c>
      <c r="CL431" s="1">
        <v>501.75299999999999</v>
      </c>
      <c r="CM431" s="1">
        <v>537.47900000000004</v>
      </c>
      <c r="CN431" s="1">
        <v>0</v>
      </c>
      <c r="CO431" s="1">
        <v>0</v>
      </c>
      <c r="CP431" s="1">
        <v>42451</v>
      </c>
      <c r="CQ431" s="1">
        <v>42451</v>
      </c>
      <c r="CR431" s="1">
        <v>4663</v>
      </c>
      <c r="CS431">
        <v>2018</v>
      </c>
      <c r="CT431">
        <v>9103.7958395882488</v>
      </c>
      <c r="CV431">
        <v>0</v>
      </c>
      <c r="CW431">
        <v>0</v>
      </c>
    </row>
    <row r="432" spans="1:101">
      <c r="A432" s="100">
        <v>1501</v>
      </c>
      <c r="B432" t="s">
        <v>108</v>
      </c>
      <c r="C432" t="s">
        <v>109</v>
      </c>
      <c r="D432" t="s">
        <v>303</v>
      </c>
      <c r="E432" t="s">
        <v>281</v>
      </c>
      <c r="F432">
        <v>39006</v>
      </c>
      <c r="G432" s="103" t="s">
        <v>174</v>
      </c>
      <c r="H432" t="s">
        <v>113</v>
      </c>
      <c r="I432" t="s">
        <v>114</v>
      </c>
      <c r="J432" t="s">
        <v>8</v>
      </c>
      <c r="K432">
        <v>22</v>
      </c>
      <c r="L432">
        <v>2</v>
      </c>
      <c r="M432" t="s">
        <v>115</v>
      </c>
      <c r="N432" t="s">
        <v>235</v>
      </c>
      <c r="O432" t="s">
        <v>226</v>
      </c>
      <c r="P432" t="s">
        <v>236</v>
      </c>
      <c r="Q432" t="s">
        <v>118</v>
      </c>
      <c r="R432" t="s">
        <v>142</v>
      </c>
      <c r="S432" t="s">
        <v>8</v>
      </c>
      <c r="T432" s="1">
        <v>0</v>
      </c>
      <c r="U432" s="1">
        <v>0</v>
      </c>
      <c r="V432" s="1">
        <v>0</v>
      </c>
      <c r="W432" s="1">
        <v>0</v>
      </c>
      <c r="X432" s="1">
        <v>0</v>
      </c>
      <c r="Y432" s="1">
        <v>0</v>
      </c>
      <c r="Z432" s="1">
        <v>0</v>
      </c>
      <c r="AA432" s="1">
        <v>0</v>
      </c>
      <c r="AB432" s="1">
        <v>0</v>
      </c>
      <c r="AC432" s="1">
        <v>0</v>
      </c>
      <c r="AD432" s="1">
        <v>0</v>
      </c>
      <c r="AE432" s="1">
        <v>0</v>
      </c>
      <c r="AF432" s="1">
        <v>0</v>
      </c>
      <c r="AG432" s="1">
        <v>0</v>
      </c>
      <c r="AH432" s="1">
        <v>0</v>
      </c>
      <c r="AI432" s="1">
        <v>0</v>
      </c>
      <c r="AJ432" s="1">
        <v>0</v>
      </c>
      <c r="AK432" s="1">
        <v>0</v>
      </c>
      <c r="AL432" s="1">
        <v>0</v>
      </c>
      <c r="AM432" s="1">
        <v>0</v>
      </c>
      <c r="AN432" s="1">
        <v>0</v>
      </c>
      <c r="AO432" s="1">
        <v>0</v>
      </c>
      <c r="AP432" s="1">
        <v>0</v>
      </c>
      <c r="AQ432" s="1">
        <v>0</v>
      </c>
      <c r="AR432" s="2">
        <v>0</v>
      </c>
      <c r="AS432" s="2">
        <v>0</v>
      </c>
      <c r="AT432" s="2">
        <v>0</v>
      </c>
      <c r="AU432" s="2">
        <v>0</v>
      </c>
      <c r="AV432" s="2">
        <v>0</v>
      </c>
      <c r="AW432" s="2">
        <v>0</v>
      </c>
      <c r="AX432" s="2">
        <v>0</v>
      </c>
      <c r="AY432" s="2">
        <v>0</v>
      </c>
      <c r="AZ432" s="2">
        <v>0</v>
      </c>
      <c r="BA432" s="2">
        <v>0</v>
      </c>
      <c r="BB432" s="2">
        <v>0</v>
      </c>
      <c r="BC432" s="2">
        <v>0</v>
      </c>
      <c r="BD432" s="1">
        <v>8124</v>
      </c>
      <c r="BE432" s="1">
        <v>8694</v>
      </c>
      <c r="BF432" s="1">
        <v>9634</v>
      </c>
      <c r="BG432" s="1">
        <v>11550</v>
      </c>
      <c r="BH432" s="1">
        <v>9427</v>
      </c>
      <c r="BI432" s="1">
        <v>4301</v>
      </c>
      <c r="BJ432" s="1">
        <v>3717</v>
      </c>
      <c r="BK432" s="1">
        <v>5123</v>
      </c>
      <c r="BL432" s="1">
        <v>4915</v>
      </c>
      <c r="BM432" s="1">
        <v>7325</v>
      </c>
      <c r="BN432" s="1">
        <v>10081</v>
      </c>
      <c r="BO432" s="1">
        <v>10799</v>
      </c>
      <c r="BP432" s="1">
        <v>8124</v>
      </c>
      <c r="BQ432" s="1">
        <v>8694</v>
      </c>
      <c r="BR432" s="1">
        <v>9634</v>
      </c>
      <c r="BS432" s="1">
        <v>11550</v>
      </c>
      <c r="BT432" s="1">
        <v>9427</v>
      </c>
      <c r="BU432" s="1">
        <v>4301</v>
      </c>
      <c r="BV432" s="1">
        <v>3717</v>
      </c>
      <c r="BW432" s="1">
        <v>5123</v>
      </c>
      <c r="BX432" s="1">
        <v>4915</v>
      </c>
      <c r="BY432" s="1">
        <v>7325</v>
      </c>
      <c r="BZ432" s="1">
        <v>10081</v>
      </c>
      <c r="CA432" s="1">
        <v>10799</v>
      </c>
      <c r="CB432" s="1">
        <v>892.34199999999998</v>
      </c>
      <c r="CC432" s="1">
        <v>954.94200000000001</v>
      </c>
      <c r="CD432" s="1">
        <v>1058.231</v>
      </c>
      <c r="CE432" s="1">
        <v>1268.6849999999999</v>
      </c>
      <c r="CF432" s="1">
        <v>1035.4269999999999</v>
      </c>
      <c r="CG432" s="1">
        <v>472.40300000000002</v>
      </c>
      <c r="CH432" s="1">
        <v>408.23899999999998</v>
      </c>
      <c r="CI432" s="1">
        <v>562.726</v>
      </c>
      <c r="CJ432" s="1">
        <v>539.84699999999998</v>
      </c>
      <c r="CK432" s="1">
        <v>804.62800000000004</v>
      </c>
      <c r="CL432" s="1">
        <v>1107.3420000000001</v>
      </c>
      <c r="CM432" s="1">
        <v>1186.1880000000001</v>
      </c>
      <c r="CN432" s="1">
        <v>0</v>
      </c>
      <c r="CO432" s="1">
        <v>0</v>
      </c>
      <c r="CP432" s="1">
        <v>93690</v>
      </c>
      <c r="CQ432" s="1">
        <v>93690</v>
      </c>
      <c r="CR432" s="1">
        <v>10291</v>
      </c>
      <c r="CS432">
        <v>2018</v>
      </c>
      <c r="CT432">
        <v>9104.0715188028371</v>
      </c>
      <c r="CV432">
        <v>0</v>
      </c>
      <c r="CW432">
        <v>0</v>
      </c>
    </row>
    <row r="433" spans="1:101">
      <c r="A433" s="100">
        <v>1504</v>
      </c>
      <c r="B433" t="s">
        <v>108</v>
      </c>
      <c r="C433" t="s">
        <v>109</v>
      </c>
      <c r="D433" t="s">
        <v>304</v>
      </c>
      <c r="E433" t="s">
        <v>281</v>
      </c>
      <c r="F433">
        <v>39006</v>
      </c>
      <c r="G433" s="103" t="s">
        <v>174</v>
      </c>
      <c r="H433" t="s">
        <v>113</v>
      </c>
      <c r="I433" t="s">
        <v>114</v>
      </c>
      <c r="J433" t="s">
        <v>8</v>
      </c>
      <c r="K433">
        <v>22</v>
      </c>
      <c r="L433">
        <v>2</v>
      </c>
      <c r="M433" t="s">
        <v>115</v>
      </c>
      <c r="N433" t="s">
        <v>235</v>
      </c>
      <c r="O433" t="s">
        <v>226</v>
      </c>
      <c r="P433" t="s">
        <v>236</v>
      </c>
      <c r="Q433" t="s">
        <v>118</v>
      </c>
      <c r="R433" t="s">
        <v>142</v>
      </c>
      <c r="S433" t="s">
        <v>8</v>
      </c>
      <c r="T433" s="1">
        <v>0</v>
      </c>
      <c r="U433" s="1">
        <v>0</v>
      </c>
      <c r="V433" s="1">
        <v>0</v>
      </c>
      <c r="W433" s="1">
        <v>0</v>
      </c>
      <c r="X433" s="1">
        <v>0</v>
      </c>
      <c r="Y433" s="1">
        <v>0</v>
      </c>
      <c r="Z433" s="1">
        <v>0</v>
      </c>
      <c r="AA433" s="1">
        <v>0</v>
      </c>
      <c r="AB433" s="1">
        <v>0</v>
      </c>
      <c r="AC433" s="1">
        <v>0</v>
      </c>
      <c r="AD433" s="1">
        <v>0</v>
      </c>
      <c r="AE433" s="1">
        <v>0</v>
      </c>
      <c r="AF433" s="1">
        <v>0</v>
      </c>
      <c r="AG433" s="1">
        <v>0</v>
      </c>
      <c r="AH433" s="1">
        <v>0</v>
      </c>
      <c r="AI433" s="1">
        <v>0</v>
      </c>
      <c r="AJ433" s="1">
        <v>0</v>
      </c>
      <c r="AK433" s="1">
        <v>0</v>
      </c>
      <c r="AL433" s="1">
        <v>0</v>
      </c>
      <c r="AM433" s="1">
        <v>0</v>
      </c>
      <c r="AN433" s="1">
        <v>0</v>
      </c>
      <c r="AO433" s="1">
        <v>0</v>
      </c>
      <c r="AP433" s="1">
        <v>0</v>
      </c>
      <c r="AQ433" s="1">
        <v>0</v>
      </c>
      <c r="AR433" s="2">
        <v>0</v>
      </c>
      <c r="AS433" s="2">
        <v>0</v>
      </c>
      <c r="AT433" s="2">
        <v>0</v>
      </c>
      <c r="AU433" s="2">
        <v>0</v>
      </c>
      <c r="AV433" s="2">
        <v>0</v>
      </c>
      <c r="AW433" s="2">
        <v>0</v>
      </c>
      <c r="AX433" s="2">
        <v>0</v>
      </c>
      <c r="AY433" s="2">
        <v>0</v>
      </c>
      <c r="AZ433" s="2">
        <v>0</v>
      </c>
      <c r="BA433" s="2">
        <v>0</v>
      </c>
      <c r="BB433" s="2">
        <v>0</v>
      </c>
      <c r="BC433" s="2">
        <v>0</v>
      </c>
      <c r="BD433" s="1">
        <v>35618</v>
      </c>
      <c r="BE433" s="1">
        <v>38116</v>
      </c>
      <c r="BF433" s="1">
        <v>42239</v>
      </c>
      <c r="BG433" s="1">
        <v>50639</v>
      </c>
      <c r="BH433" s="1">
        <v>41329</v>
      </c>
      <c r="BI433" s="1">
        <v>18856</v>
      </c>
      <c r="BJ433" s="1">
        <v>16295</v>
      </c>
      <c r="BK433" s="1">
        <v>22461</v>
      </c>
      <c r="BL433" s="1">
        <v>21548</v>
      </c>
      <c r="BM433" s="1">
        <v>32117</v>
      </c>
      <c r="BN433" s="1">
        <v>44199</v>
      </c>
      <c r="BO433" s="1">
        <v>47346</v>
      </c>
      <c r="BP433" s="1">
        <v>35618</v>
      </c>
      <c r="BQ433" s="1">
        <v>38116</v>
      </c>
      <c r="BR433" s="1">
        <v>42239</v>
      </c>
      <c r="BS433" s="1">
        <v>50639</v>
      </c>
      <c r="BT433" s="1">
        <v>41329</v>
      </c>
      <c r="BU433" s="1">
        <v>18856</v>
      </c>
      <c r="BV433" s="1">
        <v>16295</v>
      </c>
      <c r="BW433" s="1">
        <v>22461</v>
      </c>
      <c r="BX433" s="1">
        <v>21548</v>
      </c>
      <c r="BY433" s="1">
        <v>32117</v>
      </c>
      <c r="BZ433" s="1">
        <v>44199</v>
      </c>
      <c r="CA433" s="1">
        <v>47346</v>
      </c>
      <c r="CB433" s="1">
        <v>3912.31</v>
      </c>
      <c r="CC433" s="1">
        <v>4186.7669999999998</v>
      </c>
      <c r="CD433" s="1">
        <v>4639.62</v>
      </c>
      <c r="CE433" s="1">
        <v>5562.317</v>
      </c>
      <c r="CF433" s="1">
        <v>4539.6400000000003</v>
      </c>
      <c r="CG433" s="1">
        <v>2071.1660000000002</v>
      </c>
      <c r="CH433" s="1">
        <v>1789.848</v>
      </c>
      <c r="CI433" s="1">
        <v>2467.1669999999999</v>
      </c>
      <c r="CJ433" s="1">
        <v>2366.86</v>
      </c>
      <c r="CK433" s="1">
        <v>3527.7449999999999</v>
      </c>
      <c r="CL433" s="1">
        <v>4854.9380000000001</v>
      </c>
      <c r="CM433" s="1">
        <v>5200.6220000000003</v>
      </c>
      <c r="CN433" s="1">
        <v>0</v>
      </c>
      <c r="CO433" s="1">
        <v>0</v>
      </c>
      <c r="CP433" s="1">
        <v>410763</v>
      </c>
      <c r="CQ433" s="1">
        <v>410763</v>
      </c>
      <c r="CR433" s="1">
        <v>45119</v>
      </c>
      <c r="CS433">
        <v>2018</v>
      </c>
      <c r="CT433">
        <v>9103.9916664819702</v>
      </c>
      <c r="CV433">
        <v>0</v>
      </c>
      <c r="CW433">
        <v>0</v>
      </c>
    </row>
    <row r="434" spans="1:101">
      <c r="A434" s="100">
        <v>1505</v>
      </c>
      <c r="B434" t="s">
        <v>108</v>
      </c>
      <c r="C434" t="s">
        <v>109</v>
      </c>
      <c r="D434" t="s">
        <v>305</v>
      </c>
      <c r="E434" t="s">
        <v>281</v>
      </c>
      <c r="F434">
        <v>39006</v>
      </c>
      <c r="G434" s="103" t="s">
        <v>174</v>
      </c>
      <c r="H434" t="s">
        <v>113</v>
      </c>
      <c r="I434" t="s">
        <v>114</v>
      </c>
      <c r="J434" t="s">
        <v>8</v>
      </c>
      <c r="K434">
        <v>22</v>
      </c>
      <c r="L434">
        <v>2</v>
      </c>
      <c r="M434" t="s">
        <v>115</v>
      </c>
      <c r="N434" t="s">
        <v>235</v>
      </c>
      <c r="O434" t="s">
        <v>226</v>
      </c>
      <c r="P434" t="s">
        <v>236</v>
      </c>
      <c r="Q434" t="s">
        <v>118</v>
      </c>
      <c r="R434" t="s">
        <v>142</v>
      </c>
      <c r="S434" t="s">
        <v>8</v>
      </c>
      <c r="T434" s="1">
        <v>0</v>
      </c>
      <c r="U434" s="1">
        <v>0</v>
      </c>
      <c r="V434" s="1">
        <v>0</v>
      </c>
      <c r="W434" s="1">
        <v>0</v>
      </c>
      <c r="X434" s="1">
        <v>0</v>
      </c>
      <c r="Y434" s="1">
        <v>0</v>
      </c>
      <c r="Z434" s="1">
        <v>0</v>
      </c>
      <c r="AA434" s="1">
        <v>0</v>
      </c>
      <c r="AB434" s="1">
        <v>0</v>
      </c>
      <c r="AC434" s="1">
        <v>0</v>
      </c>
      <c r="AD434" s="1">
        <v>0</v>
      </c>
      <c r="AE434" s="1">
        <v>0</v>
      </c>
      <c r="AF434" s="1">
        <v>0</v>
      </c>
      <c r="AG434" s="1">
        <v>0</v>
      </c>
      <c r="AH434" s="1">
        <v>0</v>
      </c>
      <c r="AI434" s="1">
        <v>0</v>
      </c>
      <c r="AJ434" s="1">
        <v>0</v>
      </c>
      <c r="AK434" s="1">
        <v>0</v>
      </c>
      <c r="AL434" s="1">
        <v>0</v>
      </c>
      <c r="AM434" s="1">
        <v>0</v>
      </c>
      <c r="AN434" s="1">
        <v>0</v>
      </c>
      <c r="AO434" s="1">
        <v>0</v>
      </c>
      <c r="AP434" s="1">
        <v>0</v>
      </c>
      <c r="AQ434" s="1">
        <v>0</v>
      </c>
      <c r="AR434" s="2">
        <v>0</v>
      </c>
      <c r="AS434" s="2">
        <v>0</v>
      </c>
      <c r="AT434" s="2">
        <v>0</v>
      </c>
      <c r="AU434" s="2">
        <v>0</v>
      </c>
      <c r="AV434" s="2">
        <v>0</v>
      </c>
      <c r="AW434" s="2">
        <v>0</v>
      </c>
      <c r="AX434" s="2">
        <v>0</v>
      </c>
      <c r="AY434" s="2">
        <v>0</v>
      </c>
      <c r="AZ434" s="2">
        <v>0</v>
      </c>
      <c r="BA434" s="2">
        <v>0</v>
      </c>
      <c r="BB434" s="2">
        <v>0</v>
      </c>
      <c r="BC434" s="2">
        <v>0</v>
      </c>
      <c r="BD434" s="1">
        <v>86808</v>
      </c>
      <c r="BE434" s="1">
        <v>92898</v>
      </c>
      <c r="BF434" s="1">
        <v>102946</v>
      </c>
      <c r="BG434" s="1">
        <v>123419</v>
      </c>
      <c r="BH434" s="1">
        <v>100728</v>
      </c>
      <c r="BI434" s="1">
        <v>45956</v>
      </c>
      <c r="BJ434" s="1">
        <v>39714</v>
      </c>
      <c r="BK434" s="1">
        <v>54743</v>
      </c>
      <c r="BL434" s="1">
        <v>52517</v>
      </c>
      <c r="BM434" s="1">
        <v>78275</v>
      </c>
      <c r="BN434" s="1">
        <v>107724</v>
      </c>
      <c r="BO434" s="1">
        <v>115394</v>
      </c>
      <c r="BP434" s="1">
        <v>86808</v>
      </c>
      <c r="BQ434" s="1">
        <v>92898</v>
      </c>
      <c r="BR434" s="1">
        <v>102946</v>
      </c>
      <c r="BS434" s="1">
        <v>123419</v>
      </c>
      <c r="BT434" s="1">
        <v>100728</v>
      </c>
      <c r="BU434" s="1">
        <v>45956</v>
      </c>
      <c r="BV434" s="1">
        <v>39714</v>
      </c>
      <c r="BW434" s="1">
        <v>54743</v>
      </c>
      <c r="BX434" s="1">
        <v>52517</v>
      </c>
      <c r="BY434" s="1">
        <v>78275</v>
      </c>
      <c r="BZ434" s="1">
        <v>107724</v>
      </c>
      <c r="CA434" s="1">
        <v>115394</v>
      </c>
      <c r="CB434" s="1">
        <v>9535.1669999999995</v>
      </c>
      <c r="CC434" s="1">
        <v>10204.079</v>
      </c>
      <c r="CD434" s="1">
        <v>11307.782999999999</v>
      </c>
      <c r="CE434" s="1">
        <v>13556.598</v>
      </c>
      <c r="CF434" s="1">
        <v>11064.108</v>
      </c>
      <c r="CG434" s="1">
        <v>5047.8900000000003</v>
      </c>
      <c r="CH434" s="1">
        <v>4362.2560000000003</v>
      </c>
      <c r="CI434" s="1">
        <v>6013.0330000000004</v>
      </c>
      <c r="CJ434" s="1">
        <v>5768.5619999999999</v>
      </c>
      <c r="CK434" s="1">
        <v>8597.8960000000006</v>
      </c>
      <c r="CL434" s="1">
        <v>11832.558999999999</v>
      </c>
      <c r="CM434" s="1">
        <v>12675.069</v>
      </c>
      <c r="CN434" s="1">
        <v>0</v>
      </c>
      <c r="CO434" s="1">
        <v>0</v>
      </c>
      <c r="CP434" s="1">
        <v>1001122</v>
      </c>
      <c r="CQ434" s="1">
        <v>1001122</v>
      </c>
      <c r="CR434" s="1">
        <v>109965</v>
      </c>
      <c r="CS434">
        <v>2018</v>
      </c>
      <c r="CT434">
        <v>9104.005820033648</v>
      </c>
      <c r="CV434">
        <v>0</v>
      </c>
      <c r="CW434">
        <v>0</v>
      </c>
    </row>
    <row r="435" spans="1:101">
      <c r="A435" s="100">
        <v>1507</v>
      </c>
      <c r="B435" t="s">
        <v>108</v>
      </c>
      <c r="C435" t="s">
        <v>109</v>
      </c>
      <c r="D435" t="s">
        <v>306</v>
      </c>
      <c r="E435" t="s">
        <v>307</v>
      </c>
      <c r="F435">
        <v>31719</v>
      </c>
      <c r="G435" s="103" t="s">
        <v>174</v>
      </c>
      <c r="H435" t="s">
        <v>113</v>
      </c>
      <c r="I435" t="s">
        <v>114</v>
      </c>
      <c r="J435" t="s">
        <v>8</v>
      </c>
      <c r="K435">
        <v>22</v>
      </c>
      <c r="L435">
        <v>2</v>
      </c>
      <c r="M435" t="s">
        <v>115</v>
      </c>
      <c r="N435" t="s">
        <v>308</v>
      </c>
      <c r="O435" t="s">
        <v>309</v>
      </c>
      <c r="P435" t="s">
        <v>310</v>
      </c>
      <c r="Q435" t="s">
        <v>118</v>
      </c>
      <c r="R435" t="s">
        <v>119</v>
      </c>
      <c r="S435" t="s">
        <v>228</v>
      </c>
      <c r="T435" s="1">
        <v>1365</v>
      </c>
      <c r="U435" s="1">
        <v>1471</v>
      </c>
      <c r="V435" s="1">
        <v>1600</v>
      </c>
      <c r="W435" s="1">
        <v>1611</v>
      </c>
      <c r="X435" s="1">
        <v>1816</v>
      </c>
      <c r="Y435" s="1">
        <v>1618</v>
      </c>
      <c r="Z435" s="1">
        <v>1762</v>
      </c>
      <c r="AA435" s="1">
        <v>1621</v>
      </c>
      <c r="AB435" s="1">
        <v>1568</v>
      </c>
      <c r="AC435" s="1">
        <v>1364</v>
      </c>
      <c r="AD435" s="1">
        <v>1098</v>
      </c>
      <c r="AE435" s="1">
        <v>1103</v>
      </c>
      <c r="AF435" s="1">
        <v>1365</v>
      </c>
      <c r="AG435" s="1">
        <v>1471</v>
      </c>
      <c r="AH435" s="1">
        <v>1600</v>
      </c>
      <c r="AI435" s="1">
        <v>1611</v>
      </c>
      <c r="AJ435" s="1">
        <v>1816</v>
      </c>
      <c r="AK435" s="1">
        <v>1618</v>
      </c>
      <c r="AL435" s="1">
        <v>1762</v>
      </c>
      <c r="AM435" s="1">
        <v>1621</v>
      </c>
      <c r="AN435" s="1">
        <v>1568</v>
      </c>
      <c r="AO435" s="1">
        <v>1364</v>
      </c>
      <c r="AP435" s="1">
        <v>1098</v>
      </c>
      <c r="AQ435" s="1">
        <v>1103</v>
      </c>
      <c r="AR435" s="2">
        <v>0</v>
      </c>
      <c r="AS435" s="2">
        <v>0</v>
      </c>
      <c r="AT435" s="2">
        <v>0</v>
      </c>
      <c r="AU435" s="2">
        <v>0</v>
      </c>
      <c r="AV435" s="2">
        <v>0</v>
      </c>
      <c r="AW435" s="2">
        <v>0</v>
      </c>
      <c r="AX435" s="2">
        <v>0</v>
      </c>
      <c r="AY435" s="2">
        <v>0</v>
      </c>
      <c r="AZ435" s="2">
        <v>0</v>
      </c>
      <c r="BA435" s="2">
        <v>0</v>
      </c>
      <c r="BB435" s="2">
        <v>0</v>
      </c>
      <c r="BC435" s="2">
        <v>0</v>
      </c>
      <c r="BD435" s="1">
        <v>0</v>
      </c>
      <c r="BE435" s="1">
        <v>0</v>
      </c>
      <c r="BF435" s="1">
        <v>0</v>
      </c>
      <c r="BG435" s="1">
        <v>0</v>
      </c>
      <c r="BH435" s="1">
        <v>0</v>
      </c>
      <c r="BI435" s="1">
        <v>0</v>
      </c>
      <c r="BJ435" s="1">
        <v>0</v>
      </c>
      <c r="BK435" s="1">
        <v>0</v>
      </c>
      <c r="BL435" s="1">
        <v>0</v>
      </c>
      <c r="BM435" s="1">
        <v>0</v>
      </c>
      <c r="BN435" s="1">
        <v>0</v>
      </c>
      <c r="BO435" s="1">
        <v>0</v>
      </c>
      <c r="BP435" s="1">
        <v>0</v>
      </c>
      <c r="BQ435" s="1">
        <v>0</v>
      </c>
      <c r="BR435" s="1">
        <v>0</v>
      </c>
      <c r="BS435" s="1">
        <v>0</v>
      </c>
      <c r="BT435" s="1">
        <v>0</v>
      </c>
      <c r="BU435" s="1">
        <v>0</v>
      </c>
      <c r="BV435" s="1">
        <v>0</v>
      </c>
      <c r="BW435" s="1">
        <v>0</v>
      </c>
      <c r="BX435" s="1">
        <v>0</v>
      </c>
      <c r="BY435" s="1">
        <v>0</v>
      </c>
      <c r="BZ435" s="1">
        <v>0</v>
      </c>
      <c r="CA435" s="1">
        <v>0</v>
      </c>
      <c r="CB435" s="1">
        <v>-135</v>
      </c>
      <c r="CC435" s="1">
        <v>-187</v>
      </c>
      <c r="CD435" s="1">
        <v>-196</v>
      </c>
      <c r="CE435" s="1">
        <v>-209</v>
      </c>
      <c r="CF435" s="1">
        <v>-232</v>
      </c>
      <c r="CG435" s="1">
        <v>-219</v>
      </c>
      <c r="CH435" s="1">
        <v>-241</v>
      </c>
      <c r="CI435" s="1">
        <v>-230</v>
      </c>
      <c r="CJ435" s="1">
        <v>-214</v>
      </c>
      <c r="CK435" s="1">
        <v>-185</v>
      </c>
      <c r="CL435" s="1">
        <v>-150</v>
      </c>
      <c r="CM435" s="1">
        <v>-153</v>
      </c>
      <c r="CN435" s="1">
        <v>17997</v>
      </c>
      <c r="CO435" s="1">
        <v>17997</v>
      </c>
      <c r="CP435" s="1">
        <v>0</v>
      </c>
      <c r="CQ435" s="1">
        <v>0</v>
      </c>
      <c r="CR435" s="1">
        <v>-2351</v>
      </c>
      <c r="CS435">
        <v>2018</v>
      </c>
      <c r="CT435">
        <v>0</v>
      </c>
      <c r="CV435">
        <v>0</v>
      </c>
      <c r="CW435">
        <v>0</v>
      </c>
    </row>
    <row r="436" spans="1:101">
      <c r="A436" s="100">
        <v>1508</v>
      </c>
      <c r="B436" t="s">
        <v>108</v>
      </c>
      <c r="C436" t="s">
        <v>109</v>
      </c>
      <c r="D436" t="s">
        <v>311</v>
      </c>
      <c r="E436" t="s">
        <v>281</v>
      </c>
      <c r="F436">
        <v>39006</v>
      </c>
      <c r="G436" s="103" t="s">
        <v>174</v>
      </c>
      <c r="H436" t="s">
        <v>113</v>
      </c>
      <c r="I436" t="s">
        <v>114</v>
      </c>
      <c r="J436" t="s">
        <v>8</v>
      </c>
      <c r="K436">
        <v>22</v>
      </c>
      <c r="L436">
        <v>2</v>
      </c>
      <c r="M436" t="s">
        <v>115</v>
      </c>
      <c r="N436" t="s">
        <v>235</v>
      </c>
      <c r="O436" t="s">
        <v>226</v>
      </c>
      <c r="P436" t="s">
        <v>236</v>
      </c>
      <c r="Q436" t="s">
        <v>118</v>
      </c>
      <c r="R436" t="s">
        <v>142</v>
      </c>
      <c r="S436" t="s">
        <v>8</v>
      </c>
      <c r="T436" s="1">
        <v>0</v>
      </c>
      <c r="U436" s="1">
        <v>0</v>
      </c>
      <c r="V436" s="1">
        <v>0</v>
      </c>
      <c r="W436" s="1">
        <v>0</v>
      </c>
      <c r="X436" s="1">
        <v>0</v>
      </c>
      <c r="Y436" s="1">
        <v>0</v>
      </c>
      <c r="Z436" s="1">
        <v>0</v>
      </c>
      <c r="AA436" s="1">
        <v>0</v>
      </c>
      <c r="AB436" s="1">
        <v>0</v>
      </c>
      <c r="AC436" s="1">
        <v>0</v>
      </c>
      <c r="AD436" s="1">
        <v>0</v>
      </c>
      <c r="AE436" s="1">
        <v>0</v>
      </c>
      <c r="AF436" s="1">
        <v>0</v>
      </c>
      <c r="AG436" s="1">
        <v>0</v>
      </c>
      <c r="AH436" s="1">
        <v>0</v>
      </c>
      <c r="AI436" s="1">
        <v>0</v>
      </c>
      <c r="AJ436" s="1">
        <v>0</v>
      </c>
      <c r="AK436" s="1">
        <v>0</v>
      </c>
      <c r="AL436" s="1">
        <v>0</v>
      </c>
      <c r="AM436" s="1">
        <v>0</v>
      </c>
      <c r="AN436" s="1">
        <v>0</v>
      </c>
      <c r="AO436" s="1">
        <v>0</v>
      </c>
      <c r="AP436" s="1">
        <v>0</v>
      </c>
      <c r="AQ436" s="1">
        <v>0</v>
      </c>
      <c r="AR436" s="2">
        <v>0</v>
      </c>
      <c r="AS436" s="2">
        <v>0</v>
      </c>
      <c r="AT436" s="2">
        <v>0</v>
      </c>
      <c r="AU436" s="2">
        <v>0</v>
      </c>
      <c r="AV436" s="2">
        <v>0</v>
      </c>
      <c r="AW436" s="2">
        <v>0</v>
      </c>
      <c r="AX436" s="2">
        <v>0</v>
      </c>
      <c r="AY436" s="2">
        <v>0</v>
      </c>
      <c r="AZ436" s="2">
        <v>0</v>
      </c>
      <c r="BA436" s="2">
        <v>0</v>
      </c>
      <c r="BB436" s="2">
        <v>0</v>
      </c>
      <c r="BC436" s="2">
        <v>0</v>
      </c>
      <c r="BD436" s="1">
        <v>15368</v>
      </c>
      <c r="BE436" s="1">
        <v>16446</v>
      </c>
      <c r="BF436" s="1">
        <v>18224</v>
      </c>
      <c r="BG436" s="1">
        <v>21849</v>
      </c>
      <c r="BH436" s="1">
        <v>17832</v>
      </c>
      <c r="BI436" s="1">
        <v>8136</v>
      </c>
      <c r="BJ436" s="1">
        <v>7031</v>
      </c>
      <c r="BK436" s="1">
        <v>9691</v>
      </c>
      <c r="BL436" s="1">
        <v>9297</v>
      </c>
      <c r="BM436" s="1">
        <v>13857</v>
      </c>
      <c r="BN436" s="1">
        <v>19070</v>
      </c>
      <c r="BO436" s="1">
        <v>20428</v>
      </c>
      <c r="BP436" s="1">
        <v>15368</v>
      </c>
      <c r="BQ436" s="1">
        <v>16446</v>
      </c>
      <c r="BR436" s="1">
        <v>18224</v>
      </c>
      <c r="BS436" s="1">
        <v>21849</v>
      </c>
      <c r="BT436" s="1">
        <v>17832</v>
      </c>
      <c r="BU436" s="1">
        <v>8136</v>
      </c>
      <c r="BV436" s="1">
        <v>7031</v>
      </c>
      <c r="BW436" s="1">
        <v>9691</v>
      </c>
      <c r="BX436" s="1">
        <v>9297</v>
      </c>
      <c r="BY436" s="1">
        <v>13857</v>
      </c>
      <c r="BZ436" s="1">
        <v>19070</v>
      </c>
      <c r="CA436" s="1">
        <v>20428</v>
      </c>
      <c r="CB436" s="1">
        <v>1688.001</v>
      </c>
      <c r="CC436" s="1">
        <v>1806.4190000000001</v>
      </c>
      <c r="CD436" s="1">
        <v>2001.806</v>
      </c>
      <c r="CE436" s="1">
        <v>2399.9119999999998</v>
      </c>
      <c r="CF436" s="1">
        <v>1958.6690000000001</v>
      </c>
      <c r="CG436" s="1">
        <v>893.62300000000005</v>
      </c>
      <c r="CH436" s="1">
        <v>772.24599999999998</v>
      </c>
      <c r="CI436" s="1">
        <v>1064.482</v>
      </c>
      <c r="CJ436" s="1">
        <v>1021.203</v>
      </c>
      <c r="CK436" s="1">
        <v>1522.077</v>
      </c>
      <c r="CL436" s="1">
        <v>2094.7069999999999</v>
      </c>
      <c r="CM436" s="1">
        <v>2243.855</v>
      </c>
      <c r="CN436" s="1">
        <v>0</v>
      </c>
      <c r="CO436" s="1">
        <v>0</v>
      </c>
      <c r="CP436" s="1">
        <v>177229</v>
      </c>
      <c r="CQ436" s="1">
        <v>177229</v>
      </c>
      <c r="CR436" s="1">
        <v>19467</v>
      </c>
      <c r="CS436">
        <v>2018</v>
      </c>
      <c r="CT436">
        <v>9104.0735603842404</v>
      </c>
      <c r="CV436">
        <v>0</v>
      </c>
      <c r="CW436">
        <v>0</v>
      </c>
    </row>
    <row r="437" spans="1:101">
      <c r="A437" s="100">
        <v>1509</v>
      </c>
      <c r="B437" t="s">
        <v>108</v>
      </c>
      <c r="C437" t="s">
        <v>109</v>
      </c>
      <c r="D437" t="s">
        <v>312</v>
      </c>
      <c r="E437" t="s">
        <v>281</v>
      </c>
      <c r="F437">
        <v>39006</v>
      </c>
      <c r="G437" s="103" t="s">
        <v>174</v>
      </c>
      <c r="H437" t="s">
        <v>113</v>
      </c>
      <c r="I437" t="s">
        <v>114</v>
      </c>
      <c r="J437" t="s">
        <v>8</v>
      </c>
      <c r="K437">
        <v>22</v>
      </c>
      <c r="L437">
        <v>2</v>
      </c>
      <c r="M437" t="s">
        <v>115</v>
      </c>
      <c r="N437" t="s">
        <v>235</v>
      </c>
      <c r="O437" t="s">
        <v>226</v>
      </c>
      <c r="P437" t="s">
        <v>236</v>
      </c>
      <c r="Q437" t="s">
        <v>118</v>
      </c>
      <c r="R437" t="s">
        <v>142</v>
      </c>
      <c r="S437" t="s">
        <v>8</v>
      </c>
      <c r="T437" s="1">
        <v>0</v>
      </c>
      <c r="U437" s="1">
        <v>0</v>
      </c>
      <c r="V437" s="1">
        <v>0</v>
      </c>
      <c r="W437" s="1">
        <v>0</v>
      </c>
      <c r="X437" s="1">
        <v>0</v>
      </c>
      <c r="Y437" s="1">
        <v>0</v>
      </c>
      <c r="Z437" s="1">
        <v>0</v>
      </c>
      <c r="AA437" s="1">
        <v>0</v>
      </c>
      <c r="AB437" s="1">
        <v>0</v>
      </c>
      <c r="AC437" s="1">
        <v>0</v>
      </c>
      <c r="AD437" s="1">
        <v>0</v>
      </c>
      <c r="AE437" s="1">
        <v>0</v>
      </c>
      <c r="AF437" s="1">
        <v>0</v>
      </c>
      <c r="AG437" s="1">
        <v>0</v>
      </c>
      <c r="AH437" s="1">
        <v>0</v>
      </c>
      <c r="AI437" s="1">
        <v>0</v>
      </c>
      <c r="AJ437" s="1">
        <v>0</v>
      </c>
      <c r="AK437" s="1">
        <v>0</v>
      </c>
      <c r="AL437" s="1">
        <v>0</v>
      </c>
      <c r="AM437" s="1">
        <v>0</v>
      </c>
      <c r="AN437" s="1">
        <v>0</v>
      </c>
      <c r="AO437" s="1">
        <v>0</v>
      </c>
      <c r="AP437" s="1">
        <v>0</v>
      </c>
      <c r="AQ437" s="1">
        <v>0</v>
      </c>
      <c r="AR437" s="2">
        <v>0</v>
      </c>
      <c r="AS437" s="2">
        <v>0</v>
      </c>
      <c r="AT437" s="2">
        <v>0</v>
      </c>
      <c r="AU437" s="2">
        <v>0</v>
      </c>
      <c r="AV437" s="2">
        <v>0</v>
      </c>
      <c r="AW437" s="2">
        <v>0</v>
      </c>
      <c r="AX437" s="2">
        <v>0</v>
      </c>
      <c r="AY437" s="2">
        <v>0</v>
      </c>
      <c r="AZ437" s="2">
        <v>0</v>
      </c>
      <c r="BA437" s="2">
        <v>0</v>
      </c>
      <c r="BB437" s="2">
        <v>0</v>
      </c>
      <c r="BC437" s="2">
        <v>0</v>
      </c>
      <c r="BD437" s="1">
        <v>67422</v>
      </c>
      <c r="BE437" s="1">
        <v>72151</v>
      </c>
      <c r="BF437" s="1">
        <v>79956</v>
      </c>
      <c r="BG437" s="1">
        <v>95857</v>
      </c>
      <c r="BH437" s="1">
        <v>78233</v>
      </c>
      <c r="BI437" s="1">
        <v>35693</v>
      </c>
      <c r="BJ437" s="1">
        <v>30845</v>
      </c>
      <c r="BK437" s="1">
        <v>42517</v>
      </c>
      <c r="BL437" s="1">
        <v>40789</v>
      </c>
      <c r="BM437" s="1">
        <v>60794</v>
      </c>
      <c r="BN437" s="1">
        <v>83666</v>
      </c>
      <c r="BO437" s="1">
        <v>89623</v>
      </c>
      <c r="BP437" s="1">
        <v>67422</v>
      </c>
      <c r="BQ437" s="1">
        <v>72151</v>
      </c>
      <c r="BR437" s="1">
        <v>79956</v>
      </c>
      <c r="BS437" s="1">
        <v>95857</v>
      </c>
      <c r="BT437" s="1">
        <v>78233</v>
      </c>
      <c r="BU437" s="1">
        <v>35693</v>
      </c>
      <c r="BV437" s="1">
        <v>30845</v>
      </c>
      <c r="BW437" s="1">
        <v>42517</v>
      </c>
      <c r="BX437" s="1">
        <v>40789</v>
      </c>
      <c r="BY437" s="1">
        <v>60794</v>
      </c>
      <c r="BZ437" s="1">
        <v>83666</v>
      </c>
      <c r="CA437" s="1">
        <v>89623</v>
      </c>
      <c r="CB437" s="1">
        <v>7405.7219999999998</v>
      </c>
      <c r="CC437" s="1">
        <v>7925.2470000000003</v>
      </c>
      <c r="CD437" s="1">
        <v>8782.4650000000001</v>
      </c>
      <c r="CE437" s="1">
        <v>10529.062</v>
      </c>
      <c r="CF437" s="1">
        <v>8593.2090000000007</v>
      </c>
      <c r="CG437" s="1">
        <v>3920.567</v>
      </c>
      <c r="CH437" s="1">
        <v>3388.0520000000001</v>
      </c>
      <c r="CI437" s="1">
        <v>4670.1689999999999</v>
      </c>
      <c r="CJ437" s="1">
        <v>4480.2939999999999</v>
      </c>
      <c r="CK437" s="1">
        <v>6677.7659999999996</v>
      </c>
      <c r="CL437" s="1">
        <v>9190.0460000000003</v>
      </c>
      <c r="CM437" s="1">
        <v>9844.4009999999998</v>
      </c>
      <c r="CN437" s="1">
        <v>0</v>
      </c>
      <c r="CO437" s="1">
        <v>0</v>
      </c>
      <c r="CP437" s="1">
        <v>777546</v>
      </c>
      <c r="CQ437" s="1">
        <v>777546</v>
      </c>
      <c r="CR437" s="1">
        <v>85407</v>
      </c>
      <c r="CS437">
        <v>2018</v>
      </c>
      <c r="CT437">
        <v>9104.0078682075236</v>
      </c>
      <c r="CV437">
        <v>0</v>
      </c>
      <c r="CW437">
        <v>0</v>
      </c>
    </row>
    <row r="438" spans="1:101">
      <c r="A438" s="100">
        <v>1510</v>
      </c>
      <c r="B438" t="s">
        <v>108</v>
      </c>
      <c r="C438" t="s">
        <v>109</v>
      </c>
      <c r="D438" t="s">
        <v>313</v>
      </c>
      <c r="E438" t="s">
        <v>281</v>
      </c>
      <c r="F438">
        <v>39006</v>
      </c>
      <c r="G438" s="103" t="s">
        <v>174</v>
      </c>
      <c r="H438" t="s">
        <v>113</v>
      </c>
      <c r="I438" t="s">
        <v>114</v>
      </c>
      <c r="J438" t="s">
        <v>8</v>
      </c>
      <c r="K438">
        <v>22</v>
      </c>
      <c r="L438">
        <v>2</v>
      </c>
      <c r="M438" t="s">
        <v>115</v>
      </c>
      <c r="N438" t="s">
        <v>235</v>
      </c>
      <c r="O438" t="s">
        <v>226</v>
      </c>
      <c r="P438" t="s">
        <v>236</v>
      </c>
      <c r="Q438" t="s">
        <v>118</v>
      </c>
      <c r="R438" t="s">
        <v>142</v>
      </c>
      <c r="S438" t="s">
        <v>8</v>
      </c>
      <c r="T438" s="1">
        <v>0</v>
      </c>
      <c r="U438" s="1">
        <v>0</v>
      </c>
      <c r="V438" s="1">
        <v>0</v>
      </c>
      <c r="W438" s="1">
        <v>0</v>
      </c>
      <c r="X438" s="1">
        <v>0</v>
      </c>
      <c r="Y438" s="1">
        <v>0</v>
      </c>
      <c r="Z438" s="1">
        <v>0</v>
      </c>
      <c r="AA438" s="1">
        <v>0</v>
      </c>
      <c r="AB438" s="1">
        <v>0</v>
      </c>
      <c r="AC438" s="1">
        <v>0</v>
      </c>
      <c r="AD438" s="1">
        <v>0</v>
      </c>
      <c r="AE438" s="1">
        <v>0</v>
      </c>
      <c r="AF438" s="1">
        <v>0</v>
      </c>
      <c r="AG438" s="1">
        <v>0</v>
      </c>
      <c r="AH438" s="1">
        <v>0</v>
      </c>
      <c r="AI438" s="1">
        <v>0</v>
      </c>
      <c r="AJ438" s="1">
        <v>0</v>
      </c>
      <c r="AK438" s="1">
        <v>0</v>
      </c>
      <c r="AL438" s="1">
        <v>0</v>
      </c>
      <c r="AM438" s="1">
        <v>0</v>
      </c>
      <c r="AN438" s="1">
        <v>0</v>
      </c>
      <c r="AO438" s="1">
        <v>0</v>
      </c>
      <c r="AP438" s="1">
        <v>0</v>
      </c>
      <c r="AQ438" s="1">
        <v>0</v>
      </c>
      <c r="AR438" s="2">
        <v>0</v>
      </c>
      <c r="AS438" s="2">
        <v>0</v>
      </c>
      <c r="AT438" s="2">
        <v>0</v>
      </c>
      <c r="AU438" s="2">
        <v>0</v>
      </c>
      <c r="AV438" s="2">
        <v>0</v>
      </c>
      <c r="AW438" s="2">
        <v>0</v>
      </c>
      <c r="AX438" s="2">
        <v>0</v>
      </c>
      <c r="AY438" s="2">
        <v>0</v>
      </c>
      <c r="AZ438" s="2">
        <v>0</v>
      </c>
      <c r="BA438" s="2">
        <v>0</v>
      </c>
      <c r="BB438" s="2">
        <v>0</v>
      </c>
      <c r="BC438" s="2">
        <v>0</v>
      </c>
      <c r="BD438" s="1">
        <v>64746</v>
      </c>
      <c r="BE438" s="1">
        <v>69288</v>
      </c>
      <c r="BF438" s="1">
        <v>76782</v>
      </c>
      <c r="BG438" s="1">
        <v>92052</v>
      </c>
      <c r="BH438" s="1">
        <v>75127</v>
      </c>
      <c r="BI438" s="1">
        <v>34276</v>
      </c>
      <c r="BJ438" s="1">
        <v>29621</v>
      </c>
      <c r="BK438" s="1">
        <v>40830</v>
      </c>
      <c r="BL438" s="1">
        <v>39170</v>
      </c>
      <c r="BM438" s="1">
        <v>58381</v>
      </c>
      <c r="BN438" s="1">
        <v>80345</v>
      </c>
      <c r="BO438" s="1">
        <v>86066</v>
      </c>
      <c r="BP438" s="1">
        <v>64746</v>
      </c>
      <c r="BQ438" s="1">
        <v>69288</v>
      </c>
      <c r="BR438" s="1">
        <v>76782</v>
      </c>
      <c r="BS438" s="1">
        <v>92052</v>
      </c>
      <c r="BT438" s="1">
        <v>75127</v>
      </c>
      <c r="BU438" s="1">
        <v>34276</v>
      </c>
      <c r="BV438" s="1">
        <v>29621</v>
      </c>
      <c r="BW438" s="1">
        <v>40830</v>
      </c>
      <c r="BX438" s="1">
        <v>39170</v>
      </c>
      <c r="BY438" s="1">
        <v>58381</v>
      </c>
      <c r="BZ438" s="1">
        <v>80345</v>
      </c>
      <c r="CA438" s="1">
        <v>86066</v>
      </c>
      <c r="CB438" s="1">
        <v>7111.7709999999997</v>
      </c>
      <c r="CC438" s="1">
        <v>7610.6760000000004</v>
      </c>
      <c r="CD438" s="1">
        <v>8433.8690000000006</v>
      </c>
      <c r="CE438" s="1">
        <v>10111.14</v>
      </c>
      <c r="CF438" s="1">
        <v>8252.125</v>
      </c>
      <c r="CG438" s="1">
        <v>3764.95</v>
      </c>
      <c r="CH438" s="1">
        <v>3253.5729999999999</v>
      </c>
      <c r="CI438" s="1">
        <v>4484.799</v>
      </c>
      <c r="CJ438" s="1">
        <v>4302.4610000000002</v>
      </c>
      <c r="CK438" s="1">
        <v>6412.71</v>
      </c>
      <c r="CL438" s="1">
        <v>8825.2720000000008</v>
      </c>
      <c r="CM438" s="1">
        <v>9453.6540000000005</v>
      </c>
      <c r="CN438" s="1">
        <v>0</v>
      </c>
      <c r="CO438" s="1">
        <v>0</v>
      </c>
      <c r="CP438" s="1">
        <v>746684</v>
      </c>
      <c r="CQ438" s="1">
        <v>746684</v>
      </c>
      <c r="CR438" s="1">
        <v>82017</v>
      </c>
      <c r="CS438">
        <v>2018</v>
      </c>
      <c r="CT438">
        <v>9104.0150212760764</v>
      </c>
      <c r="CV438">
        <v>0</v>
      </c>
      <c r="CW438">
        <v>0</v>
      </c>
    </row>
    <row r="439" spans="1:101">
      <c r="A439" s="100">
        <v>1511</v>
      </c>
      <c r="B439" t="s">
        <v>108</v>
      </c>
      <c r="C439" t="s">
        <v>109</v>
      </c>
      <c r="D439" t="s">
        <v>314</v>
      </c>
      <c r="E439" t="s">
        <v>281</v>
      </c>
      <c r="F439">
        <v>39006</v>
      </c>
      <c r="G439" s="103" t="s">
        <v>174</v>
      </c>
      <c r="H439" t="s">
        <v>113</v>
      </c>
      <c r="I439" t="s">
        <v>114</v>
      </c>
      <c r="J439" t="s">
        <v>8</v>
      </c>
      <c r="K439">
        <v>22</v>
      </c>
      <c r="L439">
        <v>2</v>
      </c>
      <c r="M439" t="s">
        <v>115</v>
      </c>
      <c r="N439" t="s">
        <v>235</v>
      </c>
      <c r="O439" t="s">
        <v>226</v>
      </c>
      <c r="P439" t="s">
        <v>236</v>
      </c>
      <c r="Q439" t="s">
        <v>118</v>
      </c>
      <c r="R439" t="s">
        <v>142</v>
      </c>
      <c r="S439" t="s">
        <v>8</v>
      </c>
      <c r="T439" s="1">
        <v>0</v>
      </c>
      <c r="U439" s="1">
        <v>0</v>
      </c>
      <c r="V439" s="1">
        <v>0</v>
      </c>
      <c r="W439" s="1">
        <v>0</v>
      </c>
      <c r="X439" s="1">
        <v>0</v>
      </c>
      <c r="Y439" s="1">
        <v>0</v>
      </c>
      <c r="Z439" s="1">
        <v>0</v>
      </c>
      <c r="AA439" s="1">
        <v>0</v>
      </c>
      <c r="AB439" s="1">
        <v>0</v>
      </c>
      <c r="AC439" s="1">
        <v>0</v>
      </c>
      <c r="AD439" s="1">
        <v>0</v>
      </c>
      <c r="AE439" s="1">
        <v>0</v>
      </c>
      <c r="AF439" s="1">
        <v>0</v>
      </c>
      <c r="AG439" s="1">
        <v>0</v>
      </c>
      <c r="AH439" s="1">
        <v>0</v>
      </c>
      <c r="AI439" s="1">
        <v>0</v>
      </c>
      <c r="AJ439" s="1">
        <v>0</v>
      </c>
      <c r="AK439" s="1">
        <v>0</v>
      </c>
      <c r="AL439" s="1">
        <v>0</v>
      </c>
      <c r="AM439" s="1">
        <v>0</v>
      </c>
      <c r="AN439" s="1">
        <v>0</v>
      </c>
      <c r="AO439" s="1">
        <v>0</v>
      </c>
      <c r="AP439" s="1">
        <v>0</v>
      </c>
      <c r="AQ439" s="1">
        <v>0</v>
      </c>
      <c r="AR439" s="2">
        <v>0</v>
      </c>
      <c r="AS439" s="2">
        <v>0</v>
      </c>
      <c r="AT439" s="2">
        <v>0</v>
      </c>
      <c r="AU439" s="2">
        <v>0</v>
      </c>
      <c r="AV439" s="2">
        <v>0</v>
      </c>
      <c r="AW439" s="2">
        <v>0</v>
      </c>
      <c r="AX439" s="2">
        <v>0</v>
      </c>
      <c r="AY439" s="2">
        <v>0</v>
      </c>
      <c r="AZ439" s="2">
        <v>0</v>
      </c>
      <c r="BA439" s="2">
        <v>0</v>
      </c>
      <c r="BB439" s="2">
        <v>0</v>
      </c>
      <c r="BC439" s="2">
        <v>0</v>
      </c>
      <c r="BD439" s="1">
        <v>278632</v>
      </c>
      <c r="BE439" s="1">
        <v>298178</v>
      </c>
      <c r="BF439" s="1">
        <v>330430</v>
      </c>
      <c r="BG439" s="1">
        <v>396144</v>
      </c>
      <c r="BH439" s="1">
        <v>323309</v>
      </c>
      <c r="BI439" s="1">
        <v>147507</v>
      </c>
      <c r="BJ439" s="1">
        <v>127472</v>
      </c>
      <c r="BK439" s="1">
        <v>175710</v>
      </c>
      <c r="BL439" s="1">
        <v>168566</v>
      </c>
      <c r="BM439" s="1">
        <v>251243</v>
      </c>
      <c r="BN439" s="1">
        <v>345765</v>
      </c>
      <c r="BO439" s="1">
        <v>370384</v>
      </c>
      <c r="BP439" s="1">
        <v>278632</v>
      </c>
      <c r="BQ439" s="1">
        <v>298178</v>
      </c>
      <c r="BR439" s="1">
        <v>330430</v>
      </c>
      <c r="BS439" s="1">
        <v>396144</v>
      </c>
      <c r="BT439" s="1">
        <v>323309</v>
      </c>
      <c r="BU439" s="1">
        <v>147507</v>
      </c>
      <c r="BV439" s="1">
        <v>127472</v>
      </c>
      <c r="BW439" s="1">
        <v>175710</v>
      </c>
      <c r="BX439" s="1">
        <v>168566</v>
      </c>
      <c r="BY439" s="1">
        <v>251243</v>
      </c>
      <c r="BZ439" s="1">
        <v>345765</v>
      </c>
      <c r="CA439" s="1">
        <v>370384</v>
      </c>
      <c r="CB439" s="1">
        <v>30605.405999999999</v>
      </c>
      <c r="CC439" s="1">
        <v>32752.436000000002</v>
      </c>
      <c r="CD439" s="1">
        <v>36295.036</v>
      </c>
      <c r="CE439" s="1">
        <v>43513.146999999997</v>
      </c>
      <c r="CF439" s="1">
        <v>35512.902999999998</v>
      </c>
      <c r="CG439" s="1">
        <v>16202.411</v>
      </c>
      <c r="CH439" s="1">
        <v>14001.705</v>
      </c>
      <c r="CI439" s="1">
        <v>19300.269</v>
      </c>
      <c r="CJ439" s="1">
        <v>18515.580000000002</v>
      </c>
      <c r="CK439" s="1">
        <v>27597.007000000001</v>
      </c>
      <c r="CL439" s="1">
        <v>37979.432000000001</v>
      </c>
      <c r="CM439" s="1">
        <v>40683.667999999998</v>
      </c>
      <c r="CN439" s="1">
        <v>0</v>
      </c>
      <c r="CO439" s="1">
        <v>0</v>
      </c>
      <c r="CP439" s="1">
        <v>3213340</v>
      </c>
      <c r="CQ439" s="1">
        <v>3213340</v>
      </c>
      <c r="CR439" s="1">
        <v>352959</v>
      </c>
      <c r="CS439">
        <v>2018</v>
      </c>
      <c r="CT439">
        <v>9104.0035811524849</v>
      </c>
      <c r="CV439">
        <v>0</v>
      </c>
      <c r="CW439">
        <v>0</v>
      </c>
    </row>
    <row r="440" spans="1:101">
      <c r="A440" s="100">
        <v>1513</v>
      </c>
      <c r="B440" t="s">
        <v>108</v>
      </c>
      <c r="C440" t="s">
        <v>109</v>
      </c>
      <c r="D440" t="s">
        <v>315</v>
      </c>
      <c r="E440" t="s">
        <v>316</v>
      </c>
      <c r="F440">
        <v>60160</v>
      </c>
      <c r="G440" s="103" t="s">
        <v>174</v>
      </c>
      <c r="H440" t="s">
        <v>113</v>
      </c>
      <c r="I440" t="s">
        <v>114</v>
      </c>
      <c r="J440" t="s">
        <v>8</v>
      </c>
      <c r="K440">
        <v>22</v>
      </c>
      <c r="L440">
        <v>2</v>
      </c>
      <c r="M440" t="s">
        <v>115</v>
      </c>
      <c r="N440" t="s">
        <v>235</v>
      </c>
      <c r="O440" t="s">
        <v>226</v>
      </c>
      <c r="P440" t="s">
        <v>236</v>
      </c>
      <c r="Q440" t="s">
        <v>317</v>
      </c>
      <c r="R440" t="s">
        <v>142</v>
      </c>
      <c r="S440" t="s">
        <v>8</v>
      </c>
      <c r="T440" s="1">
        <v>0</v>
      </c>
      <c r="U440" s="1">
        <v>0</v>
      </c>
      <c r="V440" s="1">
        <v>0</v>
      </c>
      <c r="W440" s="1">
        <v>0</v>
      </c>
      <c r="X440" s="1">
        <v>0</v>
      </c>
      <c r="Y440" s="1">
        <v>0</v>
      </c>
      <c r="Z440" s="1">
        <v>0</v>
      </c>
      <c r="AA440" s="1">
        <v>0</v>
      </c>
      <c r="AB440" s="1">
        <v>0</v>
      </c>
      <c r="AC440" s="1">
        <v>0</v>
      </c>
      <c r="AD440" s="1">
        <v>0</v>
      </c>
      <c r="AE440" s="1">
        <v>0</v>
      </c>
      <c r="AF440" s="1">
        <v>0</v>
      </c>
      <c r="AG440" s="1">
        <v>0</v>
      </c>
      <c r="AH440" s="1">
        <v>0</v>
      </c>
      <c r="AI440" s="1">
        <v>0</v>
      </c>
      <c r="AJ440" s="1">
        <v>0</v>
      </c>
      <c r="AK440" s="1">
        <v>0</v>
      </c>
      <c r="AL440" s="1">
        <v>0</v>
      </c>
      <c r="AM440" s="1">
        <v>0</v>
      </c>
      <c r="AN440" s="1">
        <v>0</v>
      </c>
      <c r="AO440" s="1">
        <v>0</v>
      </c>
      <c r="AP440" s="1">
        <v>0</v>
      </c>
      <c r="AQ440" s="1">
        <v>0</v>
      </c>
      <c r="AR440" s="2">
        <v>0</v>
      </c>
      <c r="AS440" s="2">
        <v>0</v>
      </c>
      <c r="AT440" s="2">
        <v>0</v>
      </c>
      <c r="AU440" s="2">
        <v>0</v>
      </c>
      <c r="AV440" s="2">
        <v>0</v>
      </c>
      <c r="AW440" s="2">
        <v>0</v>
      </c>
      <c r="AX440" s="2">
        <v>0</v>
      </c>
      <c r="AY440" s="2">
        <v>0</v>
      </c>
      <c r="AZ440" s="2">
        <v>0</v>
      </c>
      <c r="BA440" s="2">
        <v>0</v>
      </c>
      <c r="BB440" s="2">
        <v>0</v>
      </c>
      <c r="BC440" s="2">
        <v>0</v>
      </c>
      <c r="BD440" s="1">
        <v>436</v>
      </c>
      <c r="BE440" s="1">
        <v>466</v>
      </c>
      <c r="BF440" s="1">
        <v>517</v>
      </c>
      <c r="BG440" s="1">
        <v>620</v>
      </c>
      <c r="BH440" s="1">
        <v>506</v>
      </c>
      <c r="BI440" s="1">
        <v>231</v>
      </c>
      <c r="BJ440" s="1">
        <v>199</v>
      </c>
      <c r="BK440" s="1">
        <v>275</v>
      </c>
      <c r="BL440" s="1">
        <v>264</v>
      </c>
      <c r="BM440" s="1">
        <v>393</v>
      </c>
      <c r="BN440" s="1">
        <v>541</v>
      </c>
      <c r="BO440" s="1">
        <v>579</v>
      </c>
      <c r="BP440" s="1">
        <v>436</v>
      </c>
      <c r="BQ440" s="1">
        <v>466</v>
      </c>
      <c r="BR440" s="1">
        <v>517</v>
      </c>
      <c r="BS440" s="1">
        <v>620</v>
      </c>
      <c r="BT440" s="1">
        <v>506</v>
      </c>
      <c r="BU440" s="1">
        <v>231</v>
      </c>
      <c r="BV440" s="1">
        <v>199</v>
      </c>
      <c r="BW440" s="1">
        <v>275</v>
      </c>
      <c r="BX440" s="1">
        <v>264</v>
      </c>
      <c r="BY440" s="1">
        <v>393</v>
      </c>
      <c r="BZ440" s="1">
        <v>541</v>
      </c>
      <c r="CA440" s="1">
        <v>579</v>
      </c>
      <c r="CB440" s="1">
        <v>47.863999999999997</v>
      </c>
      <c r="CC440" s="1">
        <v>51.222000000000001</v>
      </c>
      <c r="CD440" s="1">
        <v>56.762999999999998</v>
      </c>
      <c r="CE440" s="1">
        <v>68.051000000000002</v>
      </c>
      <c r="CF440" s="1">
        <v>55.539000000000001</v>
      </c>
      <c r="CG440" s="1">
        <v>25.338999999999999</v>
      </c>
      <c r="CH440" s="1">
        <v>21.898</v>
      </c>
      <c r="CI440" s="1">
        <v>30.184000000000001</v>
      </c>
      <c r="CJ440" s="1">
        <v>28.957000000000001</v>
      </c>
      <c r="CK440" s="1">
        <v>43.16</v>
      </c>
      <c r="CL440" s="1">
        <v>59.396999999999998</v>
      </c>
      <c r="CM440" s="1">
        <v>63.625999999999998</v>
      </c>
      <c r="CN440" s="1">
        <v>0</v>
      </c>
      <c r="CO440" s="1">
        <v>0</v>
      </c>
      <c r="CP440" s="1">
        <v>5027</v>
      </c>
      <c r="CQ440" s="1">
        <v>5027</v>
      </c>
      <c r="CR440" s="1">
        <v>552</v>
      </c>
      <c r="CS440">
        <v>2018</v>
      </c>
      <c r="CT440">
        <v>9106.884057971014</v>
      </c>
      <c r="CV440">
        <v>0</v>
      </c>
      <c r="CW440">
        <v>0</v>
      </c>
    </row>
    <row r="441" spans="1:101">
      <c r="A441" s="100">
        <v>1516</v>
      </c>
      <c r="B441" t="s">
        <v>108</v>
      </c>
      <c r="C441" t="s">
        <v>109</v>
      </c>
      <c r="D441" t="s">
        <v>318</v>
      </c>
      <c r="E441" t="s">
        <v>319</v>
      </c>
      <c r="F441">
        <v>14597</v>
      </c>
      <c r="G441" s="103" t="s">
        <v>174</v>
      </c>
      <c r="H441" t="s">
        <v>113</v>
      </c>
      <c r="I441" t="s">
        <v>114</v>
      </c>
      <c r="J441" t="s">
        <v>8</v>
      </c>
      <c r="K441">
        <v>22</v>
      </c>
      <c r="L441">
        <v>2</v>
      </c>
      <c r="M441" t="s">
        <v>115</v>
      </c>
      <c r="N441" t="s">
        <v>235</v>
      </c>
      <c r="O441" t="s">
        <v>226</v>
      </c>
      <c r="P441" t="s">
        <v>236</v>
      </c>
      <c r="Q441" t="s">
        <v>317</v>
      </c>
      <c r="R441" t="s">
        <v>142</v>
      </c>
      <c r="S441" t="s">
        <v>8</v>
      </c>
      <c r="T441" s="1">
        <v>0</v>
      </c>
      <c r="U441" s="1">
        <v>0</v>
      </c>
      <c r="V441" s="1">
        <v>0</v>
      </c>
      <c r="W441" s="1">
        <v>0</v>
      </c>
      <c r="X441" s="1">
        <v>0</v>
      </c>
      <c r="Y441" s="1">
        <v>0</v>
      </c>
      <c r="Z441" s="1">
        <v>0</v>
      </c>
      <c r="AA441" s="1">
        <v>0</v>
      </c>
      <c r="AB441" s="1">
        <v>0</v>
      </c>
      <c r="AC441" s="1">
        <v>0</v>
      </c>
      <c r="AD441" s="1">
        <v>0</v>
      </c>
      <c r="AE441" s="1">
        <v>0</v>
      </c>
      <c r="AF441" s="1">
        <v>0</v>
      </c>
      <c r="AG441" s="1">
        <v>0</v>
      </c>
      <c r="AH441" s="1">
        <v>0</v>
      </c>
      <c r="AI441" s="1">
        <v>0</v>
      </c>
      <c r="AJ441" s="1">
        <v>0</v>
      </c>
      <c r="AK441" s="1">
        <v>0</v>
      </c>
      <c r="AL441" s="1">
        <v>0</v>
      </c>
      <c r="AM441" s="1">
        <v>0</v>
      </c>
      <c r="AN441" s="1">
        <v>0</v>
      </c>
      <c r="AO441" s="1">
        <v>0</v>
      </c>
      <c r="AP441" s="1">
        <v>0</v>
      </c>
      <c r="AQ441" s="1">
        <v>0</v>
      </c>
      <c r="AR441" s="2">
        <v>0</v>
      </c>
      <c r="AS441" s="2">
        <v>0</v>
      </c>
      <c r="AT441" s="2">
        <v>0</v>
      </c>
      <c r="AU441" s="2">
        <v>0</v>
      </c>
      <c r="AV441" s="2">
        <v>0</v>
      </c>
      <c r="AW441" s="2">
        <v>0</v>
      </c>
      <c r="AX441" s="2">
        <v>0</v>
      </c>
      <c r="AY441" s="2">
        <v>0</v>
      </c>
      <c r="AZ441" s="2">
        <v>0</v>
      </c>
      <c r="BA441" s="2">
        <v>0</v>
      </c>
      <c r="BB441" s="2">
        <v>0</v>
      </c>
      <c r="BC441" s="2">
        <v>0</v>
      </c>
      <c r="BD441" s="1">
        <v>758</v>
      </c>
      <c r="BE441" s="1">
        <v>811</v>
      </c>
      <c r="BF441" s="1">
        <v>899</v>
      </c>
      <c r="BG441" s="1">
        <v>1077</v>
      </c>
      <c r="BH441" s="1">
        <v>879</v>
      </c>
      <c r="BI441" s="1">
        <v>401</v>
      </c>
      <c r="BJ441" s="1">
        <v>347</v>
      </c>
      <c r="BK441" s="1">
        <v>478</v>
      </c>
      <c r="BL441" s="1">
        <v>458</v>
      </c>
      <c r="BM441" s="1">
        <v>683</v>
      </c>
      <c r="BN441" s="1">
        <v>940</v>
      </c>
      <c r="BO441" s="1">
        <v>1007</v>
      </c>
      <c r="BP441" s="1">
        <v>758</v>
      </c>
      <c r="BQ441" s="1">
        <v>811</v>
      </c>
      <c r="BR441" s="1">
        <v>899</v>
      </c>
      <c r="BS441" s="1">
        <v>1077</v>
      </c>
      <c r="BT441" s="1">
        <v>879</v>
      </c>
      <c r="BU441" s="1">
        <v>401</v>
      </c>
      <c r="BV441" s="1">
        <v>347</v>
      </c>
      <c r="BW441" s="1">
        <v>478</v>
      </c>
      <c r="BX441" s="1">
        <v>458</v>
      </c>
      <c r="BY441" s="1">
        <v>683</v>
      </c>
      <c r="BZ441" s="1">
        <v>940</v>
      </c>
      <c r="CA441" s="1">
        <v>1007</v>
      </c>
      <c r="CB441" s="1">
        <v>83.242000000000004</v>
      </c>
      <c r="CC441" s="1">
        <v>89.081999999999994</v>
      </c>
      <c r="CD441" s="1">
        <v>98.718000000000004</v>
      </c>
      <c r="CE441" s="1">
        <v>118.35</v>
      </c>
      <c r="CF441" s="1">
        <v>96.59</v>
      </c>
      <c r="CG441" s="1">
        <v>44.067999999999998</v>
      </c>
      <c r="CH441" s="1">
        <v>38.082999999999998</v>
      </c>
      <c r="CI441" s="1">
        <v>52.494</v>
      </c>
      <c r="CJ441" s="1">
        <v>50.36</v>
      </c>
      <c r="CK441" s="1">
        <v>75.06</v>
      </c>
      <c r="CL441" s="1">
        <v>103.29900000000001</v>
      </c>
      <c r="CM441" s="1">
        <v>110.654</v>
      </c>
      <c r="CN441" s="1">
        <v>0</v>
      </c>
      <c r="CO441" s="1">
        <v>0</v>
      </c>
      <c r="CP441" s="1">
        <v>8738</v>
      </c>
      <c r="CQ441" s="1">
        <v>8738</v>
      </c>
      <c r="CR441" s="1">
        <v>960</v>
      </c>
      <c r="CS441">
        <v>2018</v>
      </c>
      <c r="CT441">
        <v>9102.0833333333339</v>
      </c>
      <c r="CV441">
        <v>0</v>
      </c>
      <c r="CW441">
        <v>0</v>
      </c>
    </row>
    <row r="442" spans="1:101">
      <c r="A442" s="100">
        <v>1603</v>
      </c>
      <c r="B442" t="s">
        <v>108</v>
      </c>
      <c r="C442" t="s">
        <v>109</v>
      </c>
      <c r="D442" t="s">
        <v>329</v>
      </c>
      <c r="E442" t="s">
        <v>330</v>
      </c>
      <c r="F442">
        <v>8776</v>
      </c>
      <c r="G442" s="103" t="s">
        <v>112</v>
      </c>
      <c r="H442" t="s">
        <v>113</v>
      </c>
      <c r="I442" t="s">
        <v>114</v>
      </c>
      <c r="J442" t="s">
        <v>8</v>
      </c>
      <c r="K442">
        <v>22</v>
      </c>
      <c r="L442">
        <v>1</v>
      </c>
      <c r="M442" t="s">
        <v>131</v>
      </c>
      <c r="N442" t="s">
        <v>235</v>
      </c>
      <c r="O442" t="s">
        <v>226</v>
      </c>
      <c r="P442" t="s">
        <v>236</v>
      </c>
      <c r="Q442" t="s">
        <v>118</v>
      </c>
      <c r="R442" t="s">
        <v>142</v>
      </c>
      <c r="S442" t="s">
        <v>8</v>
      </c>
      <c r="T442" s="1">
        <v>0</v>
      </c>
      <c r="U442" s="1">
        <v>0</v>
      </c>
      <c r="V442" s="1">
        <v>0</v>
      </c>
      <c r="W442" s="1">
        <v>0</v>
      </c>
      <c r="X442" s="1">
        <v>0</v>
      </c>
      <c r="Y442" s="1">
        <v>0</v>
      </c>
      <c r="Z442" s="1">
        <v>0</v>
      </c>
      <c r="AA442" s="1">
        <v>0</v>
      </c>
      <c r="AB442" s="1">
        <v>0</v>
      </c>
      <c r="AC442" s="1">
        <v>0</v>
      </c>
      <c r="AD442" s="1">
        <v>0</v>
      </c>
      <c r="AE442" s="1">
        <v>0</v>
      </c>
      <c r="AF442" s="1">
        <v>0</v>
      </c>
      <c r="AG442" s="1">
        <v>0</v>
      </c>
      <c r="AH442" s="1">
        <v>0</v>
      </c>
      <c r="AI442" s="1">
        <v>0</v>
      </c>
      <c r="AJ442" s="1">
        <v>0</v>
      </c>
      <c r="AK442" s="1">
        <v>0</v>
      </c>
      <c r="AL442" s="1">
        <v>0</v>
      </c>
      <c r="AM442" s="1">
        <v>0</v>
      </c>
      <c r="AN442" s="1">
        <v>0</v>
      </c>
      <c r="AO442" s="1">
        <v>0</v>
      </c>
      <c r="AP442" s="1">
        <v>0</v>
      </c>
      <c r="AQ442" s="1">
        <v>0</v>
      </c>
      <c r="AR442" s="2">
        <v>0</v>
      </c>
      <c r="AS442" s="2">
        <v>0</v>
      </c>
      <c r="AT442" s="2">
        <v>0</v>
      </c>
      <c r="AU442" s="2">
        <v>0</v>
      </c>
      <c r="AV442" s="2">
        <v>0</v>
      </c>
      <c r="AW442" s="2">
        <v>0</v>
      </c>
      <c r="AX442" s="2">
        <v>0</v>
      </c>
      <c r="AY442" s="2">
        <v>0</v>
      </c>
      <c r="AZ442" s="2">
        <v>0</v>
      </c>
      <c r="BA442" s="2">
        <v>0</v>
      </c>
      <c r="BB442" s="2">
        <v>0</v>
      </c>
      <c r="BC442" s="2">
        <v>0</v>
      </c>
      <c r="BD442" s="1">
        <v>12990</v>
      </c>
      <c r="BE442" s="1">
        <v>13901</v>
      </c>
      <c r="BF442" s="1">
        <v>15405</v>
      </c>
      <c r="BG442" s="1">
        <v>18468</v>
      </c>
      <c r="BH442" s="1">
        <v>15073</v>
      </c>
      <c r="BI442" s="1">
        <v>6877</v>
      </c>
      <c r="BJ442" s="1">
        <v>5943</v>
      </c>
      <c r="BK442" s="1">
        <v>8192</v>
      </c>
      <c r="BL442" s="1">
        <v>7859</v>
      </c>
      <c r="BM442" s="1">
        <v>11713</v>
      </c>
      <c r="BN442" s="1">
        <v>16120</v>
      </c>
      <c r="BO442" s="1">
        <v>17267</v>
      </c>
      <c r="BP442" s="1">
        <v>12990</v>
      </c>
      <c r="BQ442" s="1">
        <v>13901</v>
      </c>
      <c r="BR442" s="1">
        <v>15405</v>
      </c>
      <c r="BS442" s="1">
        <v>18468</v>
      </c>
      <c r="BT442" s="1">
        <v>15073</v>
      </c>
      <c r="BU442" s="1">
        <v>6877</v>
      </c>
      <c r="BV442" s="1">
        <v>5943</v>
      </c>
      <c r="BW442" s="1">
        <v>8192</v>
      </c>
      <c r="BX442" s="1">
        <v>7859</v>
      </c>
      <c r="BY442" s="1">
        <v>11713</v>
      </c>
      <c r="BZ442" s="1">
        <v>16120</v>
      </c>
      <c r="CA442" s="1">
        <v>17267</v>
      </c>
      <c r="CB442" s="1">
        <v>1426.828</v>
      </c>
      <c r="CC442" s="1">
        <v>1526.923</v>
      </c>
      <c r="CD442" s="1">
        <v>1692.08</v>
      </c>
      <c r="CE442" s="1">
        <v>2028.5889999999999</v>
      </c>
      <c r="CF442" s="1">
        <v>1655.617</v>
      </c>
      <c r="CG442" s="1">
        <v>755.35900000000004</v>
      </c>
      <c r="CH442" s="1">
        <v>652.76199999999994</v>
      </c>
      <c r="CI442" s="1">
        <v>899.78099999999995</v>
      </c>
      <c r="CJ442" s="1">
        <v>863.19899999999996</v>
      </c>
      <c r="CK442" s="1">
        <v>1286.576</v>
      </c>
      <c r="CL442" s="1">
        <v>1770.607</v>
      </c>
      <c r="CM442" s="1">
        <v>1896.6790000000001</v>
      </c>
      <c r="CN442" s="1">
        <v>0</v>
      </c>
      <c r="CO442" s="1">
        <v>0</v>
      </c>
      <c r="CP442" s="1">
        <v>149808</v>
      </c>
      <c r="CQ442" s="1">
        <v>149808</v>
      </c>
      <c r="CR442" s="1">
        <v>16455</v>
      </c>
      <c r="CS442">
        <v>2018</v>
      </c>
      <c r="CT442">
        <v>9104.1020966271644</v>
      </c>
      <c r="CV442">
        <v>0</v>
      </c>
      <c r="CW442">
        <v>0</v>
      </c>
    </row>
    <row r="443" spans="1:101">
      <c r="A443" s="100">
        <v>1604</v>
      </c>
      <c r="B443" t="s">
        <v>108</v>
      </c>
      <c r="C443" t="s">
        <v>109</v>
      </c>
      <c r="D443" t="s">
        <v>331</v>
      </c>
      <c r="E443" t="s">
        <v>330</v>
      </c>
      <c r="F443">
        <v>8776</v>
      </c>
      <c r="G443" s="103" t="s">
        <v>112</v>
      </c>
      <c r="H443" t="s">
        <v>113</v>
      </c>
      <c r="I443" t="s">
        <v>114</v>
      </c>
      <c r="J443" t="s">
        <v>8</v>
      </c>
      <c r="K443">
        <v>22</v>
      </c>
      <c r="L443">
        <v>1</v>
      </c>
      <c r="M443" t="s">
        <v>131</v>
      </c>
      <c r="N443" t="s">
        <v>235</v>
      </c>
      <c r="O443" t="s">
        <v>226</v>
      </c>
      <c r="P443" t="s">
        <v>236</v>
      </c>
      <c r="Q443" t="s">
        <v>118</v>
      </c>
      <c r="R443" t="s">
        <v>142</v>
      </c>
      <c r="S443" t="s">
        <v>8</v>
      </c>
      <c r="T443" s="1">
        <v>0</v>
      </c>
      <c r="U443" s="1">
        <v>0</v>
      </c>
      <c r="V443" s="1">
        <v>0</v>
      </c>
      <c r="W443" s="1">
        <v>0</v>
      </c>
      <c r="X443" s="1">
        <v>0</v>
      </c>
      <c r="Y443" s="1">
        <v>0</v>
      </c>
      <c r="Z443" s="1">
        <v>0</v>
      </c>
      <c r="AA443" s="1">
        <v>0</v>
      </c>
      <c r="AB443" s="1">
        <v>0</v>
      </c>
      <c r="AC443" s="1">
        <v>0</v>
      </c>
      <c r="AD443" s="1">
        <v>0</v>
      </c>
      <c r="AE443" s="1">
        <v>0</v>
      </c>
      <c r="AF443" s="1">
        <v>0</v>
      </c>
      <c r="AG443" s="1">
        <v>0</v>
      </c>
      <c r="AH443" s="1">
        <v>0</v>
      </c>
      <c r="AI443" s="1">
        <v>0</v>
      </c>
      <c r="AJ443" s="1">
        <v>0</v>
      </c>
      <c r="AK443" s="1">
        <v>0</v>
      </c>
      <c r="AL443" s="1">
        <v>0</v>
      </c>
      <c r="AM443" s="1">
        <v>0</v>
      </c>
      <c r="AN443" s="1">
        <v>0</v>
      </c>
      <c r="AO443" s="1">
        <v>0</v>
      </c>
      <c r="AP443" s="1">
        <v>0</v>
      </c>
      <c r="AQ443" s="1">
        <v>0</v>
      </c>
      <c r="AR443" s="2">
        <v>0</v>
      </c>
      <c r="AS443" s="2">
        <v>0</v>
      </c>
      <c r="AT443" s="2">
        <v>0</v>
      </c>
      <c r="AU443" s="2">
        <v>0</v>
      </c>
      <c r="AV443" s="2">
        <v>0</v>
      </c>
      <c r="AW443" s="2">
        <v>0</v>
      </c>
      <c r="AX443" s="2">
        <v>0</v>
      </c>
      <c r="AY443" s="2">
        <v>0</v>
      </c>
      <c r="AZ443" s="2">
        <v>0</v>
      </c>
      <c r="BA443" s="2">
        <v>0</v>
      </c>
      <c r="BB443" s="2">
        <v>0</v>
      </c>
      <c r="BC443" s="2">
        <v>0</v>
      </c>
      <c r="BD443" s="1">
        <v>2755</v>
      </c>
      <c r="BE443" s="1">
        <v>2948</v>
      </c>
      <c r="BF443" s="1">
        <v>3267</v>
      </c>
      <c r="BG443" s="1">
        <v>3917</v>
      </c>
      <c r="BH443" s="1">
        <v>3197</v>
      </c>
      <c r="BI443" s="1">
        <v>1459</v>
      </c>
      <c r="BJ443" s="1">
        <v>1260</v>
      </c>
      <c r="BK443" s="1">
        <v>1737</v>
      </c>
      <c r="BL443" s="1">
        <v>1667</v>
      </c>
      <c r="BM443" s="1">
        <v>2484</v>
      </c>
      <c r="BN443" s="1">
        <v>3419</v>
      </c>
      <c r="BO443" s="1">
        <v>3662</v>
      </c>
      <c r="BP443" s="1">
        <v>2755</v>
      </c>
      <c r="BQ443" s="1">
        <v>2948</v>
      </c>
      <c r="BR443" s="1">
        <v>3267</v>
      </c>
      <c r="BS443" s="1">
        <v>3917</v>
      </c>
      <c r="BT443" s="1">
        <v>3197</v>
      </c>
      <c r="BU443" s="1">
        <v>1459</v>
      </c>
      <c r="BV443" s="1">
        <v>1260</v>
      </c>
      <c r="BW443" s="1">
        <v>1737</v>
      </c>
      <c r="BX443" s="1">
        <v>1667</v>
      </c>
      <c r="BY443" s="1">
        <v>2484</v>
      </c>
      <c r="BZ443" s="1">
        <v>3419</v>
      </c>
      <c r="CA443" s="1">
        <v>3662</v>
      </c>
      <c r="CB443" s="1">
        <v>302.62</v>
      </c>
      <c r="CC443" s="1">
        <v>323.851</v>
      </c>
      <c r="CD443" s="1">
        <v>358.87900000000002</v>
      </c>
      <c r="CE443" s="1">
        <v>430.25099999999998</v>
      </c>
      <c r="CF443" s="1">
        <v>351.14600000000002</v>
      </c>
      <c r="CG443" s="1">
        <v>160.20699999999999</v>
      </c>
      <c r="CH443" s="1">
        <v>138.447</v>
      </c>
      <c r="CI443" s="1">
        <v>190.83799999999999</v>
      </c>
      <c r="CJ443" s="1">
        <v>183.07900000000001</v>
      </c>
      <c r="CK443" s="1">
        <v>272.875</v>
      </c>
      <c r="CL443" s="1">
        <v>375.53399999999999</v>
      </c>
      <c r="CM443" s="1">
        <v>402.27300000000002</v>
      </c>
      <c r="CN443" s="1">
        <v>0</v>
      </c>
      <c r="CO443" s="1">
        <v>0</v>
      </c>
      <c r="CP443" s="1">
        <v>31772</v>
      </c>
      <c r="CQ443" s="1">
        <v>31772</v>
      </c>
      <c r="CR443" s="1">
        <v>3490</v>
      </c>
      <c r="CS443">
        <v>2018</v>
      </c>
      <c r="CT443">
        <v>9103.7249283667625</v>
      </c>
      <c r="CV443">
        <v>0</v>
      </c>
      <c r="CW443">
        <v>0</v>
      </c>
    </row>
    <row r="444" spans="1:101">
      <c r="A444" s="100">
        <v>1605</v>
      </c>
      <c r="B444" t="s">
        <v>108</v>
      </c>
      <c r="C444" t="s">
        <v>109</v>
      </c>
      <c r="D444" t="s">
        <v>332</v>
      </c>
      <c r="E444" t="s">
        <v>330</v>
      </c>
      <c r="F444">
        <v>8776</v>
      </c>
      <c r="G444" s="103" t="s">
        <v>112</v>
      </c>
      <c r="H444" t="s">
        <v>113</v>
      </c>
      <c r="I444" t="s">
        <v>114</v>
      </c>
      <c r="J444" t="s">
        <v>8</v>
      </c>
      <c r="K444">
        <v>22</v>
      </c>
      <c r="L444">
        <v>1</v>
      </c>
      <c r="M444" t="s">
        <v>131</v>
      </c>
      <c r="N444" t="s">
        <v>235</v>
      </c>
      <c r="O444" t="s">
        <v>226</v>
      </c>
      <c r="P444" t="s">
        <v>236</v>
      </c>
      <c r="Q444" t="s">
        <v>118</v>
      </c>
      <c r="R444" t="s">
        <v>142</v>
      </c>
      <c r="S444" t="s">
        <v>8</v>
      </c>
      <c r="T444" s="1">
        <v>0</v>
      </c>
      <c r="U444" s="1">
        <v>0</v>
      </c>
      <c r="V444" s="1">
        <v>0</v>
      </c>
      <c r="W444" s="1">
        <v>0</v>
      </c>
      <c r="X444" s="1">
        <v>0</v>
      </c>
      <c r="Y444" s="1">
        <v>0</v>
      </c>
      <c r="Z444" s="1">
        <v>0</v>
      </c>
      <c r="AA444" s="1">
        <v>0</v>
      </c>
      <c r="AB444" s="1">
        <v>0</v>
      </c>
      <c r="AC444" s="1">
        <v>0</v>
      </c>
      <c r="AD444" s="1">
        <v>0</v>
      </c>
      <c r="AE444" s="1">
        <v>0</v>
      </c>
      <c r="AF444" s="1">
        <v>0</v>
      </c>
      <c r="AG444" s="1">
        <v>0</v>
      </c>
      <c r="AH444" s="1">
        <v>0</v>
      </c>
      <c r="AI444" s="1">
        <v>0</v>
      </c>
      <c r="AJ444" s="1">
        <v>0</v>
      </c>
      <c r="AK444" s="1">
        <v>0</v>
      </c>
      <c r="AL444" s="1">
        <v>0</v>
      </c>
      <c r="AM444" s="1">
        <v>0</v>
      </c>
      <c r="AN444" s="1">
        <v>0</v>
      </c>
      <c r="AO444" s="1">
        <v>0</v>
      </c>
      <c r="AP444" s="1">
        <v>0</v>
      </c>
      <c r="AQ444" s="1">
        <v>0</v>
      </c>
      <c r="AR444" s="2">
        <v>0</v>
      </c>
      <c r="AS444" s="2">
        <v>0</v>
      </c>
      <c r="AT444" s="2">
        <v>0</v>
      </c>
      <c r="AU444" s="2">
        <v>0</v>
      </c>
      <c r="AV444" s="2">
        <v>0</v>
      </c>
      <c r="AW444" s="2">
        <v>0</v>
      </c>
      <c r="AX444" s="2">
        <v>0</v>
      </c>
      <c r="AY444" s="2">
        <v>0</v>
      </c>
      <c r="AZ444" s="2">
        <v>0</v>
      </c>
      <c r="BA444" s="2">
        <v>0</v>
      </c>
      <c r="BB444" s="2">
        <v>0</v>
      </c>
      <c r="BC444" s="2">
        <v>0</v>
      </c>
      <c r="BD444" s="1">
        <v>140842</v>
      </c>
      <c r="BE444" s="1">
        <v>150723</v>
      </c>
      <c r="BF444" s="1">
        <v>167025</v>
      </c>
      <c r="BG444" s="1">
        <v>200242</v>
      </c>
      <c r="BH444" s="1">
        <v>163426</v>
      </c>
      <c r="BI444" s="1">
        <v>74561</v>
      </c>
      <c r="BJ444" s="1">
        <v>64434</v>
      </c>
      <c r="BK444" s="1">
        <v>88817</v>
      </c>
      <c r="BL444" s="1">
        <v>85206</v>
      </c>
      <c r="BM444" s="1">
        <v>126998</v>
      </c>
      <c r="BN444" s="1">
        <v>174776</v>
      </c>
      <c r="BO444" s="1">
        <v>187221</v>
      </c>
      <c r="BP444" s="1">
        <v>140842</v>
      </c>
      <c r="BQ444" s="1">
        <v>150723</v>
      </c>
      <c r="BR444" s="1">
        <v>167025</v>
      </c>
      <c r="BS444" s="1">
        <v>200242</v>
      </c>
      <c r="BT444" s="1">
        <v>163426</v>
      </c>
      <c r="BU444" s="1">
        <v>74561</v>
      </c>
      <c r="BV444" s="1">
        <v>64434</v>
      </c>
      <c r="BW444" s="1">
        <v>88817</v>
      </c>
      <c r="BX444" s="1">
        <v>85206</v>
      </c>
      <c r="BY444" s="1">
        <v>126998</v>
      </c>
      <c r="BZ444" s="1">
        <v>174776</v>
      </c>
      <c r="CA444" s="1">
        <v>187221</v>
      </c>
      <c r="CB444" s="1">
        <v>15470.36</v>
      </c>
      <c r="CC444" s="1">
        <v>16555.634999999998</v>
      </c>
      <c r="CD444" s="1">
        <v>18346.341</v>
      </c>
      <c r="CE444" s="1">
        <v>21994.937000000002</v>
      </c>
      <c r="CF444" s="1">
        <v>17950.990000000002</v>
      </c>
      <c r="CG444" s="1">
        <v>8189.9620000000004</v>
      </c>
      <c r="CH444" s="1">
        <v>7077.5529999999999</v>
      </c>
      <c r="CI444" s="1">
        <v>9755.8610000000008</v>
      </c>
      <c r="CJ444" s="1">
        <v>9359.2180000000008</v>
      </c>
      <c r="CK444" s="1">
        <v>13949.679</v>
      </c>
      <c r="CL444" s="1">
        <v>19197.766</v>
      </c>
      <c r="CM444" s="1">
        <v>20564.698</v>
      </c>
      <c r="CN444" s="1">
        <v>0</v>
      </c>
      <c r="CO444" s="1">
        <v>0</v>
      </c>
      <c r="CP444" s="1">
        <v>1624271</v>
      </c>
      <c r="CQ444" s="1">
        <v>1624271</v>
      </c>
      <c r="CR444" s="1">
        <v>178413</v>
      </c>
      <c r="CS444">
        <v>2018</v>
      </c>
      <c r="CT444">
        <v>9103.99466406596</v>
      </c>
      <c r="CV444">
        <v>0</v>
      </c>
      <c r="CW444">
        <v>0</v>
      </c>
    </row>
    <row r="445" spans="1:101">
      <c r="A445" s="100">
        <v>1607</v>
      </c>
      <c r="B445" t="s">
        <v>108</v>
      </c>
      <c r="C445" t="s">
        <v>109</v>
      </c>
      <c r="D445" t="s">
        <v>333</v>
      </c>
      <c r="E445" t="s">
        <v>330</v>
      </c>
      <c r="F445">
        <v>8776</v>
      </c>
      <c r="G445" s="103" t="s">
        <v>112</v>
      </c>
      <c r="H445" t="s">
        <v>113</v>
      </c>
      <c r="I445" t="s">
        <v>114</v>
      </c>
      <c r="J445" t="s">
        <v>8</v>
      </c>
      <c r="K445">
        <v>22</v>
      </c>
      <c r="L445">
        <v>1</v>
      </c>
      <c r="M445" t="s">
        <v>131</v>
      </c>
      <c r="N445" t="s">
        <v>235</v>
      </c>
      <c r="O445" t="s">
        <v>226</v>
      </c>
      <c r="P445" t="s">
        <v>236</v>
      </c>
      <c r="Q445" t="s">
        <v>118</v>
      </c>
      <c r="R445" t="s">
        <v>142</v>
      </c>
      <c r="S445" t="s">
        <v>8</v>
      </c>
      <c r="T445" s="1">
        <v>0</v>
      </c>
      <c r="U445" s="1">
        <v>0</v>
      </c>
      <c r="V445" s="1">
        <v>0</v>
      </c>
      <c r="W445" s="1">
        <v>0</v>
      </c>
      <c r="X445" s="1">
        <v>0</v>
      </c>
      <c r="Y445" s="1">
        <v>0</v>
      </c>
      <c r="Z445" s="1">
        <v>0</v>
      </c>
      <c r="AA445" s="1">
        <v>0</v>
      </c>
      <c r="AB445" s="1">
        <v>0</v>
      </c>
      <c r="AC445" s="1">
        <v>0</v>
      </c>
      <c r="AD445" s="1">
        <v>0</v>
      </c>
      <c r="AE445" s="1">
        <v>0</v>
      </c>
      <c r="AF445" s="1">
        <v>0</v>
      </c>
      <c r="AG445" s="1">
        <v>0</v>
      </c>
      <c r="AH445" s="1">
        <v>0</v>
      </c>
      <c r="AI445" s="1">
        <v>0</v>
      </c>
      <c r="AJ445" s="1">
        <v>0</v>
      </c>
      <c r="AK445" s="1">
        <v>0</v>
      </c>
      <c r="AL445" s="1">
        <v>0</v>
      </c>
      <c r="AM445" s="1">
        <v>0</v>
      </c>
      <c r="AN445" s="1">
        <v>0</v>
      </c>
      <c r="AO445" s="1">
        <v>0</v>
      </c>
      <c r="AP445" s="1">
        <v>0</v>
      </c>
      <c r="AQ445" s="1">
        <v>0</v>
      </c>
      <c r="AR445" s="2">
        <v>0</v>
      </c>
      <c r="AS445" s="2">
        <v>0</v>
      </c>
      <c r="AT445" s="2">
        <v>0</v>
      </c>
      <c r="AU445" s="2">
        <v>0</v>
      </c>
      <c r="AV445" s="2">
        <v>0</v>
      </c>
      <c r="AW445" s="2">
        <v>0</v>
      </c>
      <c r="AX445" s="2">
        <v>0</v>
      </c>
      <c r="AY445" s="2">
        <v>0</v>
      </c>
      <c r="AZ445" s="2">
        <v>0</v>
      </c>
      <c r="BA445" s="2">
        <v>0</v>
      </c>
      <c r="BB445" s="2">
        <v>0</v>
      </c>
      <c r="BC445" s="2">
        <v>0</v>
      </c>
      <c r="BD445" s="1">
        <v>26058</v>
      </c>
      <c r="BE445" s="1">
        <v>27886</v>
      </c>
      <c r="BF445" s="1">
        <v>30902</v>
      </c>
      <c r="BG445" s="1">
        <v>37048</v>
      </c>
      <c r="BH445" s="1">
        <v>30236</v>
      </c>
      <c r="BI445" s="1">
        <v>13795</v>
      </c>
      <c r="BJ445" s="1">
        <v>11921</v>
      </c>
      <c r="BK445" s="1">
        <v>16433</v>
      </c>
      <c r="BL445" s="1">
        <v>15764</v>
      </c>
      <c r="BM445" s="1">
        <v>23496</v>
      </c>
      <c r="BN445" s="1">
        <v>32336</v>
      </c>
      <c r="BO445" s="1">
        <v>34639</v>
      </c>
      <c r="BP445" s="1">
        <v>26058</v>
      </c>
      <c r="BQ445" s="1">
        <v>27886</v>
      </c>
      <c r="BR445" s="1">
        <v>30902</v>
      </c>
      <c r="BS445" s="1">
        <v>37048</v>
      </c>
      <c r="BT445" s="1">
        <v>30236</v>
      </c>
      <c r="BU445" s="1">
        <v>13795</v>
      </c>
      <c r="BV445" s="1">
        <v>11921</v>
      </c>
      <c r="BW445" s="1">
        <v>16433</v>
      </c>
      <c r="BX445" s="1">
        <v>15764</v>
      </c>
      <c r="BY445" s="1">
        <v>23496</v>
      </c>
      <c r="BZ445" s="1">
        <v>32336</v>
      </c>
      <c r="CA445" s="1">
        <v>34639</v>
      </c>
      <c r="CB445" s="1">
        <v>2862.2429999999999</v>
      </c>
      <c r="CC445" s="1">
        <v>3063.0329999999999</v>
      </c>
      <c r="CD445" s="1">
        <v>3394.34</v>
      </c>
      <c r="CE445" s="1">
        <v>4069.3829999999998</v>
      </c>
      <c r="CF445" s="1">
        <v>3321.194</v>
      </c>
      <c r="CG445" s="1">
        <v>1515.2619999999999</v>
      </c>
      <c r="CH445" s="1">
        <v>1309.45</v>
      </c>
      <c r="CI445" s="1">
        <v>1804.9760000000001</v>
      </c>
      <c r="CJ445" s="1">
        <v>1731.5909999999999</v>
      </c>
      <c r="CK445" s="1">
        <v>2580.8939999999998</v>
      </c>
      <c r="CL445" s="1">
        <v>3551.866</v>
      </c>
      <c r="CM445" s="1">
        <v>3804.768</v>
      </c>
      <c r="CN445" s="1">
        <v>0</v>
      </c>
      <c r="CO445" s="1">
        <v>0</v>
      </c>
      <c r="CP445" s="1">
        <v>300514</v>
      </c>
      <c r="CQ445" s="1">
        <v>300514</v>
      </c>
      <c r="CR445" s="1">
        <v>33009</v>
      </c>
      <c r="CS445">
        <v>2018</v>
      </c>
      <c r="CT445">
        <v>9104.0019388651581</v>
      </c>
      <c r="CV445">
        <v>0</v>
      </c>
      <c r="CW445">
        <v>0</v>
      </c>
    </row>
    <row r="446" spans="1:101">
      <c r="A446" s="100">
        <v>1620</v>
      </c>
      <c r="B446" t="s">
        <v>108</v>
      </c>
      <c r="C446" t="s">
        <v>109</v>
      </c>
      <c r="D446" t="s">
        <v>336</v>
      </c>
      <c r="E446" t="s">
        <v>337</v>
      </c>
      <c r="F446">
        <v>61122</v>
      </c>
      <c r="G446" s="103" t="s">
        <v>112</v>
      </c>
      <c r="H446" t="s">
        <v>113</v>
      </c>
      <c r="I446" t="s">
        <v>114</v>
      </c>
      <c r="J446" t="s">
        <v>8</v>
      </c>
      <c r="K446">
        <v>22</v>
      </c>
      <c r="L446">
        <v>2</v>
      </c>
      <c r="M446" t="s">
        <v>115</v>
      </c>
      <c r="N446" t="s">
        <v>235</v>
      </c>
      <c r="O446" t="s">
        <v>226</v>
      </c>
      <c r="P446" t="s">
        <v>236</v>
      </c>
      <c r="Q446" t="s">
        <v>118</v>
      </c>
      <c r="R446" t="s">
        <v>142</v>
      </c>
      <c r="S446" t="s">
        <v>8</v>
      </c>
      <c r="T446" s="1">
        <v>0</v>
      </c>
      <c r="U446" s="1">
        <v>0</v>
      </c>
      <c r="V446" s="1">
        <v>0</v>
      </c>
      <c r="W446" s="1">
        <v>0</v>
      </c>
      <c r="X446" s="1">
        <v>0</v>
      </c>
      <c r="Y446" s="1">
        <v>0</v>
      </c>
      <c r="Z446" s="1">
        <v>0</v>
      </c>
      <c r="AA446" s="1">
        <v>0</v>
      </c>
      <c r="AB446" s="1">
        <v>0</v>
      </c>
      <c r="AC446" s="1">
        <v>0</v>
      </c>
      <c r="AD446" s="1">
        <v>0</v>
      </c>
      <c r="AE446" s="1">
        <v>0</v>
      </c>
      <c r="AF446" s="1">
        <v>0</v>
      </c>
      <c r="AG446" s="1">
        <v>0</v>
      </c>
      <c r="AH446" s="1">
        <v>0</v>
      </c>
      <c r="AI446" s="1">
        <v>0</v>
      </c>
      <c r="AJ446" s="1">
        <v>0</v>
      </c>
      <c r="AK446" s="1">
        <v>0</v>
      </c>
      <c r="AL446" s="1">
        <v>0</v>
      </c>
      <c r="AM446" s="1">
        <v>0</v>
      </c>
      <c r="AN446" s="1">
        <v>0</v>
      </c>
      <c r="AO446" s="1">
        <v>0</v>
      </c>
      <c r="AP446" s="1">
        <v>0</v>
      </c>
      <c r="AQ446" s="1">
        <v>0</v>
      </c>
      <c r="AR446" s="2">
        <v>0</v>
      </c>
      <c r="AS446" s="2">
        <v>0</v>
      </c>
      <c r="AT446" s="2">
        <v>0</v>
      </c>
      <c r="AU446" s="2">
        <v>0</v>
      </c>
      <c r="AV446" s="2">
        <v>0</v>
      </c>
      <c r="AW446" s="2">
        <v>0</v>
      </c>
      <c r="AX446" s="2">
        <v>0</v>
      </c>
      <c r="AY446" s="2">
        <v>0</v>
      </c>
      <c r="AZ446" s="2">
        <v>0</v>
      </c>
      <c r="BA446" s="2">
        <v>0</v>
      </c>
      <c r="BB446" s="2">
        <v>0</v>
      </c>
      <c r="BC446" s="2">
        <v>0</v>
      </c>
      <c r="BD446" s="1">
        <v>50189</v>
      </c>
      <c r="BE446" s="1">
        <v>53710</v>
      </c>
      <c r="BF446" s="1">
        <v>59519</v>
      </c>
      <c r="BG446" s="1">
        <v>71356</v>
      </c>
      <c r="BH446" s="1">
        <v>58236</v>
      </c>
      <c r="BI446" s="1">
        <v>26570</v>
      </c>
      <c r="BJ446" s="1">
        <v>22961</v>
      </c>
      <c r="BK446" s="1">
        <v>31650</v>
      </c>
      <c r="BL446" s="1">
        <v>30363</v>
      </c>
      <c r="BM446" s="1">
        <v>45255</v>
      </c>
      <c r="BN446" s="1">
        <v>62281</v>
      </c>
      <c r="BO446" s="1">
        <v>66716</v>
      </c>
      <c r="BP446" s="1">
        <v>50189</v>
      </c>
      <c r="BQ446" s="1">
        <v>53710</v>
      </c>
      <c r="BR446" s="1">
        <v>59519</v>
      </c>
      <c r="BS446" s="1">
        <v>71356</v>
      </c>
      <c r="BT446" s="1">
        <v>58236</v>
      </c>
      <c r="BU446" s="1">
        <v>26570</v>
      </c>
      <c r="BV446" s="1">
        <v>22961</v>
      </c>
      <c r="BW446" s="1">
        <v>31650</v>
      </c>
      <c r="BX446" s="1">
        <v>30363</v>
      </c>
      <c r="BY446" s="1">
        <v>45255</v>
      </c>
      <c r="BZ446" s="1">
        <v>62281</v>
      </c>
      <c r="CA446" s="1">
        <v>66716</v>
      </c>
      <c r="CB446" s="1">
        <v>5512.8209999999999</v>
      </c>
      <c r="CC446" s="1">
        <v>5899.5569999999998</v>
      </c>
      <c r="CD446" s="1">
        <v>6537.67</v>
      </c>
      <c r="CE446" s="1">
        <v>7837.8379999999997</v>
      </c>
      <c r="CF446" s="1">
        <v>6396.7879999999996</v>
      </c>
      <c r="CG446" s="1">
        <v>2918.471</v>
      </c>
      <c r="CH446" s="1">
        <v>2522.067</v>
      </c>
      <c r="CI446" s="1">
        <v>3476.4749999999999</v>
      </c>
      <c r="CJ446" s="1">
        <v>3335.1329999999998</v>
      </c>
      <c r="CK446" s="1">
        <v>4970.9309999999996</v>
      </c>
      <c r="CL446" s="1">
        <v>6841.0730000000003</v>
      </c>
      <c r="CM446" s="1">
        <v>7328.1760000000004</v>
      </c>
      <c r="CN446" s="1">
        <v>0</v>
      </c>
      <c r="CO446" s="1">
        <v>0</v>
      </c>
      <c r="CP446" s="1">
        <v>578806</v>
      </c>
      <c r="CQ446" s="1">
        <v>578806</v>
      </c>
      <c r="CR446" s="1">
        <v>63577</v>
      </c>
      <c r="CS446">
        <v>2018</v>
      </c>
      <c r="CT446">
        <v>9104.0156031269162</v>
      </c>
      <c r="CV446">
        <v>0</v>
      </c>
      <c r="CW446">
        <v>0</v>
      </c>
    </row>
    <row r="447" spans="1:101">
      <c r="A447" s="100">
        <v>1629</v>
      </c>
      <c r="B447" t="s">
        <v>108</v>
      </c>
      <c r="C447" t="s">
        <v>109</v>
      </c>
      <c r="D447" t="s">
        <v>338</v>
      </c>
      <c r="E447" t="s">
        <v>245</v>
      </c>
      <c r="F447">
        <v>58185</v>
      </c>
      <c r="G447" s="103" t="s">
        <v>112</v>
      </c>
      <c r="H447" t="s">
        <v>113</v>
      </c>
      <c r="I447" t="s">
        <v>114</v>
      </c>
      <c r="J447" t="s">
        <v>8</v>
      </c>
      <c r="K447">
        <v>22</v>
      </c>
      <c r="L447">
        <v>2</v>
      </c>
      <c r="M447" t="s">
        <v>115</v>
      </c>
      <c r="N447" t="s">
        <v>235</v>
      </c>
      <c r="O447" t="s">
        <v>226</v>
      </c>
      <c r="P447" t="s">
        <v>236</v>
      </c>
      <c r="Q447" t="s">
        <v>118</v>
      </c>
      <c r="R447" t="s">
        <v>142</v>
      </c>
      <c r="S447" t="s">
        <v>8</v>
      </c>
      <c r="T447" s="1">
        <v>0</v>
      </c>
      <c r="U447" s="1">
        <v>0</v>
      </c>
      <c r="V447" s="1">
        <v>0</v>
      </c>
      <c r="W447" s="1">
        <v>0</v>
      </c>
      <c r="X447" s="1">
        <v>0</v>
      </c>
      <c r="Y447" s="1">
        <v>0</v>
      </c>
      <c r="Z447" s="1">
        <v>0</v>
      </c>
      <c r="AA447" s="1">
        <v>0</v>
      </c>
      <c r="AB447" s="1">
        <v>0</v>
      </c>
      <c r="AC447" s="1">
        <v>0</v>
      </c>
      <c r="AD447" s="1">
        <v>0</v>
      </c>
      <c r="AE447" s="1">
        <v>0</v>
      </c>
      <c r="AF447" s="1">
        <v>0</v>
      </c>
      <c r="AG447" s="1">
        <v>0</v>
      </c>
      <c r="AH447" s="1">
        <v>0</v>
      </c>
      <c r="AI447" s="1">
        <v>0</v>
      </c>
      <c r="AJ447" s="1">
        <v>0</v>
      </c>
      <c r="AK447" s="1">
        <v>0</v>
      </c>
      <c r="AL447" s="1">
        <v>0</v>
      </c>
      <c r="AM447" s="1">
        <v>0</v>
      </c>
      <c r="AN447" s="1">
        <v>0</v>
      </c>
      <c r="AO447" s="1">
        <v>0</v>
      </c>
      <c r="AP447" s="1">
        <v>0</v>
      </c>
      <c r="AQ447" s="1">
        <v>0</v>
      </c>
      <c r="AR447" s="2">
        <v>0</v>
      </c>
      <c r="AS447" s="2">
        <v>0</v>
      </c>
      <c r="AT447" s="2">
        <v>0</v>
      </c>
      <c r="AU447" s="2">
        <v>0</v>
      </c>
      <c r="AV447" s="2">
        <v>0</v>
      </c>
      <c r="AW447" s="2">
        <v>0</v>
      </c>
      <c r="AX447" s="2">
        <v>0</v>
      </c>
      <c r="AY447" s="2">
        <v>0</v>
      </c>
      <c r="AZ447" s="2">
        <v>0</v>
      </c>
      <c r="BA447" s="2">
        <v>0</v>
      </c>
      <c r="BB447" s="2">
        <v>0</v>
      </c>
      <c r="BC447" s="2">
        <v>0</v>
      </c>
      <c r="BD447" s="1">
        <v>262747</v>
      </c>
      <c r="BE447" s="1">
        <v>281179</v>
      </c>
      <c r="BF447" s="1">
        <v>311592</v>
      </c>
      <c r="BG447" s="1">
        <v>373560</v>
      </c>
      <c r="BH447" s="1">
        <v>304878</v>
      </c>
      <c r="BI447" s="1">
        <v>139097</v>
      </c>
      <c r="BJ447" s="1">
        <v>120204</v>
      </c>
      <c r="BK447" s="1">
        <v>165693</v>
      </c>
      <c r="BL447" s="1">
        <v>158956</v>
      </c>
      <c r="BM447" s="1">
        <v>236920</v>
      </c>
      <c r="BN447" s="1">
        <v>326053</v>
      </c>
      <c r="BO447" s="1">
        <v>349269</v>
      </c>
      <c r="BP447" s="1">
        <v>262747</v>
      </c>
      <c r="BQ447" s="1">
        <v>281179</v>
      </c>
      <c r="BR447" s="1">
        <v>311592</v>
      </c>
      <c r="BS447" s="1">
        <v>373560</v>
      </c>
      <c r="BT447" s="1">
        <v>304878</v>
      </c>
      <c r="BU447" s="1">
        <v>139097</v>
      </c>
      <c r="BV447" s="1">
        <v>120204</v>
      </c>
      <c r="BW447" s="1">
        <v>165693</v>
      </c>
      <c r="BX447" s="1">
        <v>158956</v>
      </c>
      <c r="BY447" s="1">
        <v>236920</v>
      </c>
      <c r="BZ447" s="1">
        <v>326053</v>
      </c>
      <c r="CA447" s="1">
        <v>349269</v>
      </c>
      <c r="CB447" s="1">
        <v>28860.609</v>
      </c>
      <c r="CC447" s="1">
        <v>30885.237000000001</v>
      </c>
      <c r="CD447" s="1">
        <v>34225.875999999997</v>
      </c>
      <c r="CE447" s="1">
        <v>41032.485999999997</v>
      </c>
      <c r="CF447" s="1">
        <v>33488.332000000002</v>
      </c>
      <c r="CG447" s="1">
        <v>15278.72</v>
      </c>
      <c r="CH447" s="1">
        <v>13203.475</v>
      </c>
      <c r="CI447" s="1">
        <v>18199.971000000001</v>
      </c>
      <c r="CJ447" s="1">
        <v>17460.017</v>
      </c>
      <c r="CK447" s="1">
        <v>26023.717000000001</v>
      </c>
      <c r="CL447" s="1">
        <v>35814.245999999999</v>
      </c>
      <c r="CM447" s="1">
        <v>38364.313999999998</v>
      </c>
      <c r="CN447" s="1">
        <v>0</v>
      </c>
      <c r="CO447" s="1">
        <v>0</v>
      </c>
      <c r="CP447" s="1">
        <v>3030148</v>
      </c>
      <c r="CQ447" s="1">
        <v>3030148</v>
      </c>
      <c r="CR447" s="1">
        <v>332837</v>
      </c>
      <c r="CS447">
        <v>2018</v>
      </c>
      <c r="CT447">
        <v>9103.999855785265</v>
      </c>
      <c r="CV447">
        <v>0</v>
      </c>
      <c r="CW447">
        <v>0</v>
      </c>
    </row>
    <row r="448" spans="1:101">
      <c r="A448" s="100">
        <v>1630</v>
      </c>
      <c r="B448" t="s">
        <v>108</v>
      </c>
      <c r="C448" t="s">
        <v>109</v>
      </c>
      <c r="D448" t="s">
        <v>339</v>
      </c>
      <c r="E448" t="s">
        <v>330</v>
      </c>
      <c r="F448">
        <v>8776</v>
      </c>
      <c r="G448" s="103" t="s">
        <v>112</v>
      </c>
      <c r="H448" t="s">
        <v>113</v>
      </c>
      <c r="I448" t="s">
        <v>114</v>
      </c>
      <c r="J448" t="s">
        <v>8</v>
      </c>
      <c r="K448">
        <v>22</v>
      </c>
      <c r="L448">
        <v>1</v>
      </c>
      <c r="M448" t="s">
        <v>131</v>
      </c>
      <c r="N448" t="s">
        <v>235</v>
      </c>
      <c r="O448" t="s">
        <v>226</v>
      </c>
      <c r="P448" t="s">
        <v>236</v>
      </c>
      <c r="Q448" t="s">
        <v>118</v>
      </c>
      <c r="R448" t="s">
        <v>142</v>
      </c>
      <c r="S448" t="s">
        <v>8</v>
      </c>
      <c r="T448" s="1">
        <v>0</v>
      </c>
      <c r="U448" s="1">
        <v>0</v>
      </c>
      <c r="V448" s="1">
        <v>0</v>
      </c>
      <c r="W448" s="1">
        <v>0</v>
      </c>
      <c r="X448" s="1">
        <v>0</v>
      </c>
      <c r="Y448" s="1">
        <v>0</v>
      </c>
      <c r="Z448" s="1">
        <v>0</v>
      </c>
      <c r="AA448" s="1">
        <v>0</v>
      </c>
      <c r="AB448" s="1">
        <v>0</v>
      </c>
      <c r="AC448" s="1">
        <v>0</v>
      </c>
      <c r="AD448" s="1">
        <v>0</v>
      </c>
      <c r="AE448" s="1">
        <v>0</v>
      </c>
      <c r="AF448" s="1">
        <v>0</v>
      </c>
      <c r="AG448" s="1">
        <v>0</v>
      </c>
      <c r="AH448" s="1">
        <v>0</v>
      </c>
      <c r="AI448" s="1">
        <v>0</v>
      </c>
      <c r="AJ448" s="1">
        <v>0</v>
      </c>
      <c r="AK448" s="1">
        <v>0</v>
      </c>
      <c r="AL448" s="1">
        <v>0</v>
      </c>
      <c r="AM448" s="1">
        <v>0</v>
      </c>
      <c r="AN448" s="1">
        <v>0</v>
      </c>
      <c r="AO448" s="1">
        <v>0</v>
      </c>
      <c r="AP448" s="1">
        <v>0</v>
      </c>
      <c r="AQ448" s="1">
        <v>0</v>
      </c>
      <c r="AR448" s="2">
        <v>0</v>
      </c>
      <c r="AS448" s="2">
        <v>0</v>
      </c>
      <c r="AT448" s="2">
        <v>0</v>
      </c>
      <c r="AU448" s="2">
        <v>0</v>
      </c>
      <c r="AV448" s="2">
        <v>0</v>
      </c>
      <c r="AW448" s="2">
        <v>0</v>
      </c>
      <c r="AX448" s="2">
        <v>0</v>
      </c>
      <c r="AY448" s="2">
        <v>0</v>
      </c>
      <c r="AZ448" s="2">
        <v>0</v>
      </c>
      <c r="BA448" s="2">
        <v>0</v>
      </c>
      <c r="BB448" s="2">
        <v>0</v>
      </c>
      <c r="BC448" s="2">
        <v>0</v>
      </c>
      <c r="BD448" s="1">
        <v>23018</v>
      </c>
      <c r="BE448" s="1">
        <v>24633</v>
      </c>
      <c r="BF448" s="1">
        <v>27297</v>
      </c>
      <c r="BG448" s="1">
        <v>32725</v>
      </c>
      <c r="BH448" s="1">
        <v>26709</v>
      </c>
      <c r="BI448" s="1">
        <v>12186</v>
      </c>
      <c r="BJ448" s="1">
        <v>10530</v>
      </c>
      <c r="BK448" s="1">
        <v>14515</v>
      </c>
      <c r="BL448" s="1">
        <v>13925</v>
      </c>
      <c r="BM448" s="1">
        <v>20755</v>
      </c>
      <c r="BN448" s="1">
        <v>28564</v>
      </c>
      <c r="BO448" s="1">
        <v>30597</v>
      </c>
      <c r="BP448" s="1">
        <v>23018</v>
      </c>
      <c r="BQ448" s="1">
        <v>24633</v>
      </c>
      <c r="BR448" s="1">
        <v>27297</v>
      </c>
      <c r="BS448" s="1">
        <v>32725</v>
      </c>
      <c r="BT448" s="1">
        <v>26709</v>
      </c>
      <c r="BU448" s="1">
        <v>12186</v>
      </c>
      <c r="BV448" s="1">
        <v>10530</v>
      </c>
      <c r="BW448" s="1">
        <v>14515</v>
      </c>
      <c r="BX448" s="1">
        <v>13925</v>
      </c>
      <c r="BY448" s="1">
        <v>20755</v>
      </c>
      <c r="BZ448" s="1">
        <v>28564</v>
      </c>
      <c r="CA448" s="1">
        <v>30597</v>
      </c>
      <c r="CB448" s="1">
        <v>2528.3180000000002</v>
      </c>
      <c r="CC448" s="1">
        <v>2705.6840000000002</v>
      </c>
      <c r="CD448" s="1">
        <v>2998.3389999999999</v>
      </c>
      <c r="CE448" s="1">
        <v>3594.6280000000002</v>
      </c>
      <c r="CF448" s="1">
        <v>2933.7269999999999</v>
      </c>
      <c r="CG448" s="1">
        <v>1338.4839999999999</v>
      </c>
      <c r="CH448" s="1">
        <v>1156.683</v>
      </c>
      <c r="CI448" s="1">
        <v>1594.3979999999999</v>
      </c>
      <c r="CJ448" s="1">
        <v>1529.575</v>
      </c>
      <c r="CK448" s="1">
        <v>2279.7930000000001</v>
      </c>
      <c r="CL448" s="1">
        <v>3137.4870000000001</v>
      </c>
      <c r="CM448" s="1">
        <v>3360.884</v>
      </c>
      <c r="CN448" s="1">
        <v>0</v>
      </c>
      <c r="CO448" s="1">
        <v>0</v>
      </c>
      <c r="CP448" s="1">
        <v>265454</v>
      </c>
      <c r="CQ448" s="1">
        <v>265454</v>
      </c>
      <c r="CR448" s="1">
        <v>29158</v>
      </c>
      <c r="CS448">
        <v>2018</v>
      </c>
      <c r="CT448">
        <v>9103.9851841690106</v>
      </c>
      <c r="CV448">
        <v>0</v>
      </c>
      <c r="CW448">
        <v>0</v>
      </c>
    </row>
    <row r="449" spans="1:101">
      <c r="A449" s="100">
        <v>1634</v>
      </c>
      <c r="B449" t="s">
        <v>108</v>
      </c>
      <c r="C449" t="s">
        <v>109</v>
      </c>
      <c r="D449" t="s">
        <v>342</v>
      </c>
      <c r="E449" t="s">
        <v>343</v>
      </c>
      <c r="F449">
        <v>61350</v>
      </c>
      <c r="G449" s="103" t="s">
        <v>112</v>
      </c>
      <c r="H449" t="s">
        <v>113</v>
      </c>
      <c r="I449" t="s">
        <v>114</v>
      </c>
      <c r="J449" t="s">
        <v>8</v>
      </c>
      <c r="K449">
        <v>22</v>
      </c>
      <c r="L449">
        <v>2</v>
      </c>
      <c r="M449" t="s">
        <v>115</v>
      </c>
      <c r="N449" t="s">
        <v>235</v>
      </c>
      <c r="O449" t="s">
        <v>226</v>
      </c>
      <c r="P449" t="s">
        <v>236</v>
      </c>
      <c r="Q449" t="s">
        <v>118</v>
      </c>
      <c r="R449" t="s">
        <v>142</v>
      </c>
      <c r="S449" t="s">
        <v>8</v>
      </c>
      <c r="T449" s="1">
        <v>0</v>
      </c>
      <c r="U449" s="1">
        <v>0</v>
      </c>
      <c r="V449" s="1">
        <v>0</v>
      </c>
      <c r="W449" s="1">
        <v>0</v>
      </c>
      <c r="X449" s="1">
        <v>0</v>
      </c>
      <c r="Y449" s="1">
        <v>0</v>
      </c>
      <c r="Z449" s="1">
        <v>0</v>
      </c>
      <c r="AA449" s="1">
        <v>0</v>
      </c>
      <c r="AB449" s="1">
        <v>0</v>
      </c>
      <c r="AC449" s="1">
        <v>0</v>
      </c>
      <c r="AD449" s="1">
        <v>0</v>
      </c>
      <c r="AE449" s="1">
        <v>0</v>
      </c>
      <c r="AF449" s="1">
        <v>0</v>
      </c>
      <c r="AG449" s="1">
        <v>0</v>
      </c>
      <c r="AH449" s="1">
        <v>0</v>
      </c>
      <c r="AI449" s="1">
        <v>0</v>
      </c>
      <c r="AJ449" s="1">
        <v>0</v>
      </c>
      <c r="AK449" s="1">
        <v>0</v>
      </c>
      <c r="AL449" s="1">
        <v>0</v>
      </c>
      <c r="AM449" s="1">
        <v>0</v>
      </c>
      <c r="AN449" s="1">
        <v>0</v>
      </c>
      <c r="AO449" s="1">
        <v>0</v>
      </c>
      <c r="AP449" s="1">
        <v>0</v>
      </c>
      <c r="AQ449" s="1">
        <v>0</v>
      </c>
      <c r="AR449" s="2">
        <v>0</v>
      </c>
      <c r="AS449" s="2">
        <v>0</v>
      </c>
      <c r="AT449" s="2">
        <v>0</v>
      </c>
      <c r="AU449" s="2">
        <v>0</v>
      </c>
      <c r="AV449" s="2">
        <v>0</v>
      </c>
      <c r="AW449" s="2">
        <v>0</v>
      </c>
      <c r="AX449" s="2">
        <v>0</v>
      </c>
      <c r="AY449" s="2">
        <v>0</v>
      </c>
      <c r="AZ449" s="2">
        <v>0</v>
      </c>
      <c r="BA449" s="2">
        <v>0</v>
      </c>
      <c r="BB449" s="2">
        <v>0</v>
      </c>
      <c r="BC449" s="2">
        <v>0</v>
      </c>
      <c r="BD449" s="1">
        <v>7477</v>
      </c>
      <c r="BE449" s="1">
        <v>8001</v>
      </c>
      <c r="BF449" s="1">
        <v>8866</v>
      </c>
      <c r="BG449" s="1">
        <v>10630</v>
      </c>
      <c r="BH449" s="1">
        <v>8675</v>
      </c>
      <c r="BI449" s="1">
        <v>3958</v>
      </c>
      <c r="BJ449" s="1">
        <v>3420</v>
      </c>
      <c r="BK449" s="1">
        <v>4715</v>
      </c>
      <c r="BL449" s="1">
        <v>4523</v>
      </c>
      <c r="BM449" s="1">
        <v>6742</v>
      </c>
      <c r="BN449" s="1">
        <v>9278</v>
      </c>
      <c r="BO449" s="1">
        <v>9939</v>
      </c>
      <c r="BP449" s="1">
        <v>7477</v>
      </c>
      <c r="BQ449" s="1">
        <v>8001</v>
      </c>
      <c r="BR449" s="1">
        <v>8866</v>
      </c>
      <c r="BS449" s="1">
        <v>10630</v>
      </c>
      <c r="BT449" s="1">
        <v>8675</v>
      </c>
      <c r="BU449" s="1">
        <v>3958</v>
      </c>
      <c r="BV449" s="1">
        <v>3420</v>
      </c>
      <c r="BW449" s="1">
        <v>4715</v>
      </c>
      <c r="BX449" s="1">
        <v>4523</v>
      </c>
      <c r="BY449" s="1">
        <v>6742</v>
      </c>
      <c r="BZ449" s="1">
        <v>9278</v>
      </c>
      <c r="CA449" s="1">
        <v>9939</v>
      </c>
      <c r="CB449" s="1">
        <v>821.23800000000006</v>
      </c>
      <c r="CC449" s="1">
        <v>878.851</v>
      </c>
      <c r="CD449" s="1">
        <v>973.91</v>
      </c>
      <c r="CE449" s="1">
        <v>1167.595</v>
      </c>
      <c r="CF449" s="1">
        <v>952.923</v>
      </c>
      <c r="CG449" s="1">
        <v>434.762</v>
      </c>
      <c r="CH449" s="1">
        <v>375.71</v>
      </c>
      <c r="CI449" s="1">
        <v>517.88699999999994</v>
      </c>
      <c r="CJ449" s="1">
        <v>496.83100000000002</v>
      </c>
      <c r="CK449" s="1">
        <v>740.51400000000001</v>
      </c>
      <c r="CL449" s="1">
        <v>1019.1079999999999</v>
      </c>
      <c r="CM449" s="1">
        <v>1091.671</v>
      </c>
      <c r="CN449" s="1">
        <v>0</v>
      </c>
      <c r="CO449" s="1">
        <v>0</v>
      </c>
      <c r="CP449" s="1">
        <v>86224</v>
      </c>
      <c r="CQ449" s="1">
        <v>86224</v>
      </c>
      <c r="CR449" s="1">
        <v>9471</v>
      </c>
      <c r="CS449">
        <v>2018</v>
      </c>
      <c r="CT449">
        <v>9104.0016893675438</v>
      </c>
      <c r="CV449">
        <v>0</v>
      </c>
      <c r="CW449">
        <v>0</v>
      </c>
    </row>
    <row r="450" spans="1:101">
      <c r="A450" s="100">
        <v>1637</v>
      </c>
      <c r="B450" t="s">
        <v>108</v>
      </c>
      <c r="C450" t="s">
        <v>109</v>
      </c>
      <c r="D450" t="s">
        <v>344</v>
      </c>
      <c r="E450" t="s">
        <v>343</v>
      </c>
      <c r="F450">
        <v>61350</v>
      </c>
      <c r="G450" s="103" t="s">
        <v>112</v>
      </c>
      <c r="H450" t="s">
        <v>113</v>
      </c>
      <c r="I450" t="s">
        <v>114</v>
      </c>
      <c r="J450" t="s">
        <v>8</v>
      </c>
      <c r="K450">
        <v>22</v>
      </c>
      <c r="L450">
        <v>2</v>
      </c>
      <c r="M450" t="s">
        <v>115</v>
      </c>
      <c r="N450" t="s">
        <v>235</v>
      </c>
      <c r="O450" t="s">
        <v>226</v>
      </c>
      <c r="P450" t="s">
        <v>236</v>
      </c>
      <c r="Q450" t="s">
        <v>118</v>
      </c>
      <c r="R450" t="s">
        <v>142</v>
      </c>
      <c r="S450" t="s">
        <v>8</v>
      </c>
      <c r="T450" s="1">
        <v>0</v>
      </c>
      <c r="U450" s="1">
        <v>0</v>
      </c>
      <c r="V450" s="1">
        <v>0</v>
      </c>
      <c r="W450" s="1">
        <v>0</v>
      </c>
      <c r="X450" s="1">
        <v>0</v>
      </c>
      <c r="Y450" s="1">
        <v>0</v>
      </c>
      <c r="Z450" s="1">
        <v>0</v>
      </c>
      <c r="AA450" s="1">
        <v>0</v>
      </c>
      <c r="AB450" s="1">
        <v>0</v>
      </c>
      <c r="AC450" s="1">
        <v>0</v>
      </c>
      <c r="AD450" s="1">
        <v>0</v>
      </c>
      <c r="AE450" s="1">
        <v>0</v>
      </c>
      <c r="AF450" s="1">
        <v>0</v>
      </c>
      <c r="AG450" s="1">
        <v>0</v>
      </c>
      <c r="AH450" s="1">
        <v>0</v>
      </c>
      <c r="AI450" s="1">
        <v>0</v>
      </c>
      <c r="AJ450" s="1">
        <v>0</v>
      </c>
      <c r="AK450" s="1">
        <v>0</v>
      </c>
      <c r="AL450" s="1">
        <v>0</v>
      </c>
      <c r="AM450" s="1">
        <v>0</v>
      </c>
      <c r="AN450" s="1">
        <v>0</v>
      </c>
      <c r="AO450" s="1">
        <v>0</v>
      </c>
      <c r="AP450" s="1">
        <v>0</v>
      </c>
      <c r="AQ450" s="1">
        <v>0</v>
      </c>
      <c r="AR450" s="2">
        <v>0</v>
      </c>
      <c r="AS450" s="2">
        <v>0</v>
      </c>
      <c r="AT450" s="2">
        <v>0</v>
      </c>
      <c r="AU450" s="2">
        <v>0</v>
      </c>
      <c r="AV450" s="2">
        <v>0</v>
      </c>
      <c r="AW450" s="2">
        <v>0</v>
      </c>
      <c r="AX450" s="2">
        <v>0</v>
      </c>
      <c r="AY450" s="2">
        <v>0</v>
      </c>
      <c r="AZ450" s="2">
        <v>0</v>
      </c>
      <c r="BA450" s="2">
        <v>0</v>
      </c>
      <c r="BB450" s="2">
        <v>0</v>
      </c>
      <c r="BC450" s="2">
        <v>0</v>
      </c>
      <c r="BD450" s="1">
        <v>17820</v>
      </c>
      <c r="BE450" s="1">
        <v>19070</v>
      </c>
      <c r="BF450" s="1">
        <v>21133</v>
      </c>
      <c r="BG450" s="1">
        <v>25336</v>
      </c>
      <c r="BH450" s="1">
        <v>20678</v>
      </c>
      <c r="BI450" s="1">
        <v>9434</v>
      </c>
      <c r="BJ450" s="1">
        <v>8153</v>
      </c>
      <c r="BK450" s="1">
        <v>11238</v>
      </c>
      <c r="BL450" s="1">
        <v>10781</v>
      </c>
      <c r="BM450" s="1">
        <v>16069</v>
      </c>
      <c r="BN450" s="1">
        <v>22114</v>
      </c>
      <c r="BO450" s="1">
        <v>23688</v>
      </c>
      <c r="BP450" s="1">
        <v>17820</v>
      </c>
      <c r="BQ450" s="1">
        <v>19070</v>
      </c>
      <c r="BR450" s="1">
        <v>21133</v>
      </c>
      <c r="BS450" s="1">
        <v>25336</v>
      </c>
      <c r="BT450" s="1">
        <v>20678</v>
      </c>
      <c r="BU450" s="1">
        <v>9434</v>
      </c>
      <c r="BV450" s="1">
        <v>8153</v>
      </c>
      <c r="BW450" s="1">
        <v>11238</v>
      </c>
      <c r="BX450" s="1">
        <v>10781</v>
      </c>
      <c r="BY450" s="1">
        <v>16069</v>
      </c>
      <c r="BZ450" s="1">
        <v>22114</v>
      </c>
      <c r="CA450" s="1">
        <v>23688</v>
      </c>
      <c r="CB450" s="1">
        <v>1957.414</v>
      </c>
      <c r="CC450" s="1">
        <v>2094.7289999999998</v>
      </c>
      <c r="CD450" s="1">
        <v>2321.3009999999999</v>
      </c>
      <c r="CE450" s="1">
        <v>2782.9459999999999</v>
      </c>
      <c r="CF450" s="1">
        <v>2271.279</v>
      </c>
      <c r="CG450" s="1">
        <v>1036.248</v>
      </c>
      <c r="CH450" s="1">
        <v>895.49900000000002</v>
      </c>
      <c r="CI450" s="1">
        <v>1234.376</v>
      </c>
      <c r="CJ450" s="1">
        <v>1184.191</v>
      </c>
      <c r="CK450" s="1">
        <v>1765.0060000000001</v>
      </c>
      <c r="CL450" s="1">
        <v>2429.029</v>
      </c>
      <c r="CM450" s="1">
        <v>2601.982</v>
      </c>
      <c r="CN450" s="1">
        <v>0</v>
      </c>
      <c r="CO450" s="1">
        <v>0</v>
      </c>
      <c r="CP450" s="1">
        <v>205514</v>
      </c>
      <c r="CQ450" s="1">
        <v>205514</v>
      </c>
      <c r="CR450" s="1">
        <v>22574</v>
      </c>
      <c r="CS450">
        <v>2018</v>
      </c>
      <c r="CT450">
        <v>9104.0134668202354</v>
      </c>
      <c r="CV450">
        <v>0</v>
      </c>
      <c r="CW450">
        <v>0</v>
      </c>
    </row>
    <row r="451" spans="1:101">
      <c r="A451" s="100">
        <v>1638</v>
      </c>
      <c r="B451" t="s">
        <v>108</v>
      </c>
      <c r="C451" t="s">
        <v>109</v>
      </c>
      <c r="D451" t="s">
        <v>345</v>
      </c>
      <c r="E451" t="s">
        <v>343</v>
      </c>
      <c r="F451">
        <v>61350</v>
      </c>
      <c r="G451" s="103" t="s">
        <v>112</v>
      </c>
      <c r="H451" t="s">
        <v>113</v>
      </c>
      <c r="I451" t="s">
        <v>114</v>
      </c>
      <c r="J451" t="s">
        <v>8</v>
      </c>
      <c r="K451">
        <v>22</v>
      </c>
      <c r="L451">
        <v>2</v>
      </c>
      <c r="M451" t="s">
        <v>115</v>
      </c>
      <c r="N451" t="s">
        <v>235</v>
      </c>
      <c r="O451" t="s">
        <v>226</v>
      </c>
      <c r="P451" t="s">
        <v>236</v>
      </c>
      <c r="Q451" t="s">
        <v>118</v>
      </c>
      <c r="R451" t="s">
        <v>142</v>
      </c>
      <c r="S451" t="s">
        <v>8</v>
      </c>
      <c r="T451" s="1">
        <v>0</v>
      </c>
      <c r="U451" s="1">
        <v>0</v>
      </c>
      <c r="V451" s="1">
        <v>0</v>
      </c>
      <c r="W451" s="1">
        <v>0</v>
      </c>
      <c r="X451" s="1">
        <v>0</v>
      </c>
      <c r="Y451" s="1">
        <v>0</v>
      </c>
      <c r="Z451" s="1">
        <v>0</v>
      </c>
      <c r="AA451" s="1">
        <v>0</v>
      </c>
      <c r="AB451" s="1">
        <v>0</v>
      </c>
      <c r="AC451" s="1">
        <v>0</v>
      </c>
      <c r="AD451" s="1">
        <v>0</v>
      </c>
      <c r="AE451" s="1">
        <v>0</v>
      </c>
      <c r="AF451" s="1">
        <v>0</v>
      </c>
      <c r="AG451" s="1">
        <v>0</v>
      </c>
      <c r="AH451" s="1">
        <v>0</v>
      </c>
      <c r="AI451" s="1">
        <v>0</v>
      </c>
      <c r="AJ451" s="1">
        <v>0</v>
      </c>
      <c r="AK451" s="1">
        <v>0</v>
      </c>
      <c r="AL451" s="1">
        <v>0</v>
      </c>
      <c r="AM451" s="1">
        <v>0</v>
      </c>
      <c r="AN451" s="1">
        <v>0</v>
      </c>
      <c r="AO451" s="1">
        <v>0</v>
      </c>
      <c r="AP451" s="1">
        <v>0</v>
      </c>
      <c r="AQ451" s="1">
        <v>0</v>
      </c>
      <c r="AR451" s="2">
        <v>0</v>
      </c>
      <c r="AS451" s="2">
        <v>0</v>
      </c>
      <c r="AT451" s="2">
        <v>0</v>
      </c>
      <c r="AU451" s="2">
        <v>0</v>
      </c>
      <c r="AV451" s="2">
        <v>0</v>
      </c>
      <c r="AW451" s="2">
        <v>0</v>
      </c>
      <c r="AX451" s="2">
        <v>0</v>
      </c>
      <c r="AY451" s="2">
        <v>0</v>
      </c>
      <c r="AZ451" s="2">
        <v>0</v>
      </c>
      <c r="BA451" s="2">
        <v>0</v>
      </c>
      <c r="BB451" s="2">
        <v>0</v>
      </c>
      <c r="BC451" s="2">
        <v>0</v>
      </c>
      <c r="BD451" s="1">
        <v>17992</v>
      </c>
      <c r="BE451" s="1">
        <v>19255</v>
      </c>
      <c r="BF451" s="1">
        <v>21337</v>
      </c>
      <c r="BG451" s="1">
        <v>25581</v>
      </c>
      <c r="BH451" s="1">
        <v>20877</v>
      </c>
      <c r="BI451" s="1">
        <v>9525</v>
      </c>
      <c r="BJ451" s="1">
        <v>8231</v>
      </c>
      <c r="BK451" s="1">
        <v>11346</v>
      </c>
      <c r="BL451" s="1">
        <v>10885</v>
      </c>
      <c r="BM451" s="1">
        <v>16224</v>
      </c>
      <c r="BN451" s="1">
        <v>22327</v>
      </c>
      <c r="BO451" s="1">
        <v>23917</v>
      </c>
      <c r="BP451" s="1">
        <v>17992</v>
      </c>
      <c r="BQ451" s="1">
        <v>19255</v>
      </c>
      <c r="BR451" s="1">
        <v>21337</v>
      </c>
      <c r="BS451" s="1">
        <v>25581</v>
      </c>
      <c r="BT451" s="1">
        <v>20877</v>
      </c>
      <c r="BU451" s="1">
        <v>9525</v>
      </c>
      <c r="BV451" s="1">
        <v>8231</v>
      </c>
      <c r="BW451" s="1">
        <v>11346</v>
      </c>
      <c r="BX451" s="1">
        <v>10885</v>
      </c>
      <c r="BY451" s="1">
        <v>16224</v>
      </c>
      <c r="BZ451" s="1">
        <v>22327</v>
      </c>
      <c r="CA451" s="1">
        <v>23917</v>
      </c>
      <c r="CB451" s="1">
        <v>1976.316</v>
      </c>
      <c r="CC451" s="1">
        <v>2114.9580000000001</v>
      </c>
      <c r="CD451" s="1">
        <v>2343.7179999999998</v>
      </c>
      <c r="CE451" s="1">
        <v>2809.8209999999999</v>
      </c>
      <c r="CF451" s="1">
        <v>2293.2130000000002</v>
      </c>
      <c r="CG451" s="1">
        <v>1046.2560000000001</v>
      </c>
      <c r="CH451" s="1">
        <v>904.14700000000005</v>
      </c>
      <c r="CI451" s="1">
        <v>1246.297</v>
      </c>
      <c r="CJ451" s="1">
        <v>1195.626</v>
      </c>
      <c r="CK451" s="1">
        <v>1782.0509999999999</v>
      </c>
      <c r="CL451" s="1">
        <v>2452.4870000000001</v>
      </c>
      <c r="CM451" s="1">
        <v>2627.11</v>
      </c>
      <c r="CN451" s="1">
        <v>0</v>
      </c>
      <c r="CO451" s="1">
        <v>0</v>
      </c>
      <c r="CP451" s="1">
        <v>207497</v>
      </c>
      <c r="CQ451" s="1">
        <v>207497</v>
      </c>
      <c r="CR451" s="1">
        <v>22792</v>
      </c>
      <c r="CS451">
        <v>2018</v>
      </c>
      <c r="CT451">
        <v>9103.9399789399795</v>
      </c>
      <c r="CV451">
        <v>0</v>
      </c>
      <c r="CW451">
        <v>0</v>
      </c>
    </row>
    <row r="452" spans="1:101">
      <c r="A452" s="100">
        <v>2349</v>
      </c>
      <c r="B452" t="s">
        <v>108</v>
      </c>
      <c r="C452" t="s">
        <v>109</v>
      </c>
      <c r="D452" t="s">
        <v>352</v>
      </c>
      <c r="E452" t="s">
        <v>337</v>
      </c>
      <c r="F452">
        <v>61122</v>
      </c>
      <c r="G452" s="103" t="s">
        <v>189</v>
      </c>
      <c r="H452" t="s">
        <v>113</v>
      </c>
      <c r="I452" t="s">
        <v>114</v>
      </c>
      <c r="J452" t="s">
        <v>8</v>
      </c>
      <c r="K452">
        <v>22</v>
      </c>
      <c r="L452">
        <v>2</v>
      </c>
      <c r="M452" t="s">
        <v>115</v>
      </c>
      <c r="N452" t="s">
        <v>235</v>
      </c>
      <c r="O452" t="s">
        <v>226</v>
      </c>
      <c r="P452" t="s">
        <v>236</v>
      </c>
      <c r="Q452" t="s">
        <v>118</v>
      </c>
      <c r="R452" t="s">
        <v>142</v>
      </c>
      <c r="S452" t="s">
        <v>8</v>
      </c>
      <c r="T452" s="1">
        <v>0</v>
      </c>
      <c r="U452" s="1">
        <v>0</v>
      </c>
      <c r="V452" s="1">
        <v>0</v>
      </c>
      <c r="W452" s="1">
        <v>0</v>
      </c>
      <c r="X452" s="1">
        <v>0</v>
      </c>
      <c r="Y452" s="1">
        <v>0</v>
      </c>
      <c r="Z452" s="1">
        <v>0</v>
      </c>
      <c r="AA452" s="1">
        <v>0</v>
      </c>
      <c r="AB452" s="1">
        <v>0</v>
      </c>
      <c r="AC452" s="1">
        <v>0</v>
      </c>
      <c r="AD452" s="1">
        <v>0</v>
      </c>
      <c r="AE452" s="1">
        <v>0</v>
      </c>
      <c r="AF452" s="1">
        <v>0</v>
      </c>
      <c r="AG452" s="1">
        <v>0</v>
      </c>
      <c r="AH452" s="1">
        <v>0</v>
      </c>
      <c r="AI452" s="1">
        <v>0</v>
      </c>
      <c r="AJ452" s="1">
        <v>0</v>
      </c>
      <c r="AK452" s="1">
        <v>0</v>
      </c>
      <c r="AL452" s="1">
        <v>0</v>
      </c>
      <c r="AM452" s="1">
        <v>0</v>
      </c>
      <c r="AN452" s="1">
        <v>0</v>
      </c>
      <c r="AO452" s="1">
        <v>0</v>
      </c>
      <c r="AP452" s="1">
        <v>0</v>
      </c>
      <c r="AQ452" s="1">
        <v>0</v>
      </c>
      <c r="AR452" s="2">
        <v>0</v>
      </c>
      <c r="AS452" s="2">
        <v>0</v>
      </c>
      <c r="AT452" s="2">
        <v>0</v>
      </c>
      <c r="AU452" s="2">
        <v>0</v>
      </c>
      <c r="AV452" s="2">
        <v>0</v>
      </c>
      <c r="AW452" s="2">
        <v>0</v>
      </c>
      <c r="AX452" s="2">
        <v>0</v>
      </c>
      <c r="AY452" s="2">
        <v>0</v>
      </c>
      <c r="AZ452" s="2">
        <v>0</v>
      </c>
      <c r="BA452" s="2">
        <v>0</v>
      </c>
      <c r="BB452" s="2">
        <v>0</v>
      </c>
      <c r="BC452" s="2">
        <v>0</v>
      </c>
      <c r="BD452" s="1">
        <v>278269</v>
      </c>
      <c r="BE452" s="1">
        <v>297790</v>
      </c>
      <c r="BF452" s="1">
        <v>330000</v>
      </c>
      <c r="BG452" s="1">
        <v>395629</v>
      </c>
      <c r="BH452" s="1">
        <v>322889</v>
      </c>
      <c r="BI452" s="1">
        <v>147315</v>
      </c>
      <c r="BJ452" s="1">
        <v>127306</v>
      </c>
      <c r="BK452" s="1">
        <v>175481</v>
      </c>
      <c r="BL452" s="1">
        <v>168347</v>
      </c>
      <c r="BM452" s="1">
        <v>250916</v>
      </c>
      <c r="BN452" s="1">
        <v>345315</v>
      </c>
      <c r="BO452" s="1">
        <v>369902</v>
      </c>
      <c r="BP452" s="1">
        <v>278269</v>
      </c>
      <c r="BQ452" s="1">
        <v>297790</v>
      </c>
      <c r="BR452" s="1">
        <v>330000</v>
      </c>
      <c r="BS452" s="1">
        <v>395629</v>
      </c>
      <c r="BT452" s="1">
        <v>322889</v>
      </c>
      <c r="BU452" s="1">
        <v>147315</v>
      </c>
      <c r="BV452" s="1">
        <v>127306</v>
      </c>
      <c r="BW452" s="1">
        <v>175481</v>
      </c>
      <c r="BX452" s="1">
        <v>168347</v>
      </c>
      <c r="BY452" s="1">
        <v>250916</v>
      </c>
      <c r="BZ452" s="1">
        <v>345315</v>
      </c>
      <c r="CA452" s="1">
        <v>369902</v>
      </c>
      <c r="CB452" s="1">
        <v>30565.603999999999</v>
      </c>
      <c r="CC452" s="1">
        <v>32709.844000000001</v>
      </c>
      <c r="CD452" s="1">
        <v>36247.837</v>
      </c>
      <c r="CE452" s="1">
        <v>43456.561000000002</v>
      </c>
      <c r="CF452" s="1">
        <v>35466.720999999998</v>
      </c>
      <c r="CG452" s="1">
        <v>16181.341</v>
      </c>
      <c r="CH452" s="1">
        <v>13983.495999999999</v>
      </c>
      <c r="CI452" s="1">
        <v>19275.169999999998</v>
      </c>
      <c r="CJ452" s="1">
        <v>18491.502</v>
      </c>
      <c r="CK452" s="1">
        <v>27561.118999999999</v>
      </c>
      <c r="CL452" s="1">
        <v>37930.042999999998</v>
      </c>
      <c r="CM452" s="1">
        <v>40630.762000000002</v>
      </c>
      <c r="CN452" s="1">
        <v>0</v>
      </c>
      <c r="CO452" s="1">
        <v>0</v>
      </c>
      <c r="CP452" s="1">
        <v>3209159</v>
      </c>
      <c r="CQ452" s="1">
        <v>3209159</v>
      </c>
      <c r="CR452" s="1">
        <v>352500</v>
      </c>
      <c r="CS452">
        <v>2018</v>
      </c>
      <c r="CT452">
        <v>9103.9971631205681</v>
      </c>
      <c r="CV452">
        <v>0</v>
      </c>
      <c r="CW452">
        <v>0</v>
      </c>
    </row>
    <row r="453" spans="1:101">
      <c r="A453" s="100">
        <v>2351</v>
      </c>
      <c r="B453" t="s">
        <v>108</v>
      </c>
      <c r="C453" t="s">
        <v>109</v>
      </c>
      <c r="D453" t="s">
        <v>353</v>
      </c>
      <c r="E453" t="s">
        <v>337</v>
      </c>
      <c r="F453">
        <v>61122</v>
      </c>
      <c r="G453" s="103" t="s">
        <v>189</v>
      </c>
      <c r="H453" t="s">
        <v>113</v>
      </c>
      <c r="I453" t="s">
        <v>114</v>
      </c>
      <c r="J453" t="s">
        <v>8</v>
      </c>
      <c r="K453">
        <v>22</v>
      </c>
      <c r="L453">
        <v>2</v>
      </c>
      <c r="M453" t="s">
        <v>115</v>
      </c>
      <c r="N453" t="s">
        <v>235</v>
      </c>
      <c r="O453" t="s">
        <v>226</v>
      </c>
      <c r="P453" t="s">
        <v>236</v>
      </c>
      <c r="Q453" t="s">
        <v>118</v>
      </c>
      <c r="R453" t="s">
        <v>142</v>
      </c>
      <c r="S453" t="s">
        <v>8</v>
      </c>
      <c r="T453" s="1">
        <v>0</v>
      </c>
      <c r="U453" s="1">
        <v>0</v>
      </c>
      <c r="V453" s="1">
        <v>0</v>
      </c>
      <c r="W453" s="1">
        <v>0</v>
      </c>
      <c r="X453" s="1">
        <v>0</v>
      </c>
      <c r="Y453" s="1">
        <v>0</v>
      </c>
      <c r="Z453" s="1">
        <v>0</v>
      </c>
      <c r="AA453" s="1">
        <v>0</v>
      </c>
      <c r="AB453" s="1">
        <v>0</v>
      </c>
      <c r="AC453" s="1">
        <v>0</v>
      </c>
      <c r="AD453" s="1">
        <v>0</v>
      </c>
      <c r="AE453" s="1">
        <v>0</v>
      </c>
      <c r="AF453" s="1">
        <v>0</v>
      </c>
      <c r="AG453" s="1">
        <v>0</v>
      </c>
      <c r="AH453" s="1">
        <v>0</v>
      </c>
      <c r="AI453" s="1">
        <v>0</v>
      </c>
      <c r="AJ453" s="1">
        <v>0</v>
      </c>
      <c r="AK453" s="1">
        <v>0</v>
      </c>
      <c r="AL453" s="1">
        <v>0</v>
      </c>
      <c r="AM453" s="1">
        <v>0</v>
      </c>
      <c r="AN453" s="1">
        <v>0</v>
      </c>
      <c r="AO453" s="1">
        <v>0</v>
      </c>
      <c r="AP453" s="1">
        <v>0</v>
      </c>
      <c r="AQ453" s="1">
        <v>0</v>
      </c>
      <c r="AR453" s="2">
        <v>0</v>
      </c>
      <c r="AS453" s="2">
        <v>0</v>
      </c>
      <c r="AT453" s="2">
        <v>0</v>
      </c>
      <c r="AU453" s="2">
        <v>0</v>
      </c>
      <c r="AV453" s="2">
        <v>0</v>
      </c>
      <c r="AW453" s="2">
        <v>0</v>
      </c>
      <c r="AX453" s="2">
        <v>0</v>
      </c>
      <c r="AY453" s="2">
        <v>0</v>
      </c>
      <c r="AZ453" s="2">
        <v>0</v>
      </c>
      <c r="BA453" s="2">
        <v>0</v>
      </c>
      <c r="BB453" s="2">
        <v>0</v>
      </c>
      <c r="BC453" s="2">
        <v>0</v>
      </c>
      <c r="BD453" s="1">
        <v>210293</v>
      </c>
      <c r="BE453" s="1">
        <v>225046</v>
      </c>
      <c r="BF453" s="1">
        <v>249388</v>
      </c>
      <c r="BG453" s="1">
        <v>298984</v>
      </c>
      <c r="BH453" s="1">
        <v>244013</v>
      </c>
      <c r="BI453" s="1">
        <v>111329</v>
      </c>
      <c r="BJ453" s="1">
        <v>96207</v>
      </c>
      <c r="BK453" s="1">
        <v>132614</v>
      </c>
      <c r="BL453" s="1">
        <v>127223</v>
      </c>
      <c r="BM453" s="1">
        <v>189622</v>
      </c>
      <c r="BN453" s="1">
        <v>260961</v>
      </c>
      <c r="BO453" s="1">
        <v>279542</v>
      </c>
      <c r="BP453" s="1">
        <v>210293</v>
      </c>
      <c r="BQ453" s="1">
        <v>225046</v>
      </c>
      <c r="BR453" s="1">
        <v>249388</v>
      </c>
      <c r="BS453" s="1">
        <v>298984</v>
      </c>
      <c r="BT453" s="1">
        <v>244013</v>
      </c>
      <c r="BU453" s="1">
        <v>111329</v>
      </c>
      <c r="BV453" s="1">
        <v>96207</v>
      </c>
      <c r="BW453" s="1">
        <v>132614</v>
      </c>
      <c r="BX453" s="1">
        <v>127223</v>
      </c>
      <c r="BY453" s="1">
        <v>189622</v>
      </c>
      <c r="BZ453" s="1">
        <v>260961</v>
      </c>
      <c r="CA453" s="1">
        <v>279542</v>
      </c>
      <c r="CB453" s="1">
        <v>23099.014999999999</v>
      </c>
      <c r="CC453" s="1">
        <v>24719.455000000002</v>
      </c>
      <c r="CD453" s="1">
        <v>27393.184000000001</v>
      </c>
      <c r="CE453" s="1">
        <v>32840.955000000002</v>
      </c>
      <c r="CF453" s="1">
        <v>26802.880000000001</v>
      </c>
      <c r="CG453" s="1">
        <v>12228.549000000001</v>
      </c>
      <c r="CH453" s="1">
        <v>10567.596</v>
      </c>
      <c r="CI453" s="1">
        <v>14566.615</v>
      </c>
      <c r="CJ453" s="1">
        <v>13974.382</v>
      </c>
      <c r="CK453" s="1">
        <v>20828.465</v>
      </c>
      <c r="CL453" s="1">
        <v>28664.458999999999</v>
      </c>
      <c r="CM453" s="1">
        <v>30705.445</v>
      </c>
      <c r="CN453" s="1">
        <v>0</v>
      </c>
      <c r="CO453" s="1">
        <v>0</v>
      </c>
      <c r="CP453" s="1">
        <v>2425222</v>
      </c>
      <c r="CQ453" s="1">
        <v>2425222</v>
      </c>
      <c r="CR453" s="1">
        <v>266391</v>
      </c>
      <c r="CS453">
        <v>2018</v>
      </c>
      <c r="CT453">
        <v>9103.9937535427252</v>
      </c>
      <c r="CV453">
        <v>0</v>
      </c>
      <c r="CW453">
        <v>0</v>
      </c>
    </row>
    <row r="454" spans="1:101">
      <c r="A454" s="100">
        <v>2352</v>
      </c>
      <c r="B454" t="s">
        <v>108</v>
      </c>
      <c r="C454" t="s">
        <v>109</v>
      </c>
      <c r="D454" t="s">
        <v>354</v>
      </c>
      <c r="E454" t="s">
        <v>337</v>
      </c>
      <c r="F454">
        <v>61122</v>
      </c>
      <c r="G454" s="103" t="s">
        <v>273</v>
      </c>
      <c r="H454" t="s">
        <v>113</v>
      </c>
      <c r="I454" t="s">
        <v>114</v>
      </c>
      <c r="J454" t="s">
        <v>8</v>
      </c>
      <c r="K454">
        <v>22</v>
      </c>
      <c r="L454">
        <v>2</v>
      </c>
      <c r="M454" t="s">
        <v>115</v>
      </c>
      <c r="N454" t="s">
        <v>235</v>
      </c>
      <c r="O454" t="s">
        <v>226</v>
      </c>
      <c r="P454" t="s">
        <v>236</v>
      </c>
      <c r="Q454" t="s">
        <v>118</v>
      </c>
      <c r="R454" t="s">
        <v>142</v>
      </c>
      <c r="S454" t="s">
        <v>8</v>
      </c>
      <c r="T454" s="1">
        <v>0</v>
      </c>
      <c r="U454" s="1">
        <v>0</v>
      </c>
      <c r="V454" s="1">
        <v>0</v>
      </c>
      <c r="W454" s="1">
        <v>0</v>
      </c>
      <c r="X454" s="1">
        <v>0</v>
      </c>
      <c r="Y454" s="1">
        <v>0</v>
      </c>
      <c r="Z454" s="1">
        <v>0</v>
      </c>
      <c r="AA454" s="1">
        <v>0</v>
      </c>
      <c r="AB454" s="1">
        <v>0</v>
      </c>
      <c r="AC454" s="1">
        <v>0</v>
      </c>
      <c r="AD454" s="1">
        <v>0</v>
      </c>
      <c r="AE454" s="1">
        <v>0</v>
      </c>
      <c r="AF454" s="1">
        <v>0</v>
      </c>
      <c r="AG454" s="1">
        <v>0</v>
      </c>
      <c r="AH454" s="1">
        <v>0</v>
      </c>
      <c r="AI454" s="1">
        <v>0</v>
      </c>
      <c r="AJ454" s="1">
        <v>0</v>
      </c>
      <c r="AK454" s="1">
        <v>0</v>
      </c>
      <c r="AL454" s="1">
        <v>0</v>
      </c>
      <c r="AM454" s="1">
        <v>0</v>
      </c>
      <c r="AN454" s="1">
        <v>0</v>
      </c>
      <c r="AO454" s="1">
        <v>0</v>
      </c>
      <c r="AP454" s="1">
        <v>0</v>
      </c>
      <c r="AQ454" s="1">
        <v>0</v>
      </c>
      <c r="AR454" s="2">
        <v>0</v>
      </c>
      <c r="AS454" s="2">
        <v>0</v>
      </c>
      <c r="AT454" s="2">
        <v>0</v>
      </c>
      <c r="AU454" s="2">
        <v>0</v>
      </c>
      <c r="AV454" s="2">
        <v>0</v>
      </c>
      <c r="AW454" s="2">
        <v>0</v>
      </c>
      <c r="AX454" s="2">
        <v>0</v>
      </c>
      <c r="AY454" s="2">
        <v>0</v>
      </c>
      <c r="AZ454" s="2">
        <v>0</v>
      </c>
      <c r="BA454" s="2">
        <v>0</v>
      </c>
      <c r="BB454" s="2">
        <v>0</v>
      </c>
      <c r="BC454" s="2">
        <v>0</v>
      </c>
      <c r="BD454" s="1">
        <v>128173</v>
      </c>
      <c r="BE454" s="1">
        <v>137164</v>
      </c>
      <c r="BF454" s="1">
        <v>152000</v>
      </c>
      <c r="BG454" s="1">
        <v>182229</v>
      </c>
      <c r="BH454" s="1">
        <v>148725</v>
      </c>
      <c r="BI454" s="1">
        <v>67854</v>
      </c>
      <c r="BJ454" s="1">
        <v>58638</v>
      </c>
      <c r="BK454" s="1">
        <v>80828</v>
      </c>
      <c r="BL454" s="1">
        <v>77542</v>
      </c>
      <c r="BM454" s="1">
        <v>115574</v>
      </c>
      <c r="BN454" s="1">
        <v>159055</v>
      </c>
      <c r="BO454" s="1">
        <v>170380</v>
      </c>
      <c r="BP454" s="1">
        <v>128173</v>
      </c>
      <c r="BQ454" s="1">
        <v>137164</v>
      </c>
      <c r="BR454" s="1">
        <v>152000</v>
      </c>
      <c r="BS454" s="1">
        <v>182229</v>
      </c>
      <c r="BT454" s="1">
        <v>148725</v>
      </c>
      <c r="BU454" s="1">
        <v>67854</v>
      </c>
      <c r="BV454" s="1">
        <v>58638</v>
      </c>
      <c r="BW454" s="1">
        <v>80828</v>
      </c>
      <c r="BX454" s="1">
        <v>77542</v>
      </c>
      <c r="BY454" s="1">
        <v>115574</v>
      </c>
      <c r="BZ454" s="1">
        <v>159055</v>
      </c>
      <c r="CA454" s="1">
        <v>170380</v>
      </c>
      <c r="CB454" s="1">
        <v>14078.734</v>
      </c>
      <c r="CC454" s="1">
        <v>15066.386</v>
      </c>
      <c r="CD454" s="1">
        <v>16696.010999999999</v>
      </c>
      <c r="CE454" s="1">
        <v>20016.400000000001</v>
      </c>
      <c r="CF454" s="1">
        <v>16336.223</v>
      </c>
      <c r="CG454" s="1">
        <v>7453.24</v>
      </c>
      <c r="CH454" s="1">
        <v>6440.8980000000001</v>
      </c>
      <c r="CI454" s="1">
        <v>8878.2800000000007</v>
      </c>
      <c r="CJ454" s="1">
        <v>8517.3169999999991</v>
      </c>
      <c r="CK454" s="1">
        <v>12694.847</v>
      </c>
      <c r="CL454" s="1">
        <v>17470.847000000002</v>
      </c>
      <c r="CM454" s="1">
        <v>18714.816999999999</v>
      </c>
      <c r="CN454" s="1">
        <v>0</v>
      </c>
      <c r="CO454" s="1">
        <v>0</v>
      </c>
      <c r="CP454" s="1">
        <v>1478162</v>
      </c>
      <c r="CQ454" s="1">
        <v>1478162</v>
      </c>
      <c r="CR454" s="1">
        <v>162364</v>
      </c>
      <c r="CS454">
        <v>2018</v>
      </c>
      <c r="CT454">
        <v>9104.0008868961104</v>
      </c>
      <c r="CV454">
        <v>0</v>
      </c>
      <c r="CW454">
        <v>0</v>
      </c>
    </row>
    <row r="455" spans="1:101">
      <c r="A455" s="100">
        <v>2353</v>
      </c>
      <c r="B455" t="s">
        <v>108</v>
      </c>
      <c r="C455" t="s">
        <v>109</v>
      </c>
      <c r="D455" t="s">
        <v>355</v>
      </c>
      <c r="E455" t="s">
        <v>337</v>
      </c>
      <c r="F455">
        <v>61122</v>
      </c>
      <c r="G455" s="103" t="s">
        <v>273</v>
      </c>
      <c r="H455" t="s">
        <v>113</v>
      </c>
      <c r="I455" t="s">
        <v>114</v>
      </c>
      <c r="J455" t="s">
        <v>8</v>
      </c>
      <c r="K455">
        <v>22</v>
      </c>
      <c r="L455">
        <v>2</v>
      </c>
      <c r="M455" t="s">
        <v>115</v>
      </c>
      <c r="N455" t="s">
        <v>235</v>
      </c>
      <c r="O455" t="s">
        <v>226</v>
      </c>
      <c r="P455" t="s">
        <v>236</v>
      </c>
      <c r="Q455" t="s">
        <v>118</v>
      </c>
      <c r="R455" t="s">
        <v>142</v>
      </c>
      <c r="S455" t="s">
        <v>8</v>
      </c>
      <c r="T455" s="1">
        <v>0</v>
      </c>
      <c r="U455" s="1">
        <v>0</v>
      </c>
      <c r="V455" s="1">
        <v>0</v>
      </c>
      <c r="W455" s="1">
        <v>0</v>
      </c>
      <c r="X455" s="1">
        <v>0</v>
      </c>
      <c r="Y455" s="1">
        <v>0</v>
      </c>
      <c r="Z455" s="1">
        <v>0</v>
      </c>
      <c r="AA455" s="1">
        <v>0</v>
      </c>
      <c r="AB455" s="1">
        <v>0</v>
      </c>
      <c r="AC455" s="1">
        <v>0</v>
      </c>
      <c r="AD455" s="1">
        <v>0</v>
      </c>
      <c r="AE455" s="1">
        <v>0</v>
      </c>
      <c r="AF455" s="1">
        <v>0</v>
      </c>
      <c r="AG455" s="1">
        <v>0</v>
      </c>
      <c r="AH455" s="1">
        <v>0</v>
      </c>
      <c r="AI455" s="1">
        <v>0</v>
      </c>
      <c r="AJ455" s="1">
        <v>0</v>
      </c>
      <c r="AK455" s="1">
        <v>0</v>
      </c>
      <c r="AL455" s="1">
        <v>0</v>
      </c>
      <c r="AM455" s="1">
        <v>0</v>
      </c>
      <c r="AN455" s="1">
        <v>0</v>
      </c>
      <c r="AO455" s="1">
        <v>0</v>
      </c>
      <c r="AP455" s="1">
        <v>0</v>
      </c>
      <c r="AQ455" s="1">
        <v>0</v>
      </c>
      <c r="AR455" s="2">
        <v>0</v>
      </c>
      <c r="AS455" s="2">
        <v>0</v>
      </c>
      <c r="AT455" s="2">
        <v>0</v>
      </c>
      <c r="AU455" s="2">
        <v>0</v>
      </c>
      <c r="AV455" s="2">
        <v>0</v>
      </c>
      <c r="AW455" s="2">
        <v>0</v>
      </c>
      <c r="AX455" s="2">
        <v>0</v>
      </c>
      <c r="AY455" s="2">
        <v>0</v>
      </c>
      <c r="AZ455" s="2">
        <v>0</v>
      </c>
      <c r="BA455" s="2">
        <v>0</v>
      </c>
      <c r="BB455" s="2">
        <v>0</v>
      </c>
      <c r="BC455" s="2">
        <v>0</v>
      </c>
      <c r="BD455" s="1">
        <v>118126</v>
      </c>
      <c r="BE455" s="1">
        <v>126413</v>
      </c>
      <c r="BF455" s="1">
        <v>140086</v>
      </c>
      <c r="BG455" s="1">
        <v>167945</v>
      </c>
      <c r="BH455" s="1">
        <v>137067</v>
      </c>
      <c r="BI455" s="1">
        <v>62535</v>
      </c>
      <c r="BJ455" s="1">
        <v>54042</v>
      </c>
      <c r="BK455" s="1">
        <v>74492</v>
      </c>
      <c r="BL455" s="1">
        <v>71464</v>
      </c>
      <c r="BM455" s="1">
        <v>106515</v>
      </c>
      <c r="BN455" s="1">
        <v>146587</v>
      </c>
      <c r="BO455" s="1">
        <v>157024</v>
      </c>
      <c r="BP455" s="1">
        <v>118126</v>
      </c>
      <c r="BQ455" s="1">
        <v>126413</v>
      </c>
      <c r="BR455" s="1">
        <v>140086</v>
      </c>
      <c r="BS455" s="1">
        <v>167945</v>
      </c>
      <c r="BT455" s="1">
        <v>137067</v>
      </c>
      <c r="BU455" s="1">
        <v>62535</v>
      </c>
      <c r="BV455" s="1">
        <v>54042</v>
      </c>
      <c r="BW455" s="1">
        <v>74492</v>
      </c>
      <c r="BX455" s="1">
        <v>71464</v>
      </c>
      <c r="BY455" s="1">
        <v>106515</v>
      </c>
      <c r="BZ455" s="1">
        <v>146587</v>
      </c>
      <c r="CA455" s="1">
        <v>157024</v>
      </c>
      <c r="CB455" s="1">
        <v>12975.163</v>
      </c>
      <c r="CC455" s="1">
        <v>13885.397999999999</v>
      </c>
      <c r="CD455" s="1">
        <v>15387.284</v>
      </c>
      <c r="CE455" s="1">
        <v>18447.402999999998</v>
      </c>
      <c r="CF455" s="1">
        <v>15055.699000000001</v>
      </c>
      <c r="CG455" s="1">
        <v>6869.0129999999999</v>
      </c>
      <c r="CH455" s="1">
        <v>5936.0240000000003</v>
      </c>
      <c r="CI455" s="1">
        <v>8182.3509999999997</v>
      </c>
      <c r="CJ455" s="1">
        <v>7849.6819999999998</v>
      </c>
      <c r="CK455" s="1">
        <v>11699.754000000001</v>
      </c>
      <c r="CL455" s="1">
        <v>16101.384</v>
      </c>
      <c r="CM455" s="1">
        <v>17247.845000000001</v>
      </c>
      <c r="CN455" s="1">
        <v>0</v>
      </c>
      <c r="CO455" s="1">
        <v>0</v>
      </c>
      <c r="CP455" s="1">
        <v>1362296</v>
      </c>
      <c r="CQ455" s="1">
        <v>1362296</v>
      </c>
      <c r="CR455" s="1">
        <v>149637</v>
      </c>
      <c r="CS455">
        <v>2018</v>
      </c>
      <c r="CT455">
        <v>9104.0050254950311</v>
      </c>
      <c r="CV455">
        <v>0</v>
      </c>
      <c r="CW455">
        <v>0</v>
      </c>
    </row>
    <row r="456" spans="1:101">
      <c r="A456" s="100">
        <v>2354</v>
      </c>
      <c r="B456" t="s">
        <v>108</v>
      </c>
      <c r="C456" t="s">
        <v>109</v>
      </c>
      <c r="D456" t="s">
        <v>356</v>
      </c>
      <c r="E456" t="s">
        <v>357</v>
      </c>
      <c r="F456">
        <v>62775</v>
      </c>
      <c r="G456" s="103" t="s">
        <v>189</v>
      </c>
      <c r="H456" t="s">
        <v>113</v>
      </c>
      <c r="I456" t="s">
        <v>114</v>
      </c>
      <c r="J456" t="s">
        <v>8</v>
      </c>
      <c r="K456">
        <v>22</v>
      </c>
      <c r="L456">
        <v>1</v>
      </c>
      <c r="M456" t="s">
        <v>131</v>
      </c>
      <c r="N456" t="s">
        <v>235</v>
      </c>
      <c r="O456" t="s">
        <v>226</v>
      </c>
      <c r="P456" t="s">
        <v>236</v>
      </c>
      <c r="Q456" t="s">
        <v>118</v>
      </c>
      <c r="R456" t="s">
        <v>142</v>
      </c>
      <c r="S456" t="s">
        <v>8</v>
      </c>
      <c r="T456" s="1">
        <v>0</v>
      </c>
      <c r="U456" s="1">
        <v>0</v>
      </c>
      <c r="V456" s="1">
        <v>0</v>
      </c>
      <c r="W456" s="1">
        <v>0</v>
      </c>
      <c r="X456" s="1">
        <v>0</v>
      </c>
      <c r="Y456" s="1">
        <v>0</v>
      </c>
      <c r="Z456" s="1">
        <v>0</v>
      </c>
      <c r="AA456" s="1">
        <v>0</v>
      </c>
      <c r="AB456" s="1">
        <v>0</v>
      </c>
      <c r="AC456" s="1">
        <v>0</v>
      </c>
      <c r="AD456" s="1">
        <v>0</v>
      </c>
      <c r="AE456" s="1">
        <v>0</v>
      </c>
      <c r="AF456" s="1">
        <v>0</v>
      </c>
      <c r="AG456" s="1">
        <v>0</v>
      </c>
      <c r="AH456" s="1">
        <v>0</v>
      </c>
      <c r="AI456" s="1">
        <v>0</v>
      </c>
      <c r="AJ456" s="1">
        <v>0</v>
      </c>
      <c r="AK456" s="1">
        <v>0</v>
      </c>
      <c r="AL456" s="1">
        <v>0</v>
      </c>
      <c r="AM456" s="1">
        <v>0</v>
      </c>
      <c r="AN456" s="1">
        <v>0</v>
      </c>
      <c r="AO456" s="1">
        <v>0</v>
      </c>
      <c r="AP456" s="1">
        <v>0</v>
      </c>
      <c r="AQ456" s="1">
        <v>0</v>
      </c>
      <c r="AR456" s="2">
        <v>0</v>
      </c>
      <c r="AS456" s="2">
        <v>0</v>
      </c>
      <c r="AT456" s="2">
        <v>0</v>
      </c>
      <c r="AU456" s="2">
        <v>0</v>
      </c>
      <c r="AV456" s="2">
        <v>0</v>
      </c>
      <c r="AW456" s="2">
        <v>0</v>
      </c>
      <c r="AX456" s="2">
        <v>0</v>
      </c>
      <c r="AY456" s="2">
        <v>0</v>
      </c>
      <c r="AZ456" s="2">
        <v>0</v>
      </c>
      <c r="BA456" s="2">
        <v>0</v>
      </c>
      <c r="BB456" s="2">
        <v>0</v>
      </c>
      <c r="BC456" s="2">
        <v>0</v>
      </c>
      <c r="BD456" s="1">
        <v>82122</v>
      </c>
      <c r="BE456" s="1">
        <v>87883</v>
      </c>
      <c r="BF456" s="1">
        <v>97389</v>
      </c>
      <c r="BG456" s="1">
        <v>116757</v>
      </c>
      <c r="BH456" s="1">
        <v>95290</v>
      </c>
      <c r="BI456" s="1">
        <v>43475</v>
      </c>
      <c r="BJ456" s="1">
        <v>37570</v>
      </c>
      <c r="BK456" s="1">
        <v>51788</v>
      </c>
      <c r="BL456" s="1">
        <v>49682</v>
      </c>
      <c r="BM456" s="1">
        <v>74050</v>
      </c>
      <c r="BN456" s="1">
        <v>101909</v>
      </c>
      <c r="BO456" s="1">
        <v>109165</v>
      </c>
      <c r="BP456" s="1">
        <v>82122</v>
      </c>
      <c r="BQ456" s="1">
        <v>87883</v>
      </c>
      <c r="BR456" s="1">
        <v>97389</v>
      </c>
      <c r="BS456" s="1">
        <v>116757</v>
      </c>
      <c r="BT456" s="1">
        <v>95290</v>
      </c>
      <c r="BU456" s="1">
        <v>43475</v>
      </c>
      <c r="BV456" s="1">
        <v>37570</v>
      </c>
      <c r="BW456" s="1">
        <v>51788</v>
      </c>
      <c r="BX456" s="1">
        <v>49682</v>
      </c>
      <c r="BY456" s="1">
        <v>74050</v>
      </c>
      <c r="BZ456" s="1">
        <v>101909</v>
      </c>
      <c r="CA456" s="1">
        <v>109165</v>
      </c>
      <c r="CB456" s="1">
        <v>9020.4519999999993</v>
      </c>
      <c r="CC456" s="1">
        <v>9653.2549999999992</v>
      </c>
      <c r="CD456" s="1">
        <v>10697.379000000001</v>
      </c>
      <c r="CE456" s="1">
        <v>12824.802</v>
      </c>
      <c r="CF456" s="1">
        <v>10466.858</v>
      </c>
      <c r="CG456" s="1">
        <v>4775.4009999999998</v>
      </c>
      <c r="CH456" s="1">
        <v>4126.7780000000002</v>
      </c>
      <c r="CI456" s="1">
        <v>5688.4440000000004</v>
      </c>
      <c r="CJ456" s="1">
        <v>5457.17</v>
      </c>
      <c r="CK456" s="1">
        <v>8133.7749999999996</v>
      </c>
      <c r="CL456" s="1">
        <v>11193.828</v>
      </c>
      <c r="CM456" s="1">
        <v>11990.858</v>
      </c>
      <c r="CN456" s="1">
        <v>0</v>
      </c>
      <c r="CO456" s="1">
        <v>0</v>
      </c>
      <c r="CP456" s="1">
        <v>947080</v>
      </c>
      <c r="CQ456" s="1">
        <v>947080</v>
      </c>
      <c r="CR456" s="1">
        <v>104029</v>
      </c>
      <c r="CS456">
        <v>2018</v>
      </c>
      <c r="CT456">
        <v>9103.9998461967334</v>
      </c>
      <c r="CV456">
        <v>0</v>
      </c>
      <c r="CW456">
        <v>0</v>
      </c>
    </row>
    <row r="457" spans="1:101">
      <c r="A457" s="100">
        <v>2355</v>
      </c>
      <c r="B457" t="s">
        <v>108</v>
      </c>
      <c r="C457" t="s">
        <v>109</v>
      </c>
      <c r="D457" t="s">
        <v>358</v>
      </c>
      <c r="E457" t="s">
        <v>357</v>
      </c>
      <c r="F457">
        <v>62775</v>
      </c>
      <c r="G457" s="103" t="s">
        <v>189</v>
      </c>
      <c r="H457" t="s">
        <v>113</v>
      </c>
      <c r="I457" t="s">
        <v>114</v>
      </c>
      <c r="J457" t="s">
        <v>8</v>
      </c>
      <c r="K457">
        <v>22</v>
      </c>
      <c r="L457">
        <v>1</v>
      </c>
      <c r="M457" t="s">
        <v>131</v>
      </c>
      <c r="N457" t="s">
        <v>235</v>
      </c>
      <c r="O457" t="s">
        <v>226</v>
      </c>
      <c r="P457" t="s">
        <v>236</v>
      </c>
      <c r="Q457" t="s">
        <v>118</v>
      </c>
      <c r="R457" t="s">
        <v>142</v>
      </c>
      <c r="S457" t="s">
        <v>8</v>
      </c>
      <c r="T457" s="1">
        <v>0</v>
      </c>
      <c r="U457" s="1">
        <v>0</v>
      </c>
      <c r="V457" s="1">
        <v>0</v>
      </c>
      <c r="W457" s="1">
        <v>0</v>
      </c>
      <c r="X457" s="1">
        <v>0</v>
      </c>
      <c r="Y457" s="1">
        <v>0</v>
      </c>
      <c r="Z457" s="1">
        <v>0</v>
      </c>
      <c r="AA457" s="1">
        <v>0</v>
      </c>
      <c r="AB457" s="1">
        <v>0</v>
      </c>
      <c r="AC457" s="1">
        <v>0</v>
      </c>
      <c r="AD457" s="1">
        <v>0</v>
      </c>
      <c r="AE457" s="1">
        <v>0</v>
      </c>
      <c r="AF457" s="1">
        <v>0</v>
      </c>
      <c r="AG457" s="1">
        <v>0</v>
      </c>
      <c r="AH457" s="1">
        <v>0</v>
      </c>
      <c r="AI457" s="1">
        <v>0</v>
      </c>
      <c r="AJ457" s="1">
        <v>0</v>
      </c>
      <c r="AK457" s="1">
        <v>0</v>
      </c>
      <c r="AL457" s="1">
        <v>0</v>
      </c>
      <c r="AM457" s="1">
        <v>0</v>
      </c>
      <c r="AN457" s="1">
        <v>0</v>
      </c>
      <c r="AO457" s="1">
        <v>0</v>
      </c>
      <c r="AP457" s="1">
        <v>0</v>
      </c>
      <c r="AQ457" s="1">
        <v>0</v>
      </c>
      <c r="AR457" s="2">
        <v>0</v>
      </c>
      <c r="AS457" s="2">
        <v>0</v>
      </c>
      <c r="AT457" s="2">
        <v>0</v>
      </c>
      <c r="AU457" s="2">
        <v>0</v>
      </c>
      <c r="AV457" s="2">
        <v>0</v>
      </c>
      <c r="AW457" s="2">
        <v>0</v>
      </c>
      <c r="AX457" s="2">
        <v>0</v>
      </c>
      <c r="AY457" s="2">
        <v>0</v>
      </c>
      <c r="AZ457" s="2">
        <v>0</v>
      </c>
      <c r="BA457" s="2">
        <v>0</v>
      </c>
      <c r="BB457" s="2">
        <v>0</v>
      </c>
      <c r="BC457" s="2">
        <v>0</v>
      </c>
      <c r="BD457" s="1">
        <v>38018</v>
      </c>
      <c r="BE457" s="1">
        <v>40685</v>
      </c>
      <c r="BF457" s="1">
        <v>45086</v>
      </c>
      <c r="BG457" s="1">
        <v>54052</v>
      </c>
      <c r="BH457" s="1">
        <v>44114</v>
      </c>
      <c r="BI457" s="1">
        <v>20127</v>
      </c>
      <c r="BJ457" s="1">
        <v>17393</v>
      </c>
      <c r="BK457" s="1">
        <v>23975</v>
      </c>
      <c r="BL457" s="1">
        <v>23000</v>
      </c>
      <c r="BM457" s="1">
        <v>34281</v>
      </c>
      <c r="BN457" s="1">
        <v>47178</v>
      </c>
      <c r="BO457" s="1">
        <v>50538</v>
      </c>
      <c r="BP457" s="1">
        <v>38018</v>
      </c>
      <c r="BQ457" s="1">
        <v>40685</v>
      </c>
      <c r="BR457" s="1">
        <v>45086</v>
      </c>
      <c r="BS457" s="1">
        <v>54052</v>
      </c>
      <c r="BT457" s="1">
        <v>44114</v>
      </c>
      <c r="BU457" s="1">
        <v>20127</v>
      </c>
      <c r="BV457" s="1">
        <v>17393</v>
      </c>
      <c r="BW457" s="1">
        <v>23975</v>
      </c>
      <c r="BX457" s="1">
        <v>23000</v>
      </c>
      <c r="BY457" s="1">
        <v>34281</v>
      </c>
      <c r="BZ457" s="1">
        <v>47178</v>
      </c>
      <c r="CA457" s="1">
        <v>50538</v>
      </c>
      <c r="CB457" s="1">
        <v>4176</v>
      </c>
      <c r="CC457" s="1">
        <v>4468.9530000000004</v>
      </c>
      <c r="CD457" s="1">
        <v>4952.3289999999997</v>
      </c>
      <c r="CE457" s="1">
        <v>5937.2139999999999</v>
      </c>
      <c r="CF457" s="1">
        <v>4845.6090000000004</v>
      </c>
      <c r="CG457" s="1">
        <v>2210.761</v>
      </c>
      <c r="CH457" s="1">
        <v>1910.4829999999999</v>
      </c>
      <c r="CI457" s="1">
        <v>2633.453</v>
      </c>
      <c r="CJ457" s="1">
        <v>2526.3850000000002</v>
      </c>
      <c r="CK457" s="1">
        <v>3765.5129999999999</v>
      </c>
      <c r="CL457" s="1">
        <v>5182.1580000000004</v>
      </c>
      <c r="CM457" s="1">
        <v>5551.1419999999998</v>
      </c>
      <c r="CN457" s="1">
        <v>0</v>
      </c>
      <c r="CO457" s="1">
        <v>0</v>
      </c>
      <c r="CP457" s="1">
        <v>438447</v>
      </c>
      <c r="CQ457" s="1">
        <v>438447</v>
      </c>
      <c r="CR457" s="1">
        <v>48160</v>
      </c>
      <c r="CS457">
        <v>2018</v>
      </c>
      <c r="CT457">
        <v>9103.9659468438531</v>
      </c>
      <c r="CV457">
        <v>0</v>
      </c>
      <c r="CW457">
        <v>0</v>
      </c>
    </row>
    <row r="458" spans="1:101">
      <c r="A458" s="100">
        <v>2356</v>
      </c>
      <c r="B458" t="s">
        <v>108</v>
      </c>
      <c r="C458" t="s">
        <v>109</v>
      </c>
      <c r="D458" t="s">
        <v>359</v>
      </c>
      <c r="E458" t="s">
        <v>357</v>
      </c>
      <c r="F458">
        <v>62775</v>
      </c>
      <c r="G458" s="103" t="s">
        <v>189</v>
      </c>
      <c r="H458" t="s">
        <v>113</v>
      </c>
      <c r="I458" t="s">
        <v>114</v>
      </c>
      <c r="J458" t="s">
        <v>8</v>
      </c>
      <c r="K458">
        <v>22</v>
      </c>
      <c r="L458">
        <v>1</v>
      </c>
      <c r="M458" t="s">
        <v>131</v>
      </c>
      <c r="N458" t="s">
        <v>235</v>
      </c>
      <c r="O458" t="s">
        <v>226</v>
      </c>
      <c r="P458" t="s">
        <v>236</v>
      </c>
      <c r="Q458" t="s">
        <v>118</v>
      </c>
      <c r="R458" t="s">
        <v>142</v>
      </c>
      <c r="S458" t="s">
        <v>8</v>
      </c>
      <c r="T458" s="1">
        <v>0</v>
      </c>
      <c r="U458" s="1">
        <v>0</v>
      </c>
      <c r="V458" s="1">
        <v>0</v>
      </c>
      <c r="W458" s="1">
        <v>0</v>
      </c>
      <c r="X458" s="1">
        <v>0</v>
      </c>
      <c r="Y458" s="1">
        <v>0</v>
      </c>
      <c r="Z458" s="1">
        <v>0</v>
      </c>
      <c r="AA458" s="1">
        <v>0</v>
      </c>
      <c r="AB458" s="1">
        <v>0</v>
      </c>
      <c r="AC458" s="1">
        <v>0</v>
      </c>
      <c r="AD458" s="1">
        <v>0</v>
      </c>
      <c r="AE458" s="1">
        <v>0</v>
      </c>
      <c r="AF458" s="1">
        <v>0</v>
      </c>
      <c r="AG458" s="1">
        <v>0</v>
      </c>
      <c r="AH458" s="1">
        <v>0</v>
      </c>
      <c r="AI458" s="1">
        <v>0</v>
      </c>
      <c r="AJ458" s="1">
        <v>0</v>
      </c>
      <c r="AK458" s="1">
        <v>0</v>
      </c>
      <c r="AL458" s="1">
        <v>0</v>
      </c>
      <c r="AM458" s="1">
        <v>0</v>
      </c>
      <c r="AN458" s="1">
        <v>0</v>
      </c>
      <c r="AO458" s="1">
        <v>0</v>
      </c>
      <c r="AP458" s="1">
        <v>0</v>
      </c>
      <c r="AQ458" s="1">
        <v>0</v>
      </c>
      <c r="AR458" s="2">
        <v>0</v>
      </c>
      <c r="AS458" s="2">
        <v>0</v>
      </c>
      <c r="AT458" s="2">
        <v>0</v>
      </c>
      <c r="AU458" s="2">
        <v>0</v>
      </c>
      <c r="AV458" s="2">
        <v>0</v>
      </c>
      <c r="AW458" s="2">
        <v>0</v>
      </c>
      <c r="AX458" s="2">
        <v>0</v>
      </c>
      <c r="AY458" s="2">
        <v>0</v>
      </c>
      <c r="AZ458" s="2">
        <v>0</v>
      </c>
      <c r="BA458" s="2">
        <v>0</v>
      </c>
      <c r="BB458" s="2">
        <v>0</v>
      </c>
      <c r="BC458" s="2">
        <v>0</v>
      </c>
      <c r="BD458" s="1">
        <v>23049</v>
      </c>
      <c r="BE458" s="1">
        <v>24665</v>
      </c>
      <c r="BF458" s="1">
        <v>27333</v>
      </c>
      <c r="BG458" s="1">
        <v>32769</v>
      </c>
      <c r="BH458" s="1">
        <v>26744</v>
      </c>
      <c r="BI458" s="1">
        <v>12202</v>
      </c>
      <c r="BJ458" s="1">
        <v>10545</v>
      </c>
      <c r="BK458" s="1">
        <v>14535</v>
      </c>
      <c r="BL458" s="1">
        <v>13944</v>
      </c>
      <c r="BM458" s="1">
        <v>20783</v>
      </c>
      <c r="BN458" s="1">
        <v>28602</v>
      </c>
      <c r="BO458" s="1">
        <v>30638</v>
      </c>
      <c r="BP458" s="1">
        <v>23049</v>
      </c>
      <c r="BQ458" s="1">
        <v>24665</v>
      </c>
      <c r="BR458" s="1">
        <v>27333</v>
      </c>
      <c r="BS458" s="1">
        <v>32769</v>
      </c>
      <c r="BT458" s="1">
        <v>26744</v>
      </c>
      <c r="BU458" s="1">
        <v>12202</v>
      </c>
      <c r="BV458" s="1">
        <v>10545</v>
      </c>
      <c r="BW458" s="1">
        <v>14535</v>
      </c>
      <c r="BX458" s="1">
        <v>13944</v>
      </c>
      <c r="BY458" s="1">
        <v>20783</v>
      </c>
      <c r="BZ458" s="1">
        <v>28602</v>
      </c>
      <c r="CA458" s="1">
        <v>30638</v>
      </c>
      <c r="CB458" s="1">
        <v>2531.6979999999999</v>
      </c>
      <c r="CC458" s="1">
        <v>2709.3029999999999</v>
      </c>
      <c r="CD458" s="1">
        <v>3002.3490000000002</v>
      </c>
      <c r="CE458" s="1">
        <v>3599.4360000000001</v>
      </c>
      <c r="CF458" s="1">
        <v>2937.6509999999998</v>
      </c>
      <c r="CG458" s="1">
        <v>1340.2739999999999</v>
      </c>
      <c r="CH458" s="1">
        <v>1158.23</v>
      </c>
      <c r="CI458" s="1">
        <v>1596.5309999999999</v>
      </c>
      <c r="CJ458" s="1">
        <v>1531.6210000000001</v>
      </c>
      <c r="CK458" s="1">
        <v>2282.8429999999998</v>
      </c>
      <c r="CL458" s="1">
        <v>3141.6840000000002</v>
      </c>
      <c r="CM458" s="1">
        <v>3365.38</v>
      </c>
      <c r="CN458" s="1">
        <v>0</v>
      </c>
      <c r="CO458" s="1">
        <v>0</v>
      </c>
      <c r="CP458" s="1">
        <v>265809</v>
      </c>
      <c r="CQ458" s="1">
        <v>265809</v>
      </c>
      <c r="CR458" s="1">
        <v>29197</v>
      </c>
      <c r="CS458">
        <v>2018</v>
      </c>
      <c r="CT458">
        <v>9103.9832859540365</v>
      </c>
      <c r="CV458">
        <v>0</v>
      </c>
      <c r="CW458">
        <v>0</v>
      </c>
    </row>
    <row r="459" spans="1:101">
      <c r="A459" s="100">
        <v>2357</v>
      </c>
      <c r="B459" t="s">
        <v>108</v>
      </c>
      <c r="C459" t="s">
        <v>109</v>
      </c>
      <c r="D459" t="s">
        <v>360</v>
      </c>
      <c r="E459" t="s">
        <v>357</v>
      </c>
      <c r="F459">
        <v>62775</v>
      </c>
      <c r="G459" s="103" t="s">
        <v>189</v>
      </c>
      <c r="H459" t="s">
        <v>113</v>
      </c>
      <c r="I459" t="s">
        <v>114</v>
      </c>
      <c r="J459" t="s">
        <v>8</v>
      </c>
      <c r="K459">
        <v>22</v>
      </c>
      <c r="L459">
        <v>1</v>
      </c>
      <c r="M459" t="s">
        <v>131</v>
      </c>
      <c r="N459" t="s">
        <v>235</v>
      </c>
      <c r="O459" t="s">
        <v>226</v>
      </c>
      <c r="P459" t="s">
        <v>236</v>
      </c>
      <c r="Q459" t="s">
        <v>118</v>
      </c>
      <c r="R459" t="s">
        <v>142</v>
      </c>
      <c r="S459" t="s">
        <v>8</v>
      </c>
      <c r="T459" s="1">
        <v>0</v>
      </c>
      <c r="U459" s="1">
        <v>0</v>
      </c>
      <c r="V459" s="1">
        <v>0</v>
      </c>
      <c r="W459" s="1">
        <v>0</v>
      </c>
      <c r="X459" s="1">
        <v>0</v>
      </c>
      <c r="Y459" s="1">
        <v>0</v>
      </c>
      <c r="Z459" s="1">
        <v>0</v>
      </c>
      <c r="AA459" s="1">
        <v>0</v>
      </c>
      <c r="AB459" s="1">
        <v>0</v>
      </c>
      <c r="AC459" s="1">
        <v>0</v>
      </c>
      <c r="AD459" s="1">
        <v>0</v>
      </c>
      <c r="AE459" s="1">
        <v>0</v>
      </c>
      <c r="AF459" s="1">
        <v>0</v>
      </c>
      <c r="AG459" s="1">
        <v>0</v>
      </c>
      <c r="AH459" s="1">
        <v>0</v>
      </c>
      <c r="AI459" s="1">
        <v>0</v>
      </c>
      <c r="AJ459" s="1">
        <v>0</v>
      </c>
      <c r="AK459" s="1">
        <v>0</v>
      </c>
      <c r="AL459" s="1">
        <v>0</v>
      </c>
      <c r="AM459" s="1">
        <v>0</v>
      </c>
      <c r="AN459" s="1">
        <v>0</v>
      </c>
      <c r="AO459" s="1">
        <v>0</v>
      </c>
      <c r="AP459" s="1">
        <v>0</v>
      </c>
      <c r="AQ459" s="1">
        <v>0</v>
      </c>
      <c r="AR459" s="2">
        <v>0</v>
      </c>
      <c r="AS459" s="2">
        <v>0</v>
      </c>
      <c r="AT459" s="2">
        <v>0</v>
      </c>
      <c r="AU459" s="2">
        <v>0</v>
      </c>
      <c r="AV459" s="2">
        <v>0</v>
      </c>
      <c r="AW459" s="2">
        <v>0</v>
      </c>
      <c r="AX459" s="2">
        <v>0</v>
      </c>
      <c r="AY459" s="2">
        <v>0</v>
      </c>
      <c r="AZ459" s="2">
        <v>0</v>
      </c>
      <c r="BA459" s="2">
        <v>0</v>
      </c>
      <c r="BB459" s="2">
        <v>0</v>
      </c>
      <c r="BC459" s="2">
        <v>0</v>
      </c>
      <c r="BD459" s="1">
        <v>31555</v>
      </c>
      <c r="BE459" s="1">
        <v>33769</v>
      </c>
      <c r="BF459" s="1">
        <v>37422</v>
      </c>
      <c r="BG459" s="1">
        <v>44864</v>
      </c>
      <c r="BH459" s="1">
        <v>36615</v>
      </c>
      <c r="BI459" s="1">
        <v>16705</v>
      </c>
      <c r="BJ459" s="1">
        <v>14436</v>
      </c>
      <c r="BK459" s="1">
        <v>19899</v>
      </c>
      <c r="BL459" s="1">
        <v>19090</v>
      </c>
      <c r="BM459" s="1">
        <v>28454</v>
      </c>
      <c r="BN459" s="1">
        <v>39158</v>
      </c>
      <c r="BO459" s="1">
        <v>41946</v>
      </c>
      <c r="BP459" s="1">
        <v>31555</v>
      </c>
      <c r="BQ459" s="1">
        <v>33769</v>
      </c>
      <c r="BR459" s="1">
        <v>37422</v>
      </c>
      <c r="BS459" s="1">
        <v>44864</v>
      </c>
      <c r="BT459" s="1">
        <v>36615</v>
      </c>
      <c r="BU459" s="1">
        <v>16705</v>
      </c>
      <c r="BV459" s="1">
        <v>14436</v>
      </c>
      <c r="BW459" s="1">
        <v>19899</v>
      </c>
      <c r="BX459" s="1">
        <v>19090</v>
      </c>
      <c r="BY459" s="1">
        <v>28454</v>
      </c>
      <c r="BZ459" s="1">
        <v>39158</v>
      </c>
      <c r="CA459" s="1">
        <v>41946</v>
      </c>
      <c r="CB459" s="1">
        <v>3466.096</v>
      </c>
      <c r="CC459" s="1">
        <v>3709.25</v>
      </c>
      <c r="CD459" s="1">
        <v>4110.4530000000004</v>
      </c>
      <c r="CE459" s="1">
        <v>4927.9120000000003</v>
      </c>
      <c r="CF459" s="1">
        <v>4021.8760000000002</v>
      </c>
      <c r="CG459" s="1">
        <v>1834.941</v>
      </c>
      <c r="CH459" s="1">
        <v>1585.7090000000001</v>
      </c>
      <c r="CI459" s="1">
        <v>2185.777</v>
      </c>
      <c r="CJ459" s="1">
        <v>2096.91</v>
      </c>
      <c r="CK459" s="1">
        <v>3125.3919999999998</v>
      </c>
      <c r="CL459" s="1">
        <v>4301.2129999999997</v>
      </c>
      <c r="CM459" s="1">
        <v>4607.4709999999995</v>
      </c>
      <c r="CN459" s="1">
        <v>0</v>
      </c>
      <c r="CO459" s="1">
        <v>0</v>
      </c>
      <c r="CP459" s="1">
        <v>363913</v>
      </c>
      <c r="CQ459" s="1">
        <v>363913</v>
      </c>
      <c r="CR459" s="1">
        <v>39973</v>
      </c>
      <c r="CS459">
        <v>2018</v>
      </c>
      <c r="CT459">
        <v>9103.9701798714141</v>
      </c>
      <c r="CV459">
        <v>0</v>
      </c>
      <c r="CW459">
        <v>0</v>
      </c>
    </row>
    <row r="460" spans="1:101">
      <c r="A460" s="100">
        <v>2358</v>
      </c>
      <c r="B460" t="s">
        <v>108</v>
      </c>
      <c r="C460" t="s">
        <v>109</v>
      </c>
      <c r="D460" t="s">
        <v>361</v>
      </c>
      <c r="E460" t="s">
        <v>357</v>
      </c>
      <c r="F460">
        <v>62775</v>
      </c>
      <c r="G460" s="103" t="s">
        <v>189</v>
      </c>
      <c r="H460" t="s">
        <v>113</v>
      </c>
      <c r="I460" t="s">
        <v>114</v>
      </c>
      <c r="J460" t="s">
        <v>8</v>
      </c>
      <c r="K460">
        <v>22</v>
      </c>
      <c r="L460">
        <v>1</v>
      </c>
      <c r="M460" t="s">
        <v>131</v>
      </c>
      <c r="N460" t="s">
        <v>235</v>
      </c>
      <c r="O460" t="s">
        <v>226</v>
      </c>
      <c r="P460" t="s">
        <v>236</v>
      </c>
      <c r="Q460" t="s">
        <v>118</v>
      </c>
      <c r="R460" t="s">
        <v>142</v>
      </c>
      <c r="S460" t="s">
        <v>8</v>
      </c>
      <c r="T460" s="1">
        <v>0</v>
      </c>
      <c r="U460" s="1">
        <v>0</v>
      </c>
      <c r="V460" s="1">
        <v>0</v>
      </c>
      <c r="W460" s="1">
        <v>0</v>
      </c>
      <c r="X460" s="1">
        <v>0</v>
      </c>
      <c r="Y460" s="1">
        <v>0</v>
      </c>
      <c r="Z460" s="1">
        <v>0</v>
      </c>
      <c r="AA460" s="1">
        <v>0</v>
      </c>
      <c r="AB460" s="1">
        <v>0</v>
      </c>
      <c r="AC460" s="1">
        <v>0</v>
      </c>
      <c r="AD460" s="1">
        <v>0</v>
      </c>
      <c r="AE460" s="1">
        <v>0</v>
      </c>
      <c r="AF460" s="1">
        <v>0</v>
      </c>
      <c r="AG460" s="1">
        <v>0</v>
      </c>
      <c r="AH460" s="1">
        <v>0</v>
      </c>
      <c r="AI460" s="1">
        <v>0</v>
      </c>
      <c r="AJ460" s="1">
        <v>0</v>
      </c>
      <c r="AK460" s="1">
        <v>0</v>
      </c>
      <c r="AL460" s="1">
        <v>0</v>
      </c>
      <c r="AM460" s="1">
        <v>0</v>
      </c>
      <c r="AN460" s="1">
        <v>0</v>
      </c>
      <c r="AO460" s="1">
        <v>0</v>
      </c>
      <c r="AP460" s="1">
        <v>0</v>
      </c>
      <c r="AQ460" s="1">
        <v>0</v>
      </c>
      <c r="AR460" s="2">
        <v>0</v>
      </c>
      <c r="AS460" s="2">
        <v>0</v>
      </c>
      <c r="AT460" s="2">
        <v>0</v>
      </c>
      <c r="AU460" s="2">
        <v>0</v>
      </c>
      <c r="AV460" s="2">
        <v>0</v>
      </c>
      <c r="AW460" s="2">
        <v>0</v>
      </c>
      <c r="AX460" s="2">
        <v>0</v>
      </c>
      <c r="AY460" s="2">
        <v>0</v>
      </c>
      <c r="AZ460" s="2">
        <v>0</v>
      </c>
      <c r="BA460" s="2">
        <v>0</v>
      </c>
      <c r="BB460" s="2">
        <v>0</v>
      </c>
      <c r="BC460" s="2">
        <v>0</v>
      </c>
      <c r="BD460" s="1">
        <v>10043</v>
      </c>
      <c r="BE460" s="1">
        <v>10747</v>
      </c>
      <c r="BF460" s="1">
        <v>11910</v>
      </c>
      <c r="BG460" s="1">
        <v>14279</v>
      </c>
      <c r="BH460" s="1">
        <v>11653</v>
      </c>
      <c r="BI460" s="1">
        <v>5317</v>
      </c>
      <c r="BJ460" s="1">
        <v>4595</v>
      </c>
      <c r="BK460" s="1">
        <v>6333</v>
      </c>
      <c r="BL460" s="1">
        <v>6076</v>
      </c>
      <c r="BM460" s="1">
        <v>9056</v>
      </c>
      <c r="BN460" s="1">
        <v>12463</v>
      </c>
      <c r="BO460" s="1">
        <v>13350</v>
      </c>
      <c r="BP460" s="1">
        <v>10043</v>
      </c>
      <c r="BQ460" s="1">
        <v>10747</v>
      </c>
      <c r="BR460" s="1">
        <v>11910</v>
      </c>
      <c r="BS460" s="1">
        <v>14279</v>
      </c>
      <c r="BT460" s="1">
        <v>11653</v>
      </c>
      <c r="BU460" s="1">
        <v>5317</v>
      </c>
      <c r="BV460" s="1">
        <v>4595</v>
      </c>
      <c r="BW460" s="1">
        <v>6333</v>
      </c>
      <c r="BX460" s="1">
        <v>6076</v>
      </c>
      <c r="BY460" s="1">
        <v>9056</v>
      </c>
      <c r="BZ460" s="1">
        <v>12463</v>
      </c>
      <c r="CA460" s="1">
        <v>13350</v>
      </c>
      <c r="CB460" s="1">
        <v>1103.136</v>
      </c>
      <c r="CC460" s="1">
        <v>1180.5239999999999</v>
      </c>
      <c r="CD460" s="1">
        <v>1308.213</v>
      </c>
      <c r="CE460" s="1">
        <v>1568.3810000000001</v>
      </c>
      <c r="CF460" s="1">
        <v>1280.0219999999999</v>
      </c>
      <c r="CG460" s="1">
        <v>583.99699999999996</v>
      </c>
      <c r="CH460" s="1">
        <v>504.67500000000001</v>
      </c>
      <c r="CI460" s="1">
        <v>695.65599999999995</v>
      </c>
      <c r="CJ460" s="1">
        <v>667.37300000000005</v>
      </c>
      <c r="CK460" s="1">
        <v>994.702</v>
      </c>
      <c r="CL460" s="1">
        <v>1368.925</v>
      </c>
      <c r="CM460" s="1">
        <v>1466.396</v>
      </c>
      <c r="CN460" s="1">
        <v>0</v>
      </c>
      <c r="CO460" s="1">
        <v>0</v>
      </c>
      <c r="CP460" s="1">
        <v>115822</v>
      </c>
      <c r="CQ460" s="1">
        <v>115822</v>
      </c>
      <c r="CR460" s="1">
        <v>12722</v>
      </c>
      <c r="CS460">
        <v>2018</v>
      </c>
      <c r="CT460">
        <v>9104.0716868416912</v>
      </c>
      <c r="CV460">
        <v>0</v>
      </c>
      <c r="CW460">
        <v>0</v>
      </c>
    </row>
    <row r="461" spans="1:101">
      <c r="A461" s="100">
        <v>2359</v>
      </c>
      <c r="B461" t="s">
        <v>108</v>
      </c>
      <c r="C461" t="s">
        <v>109</v>
      </c>
      <c r="D461" t="s">
        <v>362</v>
      </c>
      <c r="E461" t="s">
        <v>357</v>
      </c>
      <c r="F461">
        <v>62775</v>
      </c>
      <c r="G461" s="103" t="s">
        <v>189</v>
      </c>
      <c r="H461" t="s">
        <v>113</v>
      </c>
      <c r="I461" t="s">
        <v>114</v>
      </c>
      <c r="J461" t="s">
        <v>8</v>
      </c>
      <c r="K461">
        <v>22</v>
      </c>
      <c r="L461">
        <v>1</v>
      </c>
      <c r="M461" t="s">
        <v>131</v>
      </c>
      <c r="N461" t="s">
        <v>235</v>
      </c>
      <c r="O461" t="s">
        <v>226</v>
      </c>
      <c r="P461" t="s">
        <v>236</v>
      </c>
      <c r="Q461" t="s">
        <v>118</v>
      </c>
      <c r="R461" t="s">
        <v>142</v>
      </c>
      <c r="S461" t="s">
        <v>8</v>
      </c>
      <c r="T461" s="1">
        <v>0</v>
      </c>
      <c r="U461" s="1">
        <v>0</v>
      </c>
      <c r="V461" s="1">
        <v>0</v>
      </c>
      <c r="W461" s="1">
        <v>0</v>
      </c>
      <c r="X461" s="1">
        <v>0</v>
      </c>
      <c r="Y461" s="1">
        <v>0</v>
      </c>
      <c r="Z461" s="1">
        <v>0</v>
      </c>
      <c r="AA461" s="1">
        <v>0</v>
      </c>
      <c r="AB461" s="1">
        <v>0</v>
      </c>
      <c r="AC461" s="1">
        <v>0</v>
      </c>
      <c r="AD461" s="1">
        <v>0</v>
      </c>
      <c r="AE461" s="1">
        <v>0</v>
      </c>
      <c r="AF461" s="1">
        <v>0</v>
      </c>
      <c r="AG461" s="1">
        <v>0</v>
      </c>
      <c r="AH461" s="1">
        <v>0</v>
      </c>
      <c r="AI461" s="1">
        <v>0</v>
      </c>
      <c r="AJ461" s="1">
        <v>0</v>
      </c>
      <c r="AK461" s="1">
        <v>0</v>
      </c>
      <c r="AL461" s="1">
        <v>0</v>
      </c>
      <c r="AM461" s="1">
        <v>0</v>
      </c>
      <c r="AN461" s="1">
        <v>0</v>
      </c>
      <c r="AO461" s="1">
        <v>0</v>
      </c>
      <c r="AP461" s="1">
        <v>0</v>
      </c>
      <c r="AQ461" s="1">
        <v>0</v>
      </c>
      <c r="AR461" s="2">
        <v>0</v>
      </c>
      <c r="AS461" s="2">
        <v>0</v>
      </c>
      <c r="AT461" s="2">
        <v>0</v>
      </c>
      <c r="AU461" s="2">
        <v>0</v>
      </c>
      <c r="AV461" s="2">
        <v>0</v>
      </c>
      <c r="AW461" s="2">
        <v>0</v>
      </c>
      <c r="AX461" s="2">
        <v>0</v>
      </c>
      <c r="AY461" s="2">
        <v>0</v>
      </c>
      <c r="AZ461" s="2">
        <v>0</v>
      </c>
      <c r="BA461" s="2">
        <v>0</v>
      </c>
      <c r="BB461" s="2">
        <v>0</v>
      </c>
      <c r="BC461" s="2">
        <v>0</v>
      </c>
      <c r="BD461" s="1">
        <v>5572</v>
      </c>
      <c r="BE461" s="1">
        <v>5963</v>
      </c>
      <c r="BF461" s="1">
        <v>6607</v>
      </c>
      <c r="BG461" s="1">
        <v>7922</v>
      </c>
      <c r="BH461" s="1">
        <v>6465</v>
      </c>
      <c r="BI461" s="1">
        <v>2950</v>
      </c>
      <c r="BJ461" s="1">
        <v>2549</v>
      </c>
      <c r="BK461" s="1">
        <v>3514</v>
      </c>
      <c r="BL461" s="1">
        <v>3371</v>
      </c>
      <c r="BM461" s="1">
        <v>5024</v>
      </c>
      <c r="BN461" s="1">
        <v>6914</v>
      </c>
      <c r="BO461" s="1">
        <v>7406</v>
      </c>
      <c r="BP461" s="1">
        <v>5572</v>
      </c>
      <c r="BQ461" s="1">
        <v>5963</v>
      </c>
      <c r="BR461" s="1">
        <v>6607</v>
      </c>
      <c r="BS461" s="1">
        <v>7922</v>
      </c>
      <c r="BT461" s="1">
        <v>6465</v>
      </c>
      <c r="BU461" s="1">
        <v>2950</v>
      </c>
      <c r="BV461" s="1">
        <v>2549</v>
      </c>
      <c r="BW461" s="1">
        <v>3514</v>
      </c>
      <c r="BX461" s="1">
        <v>3371</v>
      </c>
      <c r="BY461" s="1">
        <v>5024</v>
      </c>
      <c r="BZ461" s="1">
        <v>6914</v>
      </c>
      <c r="CA461" s="1">
        <v>7406</v>
      </c>
      <c r="CB461" s="1">
        <v>612.00699999999995</v>
      </c>
      <c r="CC461" s="1">
        <v>654.93899999999996</v>
      </c>
      <c r="CD461" s="1">
        <v>725.779</v>
      </c>
      <c r="CE461" s="1">
        <v>870.11699999999996</v>
      </c>
      <c r="CF461" s="1">
        <v>710.13900000000001</v>
      </c>
      <c r="CG461" s="1">
        <v>323.99400000000003</v>
      </c>
      <c r="CH461" s="1">
        <v>279.98700000000002</v>
      </c>
      <c r="CI461" s="1">
        <v>385.94099999999997</v>
      </c>
      <c r="CJ461" s="1">
        <v>370.25</v>
      </c>
      <c r="CK461" s="1">
        <v>551.84799999999996</v>
      </c>
      <c r="CL461" s="1">
        <v>759.46199999999999</v>
      </c>
      <c r="CM461" s="1">
        <v>813.53700000000003</v>
      </c>
      <c r="CN461" s="1">
        <v>0</v>
      </c>
      <c r="CO461" s="1">
        <v>0</v>
      </c>
      <c r="CP461" s="1">
        <v>64257</v>
      </c>
      <c r="CQ461" s="1">
        <v>64257</v>
      </c>
      <c r="CR461" s="1">
        <v>7058</v>
      </c>
      <c r="CS461">
        <v>2018</v>
      </c>
      <c r="CT461">
        <v>9104.1371493340885</v>
      </c>
      <c r="CV461">
        <v>0</v>
      </c>
      <c r="CW461">
        <v>0</v>
      </c>
    </row>
    <row r="462" spans="1:101">
      <c r="A462" s="100">
        <v>2360</v>
      </c>
      <c r="B462" t="s">
        <v>108</v>
      </c>
      <c r="C462" t="s">
        <v>109</v>
      </c>
      <c r="D462" t="s">
        <v>363</v>
      </c>
      <c r="E462" t="s">
        <v>357</v>
      </c>
      <c r="F462">
        <v>62775</v>
      </c>
      <c r="G462" s="103" t="s">
        <v>189</v>
      </c>
      <c r="H462" t="s">
        <v>113</v>
      </c>
      <c r="I462" t="s">
        <v>114</v>
      </c>
      <c r="J462" t="s">
        <v>8</v>
      </c>
      <c r="K462">
        <v>22</v>
      </c>
      <c r="L462">
        <v>1</v>
      </c>
      <c r="M462" t="s">
        <v>131</v>
      </c>
      <c r="N462" t="s">
        <v>235</v>
      </c>
      <c r="O462" t="s">
        <v>226</v>
      </c>
      <c r="P462" t="s">
        <v>236</v>
      </c>
      <c r="Q462" t="s">
        <v>118</v>
      </c>
      <c r="R462" t="s">
        <v>142</v>
      </c>
      <c r="S462" t="s">
        <v>8</v>
      </c>
      <c r="T462" s="1">
        <v>0</v>
      </c>
      <c r="U462" s="1">
        <v>0</v>
      </c>
      <c r="V462" s="1">
        <v>0</v>
      </c>
      <c r="W462" s="1">
        <v>0</v>
      </c>
      <c r="X462" s="1">
        <v>0</v>
      </c>
      <c r="Y462" s="1">
        <v>0</v>
      </c>
      <c r="Z462" s="1">
        <v>0</v>
      </c>
      <c r="AA462" s="1">
        <v>0</v>
      </c>
      <c r="AB462" s="1">
        <v>0</v>
      </c>
      <c r="AC462" s="1">
        <v>0</v>
      </c>
      <c r="AD462" s="1">
        <v>0</v>
      </c>
      <c r="AE462" s="1">
        <v>0</v>
      </c>
      <c r="AF462" s="1">
        <v>0</v>
      </c>
      <c r="AG462" s="1">
        <v>0</v>
      </c>
      <c r="AH462" s="1">
        <v>0</v>
      </c>
      <c r="AI462" s="1">
        <v>0</v>
      </c>
      <c r="AJ462" s="1">
        <v>0</v>
      </c>
      <c r="AK462" s="1">
        <v>0</v>
      </c>
      <c r="AL462" s="1">
        <v>0</v>
      </c>
      <c r="AM462" s="1">
        <v>0</v>
      </c>
      <c r="AN462" s="1">
        <v>0</v>
      </c>
      <c r="AO462" s="1">
        <v>0</v>
      </c>
      <c r="AP462" s="1">
        <v>0</v>
      </c>
      <c r="AQ462" s="1">
        <v>0</v>
      </c>
      <c r="AR462" s="2">
        <v>0</v>
      </c>
      <c r="AS462" s="2">
        <v>0</v>
      </c>
      <c r="AT462" s="2">
        <v>0</v>
      </c>
      <c r="AU462" s="2">
        <v>0</v>
      </c>
      <c r="AV462" s="2">
        <v>0</v>
      </c>
      <c r="AW462" s="2">
        <v>0</v>
      </c>
      <c r="AX462" s="2">
        <v>0</v>
      </c>
      <c r="AY462" s="2">
        <v>0</v>
      </c>
      <c r="AZ462" s="2">
        <v>0</v>
      </c>
      <c r="BA462" s="2">
        <v>0</v>
      </c>
      <c r="BB462" s="2">
        <v>0</v>
      </c>
      <c r="BC462" s="2">
        <v>0</v>
      </c>
      <c r="BD462" s="1">
        <v>11840</v>
      </c>
      <c r="BE462" s="1">
        <v>12670</v>
      </c>
      <c r="BF462" s="1">
        <v>14041</v>
      </c>
      <c r="BG462" s="1">
        <v>16833</v>
      </c>
      <c r="BH462" s="1">
        <v>13738</v>
      </c>
      <c r="BI462" s="1">
        <v>6268</v>
      </c>
      <c r="BJ462" s="1">
        <v>5417</v>
      </c>
      <c r="BK462" s="1">
        <v>7466</v>
      </c>
      <c r="BL462" s="1">
        <v>7163</v>
      </c>
      <c r="BM462" s="1">
        <v>10676</v>
      </c>
      <c r="BN462" s="1">
        <v>14692</v>
      </c>
      <c r="BO462" s="1">
        <v>15738</v>
      </c>
      <c r="BP462" s="1">
        <v>11840</v>
      </c>
      <c r="BQ462" s="1">
        <v>12670</v>
      </c>
      <c r="BR462" s="1">
        <v>14041</v>
      </c>
      <c r="BS462" s="1">
        <v>16833</v>
      </c>
      <c r="BT462" s="1">
        <v>13738</v>
      </c>
      <c r="BU462" s="1">
        <v>6268</v>
      </c>
      <c r="BV462" s="1">
        <v>5417</v>
      </c>
      <c r="BW462" s="1">
        <v>7466</v>
      </c>
      <c r="BX462" s="1">
        <v>7163</v>
      </c>
      <c r="BY462" s="1">
        <v>10676</v>
      </c>
      <c r="BZ462" s="1">
        <v>14692</v>
      </c>
      <c r="CA462" s="1">
        <v>15738</v>
      </c>
      <c r="CB462" s="1">
        <v>1300.49</v>
      </c>
      <c r="CC462" s="1">
        <v>1391.723</v>
      </c>
      <c r="CD462" s="1">
        <v>1542.2550000000001</v>
      </c>
      <c r="CE462" s="1">
        <v>1848.9690000000001</v>
      </c>
      <c r="CF462" s="1">
        <v>1509.021</v>
      </c>
      <c r="CG462" s="1">
        <v>688.476</v>
      </c>
      <c r="CH462" s="1">
        <v>594.96299999999997</v>
      </c>
      <c r="CI462" s="1">
        <v>820.11099999999999</v>
      </c>
      <c r="CJ462" s="1">
        <v>786.76800000000003</v>
      </c>
      <c r="CK462" s="1">
        <v>1172.6569999999999</v>
      </c>
      <c r="CL462" s="1">
        <v>1613.829</v>
      </c>
      <c r="CM462" s="1">
        <v>1728.7380000000001</v>
      </c>
      <c r="CN462" s="1">
        <v>0</v>
      </c>
      <c r="CO462" s="1">
        <v>0</v>
      </c>
      <c r="CP462" s="1">
        <v>136542</v>
      </c>
      <c r="CQ462" s="1">
        <v>136542</v>
      </c>
      <c r="CR462" s="1">
        <v>14998</v>
      </c>
      <c r="CS462">
        <v>2018</v>
      </c>
      <c r="CT462">
        <v>9104.0138685158017</v>
      </c>
      <c r="CV462">
        <v>0</v>
      </c>
      <c r="CW462">
        <v>0</v>
      </c>
    </row>
    <row r="463" spans="1:101">
      <c r="A463" s="100">
        <v>2368</v>
      </c>
      <c r="B463" t="s">
        <v>108</v>
      </c>
      <c r="C463" t="s">
        <v>109</v>
      </c>
      <c r="D463" t="s">
        <v>370</v>
      </c>
      <c r="E463" t="s">
        <v>357</v>
      </c>
      <c r="F463">
        <v>62775</v>
      </c>
      <c r="G463" s="103" t="s">
        <v>189</v>
      </c>
      <c r="H463" t="s">
        <v>113</v>
      </c>
      <c r="I463" t="s">
        <v>114</v>
      </c>
      <c r="J463" t="s">
        <v>8</v>
      </c>
      <c r="K463">
        <v>22</v>
      </c>
      <c r="L463">
        <v>1</v>
      </c>
      <c r="M463" t="s">
        <v>131</v>
      </c>
      <c r="N463" t="s">
        <v>235</v>
      </c>
      <c r="O463" t="s">
        <v>226</v>
      </c>
      <c r="P463" t="s">
        <v>236</v>
      </c>
      <c r="Q463" t="s">
        <v>118</v>
      </c>
      <c r="R463" t="s">
        <v>142</v>
      </c>
      <c r="S463" t="s">
        <v>8</v>
      </c>
      <c r="T463" s="1">
        <v>0</v>
      </c>
      <c r="U463" s="1">
        <v>0</v>
      </c>
      <c r="V463" s="1">
        <v>0</v>
      </c>
      <c r="W463" s="1">
        <v>0</v>
      </c>
      <c r="X463" s="1">
        <v>0</v>
      </c>
      <c r="Y463" s="1">
        <v>0</v>
      </c>
      <c r="Z463" s="1">
        <v>0</v>
      </c>
      <c r="AA463" s="1">
        <v>0</v>
      </c>
      <c r="AB463" s="1">
        <v>0</v>
      </c>
      <c r="AC463" s="1">
        <v>0</v>
      </c>
      <c r="AD463" s="1">
        <v>0</v>
      </c>
      <c r="AE463" s="1">
        <v>0</v>
      </c>
      <c r="AF463" s="1">
        <v>0</v>
      </c>
      <c r="AG463" s="1">
        <v>0</v>
      </c>
      <c r="AH463" s="1">
        <v>0</v>
      </c>
      <c r="AI463" s="1">
        <v>0</v>
      </c>
      <c r="AJ463" s="1">
        <v>0</v>
      </c>
      <c r="AK463" s="1">
        <v>0</v>
      </c>
      <c r="AL463" s="1">
        <v>0</v>
      </c>
      <c r="AM463" s="1">
        <v>0</v>
      </c>
      <c r="AN463" s="1">
        <v>0</v>
      </c>
      <c r="AO463" s="1">
        <v>0</v>
      </c>
      <c r="AP463" s="1">
        <v>0</v>
      </c>
      <c r="AQ463" s="1">
        <v>0</v>
      </c>
      <c r="AR463" s="2">
        <v>0</v>
      </c>
      <c r="AS463" s="2">
        <v>0</v>
      </c>
      <c r="AT463" s="2">
        <v>0</v>
      </c>
      <c r="AU463" s="2">
        <v>0</v>
      </c>
      <c r="AV463" s="2">
        <v>0</v>
      </c>
      <c r="AW463" s="2">
        <v>0</v>
      </c>
      <c r="AX463" s="2">
        <v>0</v>
      </c>
      <c r="AY463" s="2">
        <v>0</v>
      </c>
      <c r="AZ463" s="2">
        <v>0</v>
      </c>
      <c r="BA463" s="2">
        <v>0</v>
      </c>
      <c r="BB463" s="2">
        <v>0</v>
      </c>
      <c r="BC463" s="2">
        <v>0</v>
      </c>
      <c r="BD463" s="1">
        <v>90805</v>
      </c>
      <c r="BE463" s="1">
        <v>97175</v>
      </c>
      <c r="BF463" s="1">
        <v>107686</v>
      </c>
      <c r="BG463" s="1">
        <v>129102</v>
      </c>
      <c r="BH463" s="1">
        <v>105365</v>
      </c>
      <c r="BI463" s="1">
        <v>48072</v>
      </c>
      <c r="BJ463" s="1">
        <v>41542</v>
      </c>
      <c r="BK463" s="1">
        <v>57263</v>
      </c>
      <c r="BL463" s="1">
        <v>54935</v>
      </c>
      <c r="BM463" s="1">
        <v>81879</v>
      </c>
      <c r="BN463" s="1">
        <v>112683</v>
      </c>
      <c r="BO463" s="1">
        <v>120707</v>
      </c>
      <c r="BP463" s="1">
        <v>90805</v>
      </c>
      <c r="BQ463" s="1">
        <v>97175</v>
      </c>
      <c r="BR463" s="1">
        <v>107686</v>
      </c>
      <c r="BS463" s="1">
        <v>129102</v>
      </c>
      <c r="BT463" s="1">
        <v>105365</v>
      </c>
      <c r="BU463" s="1">
        <v>48072</v>
      </c>
      <c r="BV463" s="1">
        <v>41542</v>
      </c>
      <c r="BW463" s="1">
        <v>57263</v>
      </c>
      <c r="BX463" s="1">
        <v>54935</v>
      </c>
      <c r="BY463" s="1">
        <v>81879</v>
      </c>
      <c r="BZ463" s="1">
        <v>112683</v>
      </c>
      <c r="CA463" s="1">
        <v>120707</v>
      </c>
      <c r="CB463" s="1">
        <v>9974.1859999999997</v>
      </c>
      <c r="CC463" s="1">
        <v>10673.895</v>
      </c>
      <c r="CD463" s="1">
        <v>11828.415000000001</v>
      </c>
      <c r="CE463" s="1">
        <v>14180.77</v>
      </c>
      <c r="CF463" s="1">
        <v>11573.521000000001</v>
      </c>
      <c r="CG463" s="1">
        <v>5280.3040000000001</v>
      </c>
      <c r="CH463" s="1">
        <v>4563.1019999999999</v>
      </c>
      <c r="CI463" s="1">
        <v>6289.884</v>
      </c>
      <c r="CJ463" s="1">
        <v>6034.1570000000002</v>
      </c>
      <c r="CK463" s="1">
        <v>8993.76</v>
      </c>
      <c r="CL463" s="1">
        <v>12377.352999999999</v>
      </c>
      <c r="CM463" s="1">
        <v>13258.653</v>
      </c>
      <c r="CN463" s="1">
        <v>0</v>
      </c>
      <c r="CO463" s="1">
        <v>0</v>
      </c>
      <c r="CP463" s="1">
        <v>1047214</v>
      </c>
      <c r="CQ463" s="1">
        <v>1047214</v>
      </c>
      <c r="CR463" s="1">
        <v>115028</v>
      </c>
      <c r="CS463">
        <v>2018</v>
      </c>
      <c r="CT463">
        <v>9103.9920714956352</v>
      </c>
      <c r="CV463">
        <v>0</v>
      </c>
      <c r="CW463">
        <v>0</v>
      </c>
    </row>
    <row r="464" spans="1:101">
      <c r="A464" s="100">
        <v>3709</v>
      </c>
      <c r="B464" t="s">
        <v>108</v>
      </c>
      <c r="C464" t="s">
        <v>109</v>
      </c>
      <c r="D464" t="s">
        <v>373</v>
      </c>
      <c r="E464" t="s">
        <v>279</v>
      </c>
      <c r="F464">
        <v>7601</v>
      </c>
      <c r="G464" s="103" t="s">
        <v>273</v>
      </c>
      <c r="H464" t="s">
        <v>113</v>
      </c>
      <c r="I464" t="s">
        <v>114</v>
      </c>
      <c r="J464" t="s">
        <v>8</v>
      </c>
      <c r="K464">
        <v>22</v>
      </c>
      <c r="L464">
        <v>1</v>
      </c>
      <c r="M464" t="s">
        <v>131</v>
      </c>
      <c r="N464" t="s">
        <v>235</v>
      </c>
      <c r="O464" t="s">
        <v>226</v>
      </c>
      <c r="P464" t="s">
        <v>236</v>
      </c>
      <c r="Q464" t="s">
        <v>118</v>
      </c>
      <c r="R464" t="s">
        <v>142</v>
      </c>
      <c r="S464" t="s">
        <v>8</v>
      </c>
      <c r="T464" s="1">
        <v>0</v>
      </c>
      <c r="U464" s="1">
        <v>0</v>
      </c>
      <c r="V464" s="1">
        <v>0</v>
      </c>
      <c r="W464" s="1">
        <v>0</v>
      </c>
      <c r="X464" s="1">
        <v>0</v>
      </c>
      <c r="Y464" s="1">
        <v>0</v>
      </c>
      <c r="Z464" s="1">
        <v>0</v>
      </c>
      <c r="AA464" s="1">
        <v>0</v>
      </c>
      <c r="AB464" s="1">
        <v>0</v>
      </c>
      <c r="AC464" s="1">
        <v>0</v>
      </c>
      <c r="AD464" s="1">
        <v>0</v>
      </c>
      <c r="AE464" s="1">
        <v>0</v>
      </c>
      <c r="AF464" s="1">
        <v>0</v>
      </c>
      <c r="AG464" s="1">
        <v>0</v>
      </c>
      <c r="AH464" s="1">
        <v>0</v>
      </c>
      <c r="AI464" s="1">
        <v>0</v>
      </c>
      <c r="AJ464" s="1">
        <v>0</v>
      </c>
      <c r="AK464" s="1">
        <v>0</v>
      </c>
      <c r="AL464" s="1">
        <v>0</v>
      </c>
      <c r="AM464" s="1">
        <v>0</v>
      </c>
      <c r="AN464" s="1">
        <v>0</v>
      </c>
      <c r="AO464" s="1">
        <v>0</v>
      </c>
      <c r="AP464" s="1">
        <v>0</v>
      </c>
      <c r="AQ464" s="1">
        <v>0</v>
      </c>
      <c r="AR464" s="2">
        <v>0</v>
      </c>
      <c r="AS464" s="2">
        <v>0</v>
      </c>
      <c r="AT464" s="2">
        <v>0</v>
      </c>
      <c r="AU464" s="2">
        <v>0</v>
      </c>
      <c r="AV464" s="2">
        <v>0</v>
      </c>
      <c r="AW464" s="2">
        <v>0</v>
      </c>
      <c r="AX464" s="2">
        <v>0</v>
      </c>
      <c r="AY464" s="2">
        <v>0</v>
      </c>
      <c r="AZ464" s="2">
        <v>0</v>
      </c>
      <c r="BA464" s="2">
        <v>0</v>
      </c>
      <c r="BB464" s="2">
        <v>0</v>
      </c>
      <c r="BC464" s="2">
        <v>0</v>
      </c>
      <c r="BD464" s="1">
        <v>2161</v>
      </c>
      <c r="BE464" s="1">
        <v>2312</v>
      </c>
      <c r="BF464" s="1">
        <v>2562</v>
      </c>
      <c r="BG464" s="1">
        <v>3072</v>
      </c>
      <c r="BH464" s="1">
        <v>2507</v>
      </c>
      <c r="BI464" s="1">
        <v>1144</v>
      </c>
      <c r="BJ464" s="1">
        <v>988</v>
      </c>
      <c r="BK464" s="1">
        <v>1363</v>
      </c>
      <c r="BL464" s="1">
        <v>1307</v>
      </c>
      <c r="BM464" s="1">
        <v>1948</v>
      </c>
      <c r="BN464" s="1">
        <v>2681</v>
      </c>
      <c r="BO464" s="1">
        <v>2872</v>
      </c>
      <c r="BP464" s="1">
        <v>2161</v>
      </c>
      <c r="BQ464" s="1">
        <v>2312</v>
      </c>
      <c r="BR464" s="1">
        <v>2562</v>
      </c>
      <c r="BS464" s="1">
        <v>3072</v>
      </c>
      <c r="BT464" s="1">
        <v>2507</v>
      </c>
      <c r="BU464" s="1">
        <v>1144</v>
      </c>
      <c r="BV464" s="1">
        <v>988</v>
      </c>
      <c r="BW464" s="1">
        <v>1363</v>
      </c>
      <c r="BX464" s="1">
        <v>1307</v>
      </c>
      <c r="BY464" s="1">
        <v>1948</v>
      </c>
      <c r="BZ464" s="1">
        <v>2681</v>
      </c>
      <c r="CA464" s="1">
        <v>2872</v>
      </c>
      <c r="CB464" s="1">
        <v>237.328</v>
      </c>
      <c r="CC464" s="1">
        <v>253.977</v>
      </c>
      <c r="CD464" s="1">
        <v>281.44799999999998</v>
      </c>
      <c r="CE464" s="1">
        <v>337.42</v>
      </c>
      <c r="CF464" s="1">
        <v>275.38299999999998</v>
      </c>
      <c r="CG464" s="1">
        <v>125.64100000000001</v>
      </c>
      <c r="CH464" s="1">
        <v>108.575</v>
      </c>
      <c r="CI464" s="1">
        <v>149.66300000000001</v>
      </c>
      <c r="CJ464" s="1">
        <v>143.578</v>
      </c>
      <c r="CK464" s="1">
        <v>213.999</v>
      </c>
      <c r="CL464" s="1">
        <v>294.50900000000001</v>
      </c>
      <c r="CM464" s="1">
        <v>315.47899999999998</v>
      </c>
      <c r="CN464" s="1">
        <v>0</v>
      </c>
      <c r="CO464" s="1">
        <v>0</v>
      </c>
      <c r="CP464" s="1">
        <v>24917</v>
      </c>
      <c r="CQ464" s="1">
        <v>24917</v>
      </c>
      <c r="CR464" s="1">
        <v>2737</v>
      </c>
      <c r="CS464">
        <v>2018</v>
      </c>
      <c r="CT464">
        <v>9103.7632444282062</v>
      </c>
      <c r="CV464">
        <v>0</v>
      </c>
      <c r="CW464">
        <v>0</v>
      </c>
    </row>
    <row r="465" spans="1:101">
      <c r="A465" s="100">
        <v>3710</v>
      </c>
      <c r="B465" t="s">
        <v>108</v>
      </c>
      <c r="C465" t="s">
        <v>109</v>
      </c>
      <c r="D465" t="s">
        <v>374</v>
      </c>
      <c r="E465" t="s">
        <v>279</v>
      </c>
      <c r="F465">
        <v>7601</v>
      </c>
      <c r="G465" s="103" t="s">
        <v>273</v>
      </c>
      <c r="H465" t="s">
        <v>113</v>
      </c>
      <c r="I465" t="s">
        <v>114</v>
      </c>
      <c r="J465" t="s">
        <v>8</v>
      </c>
      <c r="K465">
        <v>22</v>
      </c>
      <c r="L465">
        <v>1</v>
      </c>
      <c r="M465" t="s">
        <v>131</v>
      </c>
      <c r="N465" t="s">
        <v>235</v>
      </c>
      <c r="O465" t="s">
        <v>226</v>
      </c>
      <c r="P465" t="s">
        <v>236</v>
      </c>
      <c r="Q465" t="s">
        <v>118</v>
      </c>
      <c r="R465" t="s">
        <v>142</v>
      </c>
      <c r="S465" t="s">
        <v>8</v>
      </c>
      <c r="T465" s="1">
        <v>0</v>
      </c>
      <c r="U465" s="1">
        <v>0</v>
      </c>
      <c r="V465" s="1">
        <v>0</v>
      </c>
      <c r="W465" s="1">
        <v>0</v>
      </c>
      <c r="X465" s="1">
        <v>0</v>
      </c>
      <c r="Y465" s="1">
        <v>0</v>
      </c>
      <c r="Z465" s="1">
        <v>0</v>
      </c>
      <c r="AA465" s="1">
        <v>0</v>
      </c>
      <c r="AB465" s="1">
        <v>0</v>
      </c>
      <c r="AC465" s="1">
        <v>0</v>
      </c>
      <c r="AD465" s="1">
        <v>0</v>
      </c>
      <c r="AE465" s="1">
        <v>0</v>
      </c>
      <c r="AF465" s="1">
        <v>0</v>
      </c>
      <c r="AG465" s="1">
        <v>0</v>
      </c>
      <c r="AH465" s="1">
        <v>0</v>
      </c>
      <c r="AI465" s="1">
        <v>0</v>
      </c>
      <c r="AJ465" s="1">
        <v>0</v>
      </c>
      <c r="AK465" s="1">
        <v>0</v>
      </c>
      <c r="AL465" s="1">
        <v>0</v>
      </c>
      <c r="AM465" s="1">
        <v>0</v>
      </c>
      <c r="AN465" s="1">
        <v>0</v>
      </c>
      <c r="AO465" s="1">
        <v>0</v>
      </c>
      <c r="AP465" s="1">
        <v>0</v>
      </c>
      <c r="AQ465" s="1">
        <v>0</v>
      </c>
      <c r="AR465" s="2">
        <v>0</v>
      </c>
      <c r="AS465" s="2">
        <v>0</v>
      </c>
      <c r="AT465" s="2">
        <v>0</v>
      </c>
      <c r="AU465" s="2">
        <v>0</v>
      </c>
      <c r="AV465" s="2">
        <v>0</v>
      </c>
      <c r="AW465" s="2">
        <v>0</v>
      </c>
      <c r="AX465" s="2">
        <v>0</v>
      </c>
      <c r="AY465" s="2">
        <v>0</v>
      </c>
      <c r="AZ465" s="2">
        <v>0</v>
      </c>
      <c r="BA465" s="2">
        <v>0</v>
      </c>
      <c r="BB465" s="2">
        <v>0</v>
      </c>
      <c r="BC465" s="2">
        <v>0</v>
      </c>
      <c r="BD465" s="1">
        <v>4939</v>
      </c>
      <c r="BE465" s="1">
        <v>5286</v>
      </c>
      <c r="BF465" s="1">
        <v>5858</v>
      </c>
      <c r="BG465" s="1">
        <v>7023</v>
      </c>
      <c r="BH465" s="1">
        <v>5731</v>
      </c>
      <c r="BI465" s="1">
        <v>2615</v>
      </c>
      <c r="BJ465" s="1">
        <v>2260</v>
      </c>
      <c r="BK465" s="1">
        <v>3115</v>
      </c>
      <c r="BL465" s="1">
        <v>2988</v>
      </c>
      <c r="BM465" s="1">
        <v>4454</v>
      </c>
      <c r="BN465" s="1">
        <v>6129</v>
      </c>
      <c r="BO465" s="1">
        <v>6566</v>
      </c>
      <c r="BP465" s="1">
        <v>4939</v>
      </c>
      <c r="BQ465" s="1">
        <v>5286</v>
      </c>
      <c r="BR465" s="1">
        <v>5858</v>
      </c>
      <c r="BS465" s="1">
        <v>7023</v>
      </c>
      <c r="BT465" s="1">
        <v>5731</v>
      </c>
      <c r="BU465" s="1">
        <v>2615</v>
      </c>
      <c r="BV465" s="1">
        <v>2260</v>
      </c>
      <c r="BW465" s="1">
        <v>3115</v>
      </c>
      <c r="BX465" s="1">
        <v>2988</v>
      </c>
      <c r="BY465" s="1">
        <v>4454</v>
      </c>
      <c r="BZ465" s="1">
        <v>6129</v>
      </c>
      <c r="CA465" s="1">
        <v>6566</v>
      </c>
      <c r="CB465" s="1">
        <v>542.54999999999995</v>
      </c>
      <c r="CC465" s="1">
        <v>580.61099999999999</v>
      </c>
      <c r="CD465" s="1">
        <v>643.41200000000003</v>
      </c>
      <c r="CE465" s="1">
        <v>771.36900000000003</v>
      </c>
      <c r="CF465" s="1">
        <v>629.54700000000003</v>
      </c>
      <c r="CG465" s="1">
        <v>287.22500000000002</v>
      </c>
      <c r="CH465" s="1">
        <v>248.21199999999999</v>
      </c>
      <c r="CI465" s="1">
        <v>342.14100000000002</v>
      </c>
      <c r="CJ465" s="1">
        <v>328.23099999999999</v>
      </c>
      <c r="CK465" s="1">
        <v>489.22</v>
      </c>
      <c r="CL465" s="1">
        <v>673.27200000000005</v>
      </c>
      <c r="CM465" s="1">
        <v>721.21</v>
      </c>
      <c r="CN465" s="1">
        <v>0</v>
      </c>
      <c r="CO465" s="1">
        <v>0</v>
      </c>
      <c r="CP465" s="1">
        <v>56964</v>
      </c>
      <c r="CQ465" s="1">
        <v>56964</v>
      </c>
      <c r="CR465" s="1">
        <v>6257</v>
      </c>
      <c r="CS465">
        <v>2018</v>
      </c>
      <c r="CT465">
        <v>9104.0434713121304</v>
      </c>
      <c r="CV465">
        <v>0</v>
      </c>
      <c r="CW465">
        <v>0</v>
      </c>
    </row>
    <row r="466" spans="1:101">
      <c r="A466" s="100">
        <v>3711</v>
      </c>
      <c r="B466" t="s">
        <v>108</v>
      </c>
      <c r="C466" t="s">
        <v>109</v>
      </c>
      <c r="D466" t="s">
        <v>375</v>
      </c>
      <c r="E466" t="s">
        <v>279</v>
      </c>
      <c r="F466">
        <v>7601</v>
      </c>
      <c r="G466" s="103" t="s">
        <v>273</v>
      </c>
      <c r="H466" t="s">
        <v>113</v>
      </c>
      <c r="I466" t="s">
        <v>114</v>
      </c>
      <c r="J466" t="s">
        <v>8</v>
      </c>
      <c r="K466">
        <v>22</v>
      </c>
      <c r="L466">
        <v>1</v>
      </c>
      <c r="M466" t="s">
        <v>131</v>
      </c>
      <c r="N466" t="s">
        <v>235</v>
      </c>
      <c r="O466" t="s">
        <v>226</v>
      </c>
      <c r="P466" t="s">
        <v>236</v>
      </c>
      <c r="Q466" t="s">
        <v>118</v>
      </c>
      <c r="R466" t="s">
        <v>142</v>
      </c>
      <c r="S466" t="s">
        <v>8</v>
      </c>
      <c r="T466" s="1">
        <v>0</v>
      </c>
      <c r="U466" s="1">
        <v>0</v>
      </c>
      <c r="V466" s="1">
        <v>0</v>
      </c>
      <c r="W466" s="1">
        <v>0</v>
      </c>
      <c r="X466" s="1">
        <v>0</v>
      </c>
      <c r="Y466" s="1">
        <v>0</v>
      </c>
      <c r="Z466" s="1">
        <v>0</v>
      </c>
      <c r="AA466" s="1">
        <v>0</v>
      </c>
      <c r="AB466" s="1">
        <v>0</v>
      </c>
      <c r="AC466" s="1">
        <v>0</v>
      </c>
      <c r="AD466" s="1">
        <v>0</v>
      </c>
      <c r="AE466" s="1">
        <v>0</v>
      </c>
      <c r="AF466" s="1">
        <v>0</v>
      </c>
      <c r="AG466" s="1">
        <v>0</v>
      </c>
      <c r="AH466" s="1">
        <v>0</v>
      </c>
      <c r="AI466" s="1">
        <v>0</v>
      </c>
      <c r="AJ466" s="1">
        <v>0</v>
      </c>
      <c r="AK466" s="1">
        <v>0</v>
      </c>
      <c r="AL466" s="1">
        <v>0</v>
      </c>
      <c r="AM466" s="1">
        <v>0</v>
      </c>
      <c r="AN466" s="1">
        <v>0</v>
      </c>
      <c r="AO466" s="1">
        <v>0</v>
      </c>
      <c r="AP466" s="1">
        <v>0</v>
      </c>
      <c r="AQ466" s="1">
        <v>0</v>
      </c>
      <c r="AR466" s="2">
        <v>0</v>
      </c>
      <c r="AS466" s="2">
        <v>0</v>
      </c>
      <c r="AT466" s="2">
        <v>0</v>
      </c>
      <c r="AU466" s="2">
        <v>0</v>
      </c>
      <c r="AV466" s="2">
        <v>0</v>
      </c>
      <c r="AW466" s="2">
        <v>0</v>
      </c>
      <c r="AX466" s="2">
        <v>0</v>
      </c>
      <c r="AY466" s="2">
        <v>0</v>
      </c>
      <c r="AZ466" s="2">
        <v>0</v>
      </c>
      <c r="BA466" s="2">
        <v>0</v>
      </c>
      <c r="BB466" s="2">
        <v>0</v>
      </c>
      <c r="BC466" s="2">
        <v>0</v>
      </c>
      <c r="BD466" s="1">
        <v>12091</v>
      </c>
      <c r="BE466" s="1">
        <v>12939</v>
      </c>
      <c r="BF466" s="1">
        <v>14338</v>
      </c>
      <c r="BG466" s="1">
        <v>17190</v>
      </c>
      <c r="BH466" s="1">
        <v>14029</v>
      </c>
      <c r="BI466" s="1">
        <v>6401</v>
      </c>
      <c r="BJ466" s="1">
        <v>5531</v>
      </c>
      <c r="BK466" s="1">
        <v>7625</v>
      </c>
      <c r="BL466" s="1">
        <v>7315</v>
      </c>
      <c r="BM466" s="1">
        <v>10902</v>
      </c>
      <c r="BN466" s="1">
        <v>15004</v>
      </c>
      <c r="BO466" s="1">
        <v>16072</v>
      </c>
      <c r="BP466" s="1">
        <v>12091</v>
      </c>
      <c r="BQ466" s="1">
        <v>12939</v>
      </c>
      <c r="BR466" s="1">
        <v>14338</v>
      </c>
      <c r="BS466" s="1">
        <v>17190</v>
      </c>
      <c r="BT466" s="1">
        <v>14029</v>
      </c>
      <c r="BU466" s="1">
        <v>6401</v>
      </c>
      <c r="BV466" s="1">
        <v>5531</v>
      </c>
      <c r="BW466" s="1">
        <v>7625</v>
      </c>
      <c r="BX466" s="1">
        <v>7315</v>
      </c>
      <c r="BY466" s="1">
        <v>10902</v>
      </c>
      <c r="BZ466" s="1">
        <v>15004</v>
      </c>
      <c r="CA466" s="1">
        <v>16072</v>
      </c>
      <c r="CB466" s="1">
        <v>1328.0650000000001</v>
      </c>
      <c r="CC466" s="1">
        <v>1421.231</v>
      </c>
      <c r="CD466" s="1">
        <v>1574.9559999999999</v>
      </c>
      <c r="CE466" s="1">
        <v>1888.172</v>
      </c>
      <c r="CF466" s="1">
        <v>1541.0160000000001</v>
      </c>
      <c r="CG466" s="1">
        <v>703.07399999999996</v>
      </c>
      <c r="CH466" s="1">
        <v>607.57799999999997</v>
      </c>
      <c r="CI466" s="1">
        <v>837.49900000000002</v>
      </c>
      <c r="CJ466" s="1">
        <v>803.44899999999996</v>
      </c>
      <c r="CK466" s="1">
        <v>1197.521</v>
      </c>
      <c r="CL466" s="1">
        <v>1648.047</v>
      </c>
      <c r="CM466" s="1">
        <v>1765.3920000000001</v>
      </c>
      <c r="CN466" s="1">
        <v>0</v>
      </c>
      <c r="CO466" s="1">
        <v>0</v>
      </c>
      <c r="CP466" s="1">
        <v>139437</v>
      </c>
      <c r="CQ466" s="1">
        <v>139437</v>
      </c>
      <c r="CR466" s="1">
        <v>15316</v>
      </c>
      <c r="CS466">
        <v>2018</v>
      </c>
      <c r="CT466">
        <v>9104.0088796030286</v>
      </c>
      <c r="CV466">
        <v>0</v>
      </c>
      <c r="CW466">
        <v>0</v>
      </c>
    </row>
    <row r="467" spans="1:101">
      <c r="A467" s="100">
        <v>3712</v>
      </c>
      <c r="B467" t="s">
        <v>108</v>
      </c>
      <c r="C467" t="s">
        <v>109</v>
      </c>
      <c r="D467" t="s">
        <v>376</v>
      </c>
      <c r="E467" t="s">
        <v>279</v>
      </c>
      <c r="F467">
        <v>7601</v>
      </c>
      <c r="G467" s="103" t="s">
        <v>273</v>
      </c>
      <c r="H467" t="s">
        <v>113</v>
      </c>
      <c r="I467" t="s">
        <v>114</v>
      </c>
      <c r="J467" t="s">
        <v>8</v>
      </c>
      <c r="K467">
        <v>22</v>
      </c>
      <c r="L467">
        <v>1</v>
      </c>
      <c r="M467" t="s">
        <v>131</v>
      </c>
      <c r="N467" t="s">
        <v>235</v>
      </c>
      <c r="O467" t="s">
        <v>226</v>
      </c>
      <c r="P467" t="s">
        <v>236</v>
      </c>
      <c r="Q467" t="s">
        <v>118</v>
      </c>
      <c r="R467" t="s">
        <v>142</v>
      </c>
      <c r="S467" t="s">
        <v>8</v>
      </c>
      <c r="T467" s="1">
        <v>0</v>
      </c>
      <c r="U467" s="1">
        <v>0</v>
      </c>
      <c r="V467" s="1">
        <v>0</v>
      </c>
      <c r="W467" s="1">
        <v>0</v>
      </c>
      <c r="X467" s="1">
        <v>0</v>
      </c>
      <c r="Y467" s="1">
        <v>0</v>
      </c>
      <c r="Z467" s="1">
        <v>0</v>
      </c>
      <c r="AA467" s="1">
        <v>0</v>
      </c>
      <c r="AB467" s="1">
        <v>0</v>
      </c>
      <c r="AC467" s="1">
        <v>0</v>
      </c>
      <c r="AD467" s="1">
        <v>0</v>
      </c>
      <c r="AE467" s="1">
        <v>0</v>
      </c>
      <c r="AF467" s="1">
        <v>0</v>
      </c>
      <c r="AG467" s="1">
        <v>0</v>
      </c>
      <c r="AH467" s="1">
        <v>0</v>
      </c>
      <c r="AI467" s="1">
        <v>0</v>
      </c>
      <c r="AJ467" s="1">
        <v>0</v>
      </c>
      <c r="AK467" s="1">
        <v>0</v>
      </c>
      <c r="AL467" s="1">
        <v>0</v>
      </c>
      <c r="AM467" s="1">
        <v>0</v>
      </c>
      <c r="AN467" s="1">
        <v>0</v>
      </c>
      <c r="AO467" s="1">
        <v>0</v>
      </c>
      <c r="AP467" s="1">
        <v>0</v>
      </c>
      <c r="AQ467" s="1">
        <v>0</v>
      </c>
      <c r="AR467" s="2">
        <v>0</v>
      </c>
      <c r="AS467" s="2">
        <v>0</v>
      </c>
      <c r="AT467" s="2">
        <v>0</v>
      </c>
      <c r="AU467" s="2">
        <v>0</v>
      </c>
      <c r="AV467" s="2">
        <v>0</v>
      </c>
      <c r="AW467" s="2">
        <v>0</v>
      </c>
      <c r="AX467" s="2">
        <v>0</v>
      </c>
      <c r="AY467" s="2">
        <v>0</v>
      </c>
      <c r="AZ467" s="2">
        <v>0</v>
      </c>
      <c r="BA467" s="2">
        <v>0</v>
      </c>
      <c r="BB467" s="2">
        <v>0</v>
      </c>
      <c r="BC467" s="2">
        <v>0</v>
      </c>
      <c r="BD467" s="1">
        <v>14546</v>
      </c>
      <c r="BE467" s="1">
        <v>15566</v>
      </c>
      <c r="BF467" s="1">
        <v>17250</v>
      </c>
      <c r="BG467" s="1">
        <v>20680</v>
      </c>
      <c r="BH467" s="1">
        <v>16878</v>
      </c>
      <c r="BI467" s="1">
        <v>7701</v>
      </c>
      <c r="BJ467" s="1">
        <v>6655</v>
      </c>
      <c r="BK467" s="1">
        <v>9173</v>
      </c>
      <c r="BL467" s="1">
        <v>8800</v>
      </c>
      <c r="BM467" s="1">
        <v>13116</v>
      </c>
      <c r="BN467" s="1">
        <v>18050</v>
      </c>
      <c r="BO467" s="1">
        <v>19336</v>
      </c>
      <c r="BP467" s="1">
        <v>14546</v>
      </c>
      <c r="BQ467" s="1">
        <v>15566</v>
      </c>
      <c r="BR467" s="1">
        <v>17250</v>
      </c>
      <c r="BS467" s="1">
        <v>20680</v>
      </c>
      <c r="BT467" s="1">
        <v>16878</v>
      </c>
      <c r="BU467" s="1">
        <v>7701</v>
      </c>
      <c r="BV467" s="1">
        <v>6655</v>
      </c>
      <c r="BW467" s="1">
        <v>9173</v>
      </c>
      <c r="BX467" s="1">
        <v>8800</v>
      </c>
      <c r="BY467" s="1">
        <v>13116</v>
      </c>
      <c r="BZ467" s="1">
        <v>18050</v>
      </c>
      <c r="CA467" s="1">
        <v>19336</v>
      </c>
      <c r="CB467" s="1">
        <v>1597.7360000000001</v>
      </c>
      <c r="CC467" s="1">
        <v>1709.82</v>
      </c>
      <c r="CD467" s="1">
        <v>1894.759</v>
      </c>
      <c r="CE467" s="1">
        <v>2271.576</v>
      </c>
      <c r="CF467" s="1">
        <v>1853.9290000000001</v>
      </c>
      <c r="CG467" s="1">
        <v>845.83699999999999</v>
      </c>
      <c r="CH467" s="1">
        <v>730.95</v>
      </c>
      <c r="CI467" s="1">
        <v>1007.558</v>
      </c>
      <c r="CJ467" s="1">
        <v>966.59400000000005</v>
      </c>
      <c r="CK467" s="1">
        <v>1440.684</v>
      </c>
      <c r="CL467" s="1">
        <v>1982.692</v>
      </c>
      <c r="CM467" s="1">
        <v>2123.8649999999998</v>
      </c>
      <c r="CN467" s="1">
        <v>0</v>
      </c>
      <c r="CO467" s="1">
        <v>0</v>
      </c>
      <c r="CP467" s="1">
        <v>167751</v>
      </c>
      <c r="CQ467" s="1">
        <v>167751</v>
      </c>
      <c r="CR467" s="1">
        <v>18426</v>
      </c>
      <c r="CS467">
        <v>2018</v>
      </c>
      <c r="CT467">
        <v>9104.0377727124724</v>
      </c>
      <c r="CV467">
        <v>0</v>
      </c>
      <c r="CW467">
        <v>0</v>
      </c>
    </row>
    <row r="468" spans="1:101">
      <c r="A468" s="100">
        <v>3714</v>
      </c>
      <c r="B468" t="s">
        <v>108</v>
      </c>
      <c r="C468" t="s">
        <v>109</v>
      </c>
      <c r="D468" t="s">
        <v>377</v>
      </c>
      <c r="E468" t="s">
        <v>279</v>
      </c>
      <c r="F468">
        <v>7601</v>
      </c>
      <c r="G468" s="103" t="s">
        <v>273</v>
      </c>
      <c r="H468" t="s">
        <v>113</v>
      </c>
      <c r="I468" t="s">
        <v>114</v>
      </c>
      <c r="J468" t="s">
        <v>8</v>
      </c>
      <c r="K468">
        <v>22</v>
      </c>
      <c r="L468">
        <v>1</v>
      </c>
      <c r="M468" t="s">
        <v>131</v>
      </c>
      <c r="N468" t="s">
        <v>235</v>
      </c>
      <c r="O468" t="s">
        <v>226</v>
      </c>
      <c r="P468" t="s">
        <v>236</v>
      </c>
      <c r="Q468" t="s">
        <v>118</v>
      </c>
      <c r="R468" t="s">
        <v>142</v>
      </c>
      <c r="S468" t="s">
        <v>8</v>
      </c>
      <c r="T468" s="1">
        <v>0</v>
      </c>
      <c r="U468" s="1">
        <v>0</v>
      </c>
      <c r="V468" s="1">
        <v>0</v>
      </c>
      <c r="W468" s="1">
        <v>0</v>
      </c>
      <c r="X468" s="1">
        <v>0</v>
      </c>
      <c r="Y468" s="1">
        <v>0</v>
      </c>
      <c r="Z468" s="1">
        <v>0</v>
      </c>
      <c r="AA468" s="1">
        <v>0</v>
      </c>
      <c r="AB468" s="1">
        <v>0</v>
      </c>
      <c r="AC468" s="1">
        <v>0</v>
      </c>
      <c r="AD468" s="1">
        <v>0</v>
      </c>
      <c r="AE468" s="1">
        <v>0</v>
      </c>
      <c r="AF468" s="1">
        <v>0</v>
      </c>
      <c r="AG468" s="1">
        <v>0</v>
      </c>
      <c r="AH468" s="1">
        <v>0</v>
      </c>
      <c r="AI468" s="1">
        <v>0</v>
      </c>
      <c r="AJ468" s="1">
        <v>0</v>
      </c>
      <c r="AK468" s="1">
        <v>0</v>
      </c>
      <c r="AL468" s="1">
        <v>0</v>
      </c>
      <c r="AM468" s="1">
        <v>0</v>
      </c>
      <c r="AN468" s="1">
        <v>0</v>
      </c>
      <c r="AO468" s="1">
        <v>0</v>
      </c>
      <c r="AP468" s="1">
        <v>0</v>
      </c>
      <c r="AQ468" s="1">
        <v>0</v>
      </c>
      <c r="AR468" s="2">
        <v>0</v>
      </c>
      <c r="AS468" s="2">
        <v>0</v>
      </c>
      <c r="AT468" s="2">
        <v>0</v>
      </c>
      <c r="AU468" s="2">
        <v>0</v>
      </c>
      <c r="AV468" s="2">
        <v>0</v>
      </c>
      <c r="AW468" s="2">
        <v>0</v>
      </c>
      <c r="AX468" s="2">
        <v>0</v>
      </c>
      <c r="AY468" s="2">
        <v>0</v>
      </c>
      <c r="AZ468" s="2">
        <v>0</v>
      </c>
      <c r="BA468" s="2">
        <v>0</v>
      </c>
      <c r="BB468" s="2">
        <v>0</v>
      </c>
      <c r="BC468" s="2">
        <v>0</v>
      </c>
      <c r="BD468" s="1">
        <v>6532</v>
      </c>
      <c r="BE468" s="1">
        <v>6991</v>
      </c>
      <c r="BF468" s="1">
        <v>7747</v>
      </c>
      <c r="BG468" s="1">
        <v>9287</v>
      </c>
      <c r="BH468" s="1">
        <v>7580</v>
      </c>
      <c r="BI468" s="1">
        <v>3458</v>
      </c>
      <c r="BJ468" s="1">
        <v>2989</v>
      </c>
      <c r="BK468" s="1">
        <v>4119</v>
      </c>
      <c r="BL468" s="1">
        <v>3952</v>
      </c>
      <c r="BM468" s="1">
        <v>5890</v>
      </c>
      <c r="BN468" s="1">
        <v>8106</v>
      </c>
      <c r="BO468" s="1">
        <v>8684</v>
      </c>
      <c r="BP468" s="1">
        <v>6532</v>
      </c>
      <c r="BQ468" s="1">
        <v>6991</v>
      </c>
      <c r="BR468" s="1">
        <v>7747</v>
      </c>
      <c r="BS468" s="1">
        <v>9287</v>
      </c>
      <c r="BT468" s="1">
        <v>7580</v>
      </c>
      <c r="BU468" s="1">
        <v>3458</v>
      </c>
      <c r="BV468" s="1">
        <v>2989</v>
      </c>
      <c r="BW468" s="1">
        <v>4119</v>
      </c>
      <c r="BX468" s="1">
        <v>3952</v>
      </c>
      <c r="BY468" s="1">
        <v>5890</v>
      </c>
      <c r="BZ468" s="1">
        <v>8106</v>
      </c>
      <c r="CA468" s="1">
        <v>8684</v>
      </c>
      <c r="CB468" s="1">
        <v>717.53499999999997</v>
      </c>
      <c r="CC468" s="1">
        <v>767.86900000000003</v>
      </c>
      <c r="CD468" s="1">
        <v>850.92399999999998</v>
      </c>
      <c r="CE468" s="1">
        <v>1020.15</v>
      </c>
      <c r="CF468" s="1">
        <v>832.58799999999997</v>
      </c>
      <c r="CG468" s="1">
        <v>379.86</v>
      </c>
      <c r="CH468" s="1">
        <v>328.26499999999999</v>
      </c>
      <c r="CI468" s="1">
        <v>452.488</v>
      </c>
      <c r="CJ468" s="1">
        <v>434.09100000000001</v>
      </c>
      <c r="CK468" s="1">
        <v>647.00199999999995</v>
      </c>
      <c r="CL468" s="1">
        <v>890.41399999999999</v>
      </c>
      <c r="CM468" s="1">
        <v>953.81399999999996</v>
      </c>
      <c r="CN468" s="1">
        <v>0</v>
      </c>
      <c r="CO468" s="1">
        <v>0</v>
      </c>
      <c r="CP468" s="1">
        <v>75335</v>
      </c>
      <c r="CQ468" s="1">
        <v>75335</v>
      </c>
      <c r="CR468" s="1">
        <v>8275</v>
      </c>
      <c r="CS468">
        <v>2018</v>
      </c>
      <c r="CT468">
        <v>9103.9274924471301</v>
      </c>
      <c r="CV468">
        <v>0</v>
      </c>
      <c r="CW468">
        <v>0</v>
      </c>
    </row>
    <row r="469" spans="1:101">
      <c r="A469" s="100">
        <v>3716</v>
      </c>
      <c r="B469" t="s">
        <v>108</v>
      </c>
      <c r="C469" t="s">
        <v>109</v>
      </c>
      <c r="D469" t="s">
        <v>378</v>
      </c>
      <c r="E469" t="s">
        <v>279</v>
      </c>
      <c r="F469">
        <v>7601</v>
      </c>
      <c r="G469" s="103" t="s">
        <v>273</v>
      </c>
      <c r="H469" t="s">
        <v>113</v>
      </c>
      <c r="I469" t="s">
        <v>114</v>
      </c>
      <c r="J469" t="s">
        <v>8</v>
      </c>
      <c r="K469">
        <v>22</v>
      </c>
      <c r="L469">
        <v>1</v>
      </c>
      <c r="M469" t="s">
        <v>131</v>
      </c>
      <c r="N469" t="s">
        <v>235</v>
      </c>
      <c r="O469" t="s">
        <v>226</v>
      </c>
      <c r="P469" t="s">
        <v>236</v>
      </c>
      <c r="Q469" t="s">
        <v>118</v>
      </c>
      <c r="R469" t="s">
        <v>142</v>
      </c>
      <c r="S469" t="s">
        <v>8</v>
      </c>
      <c r="T469" s="1">
        <v>0</v>
      </c>
      <c r="U469" s="1">
        <v>0</v>
      </c>
      <c r="V469" s="1">
        <v>0</v>
      </c>
      <c r="W469" s="1">
        <v>0</v>
      </c>
      <c r="X469" s="1">
        <v>0</v>
      </c>
      <c r="Y469" s="1">
        <v>0</v>
      </c>
      <c r="Z469" s="1">
        <v>0</v>
      </c>
      <c r="AA469" s="1">
        <v>0</v>
      </c>
      <c r="AB469" s="1">
        <v>0</v>
      </c>
      <c r="AC469" s="1">
        <v>0</v>
      </c>
      <c r="AD469" s="1">
        <v>0</v>
      </c>
      <c r="AE469" s="1">
        <v>0</v>
      </c>
      <c r="AF469" s="1">
        <v>0</v>
      </c>
      <c r="AG469" s="1">
        <v>0</v>
      </c>
      <c r="AH469" s="1">
        <v>0</v>
      </c>
      <c r="AI469" s="1">
        <v>0</v>
      </c>
      <c r="AJ469" s="1">
        <v>0</v>
      </c>
      <c r="AK469" s="1">
        <v>0</v>
      </c>
      <c r="AL469" s="1">
        <v>0</v>
      </c>
      <c r="AM469" s="1">
        <v>0</v>
      </c>
      <c r="AN469" s="1">
        <v>0</v>
      </c>
      <c r="AO469" s="1">
        <v>0</v>
      </c>
      <c r="AP469" s="1">
        <v>0</v>
      </c>
      <c r="AQ469" s="1">
        <v>0</v>
      </c>
      <c r="AR469" s="2">
        <v>0</v>
      </c>
      <c r="AS469" s="2">
        <v>0</v>
      </c>
      <c r="AT469" s="2">
        <v>0</v>
      </c>
      <c r="AU469" s="2">
        <v>0</v>
      </c>
      <c r="AV469" s="2">
        <v>0</v>
      </c>
      <c r="AW469" s="2">
        <v>0</v>
      </c>
      <c r="AX469" s="2">
        <v>0</v>
      </c>
      <c r="AY469" s="2">
        <v>0</v>
      </c>
      <c r="AZ469" s="2">
        <v>0</v>
      </c>
      <c r="BA469" s="2">
        <v>0</v>
      </c>
      <c r="BB469" s="2">
        <v>0</v>
      </c>
      <c r="BC469" s="2">
        <v>0</v>
      </c>
      <c r="BD469" s="1">
        <v>5366</v>
      </c>
      <c r="BE469" s="1">
        <v>5743</v>
      </c>
      <c r="BF469" s="1">
        <v>6364</v>
      </c>
      <c r="BG469" s="1">
        <v>7630</v>
      </c>
      <c r="BH469" s="1">
        <v>6227</v>
      </c>
      <c r="BI469" s="1">
        <v>2841</v>
      </c>
      <c r="BJ469" s="1">
        <v>2455</v>
      </c>
      <c r="BK469" s="1">
        <v>3384</v>
      </c>
      <c r="BL469" s="1">
        <v>3247</v>
      </c>
      <c r="BM469" s="1">
        <v>4839</v>
      </c>
      <c r="BN469" s="1">
        <v>6659</v>
      </c>
      <c r="BO469" s="1">
        <v>7134</v>
      </c>
      <c r="BP469" s="1">
        <v>5366</v>
      </c>
      <c r="BQ469" s="1">
        <v>5743</v>
      </c>
      <c r="BR469" s="1">
        <v>6364</v>
      </c>
      <c r="BS469" s="1">
        <v>7630</v>
      </c>
      <c r="BT469" s="1">
        <v>6227</v>
      </c>
      <c r="BU469" s="1">
        <v>2841</v>
      </c>
      <c r="BV469" s="1">
        <v>2455</v>
      </c>
      <c r="BW469" s="1">
        <v>3384</v>
      </c>
      <c r="BX469" s="1">
        <v>3247</v>
      </c>
      <c r="BY469" s="1">
        <v>4839</v>
      </c>
      <c r="BZ469" s="1">
        <v>6659</v>
      </c>
      <c r="CA469" s="1">
        <v>7134</v>
      </c>
      <c r="CB469" s="1">
        <v>589.46100000000001</v>
      </c>
      <c r="CC469" s="1">
        <v>630.81299999999999</v>
      </c>
      <c r="CD469" s="1">
        <v>699.04300000000001</v>
      </c>
      <c r="CE469" s="1">
        <v>838.06399999999996</v>
      </c>
      <c r="CF469" s="1">
        <v>683.97900000000004</v>
      </c>
      <c r="CG469" s="1">
        <v>312.05900000000003</v>
      </c>
      <c r="CH469" s="1">
        <v>269.673</v>
      </c>
      <c r="CI469" s="1">
        <v>371.72399999999999</v>
      </c>
      <c r="CJ469" s="1">
        <v>356.61099999999999</v>
      </c>
      <c r="CK469" s="1">
        <v>531.51900000000001</v>
      </c>
      <c r="CL469" s="1">
        <v>731.48500000000001</v>
      </c>
      <c r="CM469" s="1">
        <v>783.56899999999996</v>
      </c>
      <c r="CN469" s="1">
        <v>0</v>
      </c>
      <c r="CO469" s="1">
        <v>0</v>
      </c>
      <c r="CP469" s="1">
        <v>61889</v>
      </c>
      <c r="CQ469" s="1">
        <v>61889</v>
      </c>
      <c r="CR469" s="1">
        <v>6798</v>
      </c>
      <c r="CS469">
        <v>2018</v>
      </c>
      <c r="CT469">
        <v>9104.0011768167114</v>
      </c>
      <c r="CV469">
        <v>0</v>
      </c>
      <c r="CW469">
        <v>0</v>
      </c>
    </row>
    <row r="470" spans="1:101">
      <c r="A470" s="100">
        <v>3717</v>
      </c>
      <c r="B470" t="s">
        <v>108</v>
      </c>
      <c r="C470" t="s">
        <v>109</v>
      </c>
      <c r="D470" t="s">
        <v>379</v>
      </c>
      <c r="E470" t="s">
        <v>279</v>
      </c>
      <c r="F470">
        <v>7601</v>
      </c>
      <c r="G470" s="103" t="s">
        <v>273</v>
      </c>
      <c r="H470" t="s">
        <v>113</v>
      </c>
      <c r="I470" t="s">
        <v>114</v>
      </c>
      <c r="J470" t="s">
        <v>8</v>
      </c>
      <c r="K470">
        <v>22</v>
      </c>
      <c r="L470">
        <v>1</v>
      </c>
      <c r="M470" t="s">
        <v>131</v>
      </c>
      <c r="N470" t="s">
        <v>235</v>
      </c>
      <c r="O470" t="s">
        <v>226</v>
      </c>
      <c r="P470" t="s">
        <v>236</v>
      </c>
      <c r="Q470" t="s">
        <v>118</v>
      </c>
      <c r="R470" t="s">
        <v>142</v>
      </c>
      <c r="S470" t="s">
        <v>8</v>
      </c>
      <c r="T470" s="1">
        <v>0</v>
      </c>
      <c r="U470" s="1">
        <v>0</v>
      </c>
      <c r="V470" s="1">
        <v>0</v>
      </c>
      <c r="W470" s="1">
        <v>0</v>
      </c>
      <c r="X470" s="1">
        <v>0</v>
      </c>
      <c r="Y470" s="1">
        <v>0</v>
      </c>
      <c r="Z470" s="1">
        <v>0</v>
      </c>
      <c r="AA470" s="1">
        <v>0</v>
      </c>
      <c r="AB470" s="1">
        <v>0</v>
      </c>
      <c r="AC470" s="1">
        <v>0</v>
      </c>
      <c r="AD470" s="1">
        <v>0</v>
      </c>
      <c r="AE470" s="1">
        <v>0</v>
      </c>
      <c r="AF470" s="1">
        <v>0</v>
      </c>
      <c r="AG470" s="1">
        <v>0</v>
      </c>
      <c r="AH470" s="1">
        <v>0</v>
      </c>
      <c r="AI470" s="1">
        <v>0</v>
      </c>
      <c r="AJ470" s="1">
        <v>0</v>
      </c>
      <c r="AK470" s="1">
        <v>0</v>
      </c>
      <c r="AL470" s="1">
        <v>0</v>
      </c>
      <c r="AM470" s="1">
        <v>0</v>
      </c>
      <c r="AN470" s="1">
        <v>0</v>
      </c>
      <c r="AO470" s="1">
        <v>0</v>
      </c>
      <c r="AP470" s="1">
        <v>0</v>
      </c>
      <c r="AQ470" s="1">
        <v>0</v>
      </c>
      <c r="AR470" s="2">
        <v>0</v>
      </c>
      <c r="AS470" s="2">
        <v>0</v>
      </c>
      <c r="AT470" s="2">
        <v>0</v>
      </c>
      <c r="AU470" s="2">
        <v>0</v>
      </c>
      <c r="AV470" s="2">
        <v>0</v>
      </c>
      <c r="AW470" s="2">
        <v>0</v>
      </c>
      <c r="AX470" s="2">
        <v>0</v>
      </c>
      <c r="AY470" s="2">
        <v>0</v>
      </c>
      <c r="AZ470" s="2">
        <v>0</v>
      </c>
      <c r="BA470" s="2">
        <v>0</v>
      </c>
      <c r="BB470" s="2">
        <v>0</v>
      </c>
      <c r="BC470" s="2">
        <v>0</v>
      </c>
      <c r="BD470" s="1">
        <v>26542</v>
      </c>
      <c r="BE470" s="1">
        <v>28404</v>
      </c>
      <c r="BF470" s="1">
        <v>31476</v>
      </c>
      <c r="BG470" s="1">
        <v>37736</v>
      </c>
      <c r="BH470" s="1">
        <v>30798</v>
      </c>
      <c r="BI470" s="1">
        <v>14051</v>
      </c>
      <c r="BJ470" s="1">
        <v>12143</v>
      </c>
      <c r="BK470" s="1">
        <v>16738</v>
      </c>
      <c r="BL470" s="1">
        <v>16057</v>
      </c>
      <c r="BM470" s="1">
        <v>23933</v>
      </c>
      <c r="BN470" s="1">
        <v>32937</v>
      </c>
      <c r="BO470" s="1">
        <v>35282</v>
      </c>
      <c r="BP470" s="1">
        <v>26542</v>
      </c>
      <c r="BQ470" s="1">
        <v>28404</v>
      </c>
      <c r="BR470" s="1">
        <v>31476</v>
      </c>
      <c r="BS470" s="1">
        <v>37736</v>
      </c>
      <c r="BT470" s="1">
        <v>30798</v>
      </c>
      <c r="BU470" s="1">
        <v>14051</v>
      </c>
      <c r="BV470" s="1">
        <v>12143</v>
      </c>
      <c r="BW470" s="1">
        <v>16738</v>
      </c>
      <c r="BX470" s="1">
        <v>16057</v>
      </c>
      <c r="BY470" s="1">
        <v>23933</v>
      </c>
      <c r="BZ470" s="1">
        <v>32937</v>
      </c>
      <c r="CA470" s="1">
        <v>35282</v>
      </c>
      <c r="CB470" s="1">
        <v>2915.3939999999998</v>
      </c>
      <c r="CC470" s="1">
        <v>3119.9160000000002</v>
      </c>
      <c r="CD470" s="1">
        <v>3457.375</v>
      </c>
      <c r="CE470" s="1">
        <v>4144.9549999999999</v>
      </c>
      <c r="CF470" s="1">
        <v>3382.8710000000001</v>
      </c>
      <c r="CG470" s="1">
        <v>1543.402</v>
      </c>
      <c r="CH470" s="1">
        <v>1333.768</v>
      </c>
      <c r="CI470" s="1">
        <v>1838.4960000000001</v>
      </c>
      <c r="CJ470" s="1">
        <v>1763.748</v>
      </c>
      <c r="CK470" s="1">
        <v>2628.8229999999999</v>
      </c>
      <c r="CL470" s="1">
        <v>3617.8270000000002</v>
      </c>
      <c r="CM470" s="1">
        <v>3875.4250000000002</v>
      </c>
      <c r="CN470" s="1">
        <v>0</v>
      </c>
      <c r="CO470" s="1">
        <v>0</v>
      </c>
      <c r="CP470" s="1">
        <v>306097</v>
      </c>
      <c r="CQ470" s="1">
        <v>306097</v>
      </c>
      <c r="CR470" s="1">
        <v>33622</v>
      </c>
      <c r="CS470">
        <v>2018</v>
      </c>
      <c r="CT470">
        <v>9104.0687644994341</v>
      </c>
      <c r="CV470">
        <v>0</v>
      </c>
      <c r="CW470">
        <v>0</v>
      </c>
    </row>
    <row r="471" spans="1:101">
      <c r="A471" s="100">
        <v>3720</v>
      </c>
      <c r="B471" t="s">
        <v>108</v>
      </c>
      <c r="C471" t="s">
        <v>109</v>
      </c>
      <c r="D471" t="s">
        <v>380</v>
      </c>
      <c r="E471" t="s">
        <v>279</v>
      </c>
      <c r="F471">
        <v>7601</v>
      </c>
      <c r="G471" s="103" t="s">
        <v>273</v>
      </c>
      <c r="H471" t="s">
        <v>113</v>
      </c>
      <c r="I471" t="s">
        <v>114</v>
      </c>
      <c r="J471" t="s">
        <v>8</v>
      </c>
      <c r="K471">
        <v>22</v>
      </c>
      <c r="L471">
        <v>1</v>
      </c>
      <c r="M471" t="s">
        <v>131</v>
      </c>
      <c r="N471" t="s">
        <v>235</v>
      </c>
      <c r="O471" t="s">
        <v>226</v>
      </c>
      <c r="P471" t="s">
        <v>236</v>
      </c>
      <c r="Q471" t="s">
        <v>118</v>
      </c>
      <c r="R471" t="s">
        <v>142</v>
      </c>
      <c r="S471" t="s">
        <v>8</v>
      </c>
      <c r="T471" s="1">
        <v>0</v>
      </c>
      <c r="U471" s="1">
        <v>0</v>
      </c>
      <c r="V471" s="1">
        <v>0</v>
      </c>
      <c r="W471" s="1">
        <v>0</v>
      </c>
      <c r="X471" s="1">
        <v>0</v>
      </c>
      <c r="Y471" s="1">
        <v>0</v>
      </c>
      <c r="Z471" s="1">
        <v>0</v>
      </c>
      <c r="AA471" s="1">
        <v>0</v>
      </c>
      <c r="AB471" s="1">
        <v>0</v>
      </c>
      <c r="AC471" s="1">
        <v>0</v>
      </c>
      <c r="AD471" s="1">
        <v>0</v>
      </c>
      <c r="AE471" s="1">
        <v>0</v>
      </c>
      <c r="AF471" s="1">
        <v>0</v>
      </c>
      <c r="AG471" s="1">
        <v>0</v>
      </c>
      <c r="AH471" s="1">
        <v>0</v>
      </c>
      <c r="AI471" s="1">
        <v>0</v>
      </c>
      <c r="AJ471" s="1">
        <v>0</v>
      </c>
      <c r="AK471" s="1">
        <v>0</v>
      </c>
      <c r="AL471" s="1">
        <v>0</v>
      </c>
      <c r="AM471" s="1">
        <v>0</v>
      </c>
      <c r="AN471" s="1">
        <v>0</v>
      </c>
      <c r="AO471" s="1">
        <v>0</v>
      </c>
      <c r="AP471" s="1">
        <v>0</v>
      </c>
      <c r="AQ471" s="1">
        <v>0</v>
      </c>
      <c r="AR471" s="2">
        <v>0</v>
      </c>
      <c r="AS471" s="2">
        <v>0</v>
      </c>
      <c r="AT471" s="2">
        <v>0</v>
      </c>
      <c r="AU471" s="2">
        <v>0</v>
      </c>
      <c r="AV471" s="2">
        <v>0</v>
      </c>
      <c r="AW471" s="2">
        <v>0</v>
      </c>
      <c r="AX471" s="2">
        <v>0</v>
      </c>
      <c r="AY471" s="2">
        <v>0</v>
      </c>
      <c r="AZ471" s="2">
        <v>0</v>
      </c>
      <c r="BA471" s="2">
        <v>0</v>
      </c>
      <c r="BB471" s="2">
        <v>0</v>
      </c>
      <c r="BC471" s="2">
        <v>0</v>
      </c>
      <c r="BD471" s="1">
        <v>19876</v>
      </c>
      <c r="BE471" s="1">
        <v>21270</v>
      </c>
      <c r="BF471" s="1">
        <v>23571</v>
      </c>
      <c r="BG471" s="1">
        <v>28259</v>
      </c>
      <c r="BH471" s="1">
        <v>23063</v>
      </c>
      <c r="BI471" s="1">
        <v>10522</v>
      </c>
      <c r="BJ471" s="1">
        <v>9093</v>
      </c>
      <c r="BK471" s="1">
        <v>12534</v>
      </c>
      <c r="BL471" s="1">
        <v>12024</v>
      </c>
      <c r="BM471" s="1">
        <v>17922</v>
      </c>
      <c r="BN471" s="1">
        <v>24665</v>
      </c>
      <c r="BO471" s="1">
        <v>26421</v>
      </c>
      <c r="BP471" s="1">
        <v>19876</v>
      </c>
      <c r="BQ471" s="1">
        <v>21270</v>
      </c>
      <c r="BR471" s="1">
        <v>23571</v>
      </c>
      <c r="BS471" s="1">
        <v>28259</v>
      </c>
      <c r="BT471" s="1">
        <v>23063</v>
      </c>
      <c r="BU471" s="1">
        <v>10522</v>
      </c>
      <c r="BV471" s="1">
        <v>9093</v>
      </c>
      <c r="BW471" s="1">
        <v>12534</v>
      </c>
      <c r="BX471" s="1">
        <v>12024</v>
      </c>
      <c r="BY471" s="1">
        <v>17922</v>
      </c>
      <c r="BZ471" s="1">
        <v>24665</v>
      </c>
      <c r="CA471" s="1">
        <v>26421</v>
      </c>
      <c r="CB471" s="1">
        <v>2183.2069999999999</v>
      </c>
      <c r="CC471" s="1">
        <v>2336.364</v>
      </c>
      <c r="CD471" s="1">
        <v>2589.0720000000001</v>
      </c>
      <c r="CE471" s="1">
        <v>3103.97</v>
      </c>
      <c r="CF471" s="1">
        <v>2533.2800000000002</v>
      </c>
      <c r="CG471" s="1">
        <v>1155.7840000000001</v>
      </c>
      <c r="CH471" s="1">
        <v>998.79899999999998</v>
      </c>
      <c r="CI471" s="1">
        <v>1376.7670000000001</v>
      </c>
      <c r="CJ471" s="1">
        <v>1320.7919999999999</v>
      </c>
      <c r="CK471" s="1">
        <v>1968.607</v>
      </c>
      <c r="CL471" s="1">
        <v>2709.2269999999999</v>
      </c>
      <c r="CM471" s="1">
        <v>2902.1309999999999</v>
      </c>
      <c r="CN471" s="1">
        <v>0</v>
      </c>
      <c r="CO471" s="1">
        <v>0</v>
      </c>
      <c r="CP471" s="1">
        <v>229220</v>
      </c>
      <c r="CQ471" s="1">
        <v>229220</v>
      </c>
      <c r="CR471" s="1">
        <v>25178</v>
      </c>
      <c r="CS471">
        <v>2018</v>
      </c>
      <c r="CT471">
        <v>9103.9796647867188</v>
      </c>
      <c r="CV471">
        <v>0</v>
      </c>
      <c r="CW471">
        <v>0</v>
      </c>
    </row>
    <row r="472" spans="1:101">
      <c r="A472" s="100">
        <v>3722</v>
      </c>
      <c r="B472" t="s">
        <v>108</v>
      </c>
      <c r="C472" t="s">
        <v>109</v>
      </c>
      <c r="D472" t="s">
        <v>381</v>
      </c>
      <c r="E472" t="s">
        <v>279</v>
      </c>
      <c r="F472">
        <v>7601</v>
      </c>
      <c r="G472" s="103" t="s">
        <v>273</v>
      </c>
      <c r="H472" t="s">
        <v>113</v>
      </c>
      <c r="I472" t="s">
        <v>114</v>
      </c>
      <c r="J472" t="s">
        <v>8</v>
      </c>
      <c r="K472">
        <v>22</v>
      </c>
      <c r="L472">
        <v>1</v>
      </c>
      <c r="M472" t="s">
        <v>131</v>
      </c>
      <c r="N472" t="s">
        <v>235</v>
      </c>
      <c r="O472" t="s">
        <v>226</v>
      </c>
      <c r="P472" t="s">
        <v>236</v>
      </c>
      <c r="Q472" t="s">
        <v>118</v>
      </c>
      <c r="R472" t="s">
        <v>142</v>
      </c>
      <c r="S472" t="s">
        <v>8</v>
      </c>
      <c r="T472" s="1">
        <v>0</v>
      </c>
      <c r="U472" s="1">
        <v>0</v>
      </c>
      <c r="V472" s="1">
        <v>0</v>
      </c>
      <c r="W472" s="1">
        <v>0</v>
      </c>
      <c r="X472" s="1">
        <v>0</v>
      </c>
      <c r="Y472" s="1">
        <v>0</v>
      </c>
      <c r="Z472" s="1">
        <v>0</v>
      </c>
      <c r="AA472" s="1">
        <v>0</v>
      </c>
      <c r="AB472" s="1">
        <v>0</v>
      </c>
      <c r="AC472" s="1">
        <v>0</v>
      </c>
      <c r="AD472" s="1">
        <v>0</v>
      </c>
      <c r="AE472" s="1">
        <v>0</v>
      </c>
      <c r="AF472" s="1">
        <v>0</v>
      </c>
      <c r="AG472" s="1">
        <v>0</v>
      </c>
      <c r="AH472" s="1">
        <v>0</v>
      </c>
      <c r="AI472" s="1">
        <v>0</v>
      </c>
      <c r="AJ472" s="1">
        <v>0</v>
      </c>
      <c r="AK472" s="1">
        <v>0</v>
      </c>
      <c r="AL472" s="1">
        <v>0</v>
      </c>
      <c r="AM472" s="1">
        <v>0</v>
      </c>
      <c r="AN472" s="1">
        <v>0</v>
      </c>
      <c r="AO472" s="1">
        <v>0</v>
      </c>
      <c r="AP472" s="1">
        <v>0</v>
      </c>
      <c r="AQ472" s="1">
        <v>0</v>
      </c>
      <c r="AR472" s="2">
        <v>0</v>
      </c>
      <c r="AS472" s="2">
        <v>0</v>
      </c>
      <c r="AT472" s="2">
        <v>0</v>
      </c>
      <c r="AU472" s="2">
        <v>0</v>
      </c>
      <c r="AV472" s="2">
        <v>0</v>
      </c>
      <c r="AW472" s="2">
        <v>0</v>
      </c>
      <c r="AX472" s="2">
        <v>0</v>
      </c>
      <c r="AY472" s="2">
        <v>0</v>
      </c>
      <c r="AZ472" s="2">
        <v>0</v>
      </c>
      <c r="BA472" s="2">
        <v>0</v>
      </c>
      <c r="BB472" s="2">
        <v>0</v>
      </c>
      <c r="BC472" s="2">
        <v>0</v>
      </c>
      <c r="BD472" s="1">
        <v>8013</v>
      </c>
      <c r="BE472" s="1">
        <v>8575</v>
      </c>
      <c r="BF472" s="1">
        <v>9502</v>
      </c>
      <c r="BG472" s="1">
        <v>11392</v>
      </c>
      <c r="BH472" s="1">
        <v>9297</v>
      </c>
      <c r="BI472" s="1">
        <v>4242</v>
      </c>
      <c r="BJ472" s="1">
        <v>3666</v>
      </c>
      <c r="BK472" s="1">
        <v>5053</v>
      </c>
      <c r="BL472" s="1">
        <v>4847</v>
      </c>
      <c r="BM472" s="1">
        <v>7225</v>
      </c>
      <c r="BN472" s="1">
        <v>9943</v>
      </c>
      <c r="BO472" s="1">
        <v>10651</v>
      </c>
      <c r="BP472" s="1">
        <v>8013</v>
      </c>
      <c r="BQ472" s="1">
        <v>8575</v>
      </c>
      <c r="BR472" s="1">
        <v>9502</v>
      </c>
      <c r="BS472" s="1">
        <v>11392</v>
      </c>
      <c r="BT472" s="1">
        <v>9297</v>
      </c>
      <c r="BU472" s="1">
        <v>4242</v>
      </c>
      <c r="BV472" s="1">
        <v>3666</v>
      </c>
      <c r="BW472" s="1">
        <v>5053</v>
      </c>
      <c r="BX472" s="1">
        <v>4847</v>
      </c>
      <c r="BY472" s="1">
        <v>7225</v>
      </c>
      <c r="BZ472" s="1">
        <v>9943</v>
      </c>
      <c r="CA472" s="1">
        <v>10651</v>
      </c>
      <c r="CB472" s="1">
        <v>880.11699999999996</v>
      </c>
      <c r="CC472" s="1">
        <v>941.85799999999995</v>
      </c>
      <c r="CD472" s="1">
        <v>1043.732</v>
      </c>
      <c r="CE472" s="1">
        <v>1251.3019999999999</v>
      </c>
      <c r="CF472" s="1">
        <v>1021.24</v>
      </c>
      <c r="CG472" s="1">
        <v>465.93099999999998</v>
      </c>
      <c r="CH472" s="1">
        <v>402.64499999999998</v>
      </c>
      <c r="CI472" s="1">
        <v>555.01599999999996</v>
      </c>
      <c r="CJ472" s="1">
        <v>532.45000000000005</v>
      </c>
      <c r="CK472" s="1">
        <v>793.60400000000004</v>
      </c>
      <c r="CL472" s="1">
        <v>1092.17</v>
      </c>
      <c r="CM472" s="1">
        <v>1169.9349999999999</v>
      </c>
      <c r="CN472" s="1">
        <v>0</v>
      </c>
      <c r="CO472" s="1">
        <v>0</v>
      </c>
      <c r="CP472" s="1">
        <v>92406</v>
      </c>
      <c r="CQ472" s="1">
        <v>92406</v>
      </c>
      <c r="CR472" s="1">
        <v>10150</v>
      </c>
      <c r="CS472">
        <v>2018</v>
      </c>
      <c r="CT472">
        <v>9104.0394088669946</v>
      </c>
      <c r="CV472">
        <v>0</v>
      </c>
      <c r="CW472">
        <v>0</v>
      </c>
    </row>
    <row r="473" spans="1:101">
      <c r="A473" s="100">
        <v>3724</v>
      </c>
      <c r="B473" t="s">
        <v>108</v>
      </c>
      <c r="C473" t="s">
        <v>109</v>
      </c>
      <c r="D473" t="s">
        <v>383</v>
      </c>
      <c r="E473" t="s">
        <v>279</v>
      </c>
      <c r="F473">
        <v>7601</v>
      </c>
      <c r="G473" s="103" t="s">
        <v>273</v>
      </c>
      <c r="H473" t="s">
        <v>113</v>
      </c>
      <c r="I473" t="s">
        <v>114</v>
      </c>
      <c r="J473" t="s">
        <v>8</v>
      </c>
      <c r="K473">
        <v>22</v>
      </c>
      <c r="L473">
        <v>1</v>
      </c>
      <c r="M473" t="s">
        <v>131</v>
      </c>
      <c r="N473" t="s">
        <v>235</v>
      </c>
      <c r="O473" t="s">
        <v>226</v>
      </c>
      <c r="P473" t="s">
        <v>236</v>
      </c>
      <c r="Q473" t="s">
        <v>118</v>
      </c>
      <c r="R473" t="s">
        <v>142</v>
      </c>
      <c r="S473" t="s">
        <v>8</v>
      </c>
      <c r="T473" s="1">
        <v>0</v>
      </c>
      <c r="U473" s="1">
        <v>0</v>
      </c>
      <c r="V473" s="1">
        <v>0</v>
      </c>
      <c r="W473" s="1">
        <v>0</v>
      </c>
      <c r="X473" s="1">
        <v>0</v>
      </c>
      <c r="Y473" s="1">
        <v>0</v>
      </c>
      <c r="Z473" s="1">
        <v>0</v>
      </c>
      <c r="AA473" s="1">
        <v>0</v>
      </c>
      <c r="AB473" s="1">
        <v>0</v>
      </c>
      <c r="AC473" s="1">
        <v>0</v>
      </c>
      <c r="AD473" s="1">
        <v>0</v>
      </c>
      <c r="AE473" s="1">
        <v>0</v>
      </c>
      <c r="AF473" s="1">
        <v>0</v>
      </c>
      <c r="AG473" s="1">
        <v>0</v>
      </c>
      <c r="AH473" s="1">
        <v>0</v>
      </c>
      <c r="AI473" s="1">
        <v>0</v>
      </c>
      <c r="AJ473" s="1">
        <v>0</v>
      </c>
      <c r="AK473" s="1">
        <v>0</v>
      </c>
      <c r="AL473" s="1">
        <v>0</v>
      </c>
      <c r="AM473" s="1">
        <v>0</v>
      </c>
      <c r="AN473" s="1">
        <v>0</v>
      </c>
      <c r="AO473" s="1">
        <v>0</v>
      </c>
      <c r="AP473" s="1">
        <v>0</v>
      </c>
      <c r="AQ473" s="1">
        <v>0</v>
      </c>
      <c r="AR473" s="2">
        <v>0</v>
      </c>
      <c r="AS473" s="2">
        <v>0</v>
      </c>
      <c r="AT473" s="2">
        <v>0</v>
      </c>
      <c r="AU473" s="2">
        <v>0</v>
      </c>
      <c r="AV473" s="2">
        <v>0</v>
      </c>
      <c r="AW473" s="2">
        <v>0</v>
      </c>
      <c r="AX473" s="2">
        <v>0</v>
      </c>
      <c r="AY473" s="2">
        <v>0</v>
      </c>
      <c r="AZ473" s="2">
        <v>0</v>
      </c>
      <c r="BA473" s="2">
        <v>0</v>
      </c>
      <c r="BB473" s="2">
        <v>0</v>
      </c>
      <c r="BC473" s="2">
        <v>0</v>
      </c>
      <c r="BD473" s="1">
        <v>2728</v>
      </c>
      <c r="BE473" s="1">
        <v>2920</v>
      </c>
      <c r="BF473" s="1">
        <v>3235</v>
      </c>
      <c r="BG473" s="1">
        <v>3879</v>
      </c>
      <c r="BH473" s="1">
        <v>3166</v>
      </c>
      <c r="BI473" s="1">
        <v>1444</v>
      </c>
      <c r="BJ473" s="1">
        <v>1248</v>
      </c>
      <c r="BK473" s="1">
        <v>1720</v>
      </c>
      <c r="BL473" s="1">
        <v>1651</v>
      </c>
      <c r="BM473" s="1">
        <v>2460</v>
      </c>
      <c r="BN473" s="1">
        <v>3386</v>
      </c>
      <c r="BO473" s="1">
        <v>3627</v>
      </c>
      <c r="BP473" s="1">
        <v>2728</v>
      </c>
      <c r="BQ473" s="1">
        <v>2920</v>
      </c>
      <c r="BR473" s="1">
        <v>3235</v>
      </c>
      <c r="BS473" s="1">
        <v>3879</v>
      </c>
      <c r="BT473" s="1">
        <v>3166</v>
      </c>
      <c r="BU473" s="1">
        <v>1444</v>
      </c>
      <c r="BV473" s="1">
        <v>1248</v>
      </c>
      <c r="BW473" s="1">
        <v>1720</v>
      </c>
      <c r="BX473" s="1">
        <v>1651</v>
      </c>
      <c r="BY473" s="1">
        <v>2460</v>
      </c>
      <c r="BZ473" s="1">
        <v>3386</v>
      </c>
      <c r="CA473" s="1">
        <v>3627</v>
      </c>
      <c r="CB473" s="1">
        <v>299.673</v>
      </c>
      <c r="CC473" s="1">
        <v>320.69600000000003</v>
      </c>
      <c r="CD473" s="1">
        <v>355.38299999999998</v>
      </c>
      <c r="CE473" s="1">
        <v>426.05900000000003</v>
      </c>
      <c r="CF473" s="1">
        <v>347.72500000000002</v>
      </c>
      <c r="CG473" s="1">
        <v>158.64599999999999</v>
      </c>
      <c r="CH473" s="1">
        <v>137.09800000000001</v>
      </c>
      <c r="CI473" s="1">
        <v>188.97900000000001</v>
      </c>
      <c r="CJ473" s="1">
        <v>181.29499999999999</v>
      </c>
      <c r="CK473" s="1">
        <v>270.21600000000001</v>
      </c>
      <c r="CL473" s="1">
        <v>371.87599999999998</v>
      </c>
      <c r="CM473" s="1">
        <v>398.35399999999998</v>
      </c>
      <c r="CN473" s="1">
        <v>0</v>
      </c>
      <c r="CO473" s="1">
        <v>0</v>
      </c>
      <c r="CP473" s="1">
        <v>31464</v>
      </c>
      <c r="CQ473" s="1">
        <v>31464</v>
      </c>
      <c r="CR473" s="1">
        <v>3456</v>
      </c>
      <c r="CS473">
        <v>2018</v>
      </c>
      <c r="CT473">
        <v>9104.1666666666661</v>
      </c>
      <c r="CV473">
        <v>0</v>
      </c>
      <c r="CW473">
        <v>0</v>
      </c>
    </row>
    <row r="474" spans="1:101">
      <c r="A474" s="100">
        <v>3725</v>
      </c>
      <c r="B474" t="s">
        <v>108</v>
      </c>
      <c r="C474" t="s">
        <v>109</v>
      </c>
      <c r="D474" t="s">
        <v>384</v>
      </c>
      <c r="E474" t="s">
        <v>279</v>
      </c>
      <c r="F474">
        <v>7601</v>
      </c>
      <c r="G474" s="103" t="s">
        <v>273</v>
      </c>
      <c r="H474" t="s">
        <v>113</v>
      </c>
      <c r="I474" t="s">
        <v>114</v>
      </c>
      <c r="J474" t="s">
        <v>8</v>
      </c>
      <c r="K474">
        <v>22</v>
      </c>
      <c r="L474">
        <v>1</v>
      </c>
      <c r="M474" t="s">
        <v>131</v>
      </c>
      <c r="N474" t="s">
        <v>235</v>
      </c>
      <c r="O474" t="s">
        <v>226</v>
      </c>
      <c r="P474" t="s">
        <v>236</v>
      </c>
      <c r="Q474" t="s">
        <v>118</v>
      </c>
      <c r="R474" t="s">
        <v>142</v>
      </c>
      <c r="S474" t="s">
        <v>8</v>
      </c>
      <c r="T474" s="1">
        <v>0</v>
      </c>
      <c r="U474" s="1">
        <v>0</v>
      </c>
      <c r="V474" s="1">
        <v>0</v>
      </c>
      <c r="W474" s="1">
        <v>0</v>
      </c>
      <c r="X474" s="1">
        <v>0</v>
      </c>
      <c r="Y474" s="1">
        <v>0</v>
      </c>
      <c r="Z474" s="1">
        <v>0</v>
      </c>
      <c r="AA474" s="1">
        <v>0</v>
      </c>
      <c r="AB474" s="1">
        <v>0</v>
      </c>
      <c r="AC474" s="1">
        <v>0</v>
      </c>
      <c r="AD474" s="1">
        <v>0</v>
      </c>
      <c r="AE474" s="1">
        <v>0</v>
      </c>
      <c r="AF474" s="1">
        <v>0</v>
      </c>
      <c r="AG474" s="1">
        <v>0</v>
      </c>
      <c r="AH474" s="1">
        <v>0</v>
      </c>
      <c r="AI474" s="1">
        <v>0</v>
      </c>
      <c r="AJ474" s="1">
        <v>0</v>
      </c>
      <c r="AK474" s="1">
        <v>0</v>
      </c>
      <c r="AL474" s="1">
        <v>0</v>
      </c>
      <c r="AM474" s="1">
        <v>0</v>
      </c>
      <c r="AN474" s="1">
        <v>0</v>
      </c>
      <c r="AO474" s="1">
        <v>0</v>
      </c>
      <c r="AP474" s="1">
        <v>0</v>
      </c>
      <c r="AQ474" s="1">
        <v>0</v>
      </c>
      <c r="AR474" s="2">
        <v>0</v>
      </c>
      <c r="AS474" s="2">
        <v>0</v>
      </c>
      <c r="AT474" s="2">
        <v>0</v>
      </c>
      <c r="AU474" s="2">
        <v>0</v>
      </c>
      <c r="AV474" s="2">
        <v>0</v>
      </c>
      <c r="AW474" s="2">
        <v>0</v>
      </c>
      <c r="AX474" s="2">
        <v>0</v>
      </c>
      <c r="AY474" s="2">
        <v>0</v>
      </c>
      <c r="AZ474" s="2">
        <v>0</v>
      </c>
      <c r="BA474" s="2">
        <v>0</v>
      </c>
      <c r="BB474" s="2">
        <v>0</v>
      </c>
      <c r="BC474" s="2">
        <v>0</v>
      </c>
      <c r="BD474" s="1">
        <v>4544</v>
      </c>
      <c r="BE474" s="1">
        <v>4863</v>
      </c>
      <c r="BF474" s="1">
        <v>5389</v>
      </c>
      <c r="BG474" s="1">
        <v>6460</v>
      </c>
      <c r="BH474" s="1">
        <v>5272</v>
      </c>
      <c r="BI474" s="1">
        <v>2406</v>
      </c>
      <c r="BJ474" s="1">
        <v>2079</v>
      </c>
      <c r="BK474" s="1">
        <v>2865</v>
      </c>
      <c r="BL474" s="1">
        <v>2749</v>
      </c>
      <c r="BM474" s="1">
        <v>4097</v>
      </c>
      <c r="BN474" s="1">
        <v>5639</v>
      </c>
      <c r="BO474" s="1">
        <v>6040</v>
      </c>
      <c r="BP474" s="1">
        <v>4544</v>
      </c>
      <c r="BQ474" s="1">
        <v>4863</v>
      </c>
      <c r="BR474" s="1">
        <v>5389</v>
      </c>
      <c r="BS474" s="1">
        <v>6460</v>
      </c>
      <c r="BT474" s="1">
        <v>5272</v>
      </c>
      <c r="BU474" s="1">
        <v>2406</v>
      </c>
      <c r="BV474" s="1">
        <v>2079</v>
      </c>
      <c r="BW474" s="1">
        <v>2865</v>
      </c>
      <c r="BX474" s="1">
        <v>2749</v>
      </c>
      <c r="BY474" s="1">
        <v>4097</v>
      </c>
      <c r="BZ474" s="1">
        <v>5639</v>
      </c>
      <c r="CA474" s="1">
        <v>6040</v>
      </c>
      <c r="CB474" s="1">
        <v>499.10599999999999</v>
      </c>
      <c r="CC474" s="1">
        <v>534.12199999999996</v>
      </c>
      <c r="CD474" s="1">
        <v>591.89400000000001</v>
      </c>
      <c r="CE474" s="1">
        <v>709.60599999999999</v>
      </c>
      <c r="CF474" s="1">
        <v>579.13900000000001</v>
      </c>
      <c r="CG474" s="1">
        <v>264.226</v>
      </c>
      <c r="CH474" s="1">
        <v>228.33799999999999</v>
      </c>
      <c r="CI474" s="1">
        <v>314.74599999999998</v>
      </c>
      <c r="CJ474" s="1">
        <v>301.94900000000001</v>
      </c>
      <c r="CK474" s="1">
        <v>450.048</v>
      </c>
      <c r="CL474" s="1">
        <v>619.36300000000006</v>
      </c>
      <c r="CM474" s="1">
        <v>663.46299999999997</v>
      </c>
      <c r="CN474" s="1">
        <v>0</v>
      </c>
      <c r="CO474" s="1">
        <v>0</v>
      </c>
      <c r="CP474" s="1">
        <v>52403</v>
      </c>
      <c r="CQ474" s="1">
        <v>52403</v>
      </c>
      <c r="CR474" s="1">
        <v>5756</v>
      </c>
      <c r="CS474">
        <v>2018</v>
      </c>
      <c r="CT474">
        <v>9104.0653231410706</v>
      </c>
      <c r="CV474">
        <v>0</v>
      </c>
      <c r="CW474">
        <v>0</v>
      </c>
    </row>
    <row r="475" spans="1:101">
      <c r="A475" s="100">
        <v>3728</v>
      </c>
      <c r="B475" t="s">
        <v>108</v>
      </c>
      <c r="C475" t="s">
        <v>109</v>
      </c>
      <c r="D475" t="s">
        <v>385</v>
      </c>
      <c r="E475" t="s">
        <v>279</v>
      </c>
      <c r="F475">
        <v>7601</v>
      </c>
      <c r="G475" s="103" t="s">
        <v>273</v>
      </c>
      <c r="H475" t="s">
        <v>113</v>
      </c>
      <c r="I475" t="s">
        <v>114</v>
      </c>
      <c r="J475" t="s">
        <v>8</v>
      </c>
      <c r="K475">
        <v>22</v>
      </c>
      <c r="L475">
        <v>1</v>
      </c>
      <c r="M475" t="s">
        <v>131</v>
      </c>
      <c r="N475" t="s">
        <v>235</v>
      </c>
      <c r="O475" t="s">
        <v>226</v>
      </c>
      <c r="P475" t="s">
        <v>236</v>
      </c>
      <c r="Q475" t="s">
        <v>118</v>
      </c>
      <c r="R475" t="s">
        <v>142</v>
      </c>
      <c r="S475" t="s">
        <v>8</v>
      </c>
      <c r="T475" s="1">
        <v>0</v>
      </c>
      <c r="U475" s="1">
        <v>0</v>
      </c>
      <c r="V475" s="1">
        <v>0</v>
      </c>
      <c r="W475" s="1">
        <v>0</v>
      </c>
      <c r="X475" s="1">
        <v>0</v>
      </c>
      <c r="Y475" s="1">
        <v>0</v>
      </c>
      <c r="Z475" s="1">
        <v>0</v>
      </c>
      <c r="AA475" s="1">
        <v>0</v>
      </c>
      <c r="AB475" s="1">
        <v>0</v>
      </c>
      <c r="AC475" s="1">
        <v>0</v>
      </c>
      <c r="AD475" s="1">
        <v>0</v>
      </c>
      <c r="AE475" s="1">
        <v>0</v>
      </c>
      <c r="AF475" s="1">
        <v>0</v>
      </c>
      <c r="AG475" s="1">
        <v>0</v>
      </c>
      <c r="AH475" s="1">
        <v>0</v>
      </c>
      <c r="AI475" s="1">
        <v>0</v>
      </c>
      <c r="AJ475" s="1">
        <v>0</v>
      </c>
      <c r="AK475" s="1">
        <v>0</v>
      </c>
      <c r="AL475" s="1">
        <v>0</v>
      </c>
      <c r="AM475" s="1">
        <v>0</v>
      </c>
      <c r="AN475" s="1">
        <v>0</v>
      </c>
      <c r="AO475" s="1">
        <v>0</v>
      </c>
      <c r="AP475" s="1">
        <v>0</v>
      </c>
      <c r="AQ475" s="1">
        <v>0</v>
      </c>
      <c r="AR475" s="2">
        <v>0</v>
      </c>
      <c r="AS475" s="2">
        <v>0</v>
      </c>
      <c r="AT475" s="2">
        <v>0</v>
      </c>
      <c r="AU475" s="2">
        <v>0</v>
      </c>
      <c r="AV475" s="2">
        <v>0</v>
      </c>
      <c r="AW475" s="2">
        <v>0</v>
      </c>
      <c r="AX475" s="2">
        <v>0</v>
      </c>
      <c r="AY475" s="2">
        <v>0</v>
      </c>
      <c r="AZ475" s="2">
        <v>0</v>
      </c>
      <c r="BA475" s="2">
        <v>0</v>
      </c>
      <c r="BB475" s="2">
        <v>0</v>
      </c>
      <c r="BC475" s="2">
        <v>0</v>
      </c>
      <c r="BD475" s="1">
        <v>10356</v>
      </c>
      <c r="BE475" s="1">
        <v>11082</v>
      </c>
      <c r="BF475" s="1">
        <v>12281</v>
      </c>
      <c r="BG475" s="1">
        <v>14723</v>
      </c>
      <c r="BH475" s="1">
        <v>12016</v>
      </c>
      <c r="BI475" s="1">
        <v>5482</v>
      </c>
      <c r="BJ475" s="1">
        <v>4738</v>
      </c>
      <c r="BK475" s="1">
        <v>6530</v>
      </c>
      <c r="BL475" s="1">
        <v>6265</v>
      </c>
      <c r="BM475" s="1">
        <v>9338</v>
      </c>
      <c r="BN475" s="1">
        <v>12851</v>
      </c>
      <c r="BO475" s="1">
        <v>13766</v>
      </c>
      <c r="BP475" s="1">
        <v>10356</v>
      </c>
      <c r="BQ475" s="1">
        <v>11082</v>
      </c>
      <c r="BR475" s="1">
        <v>12281</v>
      </c>
      <c r="BS475" s="1">
        <v>14723</v>
      </c>
      <c r="BT475" s="1">
        <v>12016</v>
      </c>
      <c r="BU475" s="1">
        <v>5482</v>
      </c>
      <c r="BV475" s="1">
        <v>4738</v>
      </c>
      <c r="BW475" s="1">
        <v>6530</v>
      </c>
      <c r="BX475" s="1">
        <v>6265</v>
      </c>
      <c r="BY475" s="1">
        <v>9338</v>
      </c>
      <c r="BZ475" s="1">
        <v>12851</v>
      </c>
      <c r="CA475" s="1">
        <v>13766</v>
      </c>
      <c r="CB475" s="1">
        <v>1137.4739999999999</v>
      </c>
      <c r="CC475" s="1">
        <v>1217.27</v>
      </c>
      <c r="CD475" s="1">
        <v>1348.934</v>
      </c>
      <c r="CE475" s="1">
        <v>1617.2</v>
      </c>
      <c r="CF475" s="1">
        <v>1319.865</v>
      </c>
      <c r="CG475" s="1">
        <v>602.17499999999995</v>
      </c>
      <c r="CH475" s="1">
        <v>520.38400000000001</v>
      </c>
      <c r="CI475" s="1">
        <v>717.31</v>
      </c>
      <c r="CJ475" s="1">
        <v>688.14599999999996</v>
      </c>
      <c r="CK475" s="1">
        <v>1025.665</v>
      </c>
      <c r="CL475" s="1">
        <v>1411.5360000000001</v>
      </c>
      <c r="CM475" s="1">
        <v>1512.0409999999999</v>
      </c>
      <c r="CN475" s="1">
        <v>0</v>
      </c>
      <c r="CO475" s="1">
        <v>0</v>
      </c>
      <c r="CP475" s="1">
        <v>119428</v>
      </c>
      <c r="CQ475" s="1">
        <v>119428</v>
      </c>
      <c r="CR475" s="1">
        <v>13118</v>
      </c>
      <c r="CS475">
        <v>2018</v>
      </c>
      <c r="CT475">
        <v>9104.1317273974691</v>
      </c>
      <c r="CV475">
        <v>0</v>
      </c>
      <c r="CW475">
        <v>0</v>
      </c>
    </row>
    <row r="476" spans="1:101">
      <c r="A476" s="100">
        <v>3731</v>
      </c>
      <c r="B476" t="s">
        <v>108</v>
      </c>
      <c r="C476" t="s">
        <v>109</v>
      </c>
      <c r="D476" t="s">
        <v>386</v>
      </c>
      <c r="E476" t="s">
        <v>387</v>
      </c>
      <c r="F476">
        <v>49852</v>
      </c>
      <c r="G476" s="103" t="s">
        <v>273</v>
      </c>
      <c r="H476" t="s">
        <v>113</v>
      </c>
      <c r="I476" t="s">
        <v>114</v>
      </c>
      <c r="J476" t="s">
        <v>8</v>
      </c>
      <c r="K476">
        <v>22</v>
      </c>
      <c r="L476">
        <v>2</v>
      </c>
      <c r="M476" t="s">
        <v>115</v>
      </c>
      <c r="N476" t="s">
        <v>235</v>
      </c>
      <c r="O476" t="s">
        <v>226</v>
      </c>
      <c r="P476" t="s">
        <v>236</v>
      </c>
      <c r="Q476" t="s">
        <v>118</v>
      </c>
      <c r="R476" t="s">
        <v>142</v>
      </c>
      <c r="S476" t="s">
        <v>8</v>
      </c>
      <c r="T476" s="1">
        <v>0</v>
      </c>
      <c r="U476" s="1">
        <v>0</v>
      </c>
      <c r="V476" s="1">
        <v>0</v>
      </c>
      <c r="W476" s="1">
        <v>0</v>
      </c>
      <c r="X476" s="1">
        <v>0</v>
      </c>
      <c r="Y476" s="1">
        <v>0</v>
      </c>
      <c r="Z476" s="1">
        <v>0</v>
      </c>
      <c r="AA476" s="1">
        <v>0</v>
      </c>
      <c r="AB476" s="1">
        <v>0</v>
      </c>
      <c r="AC476" s="1">
        <v>0</v>
      </c>
      <c r="AD476" s="1">
        <v>0</v>
      </c>
      <c r="AE476" s="1">
        <v>0</v>
      </c>
      <c r="AF476" s="1">
        <v>0</v>
      </c>
      <c r="AG476" s="1">
        <v>0</v>
      </c>
      <c r="AH476" s="1">
        <v>0</v>
      </c>
      <c r="AI476" s="1">
        <v>0</v>
      </c>
      <c r="AJ476" s="1">
        <v>0</v>
      </c>
      <c r="AK476" s="1">
        <v>0</v>
      </c>
      <c r="AL476" s="1">
        <v>0</v>
      </c>
      <c r="AM476" s="1">
        <v>0</v>
      </c>
      <c r="AN476" s="1">
        <v>0</v>
      </c>
      <c r="AO476" s="1">
        <v>0</v>
      </c>
      <c r="AP476" s="1">
        <v>0</v>
      </c>
      <c r="AQ476" s="1">
        <v>0</v>
      </c>
      <c r="AR476" s="2">
        <v>0</v>
      </c>
      <c r="AS476" s="2">
        <v>0</v>
      </c>
      <c r="AT476" s="2">
        <v>0</v>
      </c>
      <c r="AU476" s="2">
        <v>0</v>
      </c>
      <c r="AV476" s="2">
        <v>0</v>
      </c>
      <c r="AW476" s="2">
        <v>0</v>
      </c>
      <c r="AX476" s="2">
        <v>0</v>
      </c>
      <c r="AY476" s="2">
        <v>0</v>
      </c>
      <c r="AZ476" s="2">
        <v>0</v>
      </c>
      <c r="BA476" s="2">
        <v>0</v>
      </c>
      <c r="BB476" s="2">
        <v>0</v>
      </c>
      <c r="BC476" s="2">
        <v>0</v>
      </c>
      <c r="BD476" s="1">
        <v>11892</v>
      </c>
      <c r="BE476" s="1">
        <v>12726</v>
      </c>
      <c r="BF476" s="1">
        <v>14102</v>
      </c>
      <c r="BG476" s="1">
        <v>16907</v>
      </c>
      <c r="BH476" s="1">
        <v>13799</v>
      </c>
      <c r="BI476" s="1">
        <v>6295</v>
      </c>
      <c r="BJ476" s="1">
        <v>5440</v>
      </c>
      <c r="BK476" s="1">
        <v>7499</v>
      </c>
      <c r="BL476" s="1">
        <v>7194</v>
      </c>
      <c r="BM476" s="1">
        <v>10723</v>
      </c>
      <c r="BN476" s="1">
        <v>14757</v>
      </c>
      <c r="BO476" s="1">
        <v>15808</v>
      </c>
      <c r="BP476" s="1">
        <v>11892</v>
      </c>
      <c r="BQ476" s="1">
        <v>12726</v>
      </c>
      <c r="BR476" s="1">
        <v>14102</v>
      </c>
      <c r="BS476" s="1">
        <v>16907</v>
      </c>
      <c r="BT476" s="1">
        <v>13799</v>
      </c>
      <c r="BU476" s="1">
        <v>6295</v>
      </c>
      <c r="BV476" s="1">
        <v>5440</v>
      </c>
      <c r="BW476" s="1">
        <v>7499</v>
      </c>
      <c r="BX476" s="1">
        <v>7194</v>
      </c>
      <c r="BY476" s="1">
        <v>10723</v>
      </c>
      <c r="BZ476" s="1">
        <v>14757</v>
      </c>
      <c r="CA476" s="1">
        <v>15808</v>
      </c>
      <c r="CB476" s="1">
        <v>1306.212</v>
      </c>
      <c r="CC476" s="1">
        <v>1397.847</v>
      </c>
      <c r="CD476" s="1">
        <v>1549.0419999999999</v>
      </c>
      <c r="CE476" s="1">
        <v>1857.105</v>
      </c>
      <c r="CF476" s="1">
        <v>1515.662</v>
      </c>
      <c r="CG476" s="1">
        <v>691.50599999999997</v>
      </c>
      <c r="CH476" s="1">
        <v>597.58100000000002</v>
      </c>
      <c r="CI476" s="1">
        <v>823.72</v>
      </c>
      <c r="CJ476" s="1">
        <v>790.23</v>
      </c>
      <c r="CK476" s="1">
        <v>1177.818</v>
      </c>
      <c r="CL476" s="1">
        <v>1620.931</v>
      </c>
      <c r="CM476" s="1">
        <v>1736.346</v>
      </c>
      <c r="CN476" s="1">
        <v>0</v>
      </c>
      <c r="CO476" s="1">
        <v>0</v>
      </c>
      <c r="CP476" s="1">
        <v>137142</v>
      </c>
      <c r="CQ476" s="1">
        <v>137142</v>
      </c>
      <c r="CR476" s="1">
        <v>15064</v>
      </c>
      <c r="CS476">
        <v>2018</v>
      </c>
      <c r="CT476">
        <v>9103.9564524694633</v>
      </c>
      <c r="CV476">
        <v>0</v>
      </c>
      <c r="CW476">
        <v>0</v>
      </c>
    </row>
    <row r="477" spans="1:101">
      <c r="A477" s="100">
        <v>3737</v>
      </c>
      <c r="B477" t="s">
        <v>108</v>
      </c>
      <c r="C477" t="s">
        <v>109</v>
      </c>
      <c r="D477" t="s">
        <v>390</v>
      </c>
      <c r="E477" t="s">
        <v>279</v>
      </c>
      <c r="F477">
        <v>7601</v>
      </c>
      <c r="G477" s="103" t="s">
        <v>273</v>
      </c>
      <c r="H477" t="s">
        <v>113</v>
      </c>
      <c r="I477" t="s">
        <v>114</v>
      </c>
      <c r="J477" t="s">
        <v>8</v>
      </c>
      <c r="K477">
        <v>22</v>
      </c>
      <c r="L477">
        <v>1</v>
      </c>
      <c r="M477" t="s">
        <v>131</v>
      </c>
      <c r="N477" t="s">
        <v>235</v>
      </c>
      <c r="O477" t="s">
        <v>226</v>
      </c>
      <c r="P477" t="s">
        <v>236</v>
      </c>
      <c r="Q477" t="s">
        <v>118</v>
      </c>
      <c r="R477" t="s">
        <v>119</v>
      </c>
      <c r="S477" t="s">
        <v>8</v>
      </c>
      <c r="T477" s="1">
        <v>0</v>
      </c>
      <c r="U477" s="1">
        <v>0</v>
      </c>
      <c r="V477" s="1">
        <v>0</v>
      </c>
      <c r="W477" s="1">
        <v>0</v>
      </c>
      <c r="X477" s="1">
        <v>0</v>
      </c>
      <c r="Y477" s="1">
        <v>0</v>
      </c>
      <c r="Z477" s="1">
        <v>0</v>
      </c>
      <c r="AA477" s="1">
        <v>0</v>
      </c>
      <c r="AB477" s="1">
        <v>0</v>
      </c>
      <c r="AC477" s="1">
        <v>0</v>
      </c>
      <c r="AD477" s="1">
        <v>0</v>
      </c>
      <c r="AE477" s="1">
        <v>0</v>
      </c>
      <c r="AF477" s="1">
        <v>0</v>
      </c>
      <c r="AG477" s="1">
        <v>0</v>
      </c>
      <c r="AH477" s="1">
        <v>0</v>
      </c>
      <c r="AI477" s="1">
        <v>0</v>
      </c>
      <c r="AJ477" s="1">
        <v>0</v>
      </c>
      <c r="AK477" s="1">
        <v>0</v>
      </c>
      <c r="AL477" s="1">
        <v>0</v>
      </c>
      <c r="AM477" s="1">
        <v>0</v>
      </c>
      <c r="AN477" s="1">
        <v>0</v>
      </c>
      <c r="AO477" s="1">
        <v>0</v>
      </c>
      <c r="AP477" s="1">
        <v>0</v>
      </c>
      <c r="AQ477" s="1">
        <v>0</v>
      </c>
      <c r="AR477" s="2">
        <v>0</v>
      </c>
      <c r="AS477" s="2">
        <v>0</v>
      </c>
      <c r="AT477" s="2">
        <v>0</v>
      </c>
      <c r="AU477" s="2">
        <v>0</v>
      </c>
      <c r="AV477" s="2">
        <v>0</v>
      </c>
      <c r="AW477" s="2">
        <v>0</v>
      </c>
      <c r="AX477" s="2">
        <v>0</v>
      </c>
      <c r="AY477" s="2">
        <v>0</v>
      </c>
      <c r="AZ477" s="2">
        <v>0</v>
      </c>
      <c r="BA477" s="2">
        <v>0</v>
      </c>
      <c r="BB477" s="2">
        <v>0</v>
      </c>
      <c r="BC477" s="2">
        <v>0</v>
      </c>
      <c r="BD477" s="1">
        <v>26010</v>
      </c>
      <c r="BE477" s="1">
        <v>20384</v>
      </c>
      <c r="BF477" s="1">
        <v>36106</v>
      </c>
      <c r="BG477" s="1">
        <v>41505</v>
      </c>
      <c r="BH477" s="1">
        <v>41460</v>
      </c>
      <c r="BI477" s="1">
        <v>14421</v>
      </c>
      <c r="BJ477" s="1">
        <v>7301</v>
      </c>
      <c r="BK477" s="1">
        <v>6637</v>
      </c>
      <c r="BL477" s="1">
        <v>5062</v>
      </c>
      <c r="BM477" s="1">
        <v>20557</v>
      </c>
      <c r="BN477" s="1">
        <v>33120</v>
      </c>
      <c r="BO477" s="1">
        <v>34595</v>
      </c>
      <c r="BP477" s="1">
        <v>26010</v>
      </c>
      <c r="BQ477" s="1">
        <v>20384</v>
      </c>
      <c r="BR477" s="1">
        <v>36106</v>
      </c>
      <c r="BS477" s="1">
        <v>41505</v>
      </c>
      <c r="BT477" s="1">
        <v>41460</v>
      </c>
      <c r="BU477" s="1">
        <v>14421</v>
      </c>
      <c r="BV477" s="1">
        <v>7301</v>
      </c>
      <c r="BW477" s="1">
        <v>6637</v>
      </c>
      <c r="BX477" s="1">
        <v>5062</v>
      </c>
      <c r="BY477" s="1">
        <v>20557</v>
      </c>
      <c r="BZ477" s="1">
        <v>33120</v>
      </c>
      <c r="CA477" s="1">
        <v>34595</v>
      </c>
      <c r="CB477" s="1">
        <v>2857</v>
      </c>
      <c r="CC477" s="1">
        <v>2239</v>
      </c>
      <c r="CD477" s="1">
        <v>3966</v>
      </c>
      <c r="CE477" s="1">
        <v>4559</v>
      </c>
      <c r="CF477" s="1">
        <v>4554</v>
      </c>
      <c r="CG477" s="1">
        <v>1584</v>
      </c>
      <c r="CH477" s="1">
        <v>802</v>
      </c>
      <c r="CI477" s="1">
        <v>729</v>
      </c>
      <c r="CJ477" s="1">
        <v>556</v>
      </c>
      <c r="CK477" s="1">
        <v>2258</v>
      </c>
      <c r="CL477" s="1">
        <v>3638</v>
      </c>
      <c r="CM477" s="1">
        <v>3800</v>
      </c>
      <c r="CN477" s="1">
        <v>0</v>
      </c>
      <c r="CO477" s="1">
        <v>0</v>
      </c>
      <c r="CP477" s="1">
        <v>287158</v>
      </c>
      <c r="CQ477" s="1">
        <v>287158</v>
      </c>
      <c r="CR477" s="1">
        <v>31542</v>
      </c>
      <c r="CS477">
        <v>2018</v>
      </c>
      <c r="CT477">
        <v>9103.9883330162957</v>
      </c>
      <c r="CV477">
        <v>0</v>
      </c>
      <c r="CW477">
        <v>0</v>
      </c>
    </row>
    <row r="478" spans="1:101">
      <c r="A478" s="100">
        <v>3739</v>
      </c>
      <c r="B478" t="s">
        <v>108</v>
      </c>
      <c r="C478" t="s">
        <v>109</v>
      </c>
      <c r="D478" t="s">
        <v>391</v>
      </c>
      <c r="E478" t="s">
        <v>279</v>
      </c>
      <c r="F478">
        <v>7601</v>
      </c>
      <c r="G478" s="103" t="s">
        <v>273</v>
      </c>
      <c r="H478" t="s">
        <v>113</v>
      </c>
      <c r="I478" t="s">
        <v>114</v>
      </c>
      <c r="J478" t="s">
        <v>8</v>
      </c>
      <c r="K478">
        <v>22</v>
      </c>
      <c r="L478">
        <v>1</v>
      </c>
      <c r="M478" t="s">
        <v>131</v>
      </c>
      <c r="N478" t="s">
        <v>235</v>
      </c>
      <c r="O478" t="s">
        <v>226</v>
      </c>
      <c r="P478" t="s">
        <v>236</v>
      </c>
      <c r="Q478" t="s">
        <v>118</v>
      </c>
      <c r="R478" t="s">
        <v>142</v>
      </c>
      <c r="S478" t="s">
        <v>8</v>
      </c>
      <c r="T478" s="1">
        <v>0</v>
      </c>
      <c r="U478" s="1">
        <v>0</v>
      </c>
      <c r="V478" s="1">
        <v>0</v>
      </c>
      <c r="W478" s="1">
        <v>0</v>
      </c>
      <c r="X478" s="1">
        <v>0</v>
      </c>
      <c r="Y478" s="1">
        <v>0</v>
      </c>
      <c r="Z478" s="1">
        <v>0</v>
      </c>
      <c r="AA478" s="1">
        <v>0</v>
      </c>
      <c r="AB478" s="1">
        <v>0</v>
      </c>
      <c r="AC478" s="1">
        <v>0</v>
      </c>
      <c r="AD478" s="1">
        <v>0</v>
      </c>
      <c r="AE478" s="1">
        <v>0</v>
      </c>
      <c r="AF478" s="1">
        <v>0</v>
      </c>
      <c r="AG478" s="1">
        <v>0</v>
      </c>
      <c r="AH478" s="1">
        <v>0</v>
      </c>
      <c r="AI478" s="1">
        <v>0</v>
      </c>
      <c r="AJ478" s="1">
        <v>0</v>
      </c>
      <c r="AK478" s="1">
        <v>0</v>
      </c>
      <c r="AL478" s="1">
        <v>0</v>
      </c>
      <c r="AM478" s="1">
        <v>0</v>
      </c>
      <c r="AN478" s="1">
        <v>0</v>
      </c>
      <c r="AO478" s="1">
        <v>0</v>
      </c>
      <c r="AP478" s="1">
        <v>0</v>
      </c>
      <c r="AQ478" s="1">
        <v>0</v>
      </c>
      <c r="AR478" s="2">
        <v>0</v>
      </c>
      <c r="AS478" s="2">
        <v>0</v>
      </c>
      <c r="AT478" s="2">
        <v>0</v>
      </c>
      <c r="AU478" s="2">
        <v>0</v>
      </c>
      <c r="AV478" s="2">
        <v>0</v>
      </c>
      <c r="AW478" s="2">
        <v>0</v>
      </c>
      <c r="AX478" s="2">
        <v>0</v>
      </c>
      <c r="AY478" s="2">
        <v>0</v>
      </c>
      <c r="AZ478" s="2">
        <v>0</v>
      </c>
      <c r="BA478" s="2">
        <v>0</v>
      </c>
      <c r="BB478" s="2">
        <v>0</v>
      </c>
      <c r="BC478" s="2">
        <v>0</v>
      </c>
      <c r="BD478" s="1">
        <v>7009</v>
      </c>
      <c r="BE478" s="1">
        <v>7501</v>
      </c>
      <c r="BF478" s="1">
        <v>8312</v>
      </c>
      <c r="BG478" s="1">
        <v>9965</v>
      </c>
      <c r="BH478" s="1">
        <v>8133</v>
      </c>
      <c r="BI478" s="1">
        <v>3711</v>
      </c>
      <c r="BJ478" s="1">
        <v>3207</v>
      </c>
      <c r="BK478" s="1">
        <v>4420</v>
      </c>
      <c r="BL478" s="1">
        <v>4240</v>
      </c>
      <c r="BM478" s="1">
        <v>6320</v>
      </c>
      <c r="BN478" s="1">
        <v>8698</v>
      </c>
      <c r="BO478" s="1">
        <v>9317</v>
      </c>
      <c r="BP478" s="1">
        <v>7009</v>
      </c>
      <c r="BQ478" s="1">
        <v>7501</v>
      </c>
      <c r="BR478" s="1">
        <v>8312</v>
      </c>
      <c r="BS478" s="1">
        <v>9965</v>
      </c>
      <c r="BT478" s="1">
        <v>8133</v>
      </c>
      <c r="BU478" s="1">
        <v>3711</v>
      </c>
      <c r="BV478" s="1">
        <v>3207</v>
      </c>
      <c r="BW478" s="1">
        <v>4420</v>
      </c>
      <c r="BX478" s="1">
        <v>4240</v>
      </c>
      <c r="BY478" s="1">
        <v>6320</v>
      </c>
      <c r="BZ478" s="1">
        <v>8698</v>
      </c>
      <c r="CA478" s="1">
        <v>9317</v>
      </c>
      <c r="CB478" s="1">
        <v>769.90700000000004</v>
      </c>
      <c r="CC478" s="1">
        <v>823.91700000000003</v>
      </c>
      <c r="CD478" s="1">
        <v>913.03399999999999</v>
      </c>
      <c r="CE478" s="1">
        <v>1094.6120000000001</v>
      </c>
      <c r="CF478" s="1">
        <v>893.35900000000004</v>
      </c>
      <c r="CG478" s="1">
        <v>407.58600000000001</v>
      </c>
      <c r="CH478" s="1">
        <v>352.22500000000002</v>
      </c>
      <c r="CI478" s="1">
        <v>485.51600000000002</v>
      </c>
      <c r="CJ478" s="1">
        <v>465.77600000000001</v>
      </c>
      <c r="CK478" s="1">
        <v>694.22699999999998</v>
      </c>
      <c r="CL478" s="1">
        <v>955.40700000000004</v>
      </c>
      <c r="CM478" s="1">
        <v>1023.434</v>
      </c>
      <c r="CN478" s="1">
        <v>0</v>
      </c>
      <c r="CO478" s="1">
        <v>0</v>
      </c>
      <c r="CP478" s="1">
        <v>80833</v>
      </c>
      <c r="CQ478" s="1">
        <v>80833</v>
      </c>
      <c r="CR478" s="1">
        <v>8879</v>
      </c>
      <c r="CS478">
        <v>2018</v>
      </c>
      <c r="CT478">
        <v>9103.8405225813713</v>
      </c>
      <c r="CV478">
        <v>0</v>
      </c>
      <c r="CW478">
        <v>0</v>
      </c>
    </row>
    <row r="479" spans="1:101">
      <c r="A479" s="100">
        <v>3740</v>
      </c>
      <c r="B479" t="s">
        <v>108</v>
      </c>
      <c r="C479" t="s">
        <v>109</v>
      </c>
      <c r="D479" t="s">
        <v>392</v>
      </c>
      <c r="E479" t="s">
        <v>279</v>
      </c>
      <c r="F479">
        <v>7601</v>
      </c>
      <c r="G479" s="103" t="s">
        <v>273</v>
      </c>
      <c r="H479" t="s">
        <v>113</v>
      </c>
      <c r="I479" t="s">
        <v>114</v>
      </c>
      <c r="J479" t="s">
        <v>8</v>
      </c>
      <c r="K479">
        <v>22</v>
      </c>
      <c r="L479">
        <v>1</v>
      </c>
      <c r="M479" t="s">
        <v>131</v>
      </c>
      <c r="N479" t="s">
        <v>235</v>
      </c>
      <c r="O479" t="s">
        <v>226</v>
      </c>
      <c r="P479" t="s">
        <v>236</v>
      </c>
      <c r="Q479" t="s">
        <v>118</v>
      </c>
      <c r="R479" t="s">
        <v>142</v>
      </c>
      <c r="S479" t="s">
        <v>8</v>
      </c>
      <c r="T479" s="1">
        <v>0</v>
      </c>
      <c r="U479" s="1">
        <v>0</v>
      </c>
      <c r="V479" s="1">
        <v>0</v>
      </c>
      <c r="W479" s="1">
        <v>0</v>
      </c>
      <c r="X479" s="1">
        <v>0</v>
      </c>
      <c r="Y479" s="1">
        <v>0</v>
      </c>
      <c r="Z479" s="1">
        <v>0</v>
      </c>
      <c r="AA479" s="1">
        <v>0</v>
      </c>
      <c r="AB479" s="1">
        <v>0</v>
      </c>
      <c r="AC479" s="1">
        <v>0</v>
      </c>
      <c r="AD479" s="1">
        <v>0</v>
      </c>
      <c r="AE479" s="1">
        <v>0</v>
      </c>
      <c r="AF479" s="1">
        <v>0</v>
      </c>
      <c r="AG479" s="1">
        <v>0</v>
      </c>
      <c r="AH479" s="1">
        <v>0</v>
      </c>
      <c r="AI479" s="1">
        <v>0</v>
      </c>
      <c r="AJ479" s="1">
        <v>0</v>
      </c>
      <c r="AK479" s="1">
        <v>0</v>
      </c>
      <c r="AL479" s="1">
        <v>0</v>
      </c>
      <c r="AM479" s="1">
        <v>0</v>
      </c>
      <c r="AN479" s="1">
        <v>0</v>
      </c>
      <c r="AO479" s="1">
        <v>0</v>
      </c>
      <c r="AP479" s="1">
        <v>0</v>
      </c>
      <c r="AQ479" s="1">
        <v>0</v>
      </c>
      <c r="AR479" s="2">
        <v>0</v>
      </c>
      <c r="AS479" s="2">
        <v>0</v>
      </c>
      <c r="AT479" s="2">
        <v>0</v>
      </c>
      <c r="AU479" s="2">
        <v>0</v>
      </c>
      <c r="AV479" s="2">
        <v>0</v>
      </c>
      <c r="AW479" s="2">
        <v>0</v>
      </c>
      <c r="AX479" s="2">
        <v>0</v>
      </c>
      <c r="AY479" s="2">
        <v>0</v>
      </c>
      <c r="AZ479" s="2">
        <v>0</v>
      </c>
      <c r="BA479" s="2">
        <v>0</v>
      </c>
      <c r="BB479" s="2">
        <v>0</v>
      </c>
      <c r="BC479" s="2">
        <v>0</v>
      </c>
      <c r="BD479" s="1">
        <v>7555</v>
      </c>
      <c r="BE479" s="1">
        <v>8085</v>
      </c>
      <c r="BF479" s="1">
        <v>8959</v>
      </c>
      <c r="BG479" s="1">
        <v>10741</v>
      </c>
      <c r="BH479" s="1">
        <v>8766</v>
      </c>
      <c r="BI479" s="1">
        <v>3999</v>
      </c>
      <c r="BJ479" s="1">
        <v>3456</v>
      </c>
      <c r="BK479" s="1">
        <v>4764</v>
      </c>
      <c r="BL479" s="1">
        <v>4570</v>
      </c>
      <c r="BM479" s="1">
        <v>6812</v>
      </c>
      <c r="BN479" s="1">
        <v>9375</v>
      </c>
      <c r="BO479" s="1">
        <v>10042</v>
      </c>
      <c r="BP479" s="1">
        <v>7555</v>
      </c>
      <c r="BQ479" s="1">
        <v>8085</v>
      </c>
      <c r="BR479" s="1">
        <v>8959</v>
      </c>
      <c r="BS479" s="1">
        <v>10741</v>
      </c>
      <c r="BT479" s="1">
        <v>8766</v>
      </c>
      <c r="BU479" s="1">
        <v>3999</v>
      </c>
      <c r="BV479" s="1">
        <v>3456</v>
      </c>
      <c r="BW479" s="1">
        <v>4764</v>
      </c>
      <c r="BX479" s="1">
        <v>4570</v>
      </c>
      <c r="BY479" s="1">
        <v>6812</v>
      </c>
      <c r="BZ479" s="1">
        <v>9375</v>
      </c>
      <c r="CA479" s="1">
        <v>10042</v>
      </c>
      <c r="CB479" s="1">
        <v>829.82500000000005</v>
      </c>
      <c r="CC479" s="1">
        <v>888.03700000000003</v>
      </c>
      <c r="CD479" s="1">
        <v>984.09</v>
      </c>
      <c r="CE479" s="1">
        <v>1179.799</v>
      </c>
      <c r="CF479" s="1">
        <v>962.88400000000001</v>
      </c>
      <c r="CG479" s="1">
        <v>439.30599999999998</v>
      </c>
      <c r="CH479" s="1">
        <v>379.637</v>
      </c>
      <c r="CI479" s="1">
        <v>523.29999999999995</v>
      </c>
      <c r="CJ479" s="1">
        <v>502.02499999999998</v>
      </c>
      <c r="CK479" s="1">
        <v>748.255</v>
      </c>
      <c r="CL479" s="1">
        <v>1029.76</v>
      </c>
      <c r="CM479" s="1">
        <v>1103.0820000000001</v>
      </c>
      <c r="CN479" s="1">
        <v>0</v>
      </c>
      <c r="CO479" s="1">
        <v>0</v>
      </c>
      <c r="CP479" s="1">
        <v>87124</v>
      </c>
      <c r="CQ479" s="1">
        <v>87124</v>
      </c>
      <c r="CR479" s="1">
        <v>9570</v>
      </c>
      <c r="CS479">
        <v>2018</v>
      </c>
      <c r="CT479">
        <v>9103.8662486938356</v>
      </c>
      <c r="CV479">
        <v>0</v>
      </c>
      <c r="CW479">
        <v>0</v>
      </c>
    </row>
    <row r="480" spans="1:101">
      <c r="A480" s="100">
        <v>3743</v>
      </c>
      <c r="B480" t="s">
        <v>108</v>
      </c>
      <c r="C480" t="s">
        <v>109</v>
      </c>
      <c r="D480" t="s">
        <v>393</v>
      </c>
      <c r="E480" t="s">
        <v>279</v>
      </c>
      <c r="F480">
        <v>7601</v>
      </c>
      <c r="G480" s="103" t="s">
        <v>273</v>
      </c>
      <c r="H480" t="s">
        <v>113</v>
      </c>
      <c r="I480" t="s">
        <v>114</v>
      </c>
      <c r="J480" t="s">
        <v>8</v>
      </c>
      <c r="K480">
        <v>22</v>
      </c>
      <c r="L480">
        <v>1</v>
      </c>
      <c r="M480" t="s">
        <v>131</v>
      </c>
      <c r="N480" t="s">
        <v>235</v>
      </c>
      <c r="O480" t="s">
        <v>226</v>
      </c>
      <c r="P480" t="s">
        <v>236</v>
      </c>
      <c r="Q480" t="s">
        <v>118</v>
      </c>
      <c r="R480" t="s">
        <v>142</v>
      </c>
      <c r="S480" t="s">
        <v>8</v>
      </c>
      <c r="T480" s="1">
        <v>0</v>
      </c>
      <c r="U480" s="1">
        <v>0</v>
      </c>
      <c r="V480" s="1">
        <v>0</v>
      </c>
      <c r="W480" s="1">
        <v>0</v>
      </c>
      <c r="X480" s="1">
        <v>0</v>
      </c>
      <c r="Y480" s="1">
        <v>0</v>
      </c>
      <c r="Z480" s="1">
        <v>0</v>
      </c>
      <c r="AA480" s="1">
        <v>0</v>
      </c>
      <c r="AB480" s="1">
        <v>0</v>
      </c>
      <c r="AC480" s="1">
        <v>0</v>
      </c>
      <c r="AD480" s="1">
        <v>0</v>
      </c>
      <c r="AE480" s="1">
        <v>0</v>
      </c>
      <c r="AF480" s="1">
        <v>0</v>
      </c>
      <c r="AG480" s="1">
        <v>0</v>
      </c>
      <c r="AH480" s="1">
        <v>0</v>
      </c>
      <c r="AI480" s="1">
        <v>0</v>
      </c>
      <c r="AJ480" s="1">
        <v>0</v>
      </c>
      <c r="AK480" s="1">
        <v>0</v>
      </c>
      <c r="AL480" s="1">
        <v>0</v>
      </c>
      <c r="AM480" s="1">
        <v>0</v>
      </c>
      <c r="AN480" s="1">
        <v>0</v>
      </c>
      <c r="AO480" s="1">
        <v>0</v>
      </c>
      <c r="AP480" s="1">
        <v>0</v>
      </c>
      <c r="AQ480" s="1">
        <v>0</v>
      </c>
      <c r="AR480" s="2">
        <v>0</v>
      </c>
      <c r="AS480" s="2">
        <v>0</v>
      </c>
      <c r="AT480" s="2">
        <v>0</v>
      </c>
      <c r="AU480" s="2">
        <v>0</v>
      </c>
      <c r="AV480" s="2">
        <v>0</v>
      </c>
      <c r="AW480" s="2">
        <v>0</v>
      </c>
      <c r="AX480" s="2">
        <v>0</v>
      </c>
      <c r="AY480" s="2">
        <v>0</v>
      </c>
      <c r="AZ480" s="2">
        <v>0</v>
      </c>
      <c r="BA480" s="2">
        <v>0</v>
      </c>
      <c r="BB480" s="2">
        <v>0</v>
      </c>
      <c r="BC480" s="2">
        <v>0</v>
      </c>
      <c r="BD480" s="1">
        <v>748</v>
      </c>
      <c r="BE480" s="1">
        <v>801</v>
      </c>
      <c r="BF480" s="1">
        <v>887</v>
      </c>
      <c r="BG480" s="1">
        <v>1064</v>
      </c>
      <c r="BH480" s="1">
        <v>868</v>
      </c>
      <c r="BI480" s="1">
        <v>396</v>
      </c>
      <c r="BJ480" s="1">
        <v>342</v>
      </c>
      <c r="BK480" s="1">
        <v>472</v>
      </c>
      <c r="BL480" s="1">
        <v>453</v>
      </c>
      <c r="BM480" s="1">
        <v>675</v>
      </c>
      <c r="BN480" s="1">
        <v>929</v>
      </c>
      <c r="BO480" s="1">
        <v>995</v>
      </c>
      <c r="BP480" s="1">
        <v>748</v>
      </c>
      <c r="BQ480" s="1">
        <v>801</v>
      </c>
      <c r="BR480" s="1">
        <v>887</v>
      </c>
      <c r="BS480" s="1">
        <v>1064</v>
      </c>
      <c r="BT480" s="1">
        <v>868</v>
      </c>
      <c r="BU480" s="1">
        <v>396</v>
      </c>
      <c r="BV480" s="1">
        <v>342</v>
      </c>
      <c r="BW480" s="1">
        <v>472</v>
      </c>
      <c r="BX480" s="1">
        <v>453</v>
      </c>
      <c r="BY480" s="1">
        <v>675</v>
      </c>
      <c r="BZ480" s="1">
        <v>929</v>
      </c>
      <c r="CA480" s="1">
        <v>995</v>
      </c>
      <c r="CB480" s="1">
        <v>82.200999999999993</v>
      </c>
      <c r="CC480" s="1">
        <v>87.968999999999994</v>
      </c>
      <c r="CD480" s="1">
        <v>97.483999999999995</v>
      </c>
      <c r="CE480" s="1">
        <v>116.87</v>
      </c>
      <c r="CF480" s="1">
        <v>95.382999999999996</v>
      </c>
      <c r="CG480" s="1">
        <v>43.517000000000003</v>
      </c>
      <c r="CH480" s="1">
        <v>37.606999999999999</v>
      </c>
      <c r="CI480" s="1">
        <v>51.838000000000001</v>
      </c>
      <c r="CJ480" s="1">
        <v>49.73</v>
      </c>
      <c r="CK480" s="1">
        <v>74.122</v>
      </c>
      <c r="CL480" s="1">
        <v>102.008</v>
      </c>
      <c r="CM480" s="1">
        <v>109.271</v>
      </c>
      <c r="CN480" s="1">
        <v>0</v>
      </c>
      <c r="CO480" s="1">
        <v>0</v>
      </c>
      <c r="CP480" s="1">
        <v>8630</v>
      </c>
      <c r="CQ480" s="1">
        <v>8630</v>
      </c>
      <c r="CR480" s="1">
        <v>948</v>
      </c>
      <c r="CS480">
        <v>2018</v>
      </c>
      <c r="CT480">
        <v>9103.3755274261603</v>
      </c>
      <c r="CV480">
        <v>0</v>
      </c>
      <c r="CW480">
        <v>0</v>
      </c>
    </row>
    <row r="481" spans="1:101">
      <c r="A481" s="100">
        <v>3745</v>
      </c>
      <c r="B481" t="s">
        <v>108</v>
      </c>
      <c r="C481" t="s">
        <v>109</v>
      </c>
      <c r="D481" t="s">
        <v>394</v>
      </c>
      <c r="E481" t="s">
        <v>337</v>
      </c>
      <c r="F481">
        <v>61122</v>
      </c>
      <c r="G481" s="103" t="s">
        <v>273</v>
      </c>
      <c r="H481" t="s">
        <v>113</v>
      </c>
      <c r="I481" t="s">
        <v>114</v>
      </c>
      <c r="J481" t="s">
        <v>8</v>
      </c>
      <c r="K481">
        <v>22</v>
      </c>
      <c r="L481">
        <v>2</v>
      </c>
      <c r="M481" t="s">
        <v>115</v>
      </c>
      <c r="N481" t="s">
        <v>235</v>
      </c>
      <c r="O481" t="s">
        <v>226</v>
      </c>
      <c r="P481" t="s">
        <v>236</v>
      </c>
      <c r="Q481" t="s">
        <v>118</v>
      </c>
      <c r="R481" t="s">
        <v>142</v>
      </c>
      <c r="S481" t="s">
        <v>8</v>
      </c>
      <c r="T481" s="1">
        <v>0</v>
      </c>
      <c r="U481" s="1">
        <v>0</v>
      </c>
      <c r="V481" s="1">
        <v>0</v>
      </c>
      <c r="W481" s="1">
        <v>0</v>
      </c>
      <c r="X481" s="1">
        <v>0</v>
      </c>
      <c r="Y481" s="1">
        <v>0</v>
      </c>
      <c r="Z481" s="1">
        <v>0</v>
      </c>
      <c r="AA481" s="1">
        <v>0</v>
      </c>
      <c r="AB481" s="1">
        <v>0</v>
      </c>
      <c r="AC481" s="1">
        <v>0</v>
      </c>
      <c r="AD481" s="1">
        <v>0</v>
      </c>
      <c r="AE481" s="1">
        <v>0</v>
      </c>
      <c r="AF481" s="1">
        <v>0</v>
      </c>
      <c r="AG481" s="1">
        <v>0</v>
      </c>
      <c r="AH481" s="1">
        <v>0</v>
      </c>
      <c r="AI481" s="1">
        <v>0</v>
      </c>
      <c r="AJ481" s="1">
        <v>0</v>
      </c>
      <c r="AK481" s="1">
        <v>0</v>
      </c>
      <c r="AL481" s="1">
        <v>0</v>
      </c>
      <c r="AM481" s="1">
        <v>0</v>
      </c>
      <c r="AN481" s="1">
        <v>0</v>
      </c>
      <c r="AO481" s="1">
        <v>0</v>
      </c>
      <c r="AP481" s="1">
        <v>0</v>
      </c>
      <c r="AQ481" s="1">
        <v>0</v>
      </c>
      <c r="AR481" s="2">
        <v>0</v>
      </c>
      <c r="AS481" s="2">
        <v>0</v>
      </c>
      <c r="AT481" s="2">
        <v>0</v>
      </c>
      <c r="AU481" s="2">
        <v>0</v>
      </c>
      <c r="AV481" s="2">
        <v>0</v>
      </c>
      <c r="AW481" s="2">
        <v>0</v>
      </c>
      <c r="AX481" s="2">
        <v>0</v>
      </c>
      <c r="AY481" s="2">
        <v>0</v>
      </c>
      <c r="AZ481" s="2">
        <v>0</v>
      </c>
      <c r="BA481" s="2">
        <v>0</v>
      </c>
      <c r="BB481" s="2">
        <v>0</v>
      </c>
      <c r="BC481" s="2">
        <v>0</v>
      </c>
      <c r="BD481" s="1">
        <v>194290</v>
      </c>
      <c r="BE481" s="1">
        <v>207920</v>
      </c>
      <c r="BF481" s="1">
        <v>230409</v>
      </c>
      <c r="BG481" s="1">
        <v>276232</v>
      </c>
      <c r="BH481" s="1">
        <v>225444</v>
      </c>
      <c r="BI481" s="1">
        <v>102857</v>
      </c>
      <c r="BJ481" s="1">
        <v>88886</v>
      </c>
      <c r="BK481" s="1">
        <v>122523</v>
      </c>
      <c r="BL481" s="1">
        <v>117541</v>
      </c>
      <c r="BM481" s="1">
        <v>175192</v>
      </c>
      <c r="BN481" s="1">
        <v>241102</v>
      </c>
      <c r="BO481" s="1">
        <v>258270</v>
      </c>
      <c r="BP481" s="1">
        <v>194290</v>
      </c>
      <c r="BQ481" s="1">
        <v>207920</v>
      </c>
      <c r="BR481" s="1">
        <v>230409</v>
      </c>
      <c r="BS481" s="1">
        <v>276232</v>
      </c>
      <c r="BT481" s="1">
        <v>225444</v>
      </c>
      <c r="BU481" s="1">
        <v>102857</v>
      </c>
      <c r="BV481" s="1">
        <v>88886</v>
      </c>
      <c r="BW481" s="1">
        <v>122523</v>
      </c>
      <c r="BX481" s="1">
        <v>117541</v>
      </c>
      <c r="BY481" s="1">
        <v>175192</v>
      </c>
      <c r="BZ481" s="1">
        <v>241102</v>
      </c>
      <c r="CA481" s="1">
        <v>258270</v>
      </c>
      <c r="CB481" s="1">
        <v>21341.208999999999</v>
      </c>
      <c r="CC481" s="1">
        <v>22838.338</v>
      </c>
      <c r="CD481" s="1">
        <v>25308.598999999998</v>
      </c>
      <c r="CE481" s="1">
        <v>30341.803</v>
      </c>
      <c r="CF481" s="1">
        <v>24763.217000000001</v>
      </c>
      <c r="CG481" s="1">
        <v>11297.973</v>
      </c>
      <c r="CH481" s="1">
        <v>9763.4159999999993</v>
      </c>
      <c r="CI481" s="1">
        <v>13458.115</v>
      </c>
      <c r="CJ481" s="1">
        <v>12910.95</v>
      </c>
      <c r="CK481" s="1">
        <v>19243.447</v>
      </c>
      <c r="CL481" s="1">
        <v>26483.132000000001</v>
      </c>
      <c r="CM481" s="1">
        <v>28368.800999999999</v>
      </c>
      <c r="CN481" s="1">
        <v>0</v>
      </c>
      <c r="CO481" s="1">
        <v>0</v>
      </c>
      <c r="CP481" s="1">
        <v>2240666</v>
      </c>
      <c r="CQ481" s="1">
        <v>2240666</v>
      </c>
      <c r="CR481" s="1">
        <v>246119</v>
      </c>
      <c r="CS481">
        <v>2018</v>
      </c>
      <c r="CT481">
        <v>9103.9944092085534</v>
      </c>
      <c r="CV481">
        <v>0</v>
      </c>
      <c r="CW481">
        <v>0</v>
      </c>
    </row>
    <row r="482" spans="1:101">
      <c r="A482" s="100">
        <v>3746</v>
      </c>
      <c r="B482" t="s">
        <v>108</v>
      </c>
      <c r="C482" t="s">
        <v>109</v>
      </c>
      <c r="D482" t="s">
        <v>395</v>
      </c>
      <c r="E482" t="s">
        <v>337</v>
      </c>
      <c r="F482">
        <v>61122</v>
      </c>
      <c r="G482" s="103" t="s">
        <v>273</v>
      </c>
      <c r="H482" t="s">
        <v>113</v>
      </c>
      <c r="I482" t="s">
        <v>114</v>
      </c>
      <c r="J482" t="s">
        <v>8</v>
      </c>
      <c r="K482">
        <v>22</v>
      </c>
      <c r="L482">
        <v>2</v>
      </c>
      <c r="M482" t="s">
        <v>115</v>
      </c>
      <c r="N482" t="s">
        <v>235</v>
      </c>
      <c r="O482" t="s">
        <v>226</v>
      </c>
      <c r="P482" t="s">
        <v>236</v>
      </c>
      <c r="Q482" t="s">
        <v>118</v>
      </c>
      <c r="R482" t="s">
        <v>142</v>
      </c>
      <c r="S482" t="s">
        <v>8</v>
      </c>
      <c r="T482" s="1">
        <v>0</v>
      </c>
      <c r="U482" s="1">
        <v>0</v>
      </c>
      <c r="V482" s="1">
        <v>0</v>
      </c>
      <c r="W482" s="1">
        <v>0</v>
      </c>
      <c r="X482" s="1">
        <v>0</v>
      </c>
      <c r="Y482" s="1">
        <v>0</v>
      </c>
      <c r="Z482" s="1">
        <v>0</v>
      </c>
      <c r="AA482" s="1">
        <v>0</v>
      </c>
      <c r="AB482" s="1">
        <v>0</v>
      </c>
      <c r="AC482" s="1">
        <v>0</v>
      </c>
      <c r="AD482" s="1">
        <v>0</v>
      </c>
      <c r="AE482" s="1">
        <v>0</v>
      </c>
      <c r="AF482" s="1">
        <v>0</v>
      </c>
      <c r="AG482" s="1">
        <v>0</v>
      </c>
      <c r="AH482" s="1">
        <v>0</v>
      </c>
      <c r="AI482" s="1">
        <v>0</v>
      </c>
      <c r="AJ482" s="1">
        <v>0</v>
      </c>
      <c r="AK482" s="1">
        <v>0</v>
      </c>
      <c r="AL482" s="1">
        <v>0</v>
      </c>
      <c r="AM482" s="1">
        <v>0</v>
      </c>
      <c r="AN482" s="1">
        <v>0</v>
      </c>
      <c r="AO482" s="1">
        <v>0</v>
      </c>
      <c r="AP482" s="1">
        <v>0</v>
      </c>
      <c r="AQ482" s="1">
        <v>0</v>
      </c>
      <c r="AR482" s="2">
        <v>0</v>
      </c>
      <c r="AS482" s="2">
        <v>0</v>
      </c>
      <c r="AT482" s="2">
        <v>0</v>
      </c>
      <c r="AU482" s="2">
        <v>0</v>
      </c>
      <c r="AV482" s="2">
        <v>0</v>
      </c>
      <c r="AW482" s="2">
        <v>0</v>
      </c>
      <c r="AX482" s="2">
        <v>0</v>
      </c>
      <c r="AY482" s="2">
        <v>0</v>
      </c>
      <c r="AZ482" s="2">
        <v>0</v>
      </c>
      <c r="BA482" s="2">
        <v>0</v>
      </c>
      <c r="BB482" s="2">
        <v>0</v>
      </c>
      <c r="BC482" s="2">
        <v>0</v>
      </c>
      <c r="BD482" s="1">
        <v>101693</v>
      </c>
      <c r="BE482" s="1">
        <v>108827</v>
      </c>
      <c r="BF482" s="1">
        <v>120598</v>
      </c>
      <c r="BG482" s="1">
        <v>144582</v>
      </c>
      <c r="BH482" s="1">
        <v>118000</v>
      </c>
      <c r="BI482" s="1">
        <v>53836</v>
      </c>
      <c r="BJ482" s="1">
        <v>46524</v>
      </c>
      <c r="BK482" s="1">
        <v>64130</v>
      </c>
      <c r="BL482" s="1">
        <v>61522</v>
      </c>
      <c r="BM482" s="1">
        <v>91697</v>
      </c>
      <c r="BN482" s="1">
        <v>126195</v>
      </c>
      <c r="BO482" s="1">
        <v>135181</v>
      </c>
      <c r="BP482" s="1">
        <v>101693</v>
      </c>
      <c r="BQ482" s="1">
        <v>108827</v>
      </c>
      <c r="BR482" s="1">
        <v>120598</v>
      </c>
      <c r="BS482" s="1">
        <v>144582</v>
      </c>
      <c r="BT482" s="1">
        <v>118000</v>
      </c>
      <c r="BU482" s="1">
        <v>53836</v>
      </c>
      <c r="BV482" s="1">
        <v>46524</v>
      </c>
      <c r="BW482" s="1">
        <v>64130</v>
      </c>
      <c r="BX482" s="1">
        <v>61522</v>
      </c>
      <c r="BY482" s="1">
        <v>91697</v>
      </c>
      <c r="BZ482" s="1">
        <v>126195</v>
      </c>
      <c r="CA482" s="1">
        <v>135181</v>
      </c>
      <c r="CB482" s="1">
        <v>11170.189</v>
      </c>
      <c r="CC482" s="1">
        <v>11953.800999999999</v>
      </c>
      <c r="CD482" s="1">
        <v>13246.759</v>
      </c>
      <c r="CE482" s="1">
        <v>15881.184999999999</v>
      </c>
      <c r="CF482" s="1">
        <v>12961.300999999999</v>
      </c>
      <c r="CG482" s="1">
        <v>5913.4650000000001</v>
      </c>
      <c r="CH482" s="1">
        <v>5110.2640000000001</v>
      </c>
      <c r="CI482" s="1">
        <v>7044.1040000000003</v>
      </c>
      <c r="CJ482" s="1">
        <v>6757.7129999999997</v>
      </c>
      <c r="CK482" s="1">
        <v>10072.200999999999</v>
      </c>
      <c r="CL482" s="1">
        <v>13861.521000000001</v>
      </c>
      <c r="CM482" s="1">
        <v>14848.496999999999</v>
      </c>
      <c r="CN482" s="1">
        <v>0</v>
      </c>
      <c r="CO482" s="1">
        <v>0</v>
      </c>
      <c r="CP482" s="1">
        <v>1172785</v>
      </c>
      <c r="CQ482" s="1">
        <v>1172785</v>
      </c>
      <c r="CR482" s="1">
        <v>128821</v>
      </c>
      <c r="CS482">
        <v>2018</v>
      </c>
      <c r="CT482">
        <v>9103.9892564100574</v>
      </c>
      <c r="CV482">
        <v>0</v>
      </c>
      <c r="CW482">
        <v>0</v>
      </c>
    </row>
    <row r="483" spans="1:101">
      <c r="A483" s="100">
        <v>3750</v>
      </c>
      <c r="B483" t="s">
        <v>108</v>
      </c>
      <c r="C483" t="s">
        <v>109</v>
      </c>
      <c r="D483" t="s">
        <v>396</v>
      </c>
      <c r="E483" t="s">
        <v>357</v>
      </c>
      <c r="F483">
        <v>62775</v>
      </c>
      <c r="G483" s="103" t="s">
        <v>273</v>
      </c>
      <c r="H483" t="s">
        <v>113</v>
      </c>
      <c r="I483" t="s">
        <v>114</v>
      </c>
      <c r="J483" t="s">
        <v>8</v>
      </c>
      <c r="K483">
        <v>22</v>
      </c>
      <c r="L483">
        <v>1</v>
      </c>
      <c r="M483" t="s">
        <v>131</v>
      </c>
      <c r="N483" t="s">
        <v>235</v>
      </c>
      <c r="O483" t="s">
        <v>226</v>
      </c>
      <c r="P483" t="s">
        <v>236</v>
      </c>
      <c r="Q483" t="s">
        <v>118</v>
      </c>
      <c r="R483" t="s">
        <v>142</v>
      </c>
      <c r="S483" t="s">
        <v>8</v>
      </c>
      <c r="T483" s="1">
        <v>0</v>
      </c>
      <c r="U483" s="1">
        <v>0</v>
      </c>
      <c r="V483" s="1">
        <v>0</v>
      </c>
      <c r="W483" s="1">
        <v>0</v>
      </c>
      <c r="X483" s="1">
        <v>0</v>
      </c>
      <c r="Y483" s="1">
        <v>0</v>
      </c>
      <c r="Z483" s="1">
        <v>0</v>
      </c>
      <c r="AA483" s="1">
        <v>0</v>
      </c>
      <c r="AB483" s="1">
        <v>0</v>
      </c>
      <c r="AC483" s="1">
        <v>0</v>
      </c>
      <c r="AD483" s="1">
        <v>0</v>
      </c>
      <c r="AE483" s="1">
        <v>0</v>
      </c>
      <c r="AF483" s="1">
        <v>0</v>
      </c>
      <c r="AG483" s="1">
        <v>0</v>
      </c>
      <c r="AH483" s="1">
        <v>0</v>
      </c>
      <c r="AI483" s="1">
        <v>0</v>
      </c>
      <c r="AJ483" s="1">
        <v>0</v>
      </c>
      <c r="AK483" s="1">
        <v>0</v>
      </c>
      <c r="AL483" s="1">
        <v>0</v>
      </c>
      <c r="AM483" s="1">
        <v>0</v>
      </c>
      <c r="AN483" s="1">
        <v>0</v>
      </c>
      <c r="AO483" s="1">
        <v>0</v>
      </c>
      <c r="AP483" s="1">
        <v>0</v>
      </c>
      <c r="AQ483" s="1">
        <v>0</v>
      </c>
      <c r="AR483" s="2">
        <v>0</v>
      </c>
      <c r="AS483" s="2">
        <v>0</v>
      </c>
      <c r="AT483" s="2">
        <v>0</v>
      </c>
      <c r="AU483" s="2">
        <v>0</v>
      </c>
      <c r="AV483" s="2">
        <v>0</v>
      </c>
      <c r="AW483" s="2">
        <v>0</v>
      </c>
      <c r="AX483" s="2">
        <v>0</v>
      </c>
      <c r="AY483" s="2">
        <v>0</v>
      </c>
      <c r="AZ483" s="2">
        <v>0</v>
      </c>
      <c r="BA483" s="2">
        <v>0</v>
      </c>
      <c r="BB483" s="2">
        <v>0</v>
      </c>
      <c r="BC483" s="2">
        <v>0</v>
      </c>
      <c r="BD483" s="1">
        <v>2938</v>
      </c>
      <c r="BE483" s="1">
        <v>3144</v>
      </c>
      <c r="BF483" s="1">
        <v>3484</v>
      </c>
      <c r="BG483" s="1">
        <v>4177</v>
      </c>
      <c r="BH483" s="1">
        <v>3409</v>
      </c>
      <c r="BI483" s="1">
        <v>1555</v>
      </c>
      <c r="BJ483" s="1">
        <v>1344</v>
      </c>
      <c r="BK483" s="1">
        <v>1853</v>
      </c>
      <c r="BL483" s="1">
        <v>1778</v>
      </c>
      <c r="BM483" s="1">
        <v>2649</v>
      </c>
      <c r="BN483" s="1">
        <v>3646</v>
      </c>
      <c r="BO483" s="1">
        <v>3906</v>
      </c>
      <c r="BP483" s="1">
        <v>2938</v>
      </c>
      <c r="BQ483" s="1">
        <v>3144</v>
      </c>
      <c r="BR483" s="1">
        <v>3484</v>
      </c>
      <c r="BS483" s="1">
        <v>4177</v>
      </c>
      <c r="BT483" s="1">
        <v>3409</v>
      </c>
      <c r="BU483" s="1">
        <v>1555</v>
      </c>
      <c r="BV483" s="1">
        <v>1344</v>
      </c>
      <c r="BW483" s="1">
        <v>1853</v>
      </c>
      <c r="BX483" s="1">
        <v>1778</v>
      </c>
      <c r="BY483" s="1">
        <v>2649</v>
      </c>
      <c r="BZ483" s="1">
        <v>3646</v>
      </c>
      <c r="CA483" s="1">
        <v>3906</v>
      </c>
      <c r="CB483" s="1">
        <v>322.738</v>
      </c>
      <c r="CC483" s="1">
        <v>345.37900000000002</v>
      </c>
      <c r="CD483" s="1">
        <v>382.73599999999999</v>
      </c>
      <c r="CE483" s="1">
        <v>458.85199999999998</v>
      </c>
      <c r="CF483" s="1">
        <v>374.488</v>
      </c>
      <c r="CG483" s="1">
        <v>170.857</v>
      </c>
      <c r="CH483" s="1">
        <v>147.65</v>
      </c>
      <c r="CI483" s="1">
        <v>203.524</v>
      </c>
      <c r="CJ483" s="1">
        <v>195.249</v>
      </c>
      <c r="CK483" s="1">
        <v>291.01400000000001</v>
      </c>
      <c r="CL483" s="1">
        <v>400.49799999999999</v>
      </c>
      <c r="CM483" s="1">
        <v>429.01499999999999</v>
      </c>
      <c r="CN483" s="1">
        <v>0</v>
      </c>
      <c r="CO483" s="1">
        <v>0</v>
      </c>
      <c r="CP483" s="1">
        <v>33883</v>
      </c>
      <c r="CQ483" s="1">
        <v>33883</v>
      </c>
      <c r="CR483" s="1">
        <v>3722</v>
      </c>
      <c r="CS483">
        <v>2018</v>
      </c>
      <c r="CT483">
        <v>9103.4390112842557</v>
      </c>
      <c r="CV483">
        <v>0</v>
      </c>
      <c r="CW483">
        <v>0</v>
      </c>
    </row>
    <row r="484" spans="1:101">
      <c r="A484" s="100">
        <v>3753</v>
      </c>
      <c r="B484" t="s">
        <v>108</v>
      </c>
      <c r="C484" t="s">
        <v>109</v>
      </c>
      <c r="D484" t="s">
        <v>397</v>
      </c>
      <c r="E484" t="s">
        <v>398</v>
      </c>
      <c r="F484">
        <v>1299</v>
      </c>
      <c r="G484" s="103" t="s">
        <v>273</v>
      </c>
      <c r="H484" t="s">
        <v>113</v>
      </c>
      <c r="I484" t="s">
        <v>114</v>
      </c>
      <c r="J484" t="s">
        <v>8</v>
      </c>
      <c r="K484">
        <v>22</v>
      </c>
      <c r="L484">
        <v>1</v>
      </c>
      <c r="M484" t="s">
        <v>131</v>
      </c>
      <c r="N484" t="s">
        <v>235</v>
      </c>
      <c r="O484" t="s">
        <v>226</v>
      </c>
      <c r="P484" t="s">
        <v>236</v>
      </c>
      <c r="Q484" t="s">
        <v>118</v>
      </c>
      <c r="R484" t="s">
        <v>142</v>
      </c>
      <c r="S484" t="s">
        <v>8</v>
      </c>
      <c r="T484" s="1">
        <v>0</v>
      </c>
      <c r="U484" s="1">
        <v>0</v>
      </c>
      <c r="V484" s="1">
        <v>0</v>
      </c>
      <c r="W484" s="1">
        <v>0</v>
      </c>
      <c r="X484" s="1">
        <v>0</v>
      </c>
      <c r="Y484" s="1">
        <v>0</v>
      </c>
      <c r="Z484" s="1">
        <v>0</v>
      </c>
      <c r="AA484" s="1">
        <v>0</v>
      </c>
      <c r="AB484" s="1">
        <v>0</v>
      </c>
      <c r="AC484" s="1">
        <v>0</v>
      </c>
      <c r="AD484" s="1">
        <v>0</v>
      </c>
      <c r="AE484" s="1">
        <v>0</v>
      </c>
      <c r="AF484" s="1">
        <v>0</v>
      </c>
      <c r="AG484" s="1">
        <v>0</v>
      </c>
      <c r="AH484" s="1">
        <v>0</v>
      </c>
      <c r="AI484" s="1">
        <v>0</v>
      </c>
      <c r="AJ484" s="1">
        <v>0</v>
      </c>
      <c r="AK484" s="1">
        <v>0</v>
      </c>
      <c r="AL484" s="1">
        <v>0</v>
      </c>
      <c r="AM484" s="1">
        <v>0</v>
      </c>
      <c r="AN484" s="1">
        <v>0</v>
      </c>
      <c r="AO484" s="1">
        <v>0</v>
      </c>
      <c r="AP484" s="1">
        <v>0</v>
      </c>
      <c r="AQ484" s="1">
        <v>0</v>
      </c>
      <c r="AR484" s="2">
        <v>0</v>
      </c>
      <c r="AS484" s="2">
        <v>0</v>
      </c>
      <c r="AT484" s="2">
        <v>0</v>
      </c>
      <c r="AU484" s="2">
        <v>0</v>
      </c>
      <c r="AV484" s="2">
        <v>0</v>
      </c>
      <c r="AW484" s="2">
        <v>0</v>
      </c>
      <c r="AX484" s="2">
        <v>0</v>
      </c>
      <c r="AY484" s="2">
        <v>0</v>
      </c>
      <c r="AZ484" s="2">
        <v>0</v>
      </c>
      <c r="BA484" s="2">
        <v>0</v>
      </c>
      <c r="BB484" s="2">
        <v>0</v>
      </c>
      <c r="BC484" s="2">
        <v>0</v>
      </c>
      <c r="BD484" s="1">
        <v>2662</v>
      </c>
      <c r="BE484" s="1">
        <v>2849</v>
      </c>
      <c r="BF484" s="1">
        <v>3157</v>
      </c>
      <c r="BG484" s="1">
        <v>3785</v>
      </c>
      <c r="BH484" s="1">
        <v>3089</v>
      </c>
      <c r="BI484" s="1">
        <v>1409</v>
      </c>
      <c r="BJ484" s="1">
        <v>1218</v>
      </c>
      <c r="BK484" s="1">
        <v>1679</v>
      </c>
      <c r="BL484" s="1">
        <v>1610</v>
      </c>
      <c r="BM484" s="1">
        <v>2400</v>
      </c>
      <c r="BN484" s="1">
        <v>3303</v>
      </c>
      <c r="BO484" s="1">
        <v>3538</v>
      </c>
      <c r="BP484" s="1">
        <v>2662</v>
      </c>
      <c r="BQ484" s="1">
        <v>2849</v>
      </c>
      <c r="BR484" s="1">
        <v>3157</v>
      </c>
      <c r="BS484" s="1">
        <v>3785</v>
      </c>
      <c r="BT484" s="1">
        <v>3089</v>
      </c>
      <c r="BU484" s="1">
        <v>1409</v>
      </c>
      <c r="BV484" s="1">
        <v>1218</v>
      </c>
      <c r="BW484" s="1">
        <v>1679</v>
      </c>
      <c r="BX484" s="1">
        <v>1610</v>
      </c>
      <c r="BY484" s="1">
        <v>2400</v>
      </c>
      <c r="BZ484" s="1">
        <v>3303</v>
      </c>
      <c r="CA484" s="1">
        <v>3538</v>
      </c>
      <c r="CB484" s="1">
        <v>292.39</v>
      </c>
      <c r="CC484" s="1">
        <v>312.90100000000001</v>
      </c>
      <c r="CD484" s="1">
        <v>346.745</v>
      </c>
      <c r="CE484" s="1">
        <v>415.70400000000001</v>
      </c>
      <c r="CF484" s="1">
        <v>339.27300000000002</v>
      </c>
      <c r="CG484" s="1">
        <v>154.79</v>
      </c>
      <c r="CH484" s="1">
        <v>133.76599999999999</v>
      </c>
      <c r="CI484" s="1">
        <v>184.38499999999999</v>
      </c>
      <c r="CJ484" s="1">
        <v>176.88900000000001</v>
      </c>
      <c r="CK484" s="1">
        <v>263.64800000000002</v>
      </c>
      <c r="CL484" s="1">
        <v>362.83699999999999</v>
      </c>
      <c r="CM484" s="1">
        <v>388.67200000000003</v>
      </c>
      <c r="CN484" s="1">
        <v>0</v>
      </c>
      <c r="CO484" s="1">
        <v>0</v>
      </c>
      <c r="CP484" s="1">
        <v>30699</v>
      </c>
      <c r="CQ484" s="1">
        <v>30699</v>
      </c>
      <c r="CR484" s="1">
        <v>3372</v>
      </c>
      <c r="CS484">
        <v>2018</v>
      </c>
      <c r="CT484">
        <v>9104.0925266903923</v>
      </c>
      <c r="CV484">
        <v>0</v>
      </c>
      <c r="CW484">
        <v>0</v>
      </c>
    </row>
    <row r="485" spans="1:101">
      <c r="A485" s="100">
        <v>3762</v>
      </c>
      <c r="B485" t="s">
        <v>108</v>
      </c>
      <c r="C485" t="s">
        <v>109</v>
      </c>
      <c r="D485" t="s">
        <v>400</v>
      </c>
      <c r="E485" t="s">
        <v>401</v>
      </c>
      <c r="F485">
        <v>11359</v>
      </c>
      <c r="G485" s="103" t="s">
        <v>273</v>
      </c>
      <c r="H485" t="s">
        <v>113</v>
      </c>
      <c r="I485" t="s">
        <v>114</v>
      </c>
      <c r="J485" t="s">
        <v>8</v>
      </c>
      <c r="K485">
        <v>22</v>
      </c>
      <c r="L485">
        <v>1</v>
      </c>
      <c r="M485" t="s">
        <v>131</v>
      </c>
      <c r="N485" t="s">
        <v>235</v>
      </c>
      <c r="O485" t="s">
        <v>226</v>
      </c>
      <c r="P485" t="s">
        <v>236</v>
      </c>
      <c r="Q485" t="s">
        <v>118</v>
      </c>
      <c r="R485" t="s">
        <v>142</v>
      </c>
      <c r="S485" t="s">
        <v>8</v>
      </c>
      <c r="T485" s="1">
        <v>0</v>
      </c>
      <c r="U485" s="1">
        <v>0</v>
      </c>
      <c r="V485" s="1">
        <v>0</v>
      </c>
      <c r="W485" s="1">
        <v>0</v>
      </c>
      <c r="X485" s="1">
        <v>0</v>
      </c>
      <c r="Y485" s="1">
        <v>0</v>
      </c>
      <c r="Z485" s="1">
        <v>0</v>
      </c>
      <c r="AA485" s="1">
        <v>0</v>
      </c>
      <c r="AB485" s="1">
        <v>0</v>
      </c>
      <c r="AC485" s="1">
        <v>0</v>
      </c>
      <c r="AD485" s="1">
        <v>0</v>
      </c>
      <c r="AE485" s="1">
        <v>0</v>
      </c>
      <c r="AF485" s="1">
        <v>0</v>
      </c>
      <c r="AG485" s="1">
        <v>0</v>
      </c>
      <c r="AH485" s="1">
        <v>0</v>
      </c>
      <c r="AI485" s="1">
        <v>0</v>
      </c>
      <c r="AJ485" s="1">
        <v>0</v>
      </c>
      <c r="AK485" s="1">
        <v>0</v>
      </c>
      <c r="AL485" s="1">
        <v>0</v>
      </c>
      <c r="AM485" s="1">
        <v>0</v>
      </c>
      <c r="AN485" s="1">
        <v>0</v>
      </c>
      <c r="AO485" s="1">
        <v>0</v>
      </c>
      <c r="AP485" s="1">
        <v>0</v>
      </c>
      <c r="AQ485" s="1">
        <v>0</v>
      </c>
      <c r="AR485" s="2">
        <v>0</v>
      </c>
      <c r="AS485" s="2">
        <v>0</v>
      </c>
      <c r="AT485" s="2">
        <v>0</v>
      </c>
      <c r="AU485" s="2">
        <v>0</v>
      </c>
      <c r="AV485" s="2">
        <v>0</v>
      </c>
      <c r="AW485" s="2">
        <v>0</v>
      </c>
      <c r="AX485" s="2">
        <v>0</v>
      </c>
      <c r="AY485" s="2">
        <v>0</v>
      </c>
      <c r="AZ485" s="2">
        <v>0</v>
      </c>
      <c r="BA485" s="2">
        <v>0</v>
      </c>
      <c r="BB485" s="2">
        <v>0</v>
      </c>
      <c r="BC485" s="2">
        <v>0</v>
      </c>
      <c r="BD485" s="1">
        <v>2480</v>
      </c>
      <c r="BE485" s="1">
        <v>2654</v>
      </c>
      <c r="BF485" s="1">
        <v>2941</v>
      </c>
      <c r="BG485" s="1">
        <v>3526</v>
      </c>
      <c r="BH485" s="1">
        <v>2878</v>
      </c>
      <c r="BI485" s="1">
        <v>1313</v>
      </c>
      <c r="BJ485" s="1">
        <v>1135</v>
      </c>
      <c r="BK485" s="1">
        <v>1564</v>
      </c>
      <c r="BL485" s="1">
        <v>1501</v>
      </c>
      <c r="BM485" s="1">
        <v>2237</v>
      </c>
      <c r="BN485" s="1">
        <v>3078</v>
      </c>
      <c r="BO485" s="1">
        <v>3297</v>
      </c>
      <c r="BP485" s="1">
        <v>2480</v>
      </c>
      <c r="BQ485" s="1">
        <v>2654</v>
      </c>
      <c r="BR485" s="1">
        <v>2941</v>
      </c>
      <c r="BS485" s="1">
        <v>3526</v>
      </c>
      <c r="BT485" s="1">
        <v>2878</v>
      </c>
      <c r="BU485" s="1">
        <v>1313</v>
      </c>
      <c r="BV485" s="1">
        <v>1135</v>
      </c>
      <c r="BW485" s="1">
        <v>1564</v>
      </c>
      <c r="BX485" s="1">
        <v>1501</v>
      </c>
      <c r="BY485" s="1">
        <v>2237</v>
      </c>
      <c r="BZ485" s="1">
        <v>3078</v>
      </c>
      <c r="CA485" s="1">
        <v>3297</v>
      </c>
      <c r="CB485" s="1">
        <v>272.44600000000003</v>
      </c>
      <c r="CC485" s="1">
        <v>291.55799999999999</v>
      </c>
      <c r="CD485" s="1">
        <v>323.09399999999999</v>
      </c>
      <c r="CE485" s="1">
        <v>387.34899999999999</v>
      </c>
      <c r="CF485" s="1">
        <v>316.13200000000001</v>
      </c>
      <c r="CG485" s="1">
        <v>144.232</v>
      </c>
      <c r="CH485" s="1">
        <v>124.642</v>
      </c>
      <c r="CI485" s="1">
        <v>171.809</v>
      </c>
      <c r="CJ485" s="1">
        <v>164.82400000000001</v>
      </c>
      <c r="CK485" s="1">
        <v>245.66499999999999</v>
      </c>
      <c r="CL485" s="1">
        <v>338.08800000000002</v>
      </c>
      <c r="CM485" s="1">
        <v>362.161</v>
      </c>
      <c r="CN485" s="1">
        <v>0</v>
      </c>
      <c r="CO485" s="1">
        <v>0</v>
      </c>
      <c r="CP485" s="1">
        <v>28604</v>
      </c>
      <c r="CQ485" s="1">
        <v>28604</v>
      </c>
      <c r="CR485" s="1">
        <v>3142</v>
      </c>
      <c r="CS485">
        <v>2018</v>
      </c>
      <c r="CT485">
        <v>9103.7555697008283</v>
      </c>
      <c r="CV485">
        <v>0</v>
      </c>
      <c r="CW485">
        <v>0</v>
      </c>
    </row>
    <row r="486" spans="1:101">
      <c r="A486" s="100">
        <v>3764</v>
      </c>
      <c r="B486" t="s">
        <v>108</v>
      </c>
      <c r="C486" t="s">
        <v>109</v>
      </c>
      <c r="D486" t="s">
        <v>402</v>
      </c>
      <c r="E486" t="s">
        <v>277</v>
      </c>
      <c r="F486">
        <v>12989</v>
      </c>
      <c r="G486" s="103" t="s">
        <v>273</v>
      </c>
      <c r="H486" t="s">
        <v>113</v>
      </c>
      <c r="I486" t="s">
        <v>114</v>
      </c>
      <c r="J486" t="s">
        <v>8</v>
      </c>
      <c r="K486">
        <v>22</v>
      </c>
      <c r="L486">
        <v>1</v>
      </c>
      <c r="M486" t="s">
        <v>131</v>
      </c>
      <c r="N486" t="s">
        <v>235</v>
      </c>
      <c r="O486" t="s">
        <v>226</v>
      </c>
      <c r="P486" t="s">
        <v>236</v>
      </c>
      <c r="Q486" t="s">
        <v>118</v>
      </c>
      <c r="R486" t="s">
        <v>142</v>
      </c>
      <c r="S486" t="s">
        <v>8</v>
      </c>
      <c r="T486" s="1">
        <v>0</v>
      </c>
      <c r="U486" s="1">
        <v>0</v>
      </c>
      <c r="V486" s="1">
        <v>0</v>
      </c>
      <c r="W486" s="1">
        <v>0</v>
      </c>
      <c r="X486" s="1">
        <v>0</v>
      </c>
      <c r="Y486" s="1">
        <v>0</v>
      </c>
      <c r="Z486" s="1">
        <v>0</v>
      </c>
      <c r="AA486" s="1">
        <v>0</v>
      </c>
      <c r="AB486" s="1">
        <v>0</v>
      </c>
      <c r="AC486" s="1">
        <v>0</v>
      </c>
      <c r="AD486" s="1">
        <v>0</v>
      </c>
      <c r="AE486" s="1">
        <v>0</v>
      </c>
      <c r="AF486" s="1">
        <v>0</v>
      </c>
      <c r="AG486" s="1">
        <v>0</v>
      </c>
      <c r="AH486" s="1">
        <v>0</v>
      </c>
      <c r="AI486" s="1">
        <v>0</v>
      </c>
      <c r="AJ486" s="1">
        <v>0</v>
      </c>
      <c r="AK486" s="1">
        <v>0</v>
      </c>
      <c r="AL486" s="1">
        <v>0</v>
      </c>
      <c r="AM486" s="1">
        <v>0</v>
      </c>
      <c r="AN486" s="1">
        <v>0</v>
      </c>
      <c r="AO486" s="1">
        <v>0</v>
      </c>
      <c r="AP486" s="1">
        <v>0</v>
      </c>
      <c r="AQ486" s="1">
        <v>0</v>
      </c>
      <c r="AR486" s="2">
        <v>0</v>
      </c>
      <c r="AS486" s="2">
        <v>0</v>
      </c>
      <c r="AT486" s="2">
        <v>0</v>
      </c>
      <c r="AU486" s="2">
        <v>0</v>
      </c>
      <c r="AV486" s="2">
        <v>0</v>
      </c>
      <c r="AW486" s="2">
        <v>0</v>
      </c>
      <c r="AX486" s="2">
        <v>0</v>
      </c>
      <c r="AY486" s="2">
        <v>0</v>
      </c>
      <c r="AZ486" s="2">
        <v>0</v>
      </c>
      <c r="BA486" s="2">
        <v>0</v>
      </c>
      <c r="BB486" s="2">
        <v>0</v>
      </c>
      <c r="BC486" s="2">
        <v>0</v>
      </c>
      <c r="BD486" s="1">
        <v>2808</v>
      </c>
      <c r="BE486" s="1">
        <v>3005</v>
      </c>
      <c r="BF486" s="1">
        <v>3330</v>
      </c>
      <c r="BG486" s="1">
        <v>3992</v>
      </c>
      <c r="BH486" s="1">
        <v>3258</v>
      </c>
      <c r="BI486" s="1">
        <v>1487</v>
      </c>
      <c r="BJ486" s="1">
        <v>1285</v>
      </c>
      <c r="BK486" s="1">
        <v>1771</v>
      </c>
      <c r="BL486" s="1">
        <v>1699</v>
      </c>
      <c r="BM486" s="1">
        <v>2532</v>
      </c>
      <c r="BN486" s="1">
        <v>3485</v>
      </c>
      <c r="BO486" s="1">
        <v>3733</v>
      </c>
      <c r="BP486" s="1">
        <v>2808</v>
      </c>
      <c r="BQ486" s="1">
        <v>3005</v>
      </c>
      <c r="BR486" s="1">
        <v>3330</v>
      </c>
      <c r="BS486" s="1">
        <v>3992</v>
      </c>
      <c r="BT486" s="1">
        <v>3258</v>
      </c>
      <c r="BU486" s="1">
        <v>1487</v>
      </c>
      <c r="BV486" s="1">
        <v>1285</v>
      </c>
      <c r="BW486" s="1">
        <v>1771</v>
      </c>
      <c r="BX486" s="1">
        <v>1699</v>
      </c>
      <c r="BY486" s="1">
        <v>2532</v>
      </c>
      <c r="BZ486" s="1">
        <v>3485</v>
      </c>
      <c r="CA486" s="1">
        <v>3733</v>
      </c>
      <c r="CB486" s="1">
        <v>308.43</v>
      </c>
      <c r="CC486" s="1">
        <v>330.06799999999998</v>
      </c>
      <c r="CD486" s="1">
        <v>365.76900000000001</v>
      </c>
      <c r="CE486" s="1">
        <v>438.51100000000002</v>
      </c>
      <c r="CF486" s="1">
        <v>357.887</v>
      </c>
      <c r="CG486" s="1">
        <v>163.28200000000001</v>
      </c>
      <c r="CH486" s="1">
        <v>141.10400000000001</v>
      </c>
      <c r="CI486" s="1">
        <v>194.50200000000001</v>
      </c>
      <c r="CJ486" s="1">
        <v>186.59399999999999</v>
      </c>
      <c r="CK486" s="1">
        <v>278.113</v>
      </c>
      <c r="CL486" s="1">
        <v>382.74400000000003</v>
      </c>
      <c r="CM486" s="1">
        <v>409.99599999999998</v>
      </c>
      <c r="CN486" s="1">
        <v>0</v>
      </c>
      <c r="CO486" s="1">
        <v>0</v>
      </c>
      <c r="CP486" s="1">
        <v>32385</v>
      </c>
      <c r="CQ486" s="1">
        <v>32385</v>
      </c>
      <c r="CR486" s="1">
        <v>3557</v>
      </c>
      <c r="CS486">
        <v>2018</v>
      </c>
      <c r="CT486">
        <v>9104.5825133539493</v>
      </c>
      <c r="CV486">
        <v>0</v>
      </c>
      <c r="CW486">
        <v>0</v>
      </c>
    </row>
    <row r="487" spans="1:101">
      <c r="A487" s="100">
        <v>3765</v>
      </c>
      <c r="B487" t="s">
        <v>108</v>
      </c>
      <c r="C487" t="s">
        <v>109</v>
      </c>
      <c r="D487" t="s">
        <v>403</v>
      </c>
      <c r="E487" t="s">
        <v>277</v>
      </c>
      <c r="F487">
        <v>12989</v>
      </c>
      <c r="G487" s="103" t="s">
        <v>273</v>
      </c>
      <c r="H487" t="s">
        <v>113</v>
      </c>
      <c r="I487" t="s">
        <v>114</v>
      </c>
      <c r="J487" t="s">
        <v>8</v>
      </c>
      <c r="K487">
        <v>22</v>
      </c>
      <c r="L487">
        <v>1</v>
      </c>
      <c r="M487" t="s">
        <v>131</v>
      </c>
      <c r="N487" t="s">
        <v>235</v>
      </c>
      <c r="O487" t="s">
        <v>226</v>
      </c>
      <c r="P487" t="s">
        <v>236</v>
      </c>
      <c r="Q487" t="s">
        <v>118</v>
      </c>
      <c r="R487" t="s">
        <v>142</v>
      </c>
      <c r="S487" t="s">
        <v>8</v>
      </c>
      <c r="T487" s="1">
        <v>0</v>
      </c>
      <c r="U487" s="1">
        <v>0</v>
      </c>
      <c r="V487" s="1">
        <v>0</v>
      </c>
      <c r="W487" s="1">
        <v>0</v>
      </c>
      <c r="X487" s="1">
        <v>0</v>
      </c>
      <c r="Y487" s="1">
        <v>0</v>
      </c>
      <c r="Z487" s="1">
        <v>0</v>
      </c>
      <c r="AA487" s="1">
        <v>0</v>
      </c>
      <c r="AB487" s="1">
        <v>0</v>
      </c>
      <c r="AC487" s="1">
        <v>0</v>
      </c>
      <c r="AD487" s="1">
        <v>0</v>
      </c>
      <c r="AE487" s="1">
        <v>0</v>
      </c>
      <c r="AF487" s="1">
        <v>0</v>
      </c>
      <c r="AG487" s="1">
        <v>0</v>
      </c>
      <c r="AH487" s="1">
        <v>0</v>
      </c>
      <c r="AI487" s="1">
        <v>0</v>
      </c>
      <c r="AJ487" s="1">
        <v>0</v>
      </c>
      <c r="AK487" s="1">
        <v>0</v>
      </c>
      <c r="AL487" s="1">
        <v>0</v>
      </c>
      <c r="AM487" s="1">
        <v>0</v>
      </c>
      <c r="AN487" s="1">
        <v>0</v>
      </c>
      <c r="AO487" s="1">
        <v>0</v>
      </c>
      <c r="AP487" s="1">
        <v>0</v>
      </c>
      <c r="AQ487" s="1">
        <v>0</v>
      </c>
      <c r="AR487" s="2">
        <v>0</v>
      </c>
      <c r="AS487" s="2">
        <v>0</v>
      </c>
      <c r="AT487" s="2">
        <v>0</v>
      </c>
      <c r="AU487" s="2">
        <v>0</v>
      </c>
      <c r="AV487" s="2">
        <v>0</v>
      </c>
      <c r="AW487" s="2">
        <v>0</v>
      </c>
      <c r="AX487" s="2">
        <v>0</v>
      </c>
      <c r="AY487" s="2">
        <v>0</v>
      </c>
      <c r="AZ487" s="2">
        <v>0</v>
      </c>
      <c r="BA487" s="2">
        <v>0</v>
      </c>
      <c r="BB487" s="2">
        <v>0</v>
      </c>
      <c r="BC487" s="2">
        <v>0</v>
      </c>
      <c r="BD487" s="1">
        <v>1108</v>
      </c>
      <c r="BE487" s="1">
        <v>1185</v>
      </c>
      <c r="BF487" s="1">
        <v>1313</v>
      </c>
      <c r="BG487" s="1">
        <v>1575</v>
      </c>
      <c r="BH487" s="1">
        <v>1285</v>
      </c>
      <c r="BI487" s="1">
        <v>586</v>
      </c>
      <c r="BJ487" s="1">
        <v>507</v>
      </c>
      <c r="BK487" s="1">
        <v>698</v>
      </c>
      <c r="BL487" s="1">
        <v>670</v>
      </c>
      <c r="BM487" s="1">
        <v>999</v>
      </c>
      <c r="BN487" s="1">
        <v>1374</v>
      </c>
      <c r="BO487" s="1">
        <v>1472</v>
      </c>
      <c r="BP487" s="1">
        <v>1108</v>
      </c>
      <c r="BQ487" s="1">
        <v>1185</v>
      </c>
      <c r="BR487" s="1">
        <v>1313</v>
      </c>
      <c r="BS487" s="1">
        <v>1575</v>
      </c>
      <c r="BT487" s="1">
        <v>1285</v>
      </c>
      <c r="BU487" s="1">
        <v>586</v>
      </c>
      <c r="BV487" s="1">
        <v>507</v>
      </c>
      <c r="BW487" s="1">
        <v>698</v>
      </c>
      <c r="BX487" s="1">
        <v>670</v>
      </c>
      <c r="BY487" s="1">
        <v>999</v>
      </c>
      <c r="BZ487" s="1">
        <v>1374</v>
      </c>
      <c r="CA487" s="1">
        <v>1472</v>
      </c>
      <c r="CB487" s="1">
        <v>121.655</v>
      </c>
      <c r="CC487" s="1">
        <v>130.19</v>
      </c>
      <c r="CD487" s="1">
        <v>144.27199999999999</v>
      </c>
      <c r="CE487" s="1">
        <v>172.96299999999999</v>
      </c>
      <c r="CF487" s="1">
        <v>141.16300000000001</v>
      </c>
      <c r="CG487" s="1">
        <v>64.403999999999996</v>
      </c>
      <c r="CH487" s="1">
        <v>55.655999999999999</v>
      </c>
      <c r="CI487" s="1">
        <v>76.718000000000004</v>
      </c>
      <c r="CJ487" s="1">
        <v>73.599000000000004</v>
      </c>
      <c r="CK487" s="1">
        <v>109.697</v>
      </c>
      <c r="CL487" s="1">
        <v>150.96700000000001</v>
      </c>
      <c r="CM487" s="1">
        <v>161.71600000000001</v>
      </c>
      <c r="CN487" s="1">
        <v>0</v>
      </c>
      <c r="CO487" s="1">
        <v>0</v>
      </c>
      <c r="CP487" s="1">
        <v>12772</v>
      </c>
      <c r="CQ487" s="1">
        <v>12772</v>
      </c>
      <c r="CR487" s="1">
        <v>1403</v>
      </c>
      <c r="CS487">
        <v>2018</v>
      </c>
      <c r="CT487">
        <v>9103.3499643620817</v>
      </c>
      <c r="CV487">
        <v>0</v>
      </c>
      <c r="CW487">
        <v>0</v>
      </c>
    </row>
    <row r="488" spans="1:101">
      <c r="A488" s="100">
        <v>6012</v>
      </c>
      <c r="B488" t="s">
        <v>108</v>
      </c>
      <c r="C488" t="s">
        <v>109</v>
      </c>
      <c r="D488" t="s">
        <v>404</v>
      </c>
      <c r="E488" t="s">
        <v>337</v>
      </c>
      <c r="F488">
        <v>61122</v>
      </c>
      <c r="G488" s="103" t="s">
        <v>112</v>
      </c>
      <c r="H488" t="s">
        <v>113</v>
      </c>
      <c r="I488" t="s">
        <v>114</v>
      </c>
      <c r="J488" t="s">
        <v>8</v>
      </c>
      <c r="K488">
        <v>22</v>
      </c>
      <c r="L488">
        <v>2</v>
      </c>
      <c r="M488" t="s">
        <v>115</v>
      </c>
      <c r="N488" t="s">
        <v>235</v>
      </c>
      <c r="O488" t="s">
        <v>226</v>
      </c>
      <c r="P488" t="s">
        <v>236</v>
      </c>
      <c r="Q488" t="s">
        <v>118</v>
      </c>
      <c r="R488" t="s">
        <v>142</v>
      </c>
      <c r="S488" t="s">
        <v>8</v>
      </c>
      <c r="T488" s="1">
        <v>0</v>
      </c>
      <c r="U488" s="1">
        <v>0</v>
      </c>
      <c r="V488" s="1">
        <v>0</v>
      </c>
      <c r="W488" s="1">
        <v>0</v>
      </c>
      <c r="X488" s="1">
        <v>0</v>
      </c>
      <c r="Y488" s="1">
        <v>0</v>
      </c>
      <c r="Z488" s="1">
        <v>0</v>
      </c>
      <c r="AA488" s="1">
        <v>0</v>
      </c>
      <c r="AB488" s="1">
        <v>0</v>
      </c>
      <c r="AC488" s="1">
        <v>0</v>
      </c>
      <c r="AD488" s="1">
        <v>0</v>
      </c>
      <c r="AE488" s="1">
        <v>0</v>
      </c>
      <c r="AF488" s="1">
        <v>0</v>
      </c>
      <c r="AG488" s="1">
        <v>0</v>
      </c>
      <c r="AH488" s="1">
        <v>0</v>
      </c>
      <c r="AI488" s="1">
        <v>0</v>
      </c>
      <c r="AJ488" s="1">
        <v>0</v>
      </c>
      <c r="AK488" s="1">
        <v>0</v>
      </c>
      <c r="AL488" s="1">
        <v>0</v>
      </c>
      <c r="AM488" s="1">
        <v>0</v>
      </c>
      <c r="AN488" s="1">
        <v>0</v>
      </c>
      <c r="AO488" s="1">
        <v>0</v>
      </c>
      <c r="AP488" s="1">
        <v>0</v>
      </c>
      <c r="AQ488" s="1">
        <v>0</v>
      </c>
      <c r="AR488" s="2">
        <v>0</v>
      </c>
      <c r="AS488" s="2">
        <v>0</v>
      </c>
      <c r="AT488" s="2">
        <v>0</v>
      </c>
      <c r="AU488" s="2">
        <v>0</v>
      </c>
      <c r="AV488" s="2">
        <v>0</v>
      </c>
      <c r="AW488" s="2">
        <v>0</v>
      </c>
      <c r="AX488" s="2">
        <v>0</v>
      </c>
      <c r="AY488" s="2">
        <v>0</v>
      </c>
      <c r="AZ488" s="2">
        <v>0</v>
      </c>
      <c r="BA488" s="2">
        <v>0</v>
      </c>
      <c r="BB488" s="2">
        <v>0</v>
      </c>
      <c r="BC488" s="2">
        <v>0</v>
      </c>
      <c r="BD488" s="1">
        <v>27810</v>
      </c>
      <c r="BE488" s="1">
        <v>29760</v>
      </c>
      <c r="BF488" s="1">
        <v>32979</v>
      </c>
      <c r="BG488" s="1">
        <v>39538</v>
      </c>
      <c r="BH488" s="1">
        <v>32269</v>
      </c>
      <c r="BI488" s="1">
        <v>14722</v>
      </c>
      <c r="BJ488" s="1">
        <v>12723</v>
      </c>
      <c r="BK488" s="1">
        <v>17537</v>
      </c>
      <c r="BL488" s="1">
        <v>16824</v>
      </c>
      <c r="BM488" s="1">
        <v>25076</v>
      </c>
      <c r="BN488" s="1">
        <v>34510</v>
      </c>
      <c r="BO488" s="1">
        <v>36967</v>
      </c>
      <c r="BP488" s="1">
        <v>27810</v>
      </c>
      <c r="BQ488" s="1">
        <v>29760</v>
      </c>
      <c r="BR488" s="1">
        <v>32979</v>
      </c>
      <c r="BS488" s="1">
        <v>39538</v>
      </c>
      <c r="BT488" s="1">
        <v>32269</v>
      </c>
      <c r="BU488" s="1">
        <v>14722</v>
      </c>
      <c r="BV488" s="1">
        <v>12723</v>
      </c>
      <c r="BW488" s="1">
        <v>17537</v>
      </c>
      <c r="BX488" s="1">
        <v>16824</v>
      </c>
      <c r="BY488" s="1">
        <v>25076</v>
      </c>
      <c r="BZ488" s="1">
        <v>34510</v>
      </c>
      <c r="CA488" s="1">
        <v>36967</v>
      </c>
      <c r="CB488" s="1">
        <v>3054.6529999999998</v>
      </c>
      <c r="CC488" s="1">
        <v>3268.9430000000002</v>
      </c>
      <c r="CD488" s="1">
        <v>3622.5210000000002</v>
      </c>
      <c r="CE488" s="1">
        <v>4342.9440000000004</v>
      </c>
      <c r="CF488" s="1">
        <v>3544.4589999999998</v>
      </c>
      <c r="CG488" s="1">
        <v>1617.124</v>
      </c>
      <c r="CH488" s="1">
        <v>1397.4770000000001</v>
      </c>
      <c r="CI488" s="1">
        <v>1926.3140000000001</v>
      </c>
      <c r="CJ488" s="1">
        <v>1847.9960000000001</v>
      </c>
      <c r="CK488" s="1">
        <v>2754.3919999999998</v>
      </c>
      <c r="CL488" s="1">
        <v>3790.6370000000002</v>
      </c>
      <c r="CM488" s="1">
        <v>4060.54</v>
      </c>
      <c r="CN488" s="1">
        <v>0</v>
      </c>
      <c r="CO488" s="1">
        <v>0</v>
      </c>
      <c r="CP488" s="1">
        <v>320715</v>
      </c>
      <c r="CQ488" s="1">
        <v>320715</v>
      </c>
      <c r="CR488" s="1">
        <v>35228</v>
      </c>
      <c r="CS488">
        <v>2018</v>
      </c>
      <c r="CT488">
        <v>9103.9797888043595</v>
      </c>
      <c r="CV488">
        <v>0</v>
      </c>
      <c r="CW488">
        <v>0</v>
      </c>
    </row>
    <row r="489" spans="1:101">
      <c r="A489" s="100">
        <v>6047</v>
      </c>
      <c r="B489" t="s">
        <v>108</v>
      </c>
      <c r="C489" t="s">
        <v>109</v>
      </c>
      <c r="D489" t="s">
        <v>405</v>
      </c>
      <c r="E489" t="s">
        <v>337</v>
      </c>
      <c r="F489">
        <v>61122</v>
      </c>
      <c r="G489" s="103" t="s">
        <v>112</v>
      </c>
      <c r="H489" t="s">
        <v>113</v>
      </c>
      <c r="I489" t="s">
        <v>114</v>
      </c>
      <c r="J489" t="s">
        <v>8</v>
      </c>
      <c r="K489">
        <v>22</v>
      </c>
      <c r="L489">
        <v>2</v>
      </c>
      <c r="M489" t="s">
        <v>115</v>
      </c>
      <c r="N489" t="s">
        <v>235</v>
      </c>
      <c r="O489" t="s">
        <v>226</v>
      </c>
      <c r="P489" t="s">
        <v>236</v>
      </c>
      <c r="Q489" t="s">
        <v>118</v>
      </c>
      <c r="R489" t="s">
        <v>142</v>
      </c>
      <c r="S489" t="s">
        <v>8</v>
      </c>
      <c r="T489" s="1">
        <v>0</v>
      </c>
      <c r="U489" s="1">
        <v>0</v>
      </c>
      <c r="V489" s="1">
        <v>0</v>
      </c>
      <c r="W489" s="1">
        <v>0</v>
      </c>
      <c r="X489" s="1">
        <v>0</v>
      </c>
      <c r="Y489" s="1">
        <v>0</v>
      </c>
      <c r="Z489" s="1">
        <v>0</v>
      </c>
      <c r="AA489" s="1">
        <v>0</v>
      </c>
      <c r="AB489" s="1">
        <v>0</v>
      </c>
      <c r="AC489" s="1">
        <v>0</v>
      </c>
      <c r="AD489" s="1">
        <v>0</v>
      </c>
      <c r="AE489" s="1">
        <v>0</v>
      </c>
      <c r="AF489" s="1">
        <v>0</v>
      </c>
      <c r="AG489" s="1">
        <v>0</v>
      </c>
      <c r="AH489" s="1">
        <v>0</v>
      </c>
      <c r="AI489" s="1">
        <v>0</v>
      </c>
      <c r="AJ489" s="1">
        <v>0</v>
      </c>
      <c r="AK489" s="1">
        <v>0</v>
      </c>
      <c r="AL489" s="1">
        <v>0</v>
      </c>
      <c r="AM489" s="1">
        <v>0</v>
      </c>
      <c r="AN489" s="1">
        <v>0</v>
      </c>
      <c r="AO489" s="1">
        <v>0</v>
      </c>
      <c r="AP489" s="1">
        <v>0</v>
      </c>
      <c r="AQ489" s="1">
        <v>0</v>
      </c>
      <c r="AR489" s="2">
        <v>0</v>
      </c>
      <c r="AS489" s="2">
        <v>0</v>
      </c>
      <c r="AT489" s="2">
        <v>0</v>
      </c>
      <c r="AU489" s="2">
        <v>0</v>
      </c>
      <c r="AV489" s="2">
        <v>0</v>
      </c>
      <c r="AW489" s="2">
        <v>0</v>
      </c>
      <c r="AX489" s="2">
        <v>0</v>
      </c>
      <c r="AY489" s="2">
        <v>0</v>
      </c>
      <c r="AZ489" s="2">
        <v>0</v>
      </c>
      <c r="BA489" s="2">
        <v>0</v>
      </c>
      <c r="BB489" s="2">
        <v>0</v>
      </c>
      <c r="BC489" s="2">
        <v>0</v>
      </c>
      <c r="BD489" s="1">
        <v>28091</v>
      </c>
      <c r="BE489" s="1">
        <v>30062</v>
      </c>
      <c r="BF489" s="1">
        <v>33314</v>
      </c>
      <c r="BG489" s="1">
        <v>39939</v>
      </c>
      <c r="BH489" s="1">
        <v>32596</v>
      </c>
      <c r="BI489" s="1">
        <v>14871</v>
      </c>
      <c r="BJ489" s="1">
        <v>12852</v>
      </c>
      <c r="BK489" s="1">
        <v>17715</v>
      </c>
      <c r="BL489" s="1">
        <v>16995</v>
      </c>
      <c r="BM489" s="1">
        <v>25330</v>
      </c>
      <c r="BN489" s="1">
        <v>34860</v>
      </c>
      <c r="BO489" s="1">
        <v>37342</v>
      </c>
      <c r="BP489" s="1">
        <v>28091</v>
      </c>
      <c r="BQ489" s="1">
        <v>30062</v>
      </c>
      <c r="BR489" s="1">
        <v>33314</v>
      </c>
      <c r="BS489" s="1">
        <v>39939</v>
      </c>
      <c r="BT489" s="1">
        <v>32596</v>
      </c>
      <c r="BU489" s="1">
        <v>14871</v>
      </c>
      <c r="BV489" s="1">
        <v>12852</v>
      </c>
      <c r="BW489" s="1">
        <v>17715</v>
      </c>
      <c r="BX489" s="1">
        <v>16995</v>
      </c>
      <c r="BY489" s="1">
        <v>25330</v>
      </c>
      <c r="BZ489" s="1">
        <v>34860</v>
      </c>
      <c r="CA489" s="1">
        <v>37342</v>
      </c>
      <c r="CB489" s="1">
        <v>3085.6089999999999</v>
      </c>
      <c r="CC489" s="1">
        <v>3302.07</v>
      </c>
      <c r="CD489" s="1">
        <v>3659.232</v>
      </c>
      <c r="CE489" s="1">
        <v>4386.9549999999999</v>
      </c>
      <c r="CF489" s="1">
        <v>3580.3780000000002</v>
      </c>
      <c r="CG489" s="1">
        <v>1633.5119999999999</v>
      </c>
      <c r="CH489" s="1">
        <v>1411.6389999999999</v>
      </c>
      <c r="CI489" s="1">
        <v>1945.835</v>
      </c>
      <c r="CJ489" s="1">
        <v>1866.7239999999999</v>
      </c>
      <c r="CK489" s="1">
        <v>2782.3049999999998</v>
      </c>
      <c r="CL489" s="1">
        <v>3829.0509999999999</v>
      </c>
      <c r="CM489" s="1">
        <v>4101.6899999999996</v>
      </c>
      <c r="CN489" s="1">
        <v>0</v>
      </c>
      <c r="CO489" s="1">
        <v>0</v>
      </c>
      <c r="CP489" s="1">
        <v>323967</v>
      </c>
      <c r="CQ489" s="1">
        <v>323967</v>
      </c>
      <c r="CR489" s="1">
        <v>35585</v>
      </c>
      <c r="CS489">
        <v>2018</v>
      </c>
      <c r="CT489">
        <v>9104.0325980047764</v>
      </c>
      <c r="CV489">
        <v>0</v>
      </c>
      <c r="CW489">
        <v>0</v>
      </c>
    </row>
    <row r="490" spans="1:101">
      <c r="A490" s="100">
        <v>6083</v>
      </c>
      <c r="B490" t="s">
        <v>108</v>
      </c>
      <c r="C490" t="s">
        <v>109</v>
      </c>
      <c r="D490" t="s">
        <v>407</v>
      </c>
      <c r="E490" t="s">
        <v>337</v>
      </c>
      <c r="F490">
        <v>61122</v>
      </c>
      <c r="G490" s="103" t="s">
        <v>112</v>
      </c>
      <c r="H490" t="s">
        <v>113</v>
      </c>
      <c r="I490" t="s">
        <v>114</v>
      </c>
      <c r="J490" t="s">
        <v>8</v>
      </c>
      <c r="K490">
        <v>22</v>
      </c>
      <c r="L490">
        <v>2</v>
      </c>
      <c r="M490" t="s">
        <v>115</v>
      </c>
      <c r="N490" t="s">
        <v>235</v>
      </c>
      <c r="O490" t="s">
        <v>226</v>
      </c>
      <c r="P490" t="s">
        <v>236</v>
      </c>
      <c r="Q490" t="s">
        <v>118</v>
      </c>
      <c r="R490" t="s">
        <v>142</v>
      </c>
      <c r="S490" t="s">
        <v>8</v>
      </c>
      <c r="T490" s="1">
        <v>0</v>
      </c>
      <c r="U490" s="1">
        <v>0</v>
      </c>
      <c r="V490" s="1">
        <v>0</v>
      </c>
      <c r="W490" s="1">
        <v>0</v>
      </c>
      <c r="X490" s="1">
        <v>0</v>
      </c>
      <c r="Y490" s="1">
        <v>0</v>
      </c>
      <c r="Z490" s="1">
        <v>0</v>
      </c>
      <c r="AA490" s="1">
        <v>0</v>
      </c>
      <c r="AB490" s="1">
        <v>0</v>
      </c>
      <c r="AC490" s="1">
        <v>0</v>
      </c>
      <c r="AD490" s="1">
        <v>0</v>
      </c>
      <c r="AE490" s="1">
        <v>0</v>
      </c>
      <c r="AF490" s="1">
        <v>0</v>
      </c>
      <c r="AG490" s="1">
        <v>0</v>
      </c>
      <c r="AH490" s="1">
        <v>0</v>
      </c>
      <c r="AI490" s="1">
        <v>0</v>
      </c>
      <c r="AJ490" s="1">
        <v>0</v>
      </c>
      <c r="AK490" s="1">
        <v>0</v>
      </c>
      <c r="AL490" s="1">
        <v>0</v>
      </c>
      <c r="AM490" s="1">
        <v>0</v>
      </c>
      <c r="AN490" s="1">
        <v>0</v>
      </c>
      <c r="AO490" s="1">
        <v>0</v>
      </c>
      <c r="AP490" s="1">
        <v>0</v>
      </c>
      <c r="AQ490" s="1">
        <v>0</v>
      </c>
      <c r="AR490" s="2">
        <v>0</v>
      </c>
      <c r="AS490" s="2">
        <v>0</v>
      </c>
      <c r="AT490" s="2">
        <v>0</v>
      </c>
      <c r="AU490" s="2">
        <v>0</v>
      </c>
      <c r="AV490" s="2">
        <v>0</v>
      </c>
      <c r="AW490" s="2">
        <v>0</v>
      </c>
      <c r="AX490" s="2">
        <v>0</v>
      </c>
      <c r="AY490" s="2">
        <v>0</v>
      </c>
      <c r="AZ490" s="2">
        <v>0</v>
      </c>
      <c r="BA490" s="2">
        <v>0</v>
      </c>
      <c r="BB490" s="2">
        <v>0</v>
      </c>
      <c r="BC490" s="2">
        <v>0</v>
      </c>
      <c r="BD490" s="1">
        <v>26313</v>
      </c>
      <c r="BE490" s="1">
        <v>28159</v>
      </c>
      <c r="BF490" s="1">
        <v>31204</v>
      </c>
      <c r="BG490" s="1">
        <v>37410</v>
      </c>
      <c r="BH490" s="1">
        <v>30532</v>
      </c>
      <c r="BI490" s="1">
        <v>13930</v>
      </c>
      <c r="BJ490" s="1">
        <v>12038</v>
      </c>
      <c r="BK490" s="1">
        <v>16593</v>
      </c>
      <c r="BL490" s="1">
        <v>15919</v>
      </c>
      <c r="BM490" s="1">
        <v>23726</v>
      </c>
      <c r="BN490" s="1">
        <v>32653</v>
      </c>
      <c r="BO490" s="1">
        <v>34978</v>
      </c>
      <c r="BP490" s="1">
        <v>26313</v>
      </c>
      <c r="BQ490" s="1">
        <v>28159</v>
      </c>
      <c r="BR490" s="1">
        <v>31204</v>
      </c>
      <c r="BS490" s="1">
        <v>37410</v>
      </c>
      <c r="BT490" s="1">
        <v>30532</v>
      </c>
      <c r="BU490" s="1">
        <v>13930</v>
      </c>
      <c r="BV490" s="1">
        <v>12038</v>
      </c>
      <c r="BW490" s="1">
        <v>16593</v>
      </c>
      <c r="BX490" s="1">
        <v>15919</v>
      </c>
      <c r="BY490" s="1">
        <v>23726</v>
      </c>
      <c r="BZ490" s="1">
        <v>32653</v>
      </c>
      <c r="CA490" s="1">
        <v>34978</v>
      </c>
      <c r="CB490" s="1">
        <v>2890.2489999999998</v>
      </c>
      <c r="CC490" s="1">
        <v>3093.0059999999999</v>
      </c>
      <c r="CD490" s="1">
        <v>3427.5540000000001</v>
      </c>
      <c r="CE490" s="1">
        <v>4109.2030000000004</v>
      </c>
      <c r="CF490" s="1">
        <v>3353.6930000000002</v>
      </c>
      <c r="CG490" s="1">
        <v>1530.0889999999999</v>
      </c>
      <c r="CH490" s="1">
        <v>1322.2639999999999</v>
      </c>
      <c r="CI490" s="1">
        <v>1822.6379999999999</v>
      </c>
      <c r="CJ490" s="1">
        <v>1748.5350000000001</v>
      </c>
      <c r="CK490" s="1">
        <v>2606.1480000000001</v>
      </c>
      <c r="CL490" s="1">
        <v>3586.6219999999998</v>
      </c>
      <c r="CM490" s="1">
        <v>3841.9989999999998</v>
      </c>
      <c r="CN490" s="1">
        <v>0</v>
      </c>
      <c r="CO490" s="1">
        <v>0</v>
      </c>
      <c r="CP490" s="1">
        <v>303455</v>
      </c>
      <c r="CQ490" s="1">
        <v>303455</v>
      </c>
      <c r="CR490" s="1">
        <v>33332</v>
      </c>
      <c r="CS490">
        <v>2018</v>
      </c>
      <c r="CT490">
        <v>9104.014160566423</v>
      </c>
      <c r="CV490">
        <v>0</v>
      </c>
      <c r="CW490">
        <v>0</v>
      </c>
    </row>
    <row r="491" spans="1:101">
      <c r="A491" s="100">
        <v>6119</v>
      </c>
      <c r="B491" t="s">
        <v>108</v>
      </c>
      <c r="C491" t="s">
        <v>109</v>
      </c>
      <c r="D491" t="s">
        <v>410</v>
      </c>
      <c r="E491" t="s">
        <v>337</v>
      </c>
      <c r="F491">
        <v>61122</v>
      </c>
      <c r="G491" s="103" t="s">
        <v>112</v>
      </c>
      <c r="H491" t="s">
        <v>113</v>
      </c>
      <c r="I491" t="s">
        <v>114</v>
      </c>
      <c r="J491" t="s">
        <v>8</v>
      </c>
      <c r="K491">
        <v>22</v>
      </c>
      <c r="L491">
        <v>2</v>
      </c>
      <c r="M491" t="s">
        <v>115</v>
      </c>
      <c r="N491" t="s">
        <v>235</v>
      </c>
      <c r="O491" t="s">
        <v>226</v>
      </c>
      <c r="P491" t="s">
        <v>236</v>
      </c>
      <c r="Q491" t="s">
        <v>118</v>
      </c>
      <c r="R491" t="s">
        <v>142</v>
      </c>
      <c r="S491" t="s">
        <v>8</v>
      </c>
      <c r="T491" s="1">
        <v>0</v>
      </c>
      <c r="U491" s="1">
        <v>0</v>
      </c>
      <c r="V491" s="1">
        <v>0</v>
      </c>
      <c r="W491" s="1">
        <v>0</v>
      </c>
      <c r="X491" s="1">
        <v>0</v>
      </c>
      <c r="Y491" s="1">
        <v>0</v>
      </c>
      <c r="Z491" s="1">
        <v>0</v>
      </c>
      <c r="AA491" s="1">
        <v>0</v>
      </c>
      <c r="AB491" s="1">
        <v>0</v>
      </c>
      <c r="AC491" s="1">
        <v>0</v>
      </c>
      <c r="AD491" s="1">
        <v>0</v>
      </c>
      <c r="AE491" s="1">
        <v>0</v>
      </c>
      <c r="AF491" s="1">
        <v>0</v>
      </c>
      <c r="AG491" s="1">
        <v>0</v>
      </c>
      <c r="AH491" s="1">
        <v>0</v>
      </c>
      <c r="AI491" s="1">
        <v>0</v>
      </c>
      <c r="AJ491" s="1">
        <v>0</v>
      </c>
      <c r="AK491" s="1">
        <v>0</v>
      </c>
      <c r="AL491" s="1">
        <v>0</v>
      </c>
      <c r="AM491" s="1">
        <v>0</v>
      </c>
      <c r="AN491" s="1">
        <v>0</v>
      </c>
      <c r="AO491" s="1">
        <v>0</v>
      </c>
      <c r="AP491" s="1">
        <v>0</v>
      </c>
      <c r="AQ491" s="1">
        <v>0</v>
      </c>
      <c r="AR491" s="2">
        <v>0</v>
      </c>
      <c r="AS491" s="2">
        <v>0</v>
      </c>
      <c r="AT491" s="2">
        <v>0</v>
      </c>
      <c r="AU491" s="2">
        <v>0</v>
      </c>
      <c r="AV491" s="2">
        <v>0</v>
      </c>
      <c r="AW491" s="2">
        <v>0</v>
      </c>
      <c r="AX491" s="2">
        <v>0</v>
      </c>
      <c r="AY491" s="2">
        <v>0</v>
      </c>
      <c r="AZ491" s="2">
        <v>0</v>
      </c>
      <c r="BA491" s="2">
        <v>0</v>
      </c>
      <c r="BB491" s="2">
        <v>0</v>
      </c>
      <c r="BC491" s="2">
        <v>0</v>
      </c>
      <c r="BD491" s="1">
        <v>22042</v>
      </c>
      <c r="BE491" s="1">
        <v>23588</v>
      </c>
      <c r="BF491" s="1">
        <v>26140</v>
      </c>
      <c r="BG491" s="1">
        <v>31338</v>
      </c>
      <c r="BH491" s="1">
        <v>25576</v>
      </c>
      <c r="BI491" s="1">
        <v>11669</v>
      </c>
      <c r="BJ491" s="1">
        <v>10084</v>
      </c>
      <c r="BK491" s="1">
        <v>13900</v>
      </c>
      <c r="BL491" s="1">
        <v>13335</v>
      </c>
      <c r="BM491" s="1">
        <v>19875</v>
      </c>
      <c r="BN491" s="1">
        <v>27353</v>
      </c>
      <c r="BO491" s="1">
        <v>29300</v>
      </c>
      <c r="BP491" s="1">
        <v>22042</v>
      </c>
      <c r="BQ491" s="1">
        <v>23588</v>
      </c>
      <c r="BR491" s="1">
        <v>26140</v>
      </c>
      <c r="BS491" s="1">
        <v>31338</v>
      </c>
      <c r="BT491" s="1">
        <v>25576</v>
      </c>
      <c r="BU491" s="1">
        <v>11669</v>
      </c>
      <c r="BV491" s="1">
        <v>10084</v>
      </c>
      <c r="BW491" s="1">
        <v>13900</v>
      </c>
      <c r="BX491" s="1">
        <v>13335</v>
      </c>
      <c r="BY491" s="1">
        <v>19875</v>
      </c>
      <c r="BZ491" s="1">
        <v>27353</v>
      </c>
      <c r="CA491" s="1">
        <v>29300</v>
      </c>
      <c r="CB491" s="1">
        <v>2421.1419999999998</v>
      </c>
      <c r="CC491" s="1">
        <v>2590.991</v>
      </c>
      <c r="CD491" s="1">
        <v>2871.24</v>
      </c>
      <c r="CE491" s="1">
        <v>3442.2530000000002</v>
      </c>
      <c r="CF491" s="1">
        <v>2809.3670000000002</v>
      </c>
      <c r="CG491" s="1">
        <v>1281.7460000000001</v>
      </c>
      <c r="CH491" s="1">
        <v>1107.652</v>
      </c>
      <c r="CI491" s="1">
        <v>1526.8119999999999</v>
      </c>
      <c r="CJ491" s="1">
        <v>1464.7370000000001</v>
      </c>
      <c r="CK491" s="1">
        <v>2183.1529999999998</v>
      </c>
      <c r="CL491" s="1">
        <v>3004.49</v>
      </c>
      <c r="CM491" s="1">
        <v>3218.4169999999999</v>
      </c>
      <c r="CN491" s="1">
        <v>0</v>
      </c>
      <c r="CO491" s="1">
        <v>0</v>
      </c>
      <c r="CP491" s="1">
        <v>254200</v>
      </c>
      <c r="CQ491" s="1">
        <v>254200</v>
      </c>
      <c r="CR491" s="1">
        <v>27922</v>
      </c>
      <c r="CS491">
        <v>2018</v>
      </c>
      <c r="CT491">
        <v>9103.9323830671146</v>
      </c>
      <c r="CV491">
        <v>0</v>
      </c>
      <c r="CW491">
        <v>0</v>
      </c>
    </row>
    <row r="492" spans="1:101">
      <c r="A492" s="100">
        <v>6378</v>
      </c>
      <c r="B492" t="s">
        <v>108</v>
      </c>
      <c r="C492" t="s">
        <v>109</v>
      </c>
      <c r="D492" t="s">
        <v>414</v>
      </c>
      <c r="E492" t="s">
        <v>343</v>
      </c>
      <c r="F492">
        <v>61350</v>
      </c>
      <c r="G492" s="103" t="s">
        <v>112</v>
      </c>
      <c r="H492" t="s">
        <v>113</v>
      </c>
      <c r="I492" t="s">
        <v>114</v>
      </c>
      <c r="J492" t="s">
        <v>8</v>
      </c>
      <c r="K492">
        <v>22</v>
      </c>
      <c r="L492">
        <v>2</v>
      </c>
      <c r="M492" t="s">
        <v>115</v>
      </c>
      <c r="N492" t="s">
        <v>235</v>
      </c>
      <c r="O492" t="s">
        <v>226</v>
      </c>
      <c r="P492" t="s">
        <v>236</v>
      </c>
      <c r="Q492" t="s">
        <v>118</v>
      </c>
      <c r="R492" t="s">
        <v>142</v>
      </c>
      <c r="S492" t="s">
        <v>8</v>
      </c>
      <c r="T492" s="1">
        <v>0</v>
      </c>
      <c r="U492" s="1">
        <v>0</v>
      </c>
      <c r="V492" s="1">
        <v>0</v>
      </c>
      <c r="W492" s="1">
        <v>0</v>
      </c>
      <c r="X492" s="1">
        <v>0</v>
      </c>
      <c r="Y492" s="1">
        <v>0</v>
      </c>
      <c r="Z492" s="1">
        <v>0</v>
      </c>
      <c r="AA492" s="1">
        <v>0</v>
      </c>
      <c r="AB492" s="1">
        <v>0</v>
      </c>
      <c r="AC492" s="1">
        <v>0</v>
      </c>
      <c r="AD492" s="1">
        <v>0</v>
      </c>
      <c r="AE492" s="1">
        <v>0</v>
      </c>
      <c r="AF492" s="1">
        <v>0</v>
      </c>
      <c r="AG492" s="1">
        <v>0</v>
      </c>
      <c r="AH492" s="1">
        <v>0</v>
      </c>
      <c r="AI492" s="1">
        <v>0</v>
      </c>
      <c r="AJ492" s="1">
        <v>0</v>
      </c>
      <c r="AK492" s="1">
        <v>0</v>
      </c>
      <c r="AL492" s="1">
        <v>0</v>
      </c>
      <c r="AM492" s="1">
        <v>0</v>
      </c>
      <c r="AN492" s="1">
        <v>0</v>
      </c>
      <c r="AO492" s="1">
        <v>0</v>
      </c>
      <c r="AP492" s="1">
        <v>0</v>
      </c>
      <c r="AQ492" s="1">
        <v>0</v>
      </c>
      <c r="AR492" s="2">
        <v>0</v>
      </c>
      <c r="AS492" s="2">
        <v>0</v>
      </c>
      <c r="AT492" s="2">
        <v>0</v>
      </c>
      <c r="AU492" s="2">
        <v>0</v>
      </c>
      <c r="AV492" s="2">
        <v>0</v>
      </c>
      <c r="AW492" s="2">
        <v>0</v>
      </c>
      <c r="AX492" s="2">
        <v>0</v>
      </c>
      <c r="AY492" s="2">
        <v>0</v>
      </c>
      <c r="AZ492" s="2">
        <v>0</v>
      </c>
      <c r="BA492" s="2">
        <v>0</v>
      </c>
      <c r="BB492" s="2">
        <v>0</v>
      </c>
      <c r="BC492" s="2">
        <v>0</v>
      </c>
      <c r="BD492" s="1">
        <v>5029</v>
      </c>
      <c r="BE492" s="1">
        <v>5381</v>
      </c>
      <c r="BF492" s="1">
        <v>5963</v>
      </c>
      <c r="BG492" s="1">
        <v>7149</v>
      </c>
      <c r="BH492" s="1">
        <v>5835</v>
      </c>
      <c r="BI492" s="1">
        <v>2662</v>
      </c>
      <c r="BJ492" s="1">
        <v>2301</v>
      </c>
      <c r="BK492" s="1">
        <v>3171</v>
      </c>
      <c r="BL492" s="1">
        <v>3042</v>
      </c>
      <c r="BM492" s="1">
        <v>4534</v>
      </c>
      <c r="BN492" s="1">
        <v>6240</v>
      </c>
      <c r="BO492" s="1">
        <v>6684</v>
      </c>
      <c r="BP492" s="1">
        <v>5029</v>
      </c>
      <c r="BQ492" s="1">
        <v>5381</v>
      </c>
      <c r="BR492" s="1">
        <v>5963</v>
      </c>
      <c r="BS492" s="1">
        <v>7149</v>
      </c>
      <c r="BT492" s="1">
        <v>5835</v>
      </c>
      <c r="BU492" s="1">
        <v>2662</v>
      </c>
      <c r="BV492" s="1">
        <v>2301</v>
      </c>
      <c r="BW492" s="1">
        <v>3171</v>
      </c>
      <c r="BX492" s="1">
        <v>3042</v>
      </c>
      <c r="BY492" s="1">
        <v>4534</v>
      </c>
      <c r="BZ492" s="1">
        <v>6240</v>
      </c>
      <c r="CA492" s="1">
        <v>6684</v>
      </c>
      <c r="CB492" s="1">
        <v>552.34900000000005</v>
      </c>
      <c r="CC492" s="1">
        <v>591.09699999999998</v>
      </c>
      <c r="CD492" s="1">
        <v>655.03200000000004</v>
      </c>
      <c r="CE492" s="1">
        <v>785.3</v>
      </c>
      <c r="CF492" s="1">
        <v>640.91600000000005</v>
      </c>
      <c r="CG492" s="1">
        <v>292.41199999999998</v>
      </c>
      <c r="CH492" s="1">
        <v>252.69499999999999</v>
      </c>
      <c r="CI492" s="1">
        <v>348.32</v>
      </c>
      <c r="CJ492" s="1">
        <v>334.15800000000002</v>
      </c>
      <c r="CK492" s="1">
        <v>498.05500000000001</v>
      </c>
      <c r="CL492" s="1">
        <v>685.43100000000004</v>
      </c>
      <c r="CM492" s="1">
        <v>734.23500000000001</v>
      </c>
      <c r="CN492" s="1">
        <v>0</v>
      </c>
      <c r="CO492" s="1">
        <v>0</v>
      </c>
      <c r="CP492" s="1">
        <v>57991</v>
      </c>
      <c r="CQ492" s="1">
        <v>57991</v>
      </c>
      <c r="CR492" s="1">
        <v>6370</v>
      </c>
      <c r="CS492">
        <v>2018</v>
      </c>
      <c r="CT492">
        <v>9103.7676609105183</v>
      </c>
      <c r="CV492">
        <v>0</v>
      </c>
      <c r="CW492">
        <v>0</v>
      </c>
    </row>
    <row r="493" spans="1:101">
      <c r="A493" s="100">
        <v>6379</v>
      </c>
      <c r="B493" t="s">
        <v>108</v>
      </c>
      <c r="C493" t="s">
        <v>109</v>
      </c>
      <c r="D493" t="s">
        <v>415</v>
      </c>
      <c r="E493" t="s">
        <v>343</v>
      </c>
      <c r="F493">
        <v>61350</v>
      </c>
      <c r="G493" s="103" t="s">
        <v>112</v>
      </c>
      <c r="H493" t="s">
        <v>113</v>
      </c>
      <c r="I493" t="s">
        <v>114</v>
      </c>
      <c r="J493" t="s">
        <v>8</v>
      </c>
      <c r="K493">
        <v>22</v>
      </c>
      <c r="L493">
        <v>2</v>
      </c>
      <c r="M493" t="s">
        <v>115</v>
      </c>
      <c r="N493" t="s">
        <v>235</v>
      </c>
      <c r="O493" t="s">
        <v>226</v>
      </c>
      <c r="P493" t="s">
        <v>236</v>
      </c>
      <c r="Q493" t="s">
        <v>118</v>
      </c>
      <c r="R493" t="s">
        <v>142</v>
      </c>
      <c r="S493" t="s">
        <v>8</v>
      </c>
      <c r="T493" s="1">
        <v>0</v>
      </c>
      <c r="U493" s="1">
        <v>0</v>
      </c>
      <c r="V493" s="1">
        <v>0</v>
      </c>
      <c r="W493" s="1">
        <v>0</v>
      </c>
      <c r="X493" s="1">
        <v>0</v>
      </c>
      <c r="Y493" s="1">
        <v>0</v>
      </c>
      <c r="Z493" s="1">
        <v>0</v>
      </c>
      <c r="AA493" s="1">
        <v>0</v>
      </c>
      <c r="AB493" s="1">
        <v>0</v>
      </c>
      <c r="AC493" s="1">
        <v>0</v>
      </c>
      <c r="AD493" s="1">
        <v>0</v>
      </c>
      <c r="AE493" s="1">
        <v>0</v>
      </c>
      <c r="AF493" s="1">
        <v>0</v>
      </c>
      <c r="AG493" s="1">
        <v>0</v>
      </c>
      <c r="AH493" s="1">
        <v>0</v>
      </c>
      <c r="AI493" s="1">
        <v>0</v>
      </c>
      <c r="AJ493" s="1">
        <v>0</v>
      </c>
      <c r="AK493" s="1">
        <v>0</v>
      </c>
      <c r="AL493" s="1">
        <v>0</v>
      </c>
      <c r="AM493" s="1">
        <v>0</v>
      </c>
      <c r="AN493" s="1">
        <v>0</v>
      </c>
      <c r="AO493" s="1">
        <v>0</v>
      </c>
      <c r="AP493" s="1">
        <v>0</v>
      </c>
      <c r="AQ493" s="1">
        <v>0</v>
      </c>
      <c r="AR493" s="2">
        <v>0</v>
      </c>
      <c r="AS493" s="2">
        <v>0</v>
      </c>
      <c r="AT493" s="2">
        <v>0</v>
      </c>
      <c r="AU493" s="2">
        <v>0</v>
      </c>
      <c r="AV493" s="2">
        <v>0</v>
      </c>
      <c r="AW493" s="2">
        <v>0</v>
      </c>
      <c r="AX493" s="2">
        <v>0</v>
      </c>
      <c r="AY493" s="2">
        <v>0</v>
      </c>
      <c r="AZ493" s="2">
        <v>0</v>
      </c>
      <c r="BA493" s="2">
        <v>0</v>
      </c>
      <c r="BB493" s="2">
        <v>0</v>
      </c>
      <c r="BC493" s="2">
        <v>0</v>
      </c>
      <c r="BD493" s="1">
        <v>5279</v>
      </c>
      <c r="BE493" s="1">
        <v>5649</v>
      </c>
      <c r="BF493" s="1">
        <v>6260</v>
      </c>
      <c r="BG493" s="1">
        <v>7505</v>
      </c>
      <c r="BH493" s="1">
        <v>6125</v>
      </c>
      <c r="BI493" s="1">
        <v>2795</v>
      </c>
      <c r="BJ493" s="1">
        <v>2415</v>
      </c>
      <c r="BK493" s="1">
        <v>3329</v>
      </c>
      <c r="BL493" s="1">
        <v>3194</v>
      </c>
      <c r="BM493" s="1">
        <v>4760</v>
      </c>
      <c r="BN493" s="1">
        <v>6551</v>
      </c>
      <c r="BO493" s="1">
        <v>7017</v>
      </c>
      <c r="BP493" s="1">
        <v>5279</v>
      </c>
      <c r="BQ493" s="1">
        <v>5649</v>
      </c>
      <c r="BR493" s="1">
        <v>6260</v>
      </c>
      <c r="BS493" s="1">
        <v>7505</v>
      </c>
      <c r="BT493" s="1">
        <v>6125</v>
      </c>
      <c r="BU493" s="1">
        <v>2795</v>
      </c>
      <c r="BV493" s="1">
        <v>2415</v>
      </c>
      <c r="BW493" s="1">
        <v>3329</v>
      </c>
      <c r="BX493" s="1">
        <v>3194</v>
      </c>
      <c r="BY493" s="1">
        <v>4760</v>
      </c>
      <c r="BZ493" s="1">
        <v>6551</v>
      </c>
      <c r="CA493" s="1">
        <v>7017</v>
      </c>
      <c r="CB493" s="1">
        <v>579.83699999999999</v>
      </c>
      <c r="CC493" s="1">
        <v>620.51300000000003</v>
      </c>
      <c r="CD493" s="1">
        <v>687.62900000000002</v>
      </c>
      <c r="CE493" s="1">
        <v>824.38</v>
      </c>
      <c r="CF493" s="1">
        <v>672.81100000000004</v>
      </c>
      <c r="CG493" s="1">
        <v>306.96300000000002</v>
      </c>
      <c r="CH493" s="1">
        <v>265.27</v>
      </c>
      <c r="CI493" s="1">
        <v>365.654</v>
      </c>
      <c r="CJ493" s="1">
        <v>350.78800000000001</v>
      </c>
      <c r="CK493" s="1">
        <v>522.84</v>
      </c>
      <c r="CL493" s="1">
        <v>719.54100000000005</v>
      </c>
      <c r="CM493" s="1">
        <v>770.774</v>
      </c>
      <c r="CN493" s="1">
        <v>0</v>
      </c>
      <c r="CO493" s="1">
        <v>0</v>
      </c>
      <c r="CP493" s="1">
        <v>60879</v>
      </c>
      <c r="CQ493" s="1">
        <v>60879</v>
      </c>
      <c r="CR493" s="1">
        <v>6687</v>
      </c>
      <c r="CS493">
        <v>2018</v>
      </c>
      <c r="CT493">
        <v>9104.0825482279051</v>
      </c>
      <c r="CV493">
        <v>0</v>
      </c>
      <c r="CW493">
        <v>0</v>
      </c>
    </row>
    <row r="494" spans="1:101">
      <c r="A494" s="100">
        <v>6388</v>
      </c>
      <c r="B494" t="s">
        <v>108</v>
      </c>
      <c r="C494" t="s">
        <v>109</v>
      </c>
      <c r="D494" t="s">
        <v>416</v>
      </c>
      <c r="E494" t="s">
        <v>245</v>
      </c>
      <c r="F494">
        <v>58185</v>
      </c>
      <c r="G494" s="103" t="s">
        <v>112</v>
      </c>
      <c r="H494" t="s">
        <v>113</v>
      </c>
      <c r="I494" t="s">
        <v>114</v>
      </c>
      <c r="J494" t="s">
        <v>8</v>
      </c>
      <c r="K494">
        <v>22</v>
      </c>
      <c r="L494">
        <v>2</v>
      </c>
      <c r="M494" t="s">
        <v>115</v>
      </c>
      <c r="N494" t="s">
        <v>235</v>
      </c>
      <c r="O494" t="s">
        <v>226</v>
      </c>
      <c r="P494" t="s">
        <v>236</v>
      </c>
      <c r="Q494" t="s">
        <v>118</v>
      </c>
      <c r="R494" t="s">
        <v>142</v>
      </c>
      <c r="S494" t="s">
        <v>8</v>
      </c>
      <c r="T494" s="1">
        <v>0</v>
      </c>
      <c r="U494" s="1">
        <v>0</v>
      </c>
      <c r="V494" s="1">
        <v>0</v>
      </c>
      <c r="W494" s="1">
        <v>0</v>
      </c>
      <c r="X494" s="1">
        <v>0</v>
      </c>
      <c r="Y494" s="1">
        <v>0</v>
      </c>
      <c r="Z494" s="1">
        <v>0</v>
      </c>
      <c r="AA494" s="1">
        <v>0</v>
      </c>
      <c r="AB494" s="1">
        <v>0</v>
      </c>
      <c r="AC494" s="1">
        <v>0</v>
      </c>
      <c r="AD494" s="1">
        <v>0</v>
      </c>
      <c r="AE494" s="1">
        <v>0</v>
      </c>
      <c r="AF494" s="1">
        <v>0</v>
      </c>
      <c r="AG494" s="1">
        <v>0</v>
      </c>
      <c r="AH494" s="1">
        <v>0</v>
      </c>
      <c r="AI494" s="1">
        <v>0</v>
      </c>
      <c r="AJ494" s="1">
        <v>0</v>
      </c>
      <c r="AK494" s="1">
        <v>0</v>
      </c>
      <c r="AL494" s="1">
        <v>0</v>
      </c>
      <c r="AM494" s="1">
        <v>0</v>
      </c>
      <c r="AN494" s="1">
        <v>0</v>
      </c>
      <c r="AO494" s="1">
        <v>0</v>
      </c>
      <c r="AP494" s="1">
        <v>0</v>
      </c>
      <c r="AQ494" s="1">
        <v>0</v>
      </c>
      <c r="AR494" s="2">
        <v>0</v>
      </c>
      <c r="AS494" s="2">
        <v>0</v>
      </c>
      <c r="AT494" s="2">
        <v>0</v>
      </c>
      <c r="AU494" s="2">
        <v>0</v>
      </c>
      <c r="AV494" s="2">
        <v>0</v>
      </c>
      <c r="AW494" s="2">
        <v>0</v>
      </c>
      <c r="AX494" s="2">
        <v>0</v>
      </c>
      <c r="AY494" s="2">
        <v>0</v>
      </c>
      <c r="AZ494" s="2">
        <v>0</v>
      </c>
      <c r="BA494" s="2">
        <v>0</v>
      </c>
      <c r="BB494" s="2">
        <v>0</v>
      </c>
      <c r="BC494" s="2">
        <v>0</v>
      </c>
      <c r="BD494" s="1">
        <v>16316</v>
      </c>
      <c r="BE494" s="1">
        <v>17461</v>
      </c>
      <c r="BF494" s="1">
        <v>19350</v>
      </c>
      <c r="BG494" s="1">
        <v>23198</v>
      </c>
      <c r="BH494" s="1">
        <v>18933</v>
      </c>
      <c r="BI494" s="1">
        <v>8638</v>
      </c>
      <c r="BJ494" s="1">
        <v>7465</v>
      </c>
      <c r="BK494" s="1">
        <v>10289</v>
      </c>
      <c r="BL494" s="1">
        <v>9871</v>
      </c>
      <c r="BM494" s="1">
        <v>14713</v>
      </c>
      <c r="BN494" s="1">
        <v>20248</v>
      </c>
      <c r="BO494" s="1">
        <v>21689</v>
      </c>
      <c r="BP494" s="1">
        <v>16316</v>
      </c>
      <c r="BQ494" s="1">
        <v>17461</v>
      </c>
      <c r="BR494" s="1">
        <v>19350</v>
      </c>
      <c r="BS494" s="1">
        <v>23198</v>
      </c>
      <c r="BT494" s="1">
        <v>18933</v>
      </c>
      <c r="BU494" s="1">
        <v>8638</v>
      </c>
      <c r="BV494" s="1">
        <v>7465</v>
      </c>
      <c r="BW494" s="1">
        <v>10289</v>
      </c>
      <c r="BX494" s="1">
        <v>9871</v>
      </c>
      <c r="BY494" s="1">
        <v>14713</v>
      </c>
      <c r="BZ494" s="1">
        <v>20248</v>
      </c>
      <c r="CA494" s="1">
        <v>21689</v>
      </c>
      <c r="CB494" s="1">
        <v>1792.2270000000001</v>
      </c>
      <c r="CC494" s="1">
        <v>1917.9570000000001</v>
      </c>
      <c r="CD494" s="1">
        <v>2125.4090000000001</v>
      </c>
      <c r="CE494" s="1">
        <v>2548.096</v>
      </c>
      <c r="CF494" s="1">
        <v>2079.6080000000002</v>
      </c>
      <c r="CG494" s="1">
        <v>948.8</v>
      </c>
      <c r="CH494" s="1">
        <v>819.92899999999997</v>
      </c>
      <c r="CI494" s="1">
        <v>1130.2080000000001</v>
      </c>
      <c r="CJ494" s="1">
        <v>1084.258</v>
      </c>
      <c r="CK494" s="1">
        <v>1616.059</v>
      </c>
      <c r="CL494" s="1">
        <v>2224.0459999999998</v>
      </c>
      <c r="CM494" s="1">
        <v>2382.4029999999998</v>
      </c>
      <c r="CN494" s="1">
        <v>0</v>
      </c>
      <c r="CO494" s="1">
        <v>0</v>
      </c>
      <c r="CP494" s="1">
        <v>188171</v>
      </c>
      <c r="CQ494" s="1">
        <v>188171</v>
      </c>
      <c r="CR494" s="1">
        <v>20669</v>
      </c>
      <c r="CS494">
        <v>2018</v>
      </c>
      <c r="CT494">
        <v>9104.0205138129568</v>
      </c>
      <c r="CV494">
        <v>0</v>
      </c>
      <c r="CW494">
        <v>0</v>
      </c>
    </row>
    <row r="495" spans="1:101">
      <c r="A495" s="100">
        <v>6450</v>
      </c>
      <c r="B495" t="s">
        <v>108</v>
      </c>
      <c r="C495" t="s">
        <v>109</v>
      </c>
      <c r="D495" t="s">
        <v>417</v>
      </c>
      <c r="E495" t="s">
        <v>279</v>
      </c>
      <c r="F495">
        <v>7601</v>
      </c>
      <c r="G495" s="103" t="s">
        <v>273</v>
      </c>
      <c r="H495" t="s">
        <v>113</v>
      </c>
      <c r="I495" t="s">
        <v>114</v>
      </c>
      <c r="J495" t="s">
        <v>8</v>
      </c>
      <c r="K495">
        <v>22</v>
      </c>
      <c r="L495">
        <v>1</v>
      </c>
      <c r="M495" t="s">
        <v>131</v>
      </c>
      <c r="N495" t="s">
        <v>235</v>
      </c>
      <c r="O495" t="s">
        <v>226</v>
      </c>
      <c r="P495" t="s">
        <v>236</v>
      </c>
      <c r="Q495" t="s">
        <v>118</v>
      </c>
      <c r="R495" t="s">
        <v>142</v>
      </c>
      <c r="S495" t="s">
        <v>8</v>
      </c>
      <c r="T495" s="1">
        <v>0</v>
      </c>
      <c r="U495" s="1">
        <v>0</v>
      </c>
      <c r="V495" s="1">
        <v>0</v>
      </c>
      <c r="W495" s="1">
        <v>0</v>
      </c>
      <c r="X495" s="1">
        <v>0</v>
      </c>
      <c r="Y495" s="1">
        <v>0</v>
      </c>
      <c r="Z495" s="1">
        <v>0</v>
      </c>
      <c r="AA495" s="1">
        <v>0</v>
      </c>
      <c r="AB495" s="1">
        <v>0</v>
      </c>
      <c r="AC495" s="1">
        <v>0</v>
      </c>
      <c r="AD495" s="1">
        <v>0</v>
      </c>
      <c r="AE495" s="1">
        <v>0</v>
      </c>
      <c r="AF495" s="1">
        <v>0</v>
      </c>
      <c r="AG495" s="1">
        <v>0</v>
      </c>
      <c r="AH495" s="1">
        <v>0</v>
      </c>
      <c r="AI495" s="1">
        <v>0</v>
      </c>
      <c r="AJ495" s="1">
        <v>0</v>
      </c>
      <c r="AK495" s="1">
        <v>0</v>
      </c>
      <c r="AL495" s="1">
        <v>0</v>
      </c>
      <c r="AM495" s="1">
        <v>0</v>
      </c>
      <c r="AN495" s="1">
        <v>0</v>
      </c>
      <c r="AO495" s="1">
        <v>0</v>
      </c>
      <c r="AP495" s="1">
        <v>0</v>
      </c>
      <c r="AQ495" s="1">
        <v>0</v>
      </c>
      <c r="AR495" s="2">
        <v>0</v>
      </c>
      <c r="AS495" s="2">
        <v>0</v>
      </c>
      <c r="AT495" s="2">
        <v>0</v>
      </c>
      <c r="AU495" s="2">
        <v>0</v>
      </c>
      <c r="AV495" s="2">
        <v>0</v>
      </c>
      <c r="AW495" s="2">
        <v>0</v>
      </c>
      <c r="AX495" s="2">
        <v>0</v>
      </c>
      <c r="AY495" s="2">
        <v>0</v>
      </c>
      <c r="AZ495" s="2">
        <v>0</v>
      </c>
      <c r="BA495" s="2">
        <v>0</v>
      </c>
      <c r="BB495" s="2">
        <v>0</v>
      </c>
      <c r="BC495" s="2">
        <v>0</v>
      </c>
      <c r="BD495" s="1">
        <v>24635</v>
      </c>
      <c r="BE495" s="1">
        <v>26364</v>
      </c>
      <c r="BF495" s="1">
        <v>29215</v>
      </c>
      <c r="BG495" s="1">
        <v>35025</v>
      </c>
      <c r="BH495" s="1">
        <v>28586</v>
      </c>
      <c r="BI495" s="1">
        <v>13042</v>
      </c>
      <c r="BJ495" s="1">
        <v>11270</v>
      </c>
      <c r="BK495" s="1">
        <v>15535</v>
      </c>
      <c r="BL495" s="1">
        <v>14904</v>
      </c>
      <c r="BM495" s="1">
        <v>22214</v>
      </c>
      <c r="BN495" s="1">
        <v>30571</v>
      </c>
      <c r="BO495" s="1">
        <v>32748</v>
      </c>
      <c r="BP495" s="1">
        <v>24635</v>
      </c>
      <c r="BQ495" s="1">
        <v>26364</v>
      </c>
      <c r="BR495" s="1">
        <v>29215</v>
      </c>
      <c r="BS495" s="1">
        <v>35025</v>
      </c>
      <c r="BT495" s="1">
        <v>28586</v>
      </c>
      <c r="BU495" s="1">
        <v>13042</v>
      </c>
      <c r="BV495" s="1">
        <v>11270</v>
      </c>
      <c r="BW495" s="1">
        <v>15535</v>
      </c>
      <c r="BX495" s="1">
        <v>14904</v>
      </c>
      <c r="BY495" s="1">
        <v>22214</v>
      </c>
      <c r="BZ495" s="1">
        <v>30571</v>
      </c>
      <c r="CA495" s="1">
        <v>32748</v>
      </c>
      <c r="CB495" s="1">
        <v>2705.989</v>
      </c>
      <c r="CC495" s="1">
        <v>2895.819</v>
      </c>
      <c r="CD495" s="1">
        <v>3209.0390000000002</v>
      </c>
      <c r="CE495" s="1">
        <v>3847.2310000000002</v>
      </c>
      <c r="CF495" s="1">
        <v>3139.886</v>
      </c>
      <c r="CG495" s="1">
        <v>1432.5419999999999</v>
      </c>
      <c r="CH495" s="1">
        <v>1237.9659999999999</v>
      </c>
      <c r="CI495" s="1">
        <v>1706.44</v>
      </c>
      <c r="CJ495" s="1">
        <v>1637.0619999999999</v>
      </c>
      <c r="CK495" s="1">
        <v>2440</v>
      </c>
      <c r="CL495" s="1">
        <v>3357.9650000000001</v>
      </c>
      <c r="CM495" s="1">
        <v>3597.0610000000001</v>
      </c>
      <c r="CN495" s="1">
        <v>0</v>
      </c>
      <c r="CO495" s="1">
        <v>0</v>
      </c>
      <c r="CP495" s="1">
        <v>284109</v>
      </c>
      <c r="CQ495" s="1">
        <v>284109</v>
      </c>
      <c r="CR495" s="1">
        <v>31207</v>
      </c>
      <c r="CS495">
        <v>2018</v>
      </c>
      <c r="CT495">
        <v>9104.0151248117418</v>
      </c>
      <c r="CV495">
        <v>0</v>
      </c>
      <c r="CW495">
        <v>0</v>
      </c>
    </row>
    <row r="496" spans="1:101">
      <c r="A496" s="100">
        <v>6451</v>
      </c>
      <c r="B496" t="s">
        <v>108</v>
      </c>
      <c r="C496" t="s">
        <v>109</v>
      </c>
      <c r="D496" t="s">
        <v>418</v>
      </c>
      <c r="E496" t="s">
        <v>279</v>
      </c>
      <c r="F496">
        <v>7601</v>
      </c>
      <c r="G496" s="103" t="s">
        <v>273</v>
      </c>
      <c r="H496" t="s">
        <v>113</v>
      </c>
      <c r="I496" t="s">
        <v>114</v>
      </c>
      <c r="J496" t="s">
        <v>8</v>
      </c>
      <c r="K496">
        <v>22</v>
      </c>
      <c r="L496">
        <v>1</v>
      </c>
      <c r="M496" t="s">
        <v>131</v>
      </c>
      <c r="N496" t="s">
        <v>235</v>
      </c>
      <c r="O496" t="s">
        <v>226</v>
      </c>
      <c r="P496" t="s">
        <v>236</v>
      </c>
      <c r="Q496" t="s">
        <v>118</v>
      </c>
      <c r="R496" t="s">
        <v>142</v>
      </c>
      <c r="S496" t="s">
        <v>8</v>
      </c>
      <c r="T496" s="1">
        <v>0</v>
      </c>
      <c r="U496" s="1">
        <v>0</v>
      </c>
      <c r="V496" s="1">
        <v>0</v>
      </c>
      <c r="W496" s="1">
        <v>0</v>
      </c>
      <c r="X496" s="1">
        <v>0</v>
      </c>
      <c r="Y496" s="1">
        <v>0</v>
      </c>
      <c r="Z496" s="1">
        <v>0</v>
      </c>
      <c r="AA496" s="1">
        <v>0</v>
      </c>
      <c r="AB496" s="1">
        <v>0</v>
      </c>
      <c r="AC496" s="1">
        <v>0</v>
      </c>
      <c r="AD496" s="1">
        <v>0</v>
      </c>
      <c r="AE496" s="1">
        <v>0</v>
      </c>
      <c r="AF496" s="1">
        <v>0</v>
      </c>
      <c r="AG496" s="1">
        <v>0</v>
      </c>
      <c r="AH496" s="1">
        <v>0</v>
      </c>
      <c r="AI496" s="1">
        <v>0</v>
      </c>
      <c r="AJ496" s="1">
        <v>0</v>
      </c>
      <c r="AK496" s="1">
        <v>0</v>
      </c>
      <c r="AL496" s="1">
        <v>0</v>
      </c>
      <c r="AM496" s="1">
        <v>0</v>
      </c>
      <c r="AN496" s="1">
        <v>0</v>
      </c>
      <c r="AO496" s="1">
        <v>0</v>
      </c>
      <c r="AP496" s="1">
        <v>0</v>
      </c>
      <c r="AQ496" s="1">
        <v>0</v>
      </c>
      <c r="AR496" s="2">
        <v>0</v>
      </c>
      <c r="AS496" s="2">
        <v>0</v>
      </c>
      <c r="AT496" s="2">
        <v>0</v>
      </c>
      <c r="AU496" s="2">
        <v>0</v>
      </c>
      <c r="AV496" s="2">
        <v>0</v>
      </c>
      <c r="AW496" s="2">
        <v>0</v>
      </c>
      <c r="AX496" s="2">
        <v>0</v>
      </c>
      <c r="AY496" s="2">
        <v>0</v>
      </c>
      <c r="AZ496" s="2">
        <v>0</v>
      </c>
      <c r="BA496" s="2">
        <v>0</v>
      </c>
      <c r="BB496" s="2">
        <v>0</v>
      </c>
      <c r="BC496" s="2">
        <v>0</v>
      </c>
      <c r="BD496" s="1">
        <v>13971</v>
      </c>
      <c r="BE496" s="1">
        <v>14951</v>
      </c>
      <c r="BF496" s="1">
        <v>16568</v>
      </c>
      <c r="BG496" s="1">
        <v>19863</v>
      </c>
      <c r="BH496" s="1">
        <v>16211</v>
      </c>
      <c r="BI496" s="1">
        <v>7396</v>
      </c>
      <c r="BJ496" s="1">
        <v>6392</v>
      </c>
      <c r="BK496" s="1">
        <v>8810</v>
      </c>
      <c r="BL496" s="1">
        <v>8452</v>
      </c>
      <c r="BM496" s="1">
        <v>12598</v>
      </c>
      <c r="BN496" s="1">
        <v>17337</v>
      </c>
      <c r="BO496" s="1">
        <v>18572</v>
      </c>
      <c r="BP496" s="1">
        <v>13971</v>
      </c>
      <c r="BQ496" s="1">
        <v>14951</v>
      </c>
      <c r="BR496" s="1">
        <v>16568</v>
      </c>
      <c r="BS496" s="1">
        <v>19863</v>
      </c>
      <c r="BT496" s="1">
        <v>16211</v>
      </c>
      <c r="BU496" s="1">
        <v>7396</v>
      </c>
      <c r="BV496" s="1">
        <v>6392</v>
      </c>
      <c r="BW496" s="1">
        <v>8810</v>
      </c>
      <c r="BX496" s="1">
        <v>8452</v>
      </c>
      <c r="BY496" s="1">
        <v>12598</v>
      </c>
      <c r="BZ496" s="1">
        <v>17337</v>
      </c>
      <c r="CA496" s="1">
        <v>18572</v>
      </c>
      <c r="CB496" s="1">
        <v>1534.61</v>
      </c>
      <c r="CC496" s="1">
        <v>1642.2660000000001</v>
      </c>
      <c r="CD496" s="1">
        <v>1819.8979999999999</v>
      </c>
      <c r="CE496" s="1">
        <v>2181.828</v>
      </c>
      <c r="CF496" s="1">
        <v>1780.681</v>
      </c>
      <c r="CG496" s="1">
        <v>812.41800000000001</v>
      </c>
      <c r="CH496" s="1">
        <v>702.07100000000003</v>
      </c>
      <c r="CI496" s="1">
        <v>967.75</v>
      </c>
      <c r="CJ496" s="1">
        <v>928.40499999999997</v>
      </c>
      <c r="CK496" s="1">
        <v>1383.7639999999999</v>
      </c>
      <c r="CL496" s="1">
        <v>1904.357</v>
      </c>
      <c r="CM496" s="1">
        <v>2039.952</v>
      </c>
      <c r="CN496" s="1">
        <v>0</v>
      </c>
      <c r="CO496" s="1">
        <v>0</v>
      </c>
      <c r="CP496" s="1">
        <v>161121</v>
      </c>
      <c r="CQ496" s="1">
        <v>161121</v>
      </c>
      <c r="CR496" s="1">
        <v>17698</v>
      </c>
      <c r="CS496">
        <v>2018</v>
      </c>
      <c r="CT496">
        <v>9103.9100463329196</v>
      </c>
      <c r="CV496">
        <v>0</v>
      </c>
      <c r="CW496">
        <v>0</v>
      </c>
    </row>
    <row r="497" spans="1:101">
      <c r="A497" s="100">
        <v>6475</v>
      </c>
      <c r="B497" t="s">
        <v>108</v>
      </c>
      <c r="C497" t="s">
        <v>109</v>
      </c>
      <c r="D497" t="s">
        <v>419</v>
      </c>
      <c r="E497" t="s">
        <v>279</v>
      </c>
      <c r="F497">
        <v>7601</v>
      </c>
      <c r="G497" s="103" t="s">
        <v>273</v>
      </c>
      <c r="H497" t="s">
        <v>113</v>
      </c>
      <c r="I497" t="s">
        <v>114</v>
      </c>
      <c r="J497" t="s">
        <v>8</v>
      </c>
      <c r="K497">
        <v>22</v>
      </c>
      <c r="L497">
        <v>1</v>
      </c>
      <c r="M497" t="s">
        <v>131</v>
      </c>
      <c r="N497" t="s">
        <v>235</v>
      </c>
      <c r="O497" t="s">
        <v>226</v>
      </c>
      <c r="P497" t="s">
        <v>236</v>
      </c>
      <c r="Q497" t="s">
        <v>118</v>
      </c>
      <c r="R497" t="s">
        <v>142</v>
      </c>
      <c r="S497" t="s">
        <v>8</v>
      </c>
      <c r="T497" s="1">
        <v>0</v>
      </c>
      <c r="U497" s="1">
        <v>0</v>
      </c>
      <c r="V497" s="1">
        <v>0</v>
      </c>
      <c r="W497" s="1">
        <v>0</v>
      </c>
      <c r="X497" s="1">
        <v>0</v>
      </c>
      <c r="Y497" s="1">
        <v>0</v>
      </c>
      <c r="Z497" s="1">
        <v>0</v>
      </c>
      <c r="AA497" s="1">
        <v>0</v>
      </c>
      <c r="AB497" s="1">
        <v>0</v>
      </c>
      <c r="AC497" s="1">
        <v>0</v>
      </c>
      <c r="AD497" s="1">
        <v>0</v>
      </c>
      <c r="AE497" s="1">
        <v>0</v>
      </c>
      <c r="AF497" s="1">
        <v>0</v>
      </c>
      <c r="AG497" s="1">
        <v>0</v>
      </c>
      <c r="AH497" s="1">
        <v>0</v>
      </c>
      <c r="AI497" s="1">
        <v>0</v>
      </c>
      <c r="AJ497" s="1">
        <v>0</v>
      </c>
      <c r="AK497" s="1">
        <v>0</v>
      </c>
      <c r="AL497" s="1">
        <v>0</v>
      </c>
      <c r="AM497" s="1">
        <v>0</v>
      </c>
      <c r="AN497" s="1">
        <v>0</v>
      </c>
      <c r="AO497" s="1">
        <v>0</v>
      </c>
      <c r="AP497" s="1">
        <v>0</v>
      </c>
      <c r="AQ497" s="1">
        <v>0</v>
      </c>
      <c r="AR497" s="2">
        <v>0</v>
      </c>
      <c r="AS497" s="2">
        <v>0</v>
      </c>
      <c r="AT497" s="2">
        <v>0</v>
      </c>
      <c r="AU497" s="2">
        <v>0</v>
      </c>
      <c r="AV497" s="2">
        <v>0</v>
      </c>
      <c r="AW497" s="2">
        <v>0</v>
      </c>
      <c r="AX497" s="2">
        <v>0</v>
      </c>
      <c r="AY497" s="2">
        <v>0</v>
      </c>
      <c r="AZ497" s="2">
        <v>0</v>
      </c>
      <c r="BA497" s="2">
        <v>0</v>
      </c>
      <c r="BB497" s="2">
        <v>0</v>
      </c>
      <c r="BC497" s="2">
        <v>0</v>
      </c>
      <c r="BD497" s="1">
        <v>7729</v>
      </c>
      <c r="BE497" s="1">
        <v>8271</v>
      </c>
      <c r="BF497" s="1">
        <v>9166</v>
      </c>
      <c r="BG497" s="1">
        <v>10989</v>
      </c>
      <c r="BH497" s="1">
        <v>8969</v>
      </c>
      <c r="BI497" s="1">
        <v>4092</v>
      </c>
      <c r="BJ497" s="1">
        <v>3536</v>
      </c>
      <c r="BK497" s="1">
        <v>4874</v>
      </c>
      <c r="BL497" s="1">
        <v>4676</v>
      </c>
      <c r="BM497" s="1">
        <v>6969</v>
      </c>
      <c r="BN497" s="1">
        <v>9591</v>
      </c>
      <c r="BO497" s="1">
        <v>10274</v>
      </c>
      <c r="BP497" s="1">
        <v>7729</v>
      </c>
      <c r="BQ497" s="1">
        <v>8271</v>
      </c>
      <c r="BR497" s="1">
        <v>9166</v>
      </c>
      <c r="BS497" s="1">
        <v>10989</v>
      </c>
      <c r="BT497" s="1">
        <v>8969</v>
      </c>
      <c r="BU497" s="1">
        <v>4092</v>
      </c>
      <c r="BV497" s="1">
        <v>3536</v>
      </c>
      <c r="BW497" s="1">
        <v>4874</v>
      </c>
      <c r="BX497" s="1">
        <v>4676</v>
      </c>
      <c r="BY497" s="1">
        <v>6969</v>
      </c>
      <c r="BZ497" s="1">
        <v>9591</v>
      </c>
      <c r="CA497" s="1">
        <v>10274</v>
      </c>
      <c r="CB497" s="1">
        <v>848.98500000000001</v>
      </c>
      <c r="CC497" s="1">
        <v>908.54499999999996</v>
      </c>
      <c r="CD497" s="1">
        <v>1006.816</v>
      </c>
      <c r="CE497" s="1">
        <v>1207.0450000000001</v>
      </c>
      <c r="CF497" s="1">
        <v>985.12</v>
      </c>
      <c r="CG497" s="1">
        <v>449.45100000000002</v>
      </c>
      <c r="CH497" s="1">
        <v>388.404</v>
      </c>
      <c r="CI497" s="1">
        <v>535.38499999999999</v>
      </c>
      <c r="CJ497" s="1">
        <v>513.61800000000005</v>
      </c>
      <c r="CK497" s="1">
        <v>765.53499999999997</v>
      </c>
      <c r="CL497" s="1">
        <v>1053.5409999999999</v>
      </c>
      <c r="CM497" s="1">
        <v>1128.5550000000001</v>
      </c>
      <c r="CN497" s="1">
        <v>0</v>
      </c>
      <c r="CO497" s="1">
        <v>0</v>
      </c>
      <c r="CP497" s="1">
        <v>89136</v>
      </c>
      <c r="CQ497" s="1">
        <v>89136</v>
      </c>
      <c r="CR497" s="1">
        <v>9791</v>
      </c>
      <c r="CS497">
        <v>2018</v>
      </c>
      <c r="CT497">
        <v>9103.870901848637</v>
      </c>
      <c r="CV497">
        <v>0</v>
      </c>
      <c r="CW497">
        <v>0</v>
      </c>
    </row>
    <row r="498" spans="1:101">
      <c r="A498" s="100">
        <v>6483</v>
      </c>
      <c r="B498" t="s">
        <v>108</v>
      </c>
      <c r="C498" t="s">
        <v>109</v>
      </c>
      <c r="D498" t="s">
        <v>420</v>
      </c>
      <c r="E498" t="s">
        <v>337</v>
      </c>
      <c r="F498">
        <v>61122</v>
      </c>
      <c r="G498" s="103" t="s">
        <v>273</v>
      </c>
      <c r="H498" t="s">
        <v>113</v>
      </c>
      <c r="I498" t="s">
        <v>114</v>
      </c>
      <c r="J498" t="s">
        <v>8</v>
      </c>
      <c r="K498">
        <v>22</v>
      </c>
      <c r="L498">
        <v>2</v>
      </c>
      <c r="M498" t="s">
        <v>115</v>
      </c>
      <c r="N498" t="s">
        <v>235</v>
      </c>
      <c r="O498" t="s">
        <v>226</v>
      </c>
      <c r="P498" t="s">
        <v>236</v>
      </c>
      <c r="Q498" t="s">
        <v>118</v>
      </c>
      <c r="R498" t="s">
        <v>142</v>
      </c>
      <c r="S498" t="s">
        <v>8</v>
      </c>
      <c r="T498" s="1">
        <v>0</v>
      </c>
      <c r="U498" s="1">
        <v>0</v>
      </c>
      <c r="V498" s="1">
        <v>0</v>
      </c>
      <c r="W498" s="1">
        <v>0</v>
      </c>
      <c r="X498" s="1">
        <v>0</v>
      </c>
      <c r="Y498" s="1">
        <v>0</v>
      </c>
      <c r="Z498" s="1">
        <v>0</v>
      </c>
      <c r="AA498" s="1">
        <v>0</v>
      </c>
      <c r="AB498" s="1">
        <v>0</v>
      </c>
      <c r="AC498" s="1">
        <v>0</v>
      </c>
      <c r="AD498" s="1">
        <v>0</v>
      </c>
      <c r="AE498" s="1">
        <v>0</v>
      </c>
      <c r="AF498" s="1">
        <v>0</v>
      </c>
      <c r="AG498" s="1">
        <v>0</v>
      </c>
      <c r="AH498" s="1">
        <v>0</v>
      </c>
      <c r="AI498" s="1">
        <v>0</v>
      </c>
      <c r="AJ498" s="1">
        <v>0</v>
      </c>
      <c r="AK498" s="1">
        <v>0</v>
      </c>
      <c r="AL498" s="1">
        <v>0</v>
      </c>
      <c r="AM498" s="1">
        <v>0</v>
      </c>
      <c r="AN498" s="1">
        <v>0</v>
      </c>
      <c r="AO498" s="1">
        <v>0</v>
      </c>
      <c r="AP498" s="1">
        <v>0</v>
      </c>
      <c r="AQ498" s="1">
        <v>0</v>
      </c>
      <c r="AR498" s="2">
        <v>0</v>
      </c>
      <c r="AS498" s="2">
        <v>0</v>
      </c>
      <c r="AT498" s="2">
        <v>0</v>
      </c>
      <c r="AU498" s="2">
        <v>0</v>
      </c>
      <c r="AV498" s="2">
        <v>0</v>
      </c>
      <c r="AW498" s="2">
        <v>0</v>
      </c>
      <c r="AX498" s="2">
        <v>0</v>
      </c>
      <c r="AY498" s="2">
        <v>0</v>
      </c>
      <c r="AZ498" s="2">
        <v>0</v>
      </c>
      <c r="BA498" s="2">
        <v>0</v>
      </c>
      <c r="BB498" s="2">
        <v>0</v>
      </c>
      <c r="BC498" s="2">
        <v>0</v>
      </c>
      <c r="BD498" s="1">
        <v>36096</v>
      </c>
      <c r="BE498" s="1">
        <v>38628</v>
      </c>
      <c r="BF498" s="1">
        <v>42806</v>
      </c>
      <c r="BG498" s="1">
        <v>51319</v>
      </c>
      <c r="BH498" s="1">
        <v>41884</v>
      </c>
      <c r="BI498" s="1">
        <v>19109</v>
      </c>
      <c r="BJ498" s="1">
        <v>16514</v>
      </c>
      <c r="BK498" s="1">
        <v>22763</v>
      </c>
      <c r="BL498" s="1">
        <v>21837</v>
      </c>
      <c r="BM498" s="1">
        <v>32548</v>
      </c>
      <c r="BN498" s="1">
        <v>44793</v>
      </c>
      <c r="BO498" s="1">
        <v>47982</v>
      </c>
      <c r="BP498" s="1">
        <v>36096</v>
      </c>
      <c r="BQ498" s="1">
        <v>38628</v>
      </c>
      <c r="BR498" s="1">
        <v>42806</v>
      </c>
      <c r="BS498" s="1">
        <v>51319</v>
      </c>
      <c r="BT498" s="1">
        <v>41884</v>
      </c>
      <c r="BU498" s="1">
        <v>19109</v>
      </c>
      <c r="BV498" s="1">
        <v>16514</v>
      </c>
      <c r="BW498" s="1">
        <v>22763</v>
      </c>
      <c r="BX498" s="1">
        <v>21837</v>
      </c>
      <c r="BY498" s="1">
        <v>32548</v>
      </c>
      <c r="BZ498" s="1">
        <v>44793</v>
      </c>
      <c r="CA498" s="1">
        <v>47982</v>
      </c>
      <c r="CB498" s="1">
        <v>3964.857</v>
      </c>
      <c r="CC498" s="1">
        <v>4243</v>
      </c>
      <c r="CD498" s="1">
        <v>4701.9359999999997</v>
      </c>
      <c r="CE498" s="1">
        <v>5637.0249999999996</v>
      </c>
      <c r="CF498" s="1">
        <v>4600.6120000000001</v>
      </c>
      <c r="CG498" s="1">
        <v>2098.9839999999999</v>
      </c>
      <c r="CH498" s="1">
        <v>1813.8879999999999</v>
      </c>
      <c r="CI498" s="1">
        <v>2500.3040000000001</v>
      </c>
      <c r="CJ498" s="1">
        <v>2398.6489999999999</v>
      </c>
      <c r="CK498" s="1">
        <v>3575.127</v>
      </c>
      <c r="CL498" s="1">
        <v>4920.1450000000004</v>
      </c>
      <c r="CM498" s="1">
        <v>5270.473</v>
      </c>
      <c r="CN498" s="1">
        <v>0</v>
      </c>
      <c r="CO498" s="1">
        <v>0</v>
      </c>
      <c r="CP498" s="1">
        <v>416279</v>
      </c>
      <c r="CQ498" s="1">
        <v>416279</v>
      </c>
      <c r="CR498" s="1">
        <v>45725</v>
      </c>
      <c r="CS498">
        <v>2018</v>
      </c>
      <c r="CT498">
        <v>9103.969382176052</v>
      </c>
      <c r="CV498">
        <v>0</v>
      </c>
      <c r="CW498">
        <v>0</v>
      </c>
    </row>
    <row r="499" spans="1:101">
      <c r="A499" s="100">
        <v>6519</v>
      </c>
      <c r="B499" t="s">
        <v>108</v>
      </c>
      <c r="C499" t="s">
        <v>109</v>
      </c>
      <c r="D499" t="s">
        <v>421</v>
      </c>
      <c r="E499" t="s">
        <v>279</v>
      </c>
      <c r="F499">
        <v>7601</v>
      </c>
      <c r="G499" s="103" t="s">
        <v>273</v>
      </c>
      <c r="H499" t="s">
        <v>113</v>
      </c>
      <c r="I499" t="s">
        <v>114</v>
      </c>
      <c r="J499" t="s">
        <v>8</v>
      </c>
      <c r="K499">
        <v>22</v>
      </c>
      <c r="L499">
        <v>1</v>
      </c>
      <c r="M499" t="s">
        <v>131</v>
      </c>
      <c r="N499" t="s">
        <v>235</v>
      </c>
      <c r="O499" t="s">
        <v>226</v>
      </c>
      <c r="P499" t="s">
        <v>236</v>
      </c>
      <c r="Q499" t="s">
        <v>118</v>
      </c>
      <c r="R499" t="s">
        <v>142</v>
      </c>
      <c r="S499" t="s">
        <v>8</v>
      </c>
      <c r="T499" s="1">
        <v>0</v>
      </c>
      <c r="U499" s="1">
        <v>0</v>
      </c>
      <c r="V499" s="1">
        <v>0</v>
      </c>
      <c r="W499" s="1">
        <v>0</v>
      </c>
      <c r="X499" s="1">
        <v>0</v>
      </c>
      <c r="Y499" s="1">
        <v>0</v>
      </c>
      <c r="Z499" s="1">
        <v>0</v>
      </c>
      <c r="AA499" s="1">
        <v>0</v>
      </c>
      <c r="AB499" s="1">
        <v>0</v>
      </c>
      <c r="AC499" s="1">
        <v>0</v>
      </c>
      <c r="AD499" s="1">
        <v>0</v>
      </c>
      <c r="AE499" s="1">
        <v>0</v>
      </c>
      <c r="AF499" s="1">
        <v>0</v>
      </c>
      <c r="AG499" s="1">
        <v>0</v>
      </c>
      <c r="AH499" s="1">
        <v>0</v>
      </c>
      <c r="AI499" s="1">
        <v>0</v>
      </c>
      <c r="AJ499" s="1">
        <v>0</v>
      </c>
      <c r="AK499" s="1">
        <v>0</v>
      </c>
      <c r="AL499" s="1">
        <v>0</v>
      </c>
      <c r="AM499" s="1">
        <v>0</v>
      </c>
      <c r="AN499" s="1">
        <v>0</v>
      </c>
      <c r="AO499" s="1">
        <v>0</v>
      </c>
      <c r="AP499" s="1">
        <v>0</v>
      </c>
      <c r="AQ499" s="1">
        <v>0</v>
      </c>
      <c r="AR499" s="2">
        <v>0</v>
      </c>
      <c r="AS499" s="2">
        <v>0</v>
      </c>
      <c r="AT499" s="2">
        <v>0</v>
      </c>
      <c r="AU499" s="2">
        <v>0</v>
      </c>
      <c r="AV499" s="2">
        <v>0</v>
      </c>
      <c r="AW499" s="2">
        <v>0</v>
      </c>
      <c r="AX499" s="2">
        <v>0</v>
      </c>
      <c r="AY499" s="2">
        <v>0</v>
      </c>
      <c r="AZ499" s="2">
        <v>0</v>
      </c>
      <c r="BA499" s="2">
        <v>0</v>
      </c>
      <c r="BB499" s="2">
        <v>0</v>
      </c>
      <c r="BC499" s="2">
        <v>0</v>
      </c>
      <c r="BD499" s="1">
        <v>6641</v>
      </c>
      <c r="BE499" s="1">
        <v>7107</v>
      </c>
      <c r="BF499" s="1">
        <v>7876</v>
      </c>
      <c r="BG499" s="1">
        <v>9442</v>
      </c>
      <c r="BH499" s="1">
        <v>7706</v>
      </c>
      <c r="BI499" s="1">
        <v>3516</v>
      </c>
      <c r="BJ499" s="1">
        <v>3038</v>
      </c>
      <c r="BK499" s="1">
        <v>4188</v>
      </c>
      <c r="BL499" s="1">
        <v>4018</v>
      </c>
      <c r="BM499" s="1">
        <v>5989</v>
      </c>
      <c r="BN499" s="1">
        <v>8242</v>
      </c>
      <c r="BO499" s="1">
        <v>8828</v>
      </c>
      <c r="BP499" s="1">
        <v>6641</v>
      </c>
      <c r="BQ499" s="1">
        <v>7107</v>
      </c>
      <c r="BR499" s="1">
        <v>7876</v>
      </c>
      <c r="BS499" s="1">
        <v>9442</v>
      </c>
      <c r="BT499" s="1">
        <v>7706</v>
      </c>
      <c r="BU499" s="1">
        <v>3516</v>
      </c>
      <c r="BV499" s="1">
        <v>3038</v>
      </c>
      <c r="BW499" s="1">
        <v>4188</v>
      </c>
      <c r="BX499" s="1">
        <v>4018</v>
      </c>
      <c r="BY499" s="1">
        <v>5989</v>
      </c>
      <c r="BZ499" s="1">
        <v>8242</v>
      </c>
      <c r="CA499" s="1">
        <v>8828</v>
      </c>
      <c r="CB499" s="1">
        <v>729.49900000000002</v>
      </c>
      <c r="CC499" s="1">
        <v>780.67499999999995</v>
      </c>
      <c r="CD499" s="1">
        <v>865.11500000000001</v>
      </c>
      <c r="CE499" s="1">
        <v>1037.163</v>
      </c>
      <c r="CF499" s="1">
        <v>846.47199999999998</v>
      </c>
      <c r="CG499" s="1">
        <v>386.19499999999999</v>
      </c>
      <c r="CH499" s="1">
        <v>333.73899999999998</v>
      </c>
      <c r="CI499" s="1">
        <v>460.03399999999999</v>
      </c>
      <c r="CJ499" s="1">
        <v>441.33100000000002</v>
      </c>
      <c r="CK499" s="1">
        <v>657.79200000000003</v>
      </c>
      <c r="CL499" s="1">
        <v>905.26400000000001</v>
      </c>
      <c r="CM499" s="1">
        <v>969.721</v>
      </c>
      <c r="CN499" s="1">
        <v>0</v>
      </c>
      <c r="CO499" s="1">
        <v>0</v>
      </c>
      <c r="CP499" s="1">
        <v>76591</v>
      </c>
      <c r="CQ499" s="1">
        <v>76591</v>
      </c>
      <c r="CR499" s="1">
        <v>8413</v>
      </c>
      <c r="CS499">
        <v>2018</v>
      </c>
      <c r="CT499">
        <v>9103.8868417924641</v>
      </c>
      <c r="CV499">
        <v>0</v>
      </c>
      <c r="CW499">
        <v>0</v>
      </c>
    </row>
    <row r="500" spans="1:101">
      <c r="A500" s="100">
        <v>6520</v>
      </c>
      <c r="B500" t="s">
        <v>108</v>
      </c>
      <c r="C500" t="s">
        <v>109</v>
      </c>
      <c r="D500" t="s">
        <v>422</v>
      </c>
      <c r="E500" t="s">
        <v>279</v>
      </c>
      <c r="F500">
        <v>7601</v>
      </c>
      <c r="G500" s="103" t="s">
        <v>273</v>
      </c>
      <c r="H500" t="s">
        <v>113</v>
      </c>
      <c r="I500" t="s">
        <v>114</v>
      </c>
      <c r="J500" t="s">
        <v>8</v>
      </c>
      <c r="K500">
        <v>22</v>
      </c>
      <c r="L500">
        <v>1</v>
      </c>
      <c r="M500" t="s">
        <v>131</v>
      </c>
      <c r="N500" t="s">
        <v>235</v>
      </c>
      <c r="O500" t="s">
        <v>226</v>
      </c>
      <c r="P500" t="s">
        <v>236</v>
      </c>
      <c r="Q500" t="s">
        <v>118</v>
      </c>
      <c r="R500" t="s">
        <v>142</v>
      </c>
      <c r="S500" t="s">
        <v>8</v>
      </c>
      <c r="T500" s="1">
        <v>0</v>
      </c>
      <c r="U500" s="1">
        <v>0</v>
      </c>
      <c r="V500" s="1">
        <v>0</v>
      </c>
      <c r="W500" s="1">
        <v>0</v>
      </c>
      <c r="X500" s="1">
        <v>0</v>
      </c>
      <c r="Y500" s="1">
        <v>0</v>
      </c>
      <c r="Z500" s="1">
        <v>0</v>
      </c>
      <c r="AA500" s="1">
        <v>0</v>
      </c>
      <c r="AB500" s="1">
        <v>0</v>
      </c>
      <c r="AC500" s="1">
        <v>0</v>
      </c>
      <c r="AD500" s="1">
        <v>0</v>
      </c>
      <c r="AE500" s="1">
        <v>0</v>
      </c>
      <c r="AF500" s="1">
        <v>0</v>
      </c>
      <c r="AG500" s="1">
        <v>0</v>
      </c>
      <c r="AH500" s="1">
        <v>0</v>
      </c>
      <c r="AI500" s="1">
        <v>0</v>
      </c>
      <c r="AJ500" s="1">
        <v>0</v>
      </c>
      <c r="AK500" s="1">
        <v>0</v>
      </c>
      <c r="AL500" s="1">
        <v>0</v>
      </c>
      <c r="AM500" s="1">
        <v>0</v>
      </c>
      <c r="AN500" s="1">
        <v>0</v>
      </c>
      <c r="AO500" s="1">
        <v>0</v>
      </c>
      <c r="AP500" s="1">
        <v>0</v>
      </c>
      <c r="AQ500" s="1">
        <v>0</v>
      </c>
      <c r="AR500" s="2">
        <v>0</v>
      </c>
      <c r="AS500" s="2">
        <v>0</v>
      </c>
      <c r="AT500" s="2">
        <v>0</v>
      </c>
      <c r="AU500" s="2">
        <v>0</v>
      </c>
      <c r="AV500" s="2">
        <v>0</v>
      </c>
      <c r="AW500" s="2">
        <v>0</v>
      </c>
      <c r="AX500" s="2">
        <v>0</v>
      </c>
      <c r="AY500" s="2">
        <v>0</v>
      </c>
      <c r="AZ500" s="2">
        <v>0</v>
      </c>
      <c r="BA500" s="2">
        <v>0</v>
      </c>
      <c r="BB500" s="2">
        <v>0</v>
      </c>
      <c r="BC500" s="2">
        <v>0</v>
      </c>
      <c r="BD500" s="1">
        <v>5606</v>
      </c>
      <c r="BE500" s="1">
        <v>6000</v>
      </c>
      <c r="BF500" s="1">
        <v>6649</v>
      </c>
      <c r="BG500" s="1">
        <v>7971</v>
      </c>
      <c r="BH500" s="1">
        <v>6505</v>
      </c>
      <c r="BI500" s="1">
        <v>2968</v>
      </c>
      <c r="BJ500" s="1">
        <v>2565</v>
      </c>
      <c r="BK500" s="1">
        <v>3536</v>
      </c>
      <c r="BL500" s="1">
        <v>3392</v>
      </c>
      <c r="BM500" s="1">
        <v>5055</v>
      </c>
      <c r="BN500" s="1">
        <v>6957</v>
      </c>
      <c r="BO500" s="1">
        <v>7453</v>
      </c>
      <c r="BP500" s="1">
        <v>5606</v>
      </c>
      <c r="BQ500" s="1">
        <v>6000</v>
      </c>
      <c r="BR500" s="1">
        <v>6649</v>
      </c>
      <c r="BS500" s="1">
        <v>7971</v>
      </c>
      <c r="BT500" s="1">
        <v>6505</v>
      </c>
      <c r="BU500" s="1">
        <v>2968</v>
      </c>
      <c r="BV500" s="1">
        <v>2565</v>
      </c>
      <c r="BW500" s="1">
        <v>3536</v>
      </c>
      <c r="BX500" s="1">
        <v>3392</v>
      </c>
      <c r="BY500" s="1">
        <v>5055</v>
      </c>
      <c r="BZ500" s="1">
        <v>6957</v>
      </c>
      <c r="CA500" s="1">
        <v>7453</v>
      </c>
      <c r="CB500" s="1">
        <v>615.82100000000003</v>
      </c>
      <c r="CC500" s="1">
        <v>659.02200000000005</v>
      </c>
      <c r="CD500" s="1">
        <v>730.30399999999997</v>
      </c>
      <c r="CE500" s="1">
        <v>875.54200000000003</v>
      </c>
      <c r="CF500" s="1">
        <v>714.56600000000003</v>
      </c>
      <c r="CG500" s="1">
        <v>326.01400000000001</v>
      </c>
      <c r="CH500" s="1">
        <v>281.733</v>
      </c>
      <c r="CI500" s="1">
        <v>388.34699999999998</v>
      </c>
      <c r="CJ500" s="1">
        <v>372.55799999999999</v>
      </c>
      <c r="CK500" s="1">
        <v>555.28800000000001</v>
      </c>
      <c r="CL500" s="1">
        <v>764.19600000000003</v>
      </c>
      <c r="CM500" s="1">
        <v>818.60900000000004</v>
      </c>
      <c r="CN500" s="1">
        <v>0</v>
      </c>
      <c r="CO500" s="1">
        <v>0</v>
      </c>
      <c r="CP500" s="1">
        <v>64657</v>
      </c>
      <c r="CQ500" s="1">
        <v>64657</v>
      </c>
      <c r="CR500" s="1">
        <v>7102</v>
      </c>
      <c r="CS500">
        <v>2018</v>
      </c>
      <c r="CT500">
        <v>9104.0551957195148</v>
      </c>
      <c r="CV500">
        <v>0</v>
      </c>
      <c r="CW500">
        <v>0</v>
      </c>
    </row>
    <row r="501" spans="1:101">
      <c r="A501" s="100">
        <v>6529</v>
      </c>
      <c r="B501" t="s">
        <v>108</v>
      </c>
      <c r="C501" t="s">
        <v>109</v>
      </c>
      <c r="D501" t="s">
        <v>423</v>
      </c>
      <c r="E501" t="s">
        <v>337</v>
      </c>
      <c r="F501">
        <v>61122</v>
      </c>
      <c r="G501" s="103" t="s">
        <v>273</v>
      </c>
      <c r="H501" t="s">
        <v>113</v>
      </c>
      <c r="I501" t="s">
        <v>114</v>
      </c>
      <c r="J501" t="s">
        <v>8</v>
      </c>
      <c r="K501">
        <v>22</v>
      </c>
      <c r="L501">
        <v>2</v>
      </c>
      <c r="M501" t="s">
        <v>115</v>
      </c>
      <c r="N501" t="s">
        <v>235</v>
      </c>
      <c r="O501" t="s">
        <v>226</v>
      </c>
      <c r="P501" t="s">
        <v>236</v>
      </c>
      <c r="Q501" t="s">
        <v>118</v>
      </c>
      <c r="R501" t="s">
        <v>142</v>
      </c>
      <c r="S501" t="s">
        <v>8</v>
      </c>
      <c r="T501" s="1">
        <v>0</v>
      </c>
      <c r="U501" s="1">
        <v>0</v>
      </c>
      <c r="V501" s="1">
        <v>0</v>
      </c>
      <c r="W501" s="1">
        <v>0</v>
      </c>
      <c r="X501" s="1">
        <v>0</v>
      </c>
      <c r="Y501" s="1">
        <v>0</v>
      </c>
      <c r="Z501" s="1">
        <v>0</v>
      </c>
      <c r="AA501" s="1">
        <v>0</v>
      </c>
      <c r="AB501" s="1">
        <v>0</v>
      </c>
      <c r="AC501" s="1">
        <v>0</v>
      </c>
      <c r="AD501" s="1">
        <v>0</v>
      </c>
      <c r="AE501" s="1">
        <v>0</v>
      </c>
      <c r="AF501" s="1">
        <v>0</v>
      </c>
      <c r="AG501" s="1">
        <v>0</v>
      </c>
      <c r="AH501" s="1">
        <v>0</v>
      </c>
      <c r="AI501" s="1">
        <v>0</v>
      </c>
      <c r="AJ501" s="1">
        <v>0</v>
      </c>
      <c r="AK501" s="1">
        <v>0</v>
      </c>
      <c r="AL501" s="1">
        <v>0</v>
      </c>
      <c r="AM501" s="1">
        <v>0</v>
      </c>
      <c r="AN501" s="1">
        <v>0</v>
      </c>
      <c r="AO501" s="1">
        <v>0</v>
      </c>
      <c r="AP501" s="1">
        <v>0</v>
      </c>
      <c r="AQ501" s="1">
        <v>0</v>
      </c>
      <c r="AR501" s="2">
        <v>0</v>
      </c>
      <c r="AS501" s="2">
        <v>0</v>
      </c>
      <c r="AT501" s="2">
        <v>0</v>
      </c>
      <c r="AU501" s="2">
        <v>0</v>
      </c>
      <c r="AV501" s="2">
        <v>0</v>
      </c>
      <c r="AW501" s="2">
        <v>0</v>
      </c>
      <c r="AX501" s="2">
        <v>0</v>
      </c>
      <c r="AY501" s="2">
        <v>0</v>
      </c>
      <c r="AZ501" s="2">
        <v>0</v>
      </c>
      <c r="BA501" s="2">
        <v>0</v>
      </c>
      <c r="BB501" s="2">
        <v>0</v>
      </c>
      <c r="BC501" s="2">
        <v>0</v>
      </c>
      <c r="BD501" s="1">
        <v>18306</v>
      </c>
      <c r="BE501" s="1">
        <v>19590</v>
      </c>
      <c r="BF501" s="1">
        <v>21709</v>
      </c>
      <c r="BG501" s="1">
        <v>26026</v>
      </c>
      <c r="BH501" s="1">
        <v>21241</v>
      </c>
      <c r="BI501" s="1">
        <v>9691</v>
      </c>
      <c r="BJ501" s="1">
        <v>8375</v>
      </c>
      <c r="BK501" s="1">
        <v>11544</v>
      </c>
      <c r="BL501" s="1">
        <v>11075</v>
      </c>
      <c r="BM501" s="1">
        <v>16506</v>
      </c>
      <c r="BN501" s="1">
        <v>22716</v>
      </c>
      <c r="BO501" s="1">
        <v>24334</v>
      </c>
      <c r="BP501" s="1">
        <v>18306</v>
      </c>
      <c r="BQ501" s="1">
        <v>19590</v>
      </c>
      <c r="BR501" s="1">
        <v>21709</v>
      </c>
      <c r="BS501" s="1">
        <v>26026</v>
      </c>
      <c r="BT501" s="1">
        <v>21241</v>
      </c>
      <c r="BU501" s="1">
        <v>9691</v>
      </c>
      <c r="BV501" s="1">
        <v>8375</v>
      </c>
      <c r="BW501" s="1">
        <v>11544</v>
      </c>
      <c r="BX501" s="1">
        <v>11075</v>
      </c>
      <c r="BY501" s="1">
        <v>16506</v>
      </c>
      <c r="BZ501" s="1">
        <v>22716</v>
      </c>
      <c r="CA501" s="1">
        <v>24334</v>
      </c>
      <c r="CB501" s="1">
        <v>2010.74</v>
      </c>
      <c r="CC501" s="1">
        <v>2151.797</v>
      </c>
      <c r="CD501" s="1">
        <v>2384.5419999999999</v>
      </c>
      <c r="CE501" s="1">
        <v>2858.7640000000001</v>
      </c>
      <c r="CF501" s="1">
        <v>2333.1570000000002</v>
      </c>
      <c r="CG501" s="1">
        <v>1064.48</v>
      </c>
      <c r="CH501" s="1">
        <v>919.89599999999996</v>
      </c>
      <c r="CI501" s="1">
        <v>1268.0050000000001</v>
      </c>
      <c r="CJ501" s="1">
        <v>1216.452</v>
      </c>
      <c r="CK501" s="1">
        <v>1813.0920000000001</v>
      </c>
      <c r="CL501" s="1">
        <v>2495.2049999999999</v>
      </c>
      <c r="CM501" s="1">
        <v>2672.87</v>
      </c>
      <c r="CN501" s="1">
        <v>0</v>
      </c>
      <c r="CO501" s="1">
        <v>0</v>
      </c>
      <c r="CP501" s="1">
        <v>211113</v>
      </c>
      <c r="CQ501" s="1">
        <v>211113</v>
      </c>
      <c r="CR501" s="1">
        <v>23189</v>
      </c>
      <c r="CS501">
        <v>2018</v>
      </c>
      <c r="CT501">
        <v>9104.0148346198621</v>
      </c>
      <c r="CV501">
        <v>0</v>
      </c>
      <c r="CW501">
        <v>0</v>
      </c>
    </row>
    <row r="502" spans="1:101">
      <c r="A502" s="100">
        <v>6618</v>
      </c>
      <c r="B502" t="s">
        <v>108</v>
      </c>
      <c r="C502" t="s">
        <v>109</v>
      </c>
      <c r="D502" t="s">
        <v>429</v>
      </c>
      <c r="E502" t="s">
        <v>430</v>
      </c>
      <c r="F502">
        <v>18371</v>
      </c>
      <c r="G502" s="103" t="s">
        <v>273</v>
      </c>
      <c r="H502" t="s">
        <v>113</v>
      </c>
      <c r="I502" t="s">
        <v>114</v>
      </c>
      <c r="J502" t="s">
        <v>8</v>
      </c>
      <c r="K502">
        <v>22</v>
      </c>
      <c r="L502">
        <v>1</v>
      </c>
      <c r="M502" t="s">
        <v>131</v>
      </c>
      <c r="N502" t="s">
        <v>235</v>
      </c>
      <c r="O502" t="s">
        <v>226</v>
      </c>
      <c r="P502" t="s">
        <v>236</v>
      </c>
      <c r="Q502" t="s">
        <v>118</v>
      </c>
      <c r="R502" t="s">
        <v>142</v>
      </c>
      <c r="S502" t="s">
        <v>8</v>
      </c>
      <c r="T502" s="1">
        <v>0</v>
      </c>
      <c r="U502" s="1">
        <v>0</v>
      </c>
      <c r="V502" s="1">
        <v>0</v>
      </c>
      <c r="W502" s="1">
        <v>0</v>
      </c>
      <c r="X502" s="1">
        <v>0</v>
      </c>
      <c r="Y502" s="1">
        <v>0</v>
      </c>
      <c r="Z502" s="1">
        <v>0</v>
      </c>
      <c r="AA502" s="1">
        <v>0</v>
      </c>
      <c r="AB502" s="1">
        <v>0</v>
      </c>
      <c r="AC502" s="1">
        <v>0</v>
      </c>
      <c r="AD502" s="1">
        <v>0</v>
      </c>
      <c r="AE502" s="1">
        <v>0</v>
      </c>
      <c r="AF502" s="1">
        <v>0</v>
      </c>
      <c r="AG502" s="1">
        <v>0</v>
      </c>
      <c r="AH502" s="1">
        <v>0</v>
      </c>
      <c r="AI502" s="1">
        <v>0</v>
      </c>
      <c r="AJ502" s="1">
        <v>0</v>
      </c>
      <c r="AK502" s="1">
        <v>0</v>
      </c>
      <c r="AL502" s="1">
        <v>0</v>
      </c>
      <c r="AM502" s="1">
        <v>0</v>
      </c>
      <c r="AN502" s="1">
        <v>0</v>
      </c>
      <c r="AO502" s="1">
        <v>0</v>
      </c>
      <c r="AP502" s="1">
        <v>0</v>
      </c>
      <c r="AQ502" s="1">
        <v>0</v>
      </c>
      <c r="AR502" s="2">
        <v>0</v>
      </c>
      <c r="AS502" s="2">
        <v>0</v>
      </c>
      <c r="AT502" s="2">
        <v>0</v>
      </c>
      <c r="AU502" s="2">
        <v>0</v>
      </c>
      <c r="AV502" s="2">
        <v>0</v>
      </c>
      <c r="AW502" s="2">
        <v>0</v>
      </c>
      <c r="AX502" s="2">
        <v>0</v>
      </c>
      <c r="AY502" s="2">
        <v>0</v>
      </c>
      <c r="AZ502" s="2">
        <v>0</v>
      </c>
      <c r="BA502" s="2">
        <v>0</v>
      </c>
      <c r="BB502" s="2">
        <v>0</v>
      </c>
      <c r="BC502" s="2">
        <v>0</v>
      </c>
      <c r="BD502" s="1">
        <v>26258</v>
      </c>
      <c r="BE502" s="1">
        <v>28100</v>
      </c>
      <c r="BF502" s="1">
        <v>31140</v>
      </c>
      <c r="BG502" s="1">
        <v>37333</v>
      </c>
      <c r="BH502" s="1">
        <v>30469</v>
      </c>
      <c r="BI502" s="1">
        <v>13901</v>
      </c>
      <c r="BJ502" s="1">
        <v>12013</v>
      </c>
      <c r="BK502" s="1">
        <v>16559</v>
      </c>
      <c r="BL502" s="1">
        <v>15886</v>
      </c>
      <c r="BM502" s="1">
        <v>23677</v>
      </c>
      <c r="BN502" s="1">
        <v>32585</v>
      </c>
      <c r="BO502" s="1">
        <v>34905</v>
      </c>
      <c r="BP502" s="1">
        <v>26258</v>
      </c>
      <c r="BQ502" s="1">
        <v>28100</v>
      </c>
      <c r="BR502" s="1">
        <v>31140</v>
      </c>
      <c r="BS502" s="1">
        <v>37333</v>
      </c>
      <c r="BT502" s="1">
        <v>30469</v>
      </c>
      <c r="BU502" s="1">
        <v>13901</v>
      </c>
      <c r="BV502" s="1">
        <v>12013</v>
      </c>
      <c r="BW502" s="1">
        <v>16559</v>
      </c>
      <c r="BX502" s="1">
        <v>15886</v>
      </c>
      <c r="BY502" s="1">
        <v>23677</v>
      </c>
      <c r="BZ502" s="1">
        <v>32585</v>
      </c>
      <c r="CA502" s="1">
        <v>34905</v>
      </c>
      <c r="CB502" s="1">
        <v>2884.2669999999998</v>
      </c>
      <c r="CC502" s="1">
        <v>3086.6030000000001</v>
      </c>
      <c r="CD502" s="1">
        <v>3420.4589999999998</v>
      </c>
      <c r="CE502" s="1">
        <v>4100.6970000000001</v>
      </c>
      <c r="CF502" s="1">
        <v>3346.75</v>
      </c>
      <c r="CG502" s="1">
        <v>1526.922</v>
      </c>
      <c r="CH502" s="1">
        <v>1319.5260000000001</v>
      </c>
      <c r="CI502" s="1">
        <v>1818.865</v>
      </c>
      <c r="CJ502" s="1">
        <v>1744.9159999999999</v>
      </c>
      <c r="CK502" s="1">
        <v>2600.7530000000002</v>
      </c>
      <c r="CL502" s="1">
        <v>3579.1970000000001</v>
      </c>
      <c r="CM502" s="1">
        <v>3834.0450000000001</v>
      </c>
      <c r="CN502" s="1">
        <v>0</v>
      </c>
      <c r="CO502" s="1">
        <v>0</v>
      </c>
      <c r="CP502" s="1">
        <v>302826</v>
      </c>
      <c r="CQ502" s="1">
        <v>302826</v>
      </c>
      <c r="CR502" s="1">
        <v>33263</v>
      </c>
      <c r="CS502">
        <v>2018</v>
      </c>
      <c r="CT502">
        <v>9103.989417671286</v>
      </c>
      <c r="CV502">
        <v>0</v>
      </c>
      <c r="CW502">
        <v>0</v>
      </c>
    </row>
    <row r="503" spans="1:101">
      <c r="A503" s="100">
        <v>7051</v>
      </c>
      <c r="B503" t="s">
        <v>108</v>
      </c>
      <c r="C503" t="s">
        <v>109</v>
      </c>
      <c r="D503" t="s">
        <v>433</v>
      </c>
      <c r="E503" t="s">
        <v>434</v>
      </c>
      <c r="F503">
        <v>20151</v>
      </c>
      <c r="G503" s="103" t="s">
        <v>273</v>
      </c>
      <c r="H503" t="s">
        <v>113</v>
      </c>
      <c r="I503" t="s">
        <v>114</v>
      </c>
      <c r="J503" t="s">
        <v>8</v>
      </c>
      <c r="K503">
        <v>22</v>
      </c>
      <c r="L503">
        <v>1</v>
      </c>
      <c r="M503" t="s">
        <v>131</v>
      </c>
      <c r="N503" t="s">
        <v>235</v>
      </c>
      <c r="O503" t="s">
        <v>226</v>
      </c>
      <c r="P503" t="s">
        <v>236</v>
      </c>
      <c r="Q503" t="s">
        <v>118</v>
      </c>
      <c r="R503" t="s">
        <v>142</v>
      </c>
      <c r="S503" t="s">
        <v>8</v>
      </c>
      <c r="T503" s="1">
        <v>0</v>
      </c>
      <c r="U503" s="1">
        <v>0</v>
      </c>
      <c r="V503" s="1">
        <v>0</v>
      </c>
      <c r="W503" s="1">
        <v>0</v>
      </c>
      <c r="X503" s="1">
        <v>0</v>
      </c>
      <c r="Y503" s="1">
        <v>0</v>
      </c>
      <c r="Z503" s="1">
        <v>0</v>
      </c>
      <c r="AA503" s="1">
        <v>0</v>
      </c>
      <c r="AB503" s="1">
        <v>0</v>
      </c>
      <c r="AC503" s="1">
        <v>0</v>
      </c>
      <c r="AD503" s="1">
        <v>0</v>
      </c>
      <c r="AE503" s="1">
        <v>0</v>
      </c>
      <c r="AF503" s="1">
        <v>0</v>
      </c>
      <c r="AG503" s="1">
        <v>0</v>
      </c>
      <c r="AH503" s="1">
        <v>0</v>
      </c>
      <c r="AI503" s="1">
        <v>0</v>
      </c>
      <c r="AJ503" s="1">
        <v>0</v>
      </c>
      <c r="AK503" s="1">
        <v>0</v>
      </c>
      <c r="AL503" s="1">
        <v>0</v>
      </c>
      <c r="AM503" s="1">
        <v>0</v>
      </c>
      <c r="AN503" s="1">
        <v>0</v>
      </c>
      <c r="AO503" s="1">
        <v>0</v>
      </c>
      <c r="AP503" s="1">
        <v>0</v>
      </c>
      <c r="AQ503" s="1">
        <v>0</v>
      </c>
      <c r="AR503" s="2">
        <v>0</v>
      </c>
      <c r="AS503" s="2">
        <v>0</v>
      </c>
      <c r="AT503" s="2">
        <v>0</v>
      </c>
      <c r="AU503" s="2">
        <v>0</v>
      </c>
      <c r="AV503" s="2">
        <v>0</v>
      </c>
      <c r="AW503" s="2">
        <v>0</v>
      </c>
      <c r="AX503" s="2">
        <v>0</v>
      </c>
      <c r="AY503" s="2">
        <v>0</v>
      </c>
      <c r="AZ503" s="2">
        <v>0</v>
      </c>
      <c r="BA503" s="2">
        <v>0</v>
      </c>
      <c r="BB503" s="2">
        <v>0</v>
      </c>
      <c r="BC503" s="2">
        <v>0</v>
      </c>
      <c r="BD503" s="1">
        <v>1975</v>
      </c>
      <c r="BE503" s="1">
        <v>2114</v>
      </c>
      <c r="BF503" s="1">
        <v>2342</v>
      </c>
      <c r="BG503" s="1">
        <v>2808</v>
      </c>
      <c r="BH503" s="1">
        <v>2292</v>
      </c>
      <c r="BI503" s="1">
        <v>1046</v>
      </c>
      <c r="BJ503" s="1">
        <v>904</v>
      </c>
      <c r="BK503" s="1">
        <v>1246</v>
      </c>
      <c r="BL503" s="1">
        <v>1195</v>
      </c>
      <c r="BM503" s="1">
        <v>1781</v>
      </c>
      <c r="BN503" s="1">
        <v>2451</v>
      </c>
      <c r="BO503" s="1">
        <v>2626</v>
      </c>
      <c r="BP503" s="1">
        <v>1975</v>
      </c>
      <c r="BQ503" s="1">
        <v>2114</v>
      </c>
      <c r="BR503" s="1">
        <v>2342</v>
      </c>
      <c r="BS503" s="1">
        <v>2808</v>
      </c>
      <c r="BT503" s="1">
        <v>2292</v>
      </c>
      <c r="BU503" s="1">
        <v>1046</v>
      </c>
      <c r="BV503" s="1">
        <v>904</v>
      </c>
      <c r="BW503" s="1">
        <v>1246</v>
      </c>
      <c r="BX503" s="1">
        <v>1195</v>
      </c>
      <c r="BY503" s="1">
        <v>1781</v>
      </c>
      <c r="BZ503" s="1">
        <v>2451</v>
      </c>
      <c r="CA503" s="1">
        <v>2626</v>
      </c>
      <c r="CB503" s="1">
        <v>216.95099999999999</v>
      </c>
      <c r="CC503" s="1">
        <v>232.17</v>
      </c>
      <c r="CD503" s="1">
        <v>257.28300000000002</v>
      </c>
      <c r="CE503" s="1">
        <v>308.44900000000001</v>
      </c>
      <c r="CF503" s="1">
        <v>251.738</v>
      </c>
      <c r="CG503" s="1">
        <v>114.85299999999999</v>
      </c>
      <c r="CH503" s="1">
        <v>99.253</v>
      </c>
      <c r="CI503" s="1">
        <v>136.81299999999999</v>
      </c>
      <c r="CJ503" s="1">
        <v>131.25</v>
      </c>
      <c r="CK503" s="1">
        <v>195.625</v>
      </c>
      <c r="CL503" s="1">
        <v>269.22300000000001</v>
      </c>
      <c r="CM503" s="1">
        <v>288.392</v>
      </c>
      <c r="CN503" s="1">
        <v>0</v>
      </c>
      <c r="CO503" s="1">
        <v>0</v>
      </c>
      <c r="CP503" s="1">
        <v>22780</v>
      </c>
      <c r="CQ503" s="1">
        <v>22780</v>
      </c>
      <c r="CR503" s="1">
        <v>2502</v>
      </c>
      <c r="CS503">
        <v>2018</v>
      </c>
      <c r="CT503">
        <v>9104.7162270183853</v>
      </c>
      <c r="CV503">
        <v>0</v>
      </c>
      <c r="CW503">
        <v>0</v>
      </c>
    </row>
    <row r="504" spans="1:101">
      <c r="A504" s="100">
        <v>7056</v>
      </c>
      <c r="B504" t="s">
        <v>108</v>
      </c>
      <c r="C504" t="s">
        <v>109</v>
      </c>
      <c r="D504" t="s">
        <v>435</v>
      </c>
      <c r="E504" t="s">
        <v>279</v>
      </c>
      <c r="F504">
        <v>7601</v>
      </c>
      <c r="G504" s="103" t="s">
        <v>273</v>
      </c>
      <c r="H504" t="s">
        <v>113</v>
      </c>
      <c r="I504" t="s">
        <v>114</v>
      </c>
      <c r="J504" t="s">
        <v>8</v>
      </c>
      <c r="K504">
        <v>22</v>
      </c>
      <c r="L504">
        <v>1</v>
      </c>
      <c r="M504" t="s">
        <v>131</v>
      </c>
      <c r="N504" t="s">
        <v>235</v>
      </c>
      <c r="O504" t="s">
        <v>226</v>
      </c>
      <c r="P504" t="s">
        <v>236</v>
      </c>
      <c r="Q504" t="s">
        <v>118</v>
      </c>
      <c r="R504" t="s">
        <v>142</v>
      </c>
      <c r="S504" t="s">
        <v>8</v>
      </c>
      <c r="T504" s="1">
        <v>0</v>
      </c>
      <c r="U504" s="1">
        <v>0</v>
      </c>
      <c r="V504" s="1">
        <v>0</v>
      </c>
      <c r="W504" s="1">
        <v>0</v>
      </c>
      <c r="X504" s="1">
        <v>0</v>
      </c>
      <c r="Y504" s="1">
        <v>0</v>
      </c>
      <c r="Z504" s="1">
        <v>0</v>
      </c>
      <c r="AA504" s="1">
        <v>0</v>
      </c>
      <c r="AB504" s="1">
        <v>0</v>
      </c>
      <c r="AC504" s="1">
        <v>0</v>
      </c>
      <c r="AD504" s="1">
        <v>0</v>
      </c>
      <c r="AE504" s="1">
        <v>0</v>
      </c>
      <c r="AF504" s="1">
        <v>0</v>
      </c>
      <c r="AG504" s="1">
        <v>0</v>
      </c>
      <c r="AH504" s="1">
        <v>0</v>
      </c>
      <c r="AI504" s="1">
        <v>0</v>
      </c>
      <c r="AJ504" s="1">
        <v>0</v>
      </c>
      <c r="AK504" s="1">
        <v>0</v>
      </c>
      <c r="AL504" s="1">
        <v>0</v>
      </c>
      <c r="AM504" s="1">
        <v>0</v>
      </c>
      <c r="AN504" s="1">
        <v>0</v>
      </c>
      <c r="AO504" s="1">
        <v>0</v>
      </c>
      <c r="AP504" s="1">
        <v>0</v>
      </c>
      <c r="AQ504" s="1">
        <v>0</v>
      </c>
      <c r="AR504" s="2">
        <v>0</v>
      </c>
      <c r="AS504" s="2">
        <v>0</v>
      </c>
      <c r="AT504" s="2">
        <v>0</v>
      </c>
      <c r="AU504" s="2">
        <v>0</v>
      </c>
      <c r="AV504" s="2">
        <v>0</v>
      </c>
      <c r="AW504" s="2">
        <v>0</v>
      </c>
      <c r="AX504" s="2">
        <v>0</v>
      </c>
      <c r="AY504" s="2">
        <v>0</v>
      </c>
      <c r="AZ504" s="2">
        <v>0</v>
      </c>
      <c r="BA504" s="2">
        <v>0</v>
      </c>
      <c r="BB504" s="2">
        <v>0</v>
      </c>
      <c r="BC504" s="2">
        <v>0</v>
      </c>
      <c r="BD504" s="1">
        <v>15192</v>
      </c>
      <c r="BE504" s="1">
        <v>16258</v>
      </c>
      <c r="BF504" s="1">
        <v>18017</v>
      </c>
      <c r="BG504" s="1">
        <v>21600</v>
      </c>
      <c r="BH504" s="1">
        <v>17628</v>
      </c>
      <c r="BI504" s="1">
        <v>8043</v>
      </c>
      <c r="BJ504" s="1">
        <v>6950</v>
      </c>
      <c r="BK504" s="1">
        <v>9581</v>
      </c>
      <c r="BL504" s="1">
        <v>9191</v>
      </c>
      <c r="BM504" s="1">
        <v>13699</v>
      </c>
      <c r="BN504" s="1">
        <v>18853</v>
      </c>
      <c r="BO504" s="1">
        <v>20195</v>
      </c>
      <c r="BP504" s="1">
        <v>15192</v>
      </c>
      <c r="BQ504" s="1">
        <v>16258</v>
      </c>
      <c r="BR504" s="1">
        <v>18017</v>
      </c>
      <c r="BS504" s="1">
        <v>21600</v>
      </c>
      <c r="BT504" s="1">
        <v>17628</v>
      </c>
      <c r="BU504" s="1">
        <v>8043</v>
      </c>
      <c r="BV504" s="1">
        <v>6950</v>
      </c>
      <c r="BW504" s="1">
        <v>9581</v>
      </c>
      <c r="BX504" s="1">
        <v>9191</v>
      </c>
      <c r="BY504" s="1">
        <v>13699</v>
      </c>
      <c r="BZ504" s="1">
        <v>18853</v>
      </c>
      <c r="CA504" s="1">
        <v>20195</v>
      </c>
      <c r="CB504" s="1">
        <v>1668.7529999999999</v>
      </c>
      <c r="CC504" s="1">
        <v>1785.818</v>
      </c>
      <c r="CD504" s="1">
        <v>1978.9780000000001</v>
      </c>
      <c r="CE504" s="1">
        <v>2372.5430000000001</v>
      </c>
      <c r="CF504" s="1">
        <v>1936.3320000000001</v>
      </c>
      <c r="CG504" s="1">
        <v>883.43200000000002</v>
      </c>
      <c r="CH504" s="1">
        <v>763.43899999999996</v>
      </c>
      <c r="CI504" s="1">
        <v>1052.3420000000001</v>
      </c>
      <c r="CJ504" s="1">
        <v>1009.557</v>
      </c>
      <c r="CK504" s="1">
        <v>1504.72</v>
      </c>
      <c r="CL504" s="1">
        <v>2070.819</v>
      </c>
      <c r="CM504" s="1">
        <v>2218.2669999999998</v>
      </c>
      <c r="CN504" s="1">
        <v>0</v>
      </c>
      <c r="CO504" s="1">
        <v>0</v>
      </c>
      <c r="CP504" s="1">
        <v>175207</v>
      </c>
      <c r="CQ504" s="1">
        <v>175207</v>
      </c>
      <c r="CR504" s="1">
        <v>19245</v>
      </c>
      <c r="CS504">
        <v>2018</v>
      </c>
      <c r="CT504">
        <v>9104.0270200051964</v>
      </c>
      <c r="CV504">
        <v>0</v>
      </c>
      <c r="CW504">
        <v>0</v>
      </c>
    </row>
    <row r="505" spans="1:101">
      <c r="A505" s="100">
        <v>7381</v>
      </c>
      <c r="B505" t="s">
        <v>108</v>
      </c>
      <c r="C505" t="s">
        <v>109</v>
      </c>
      <c r="D505" t="s">
        <v>438</v>
      </c>
      <c r="E505" t="s">
        <v>279</v>
      </c>
      <c r="F505">
        <v>7601</v>
      </c>
      <c r="G505" s="103" t="s">
        <v>273</v>
      </c>
      <c r="H505" t="s">
        <v>113</v>
      </c>
      <c r="I505" t="s">
        <v>114</v>
      </c>
      <c r="J505" t="s">
        <v>8</v>
      </c>
      <c r="K505">
        <v>22</v>
      </c>
      <c r="L505">
        <v>1</v>
      </c>
      <c r="M505" t="s">
        <v>131</v>
      </c>
      <c r="N505" t="s">
        <v>439</v>
      </c>
      <c r="O505" t="s">
        <v>440</v>
      </c>
      <c r="P505" t="s">
        <v>440</v>
      </c>
      <c r="Q505" t="s">
        <v>118</v>
      </c>
      <c r="R505" t="s">
        <v>142</v>
      </c>
      <c r="S505" t="s">
        <v>8</v>
      </c>
      <c r="T505" s="1">
        <v>0</v>
      </c>
      <c r="U505" s="1">
        <v>0</v>
      </c>
      <c r="V505" s="1">
        <v>0</v>
      </c>
      <c r="W505" s="1">
        <v>0</v>
      </c>
      <c r="X505" s="1">
        <v>0</v>
      </c>
      <c r="Y505" s="1">
        <v>0</v>
      </c>
      <c r="Z505" s="1">
        <v>0</v>
      </c>
      <c r="AA505" s="1">
        <v>0</v>
      </c>
      <c r="AB505" s="1">
        <v>0</v>
      </c>
      <c r="AC505" s="1">
        <v>0</v>
      </c>
      <c r="AD505" s="1">
        <v>0</v>
      </c>
      <c r="AE505" s="1">
        <v>0</v>
      </c>
      <c r="AF505" s="1">
        <v>0</v>
      </c>
      <c r="AG505" s="1">
        <v>0</v>
      </c>
      <c r="AH505" s="1">
        <v>0</v>
      </c>
      <c r="AI505" s="1">
        <v>0</v>
      </c>
      <c r="AJ505" s="1">
        <v>0</v>
      </c>
      <c r="AK505" s="1">
        <v>0</v>
      </c>
      <c r="AL505" s="1">
        <v>0</v>
      </c>
      <c r="AM505" s="1">
        <v>0</v>
      </c>
      <c r="AN505" s="1">
        <v>0</v>
      </c>
      <c r="AO505" s="1">
        <v>0</v>
      </c>
      <c r="AP505" s="1">
        <v>0</v>
      </c>
      <c r="AQ505" s="1">
        <v>0</v>
      </c>
      <c r="AR505" s="2">
        <v>0</v>
      </c>
      <c r="AS505" s="2">
        <v>0</v>
      </c>
      <c r="AT505" s="2">
        <v>0</v>
      </c>
      <c r="AU505" s="2">
        <v>0</v>
      </c>
      <c r="AV505" s="2">
        <v>0</v>
      </c>
      <c r="AW505" s="2">
        <v>0</v>
      </c>
      <c r="AX505" s="2">
        <v>0</v>
      </c>
      <c r="AY505" s="2">
        <v>0</v>
      </c>
      <c r="AZ505" s="2">
        <v>0</v>
      </c>
      <c r="BA505" s="2">
        <v>0</v>
      </c>
      <c r="BB505" s="2">
        <v>0</v>
      </c>
      <c r="BC505" s="2">
        <v>0</v>
      </c>
      <c r="BD505" s="1">
        <v>12643</v>
      </c>
      <c r="BE505" s="1">
        <v>10443</v>
      </c>
      <c r="BF505" s="1">
        <v>12863</v>
      </c>
      <c r="BG505" s="1">
        <v>9096</v>
      </c>
      <c r="BH505" s="1">
        <v>8179</v>
      </c>
      <c r="BI505" s="1">
        <v>7024</v>
      </c>
      <c r="BJ505" s="1">
        <v>5923</v>
      </c>
      <c r="BK505" s="1">
        <v>4944</v>
      </c>
      <c r="BL505" s="1">
        <v>6334</v>
      </c>
      <c r="BM505" s="1">
        <v>11644</v>
      </c>
      <c r="BN505" s="1">
        <v>11170</v>
      </c>
      <c r="BO505" s="1">
        <v>11625</v>
      </c>
      <c r="BP505" s="1">
        <v>12643</v>
      </c>
      <c r="BQ505" s="1">
        <v>10443</v>
      </c>
      <c r="BR505" s="1">
        <v>12863</v>
      </c>
      <c r="BS505" s="1">
        <v>9096</v>
      </c>
      <c r="BT505" s="1">
        <v>8179</v>
      </c>
      <c r="BU505" s="1">
        <v>7024</v>
      </c>
      <c r="BV505" s="1">
        <v>5923</v>
      </c>
      <c r="BW505" s="1">
        <v>4944</v>
      </c>
      <c r="BX505" s="1">
        <v>6334</v>
      </c>
      <c r="BY505" s="1">
        <v>11644</v>
      </c>
      <c r="BZ505" s="1">
        <v>11170</v>
      </c>
      <c r="CA505" s="1">
        <v>11625</v>
      </c>
      <c r="CB505" s="1">
        <v>1388.732</v>
      </c>
      <c r="CC505" s="1">
        <v>1147.1279999999999</v>
      </c>
      <c r="CD505" s="1">
        <v>1412.876</v>
      </c>
      <c r="CE505" s="1">
        <v>999.096</v>
      </c>
      <c r="CF505" s="1">
        <v>898.41</v>
      </c>
      <c r="CG505" s="1">
        <v>771.56200000000001</v>
      </c>
      <c r="CH505" s="1">
        <v>650.59699999999998</v>
      </c>
      <c r="CI505" s="1">
        <v>543.05499999999995</v>
      </c>
      <c r="CJ505" s="1">
        <v>695.72199999999998</v>
      </c>
      <c r="CK505" s="1">
        <v>1279.0219999999999</v>
      </c>
      <c r="CL505" s="1">
        <v>1226.9169999999999</v>
      </c>
      <c r="CM505" s="1">
        <v>1276.883</v>
      </c>
      <c r="CN505" s="1">
        <v>0</v>
      </c>
      <c r="CO505" s="1">
        <v>0</v>
      </c>
      <c r="CP505" s="1">
        <v>111888</v>
      </c>
      <c r="CQ505" s="1">
        <v>111888</v>
      </c>
      <c r="CR505" s="1">
        <v>12290</v>
      </c>
      <c r="CS505">
        <v>2018</v>
      </c>
      <c r="CT505">
        <v>9103.9869812855977</v>
      </c>
      <c r="CV505">
        <v>0</v>
      </c>
      <c r="CW505">
        <v>0</v>
      </c>
    </row>
    <row r="506" spans="1:101">
      <c r="A506" s="100">
        <v>7501</v>
      </c>
      <c r="B506" t="s">
        <v>108</v>
      </c>
      <c r="C506" t="s">
        <v>109</v>
      </c>
      <c r="D506" t="s">
        <v>443</v>
      </c>
      <c r="E506" t="s">
        <v>444</v>
      </c>
      <c r="F506">
        <v>15371</v>
      </c>
      <c r="G506" s="103" t="s">
        <v>112</v>
      </c>
      <c r="H506" t="s">
        <v>113</v>
      </c>
      <c r="I506" t="s">
        <v>114</v>
      </c>
      <c r="J506" t="s">
        <v>8</v>
      </c>
      <c r="K506">
        <v>22</v>
      </c>
      <c r="L506">
        <v>1</v>
      </c>
      <c r="M506" t="s">
        <v>131</v>
      </c>
      <c r="N506" t="s">
        <v>439</v>
      </c>
      <c r="O506" t="s">
        <v>440</v>
      </c>
      <c r="P506" t="s">
        <v>440</v>
      </c>
      <c r="Q506" t="s">
        <v>118</v>
      </c>
      <c r="R506" t="s">
        <v>142</v>
      </c>
      <c r="S506" t="s">
        <v>8</v>
      </c>
      <c r="T506" s="1">
        <v>0</v>
      </c>
      <c r="U506" s="1">
        <v>0</v>
      </c>
      <c r="V506" s="1">
        <v>0</v>
      </c>
      <c r="W506" s="1">
        <v>0</v>
      </c>
      <c r="X506" s="1">
        <v>0</v>
      </c>
      <c r="Y506" s="1">
        <v>0</v>
      </c>
      <c r="Z506" s="1">
        <v>0</v>
      </c>
      <c r="AA506" s="1">
        <v>0</v>
      </c>
      <c r="AB506" s="1">
        <v>0</v>
      </c>
      <c r="AC506" s="1">
        <v>0</v>
      </c>
      <c r="AD506" s="1">
        <v>0</v>
      </c>
      <c r="AE506" s="1">
        <v>0</v>
      </c>
      <c r="AF506" s="1">
        <v>0</v>
      </c>
      <c r="AG506" s="1">
        <v>0</v>
      </c>
      <c r="AH506" s="1">
        <v>0</v>
      </c>
      <c r="AI506" s="1">
        <v>0</v>
      </c>
      <c r="AJ506" s="1">
        <v>0</v>
      </c>
      <c r="AK506" s="1">
        <v>0</v>
      </c>
      <c r="AL506" s="1">
        <v>0</v>
      </c>
      <c r="AM506" s="1">
        <v>0</v>
      </c>
      <c r="AN506" s="1">
        <v>0</v>
      </c>
      <c r="AO506" s="1">
        <v>0</v>
      </c>
      <c r="AP506" s="1">
        <v>0</v>
      </c>
      <c r="AQ506" s="1">
        <v>0</v>
      </c>
      <c r="AR506" s="2">
        <v>0</v>
      </c>
      <c r="AS506" s="2">
        <v>0</v>
      </c>
      <c r="AT506" s="2">
        <v>0</v>
      </c>
      <c r="AU506" s="2">
        <v>0</v>
      </c>
      <c r="AV506" s="2">
        <v>0</v>
      </c>
      <c r="AW506" s="2">
        <v>0</v>
      </c>
      <c r="AX506" s="2">
        <v>0</v>
      </c>
      <c r="AY506" s="2">
        <v>0</v>
      </c>
      <c r="AZ506" s="2">
        <v>0</v>
      </c>
      <c r="BA506" s="2">
        <v>0</v>
      </c>
      <c r="BB506" s="2">
        <v>0</v>
      </c>
      <c r="BC506" s="2">
        <v>0</v>
      </c>
      <c r="BD506" s="1">
        <v>4157</v>
      </c>
      <c r="BE506" s="1">
        <v>2893</v>
      </c>
      <c r="BF506" s="1">
        <v>4450</v>
      </c>
      <c r="BG506" s="1">
        <v>3841</v>
      </c>
      <c r="BH506" s="1">
        <v>2341</v>
      </c>
      <c r="BI506" s="1">
        <v>2249</v>
      </c>
      <c r="BJ506" s="1">
        <v>1879</v>
      </c>
      <c r="BK506" s="1">
        <v>1849</v>
      </c>
      <c r="BL506" s="1">
        <v>1918</v>
      </c>
      <c r="BM506" s="1">
        <v>3510</v>
      </c>
      <c r="BN506" s="1">
        <v>3862</v>
      </c>
      <c r="BO506" s="1">
        <v>2731</v>
      </c>
      <c r="BP506" s="1">
        <v>4157</v>
      </c>
      <c r="BQ506" s="1">
        <v>2893</v>
      </c>
      <c r="BR506" s="1">
        <v>4450</v>
      </c>
      <c r="BS506" s="1">
        <v>3841</v>
      </c>
      <c r="BT506" s="1">
        <v>2341</v>
      </c>
      <c r="BU506" s="1">
        <v>2249</v>
      </c>
      <c r="BV506" s="1">
        <v>1879</v>
      </c>
      <c r="BW506" s="1">
        <v>1849</v>
      </c>
      <c r="BX506" s="1">
        <v>1918</v>
      </c>
      <c r="BY506" s="1">
        <v>3510</v>
      </c>
      <c r="BZ506" s="1">
        <v>3862</v>
      </c>
      <c r="CA506" s="1">
        <v>2731</v>
      </c>
      <c r="CB506" s="1">
        <v>456.58699999999999</v>
      </c>
      <c r="CC506" s="1">
        <v>317.75799999999998</v>
      </c>
      <c r="CD506" s="1">
        <v>488.84699999999998</v>
      </c>
      <c r="CE506" s="1">
        <v>421.892</v>
      </c>
      <c r="CF506" s="1">
        <v>257.10500000000002</v>
      </c>
      <c r="CG506" s="1">
        <v>247.023</v>
      </c>
      <c r="CH506" s="1">
        <v>206.37700000000001</v>
      </c>
      <c r="CI506" s="1">
        <v>203.06899999999999</v>
      </c>
      <c r="CJ506" s="1">
        <v>210.631</v>
      </c>
      <c r="CK506" s="1">
        <v>385.5</v>
      </c>
      <c r="CL506" s="1">
        <v>424.255</v>
      </c>
      <c r="CM506" s="1">
        <v>299.95600000000002</v>
      </c>
      <c r="CN506" s="1">
        <v>0</v>
      </c>
      <c r="CO506" s="1">
        <v>0</v>
      </c>
      <c r="CP506" s="1">
        <v>35680</v>
      </c>
      <c r="CQ506" s="1">
        <v>35680</v>
      </c>
      <c r="CR506" s="1">
        <v>3919</v>
      </c>
      <c r="CS506">
        <v>2018</v>
      </c>
      <c r="CT506">
        <v>9104.3633579994894</v>
      </c>
      <c r="CV506">
        <v>0</v>
      </c>
      <c r="CW506">
        <v>0</v>
      </c>
    </row>
    <row r="507" spans="1:101">
      <c r="A507" s="100">
        <v>8004</v>
      </c>
      <c r="B507" t="s">
        <v>108</v>
      </c>
      <c r="C507" t="s">
        <v>109</v>
      </c>
      <c r="D507" t="s">
        <v>448</v>
      </c>
      <c r="E507" t="s">
        <v>449</v>
      </c>
      <c r="F507">
        <v>54765</v>
      </c>
      <c r="G507" s="103" t="s">
        <v>112</v>
      </c>
      <c r="H507" t="s">
        <v>113</v>
      </c>
      <c r="I507" t="s">
        <v>114</v>
      </c>
      <c r="J507" t="s">
        <v>8</v>
      </c>
      <c r="K507">
        <v>22</v>
      </c>
      <c r="L507">
        <v>2</v>
      </c>
      <c r="M507" t="s">
        <v>115</v>
      </c>
      <c r="N507" t="s">
        <v>235</v>
      </c>
      <c r="O507" t="s">
        <v>226</v>
      </c>
      <c r="P507" t="s">
        <v>236</v>
      </c>
      <c r="Q507" t="s">
        <v>118</v>
      </c>
      <c r="R507" t="s">
        <v>142</v>
      </c>
      <c r="S507" t="s">
        <v>8</v>
      </c>
      <c r="T507" s="1">
        <v>0</v>
      </c>
      <c r="U507" s="1">
        <v>0</v>
      </c>
      <c r="V507" s="1">
        <v>0</v>
      </c>
      <c r="W507" s="1">
        <v>0</v>
      </c>
      <c r="X507" s="1">
        <v>0</v>
      </c>
      <c r="Y507" s="1">
        <v>0</v>
      </c>
      <c r="Z507" s="1">
        <v>0</v>
      </c>
      <c r="AA507" s="1">
        <v>0</v>
      </c>
      <c r="AB507" s="1">
        <v>0</v>
      </c>
      <c r="AC507" s="1">
        <v>0</v>
      </c>
      <c r="AD507" s="1">
        <v>0</v>
      </c>
      <c r="AE507" s="1">
        <v>0</v>
      </c>
      <c r="AF507" s="1">
        <v>0</v>
      </c>
      <c r="AG507" s="1">
        <v>0</v>
      </c>
      <c r="AH507" s="1">
        <v>0</v>
      </c>
      <c r="AI507" s="1">
        <v>0</v>
      </c>
      <c r="AJ507" s="1">
        <v>0</v>
      </c>
      <c r="AK507" s="1">
        <v>0</v>
      </c>
      <c r="AL507" s="1">
        <v>0</v>
      </c>
      <c r="AM507" s="1">
        <v>0</v>
      </c>
      <c r="AN507" s="1">
        <v>0</v>
      </c>
      <c r="AO507" s="1">
        <v>0</v>
      </c>
      <c r="AP507" s="1">
        <v>0</v>
      </c>
      <c r="AQ507" s="1">
        <v>0</v>
      </c>
      <c r="AR507" s="2">
        <v>0</v>
      </c>
      <c r="AS507" s="2">
        <v>0</v>
      </c>
      <c r="AT507" s="2">
        <v>0</v>
      </c>
      <c r="AU507" s="2">
        <v>0</v>
      </c>
      <c r="AV507" s="2">
        <v>0</v>
      </c>
      <c r="AW507" s="2">
        <v>0</v>
      </c>
      <c r="AX507" s="2">
        <v>0</v>
      </c>
      <c r="AY507" s="2">
        <v>0</v>
      </c>
      <c r="AZ507" s="2">
        <v>0</v>
      </c>
      <c r="BA507" s="2">
        <v>0</v>
      </c>
      <c r="BB507" s="2">
        <v>0</v>
      </c>
      <c r="BC507" s="2">
        <v>0</v>
      </c>
      <c r="BD507" s="1">
        <v>26801</v>
      </c>
      <c r="BE507" s="1">
        <v>28682</v>
      </c>
      <c r="BF507" s="1">
        <v>31784</v>
      </c>
      <c r="BG507" s="1">
        <v>38105</v>
      </c>
      <c r="BH507" s="1">
        <v>31099</v>
      </c>
      <c r="BI507" s="1">
        <v>14189</v>
      </c>
      <c r="BJ507" s="1">
        <v>12261</v>
      </c>
      <c r="BK507" s="1">
        <v>16901</v>
      </c>
      <c r="BL507" s="1">
        <v>16214</v>
      </c>
      <c r="BM507" s="1">
        <v>24167</v>
      </c>
      <c r="BN507" s="1">
        <v>33259</v>
      </c>
      <c r="BO507" s="1">
        <v>35627</v>
      </c>
      <c r="BP507" s="1">
        <v>26801</v>
      </c>
      <c r="BQ507" s="1">
        <v>28682</v>
      </c>
      <c r="BR507" s="1">
        <v>31784</v>
      </c>
      <c r="BS507" s="1">
        <v>38105</v>
      </c>
      <c r="BT507" s="1">
        <v>31099</v>
      </c>
      <c r="BU507" s="1">
        <v>14189</v>
      </c>
      <c r="BV507" s="1">
        <v>12261</v>
      </c>
      <c r="BW507" s="1">
        <v>16901</v>
      </c>
      <c r="BX507" s="1">
        <v>16214</v>
      </c>
      <c r="BY507" s="1">
        <v>24167</v>
      </c>
      <c r="BZ507" s="1">
        <v>33259</v>
      </c>
      <c r="CA507" s="1">
        <v>35627</v>
      </c>
      <c r="CB507" s="1">
        <v>2943.924</v>
      </c>
      <c r="CC507" s="1">
        <v>3150.4450000000002</v>
      </c>
      <c r="CD507" s="1">
        <v>3491.2069999999999</v>
      </c>
      <c r="CE507" s="1">
        <v>4185.5140000000001</v>
      </c>
      <c r="CF507" s="1">
        <v>3415.973</v>
      </c>
      <c r="CG507" s="1">
        <v>1558.5039999999999</v>
      </c>
      <c r="CH507" s="1">
        <v>1346.819</v>
      </c>
      <c r="CI507" s="1">
        <v>1856.4860000000001</v>
      </c>
      <c r="CJ507" s="1">
        <v>1781.0070000000001</v>
      </c>
      <c r="CK507" s="1">
        <v>2654.5459999999998</v>
      </c>
      <c r="CL507" s="1">
        <v>3653.2280000000001</v>
      </c>
      <c r="CM507" s="1">
        <v>3913.3470000000002</v>
      </c>
      <c r="CN507" s="1">
        <v>0</v>
      </c>
      <c r="CO507" s="1">
        <v>0</v>
      </c>
      <c r="CP507" s="1">
        <v>309089</v>
      </c>
      <c r="CQ507" s="1">
        <v>309089</v>
      </c>
      <c r="CR507" s="1">
        <v>33951</v>
      </c>
      <c r="CS507">
        <v>2018</v>
      </c>
      <c r="CT507">
        <v>9103.9733733910634</v>
      </c>
      <c r="CV507">
        <v>0</v>
      </c>
      <c r="CW507">
        <v>0</v>
      </c>
    </row>
    <row r="508" spans="1:101">
      <c r="A508" s="100">
        <v>8005</v>
      </c>
      <c r="B508" t="s">
        <v>108</v>
      </c>
      <c r="C508" t="s">
        <v>109</v>
      </c>
      <c r="D508" t="s">
        <v>450</v>
      </c>
      <c r="E508" t="s">
        <v>449</v>
      </c>
      <c r="F508">
        <v>54765</v>
      </c>
      <c r="G508" s="103" t="s">
        <v>112</v>
      </c>
      <c r="H508" t="s">
        <v>113</v>
      </c>
      <c r="I508" t="s">
        <v>114</v>
      </c>
      <c r="J508" t="s">
        <v>8</v>
      </c>
      <c r="K508">
        <v>22</v>
      </c>
      <c r="L508">
        <v>2</v>
      </c>
      <c r="M508" t="s">
        <v>115</v>
      </c>
      <c r="N508" t="s">
        <v>225</v>
      </c>
      <c r="O508" t="s">
        <v>226</v>
      </c>
      <c r="P508" t="s">
        <v>227</v>
      </c>
      <c r="Q508" t="s">
        <v>118</v>
      </c>
      <c r="R508" t="s">
        <v>119</v>
      </c>
      <c r="S508" t="s">
        <v>228</v>
      </c>
      <c r="T508" s="1">
        <v>32505</v>
      </c>
      <c r="U508" s="1">
        <v>33805</v>
      </c>
      <c r="V508" s="1">
        <v>42120</v>
      </c>
      <c r="W508" s="1">
        <v>36753</v>
      </c>
      <c r="X508" s="1">
        <v>68908</v>
      </c>
      <c r="Y508" s="1">
        <v>52217</v>
      </c>
      <c r="Z508" s="1">
        <v>74909</v>
      </c>
      <c r="AA508" s="1">
        <v>71300</v>
      </c>
      <c r="AB508" s="1">
        <v>55042</v>
      </c>
      <c r="AC508" s="1">
        <v>46469</v>
      </c>
      <c r="AD508" s="1">
        <v>61781</v>
      </c>
      <c r="AE508" s="1">
        <v>52811</v>
      </c>
      <c r="AF508" s="1">
        <v>32505</v>
      </c>
      <c r="AG508" s="1">
        <v>33805</v>
      </c>
      <c r="AH508" s="1">
        <v>42120</v>
      </c>
      <c r="AI508" s="1">
        <v>36753</v>
      </c>
      <c r="AJ508" s="1">
        <v>68908</v>
      </c>
      <c r="AK508" s="1">
        <v>52217</v>
      </c>
      <c r="AL508" s="1">
        <v>74909</v>
      </c>
      <c r="AM508" s="1">
        <v>71300</v>
      </c>
      <c r="AN508" s="1">
        <v>55042</v>
      </c>
      <c r="AO508" s="1">
        <v>46469</v>
      </c>
      <c r="AP508" s="1">
        <v>61781</v>
      </c>
      <c r="AQ508" s="1">
        <v>52811</v>
      </c>
      <c r="AR508" s="2">
        <v>0</v>
      </c>
      <c r="AS508" s="2">
        <v>0</v>
      </c>
      <c r="AT508" s="2">
        <v>0</v>
      </c>
      <c r="AU508" s="2">
        <v>0</v>
      </c>
      <c r="AV508" s="2">
        <v>0</v>
      </c>
      <c r="AW508" s="2">
        <v>0</v>
      </c>
      <c r="AX508" s="2">
        <v>0</v>
      </c>
      <c r="AY508" s="2">
        <v>0</v>
      </c>
      <c r="AZ508" s="2">
        <v>0</v>
      </c>
      <c r="BA508" s="2">
        <v>0</v>
      </c>
      <c r="BB508" s="2">
        <v>0</v>
      </c>
      <c r="BC508" s="2">
        <v>0</v>
      </c>
      <c r="BD508" s="1">
        <v>0</v>
      </c>
      <c r="BE508" s="1">
        <v>0</v>
      </c>
      <c r="BF508" s="1">
        <v>0</v>
      </c>
      <c r="BG508" s="1">
        <v>0</v>
      </c>
      <c r="BH508" s="1">
        <v>0</v>
      </c>
      <c r="BI508" s="1">
        <v>0</v>
      </c>
      <c r="BJ508" s="1">
        <v>0</v>
      </c>
      <c r="BK508" s="1">
        <v>0</v>
      </c>
      <c r="BL508" s="1">
        <v>0</v>
      </c>
      <c r="BM508" s="1">
        <v>0</v>
      </c>
      <c r="BN508" s="1">
        <v>0</v>
      </c>
      <c r="BO508" s="1">
        <v>0</v>
      </c>
      <c r="BP508" s="1">
        <v>0</v>
      </c>
      <c r="BQ508" s="1">
        <v>0</v>
      </c>
      <c r="BR508" s="1">
        <v>0</v>
      </c>
      <c r="BS508" s="1">
        <v>0</v>
      </c>
      <c r="BT508" s="1">
        <v>0</v>
      </c>
      <c r="BU508" s="1">
        <v>0</v>
      </c>
      <c r="BV508" s="1">
        <v>0</v>
      </c>
      <c r="BW508" s="1">
        <v>0</v>
      </c>
      <c r="BX508" s="1">
        <v>0</v>
      </c>
      <c r="BY508" s="1">
        <v>0</v>
      </c>
      <c r="BZ508" s="1">
        <v>0</v>
      </c>
      <c r="CA508" s="1">
        <v>0</v>
      </c>
      <c r="CB508" s="1">
        <v>-7724</v>
      </c>
      <c r="CC508" s="1">
        <v>-9899</v>
      </c>
      <c r="CD508" s="1">
        <v>-11505</v>
      </c>
      <c r="CE508" s="1">
        <v>-10035</v>
      </c>
      <c r="CF508" s="1">
        <v>-18805</v>
      </c>
      <c r="CG508" s="1">
        <v>-14457</v>
      </c>
      <c r="CH508" s="1">
        <v>-20208</v>
      </c>
      <c r="CI508" s="1">
        <v>-20219</v>
      </c>
      <c r="CJ508" s="1">
        <v>-14737</v>
      </c>
      <c r="CK508" s="1">
        <v>-13224</v>
      </c>
      <c r="CL508" s="1">
        <v>-15544</v>
      </c>
      <c r="CM508" s="1">
        <v>-14679</v>
      </c>
      <c r="CN508" s="1">
        <v>628620</v>
      </c>
      <c r="CO508" s="1">
        <v>628620</v>
      </c>
      <c r="CP508" s="1">
        <v>0</v>
      </c>
      <c r="CQ508" s="1">
        <v>0</v>
      </c>
      <c r="CR508" s="1">
        <v>-171036</v>
      </c>
      <c r="CS508">
        <v>2018</v>
      </c>
      <c r="CT508">
        <v>0</v>
      </c>
      <c r="CV508">
        <v>0</v>
      </c>
      <c r="CW508">
        <v>0</v>
      </c>
    </row>
    <row r="509" spans="1:101">
      <c r="A509" s="100">
        <v>9864</v>
      </c>
      <c r="B509" t="s">
        <v>108</v>
      </c>
      <c r="C509" t="s">
        <v>109</v>
      </c>
      <c r="D509" t="s">
        <v>454</v>
      </c>
      <c r="E509" t="s">
        <v>330</v>
      </c>
      <c r="F509">
        <v>8776</v>
      </c>
      <c r="G509" s="103" t="s">
        <v>112</v>
      </c>
      <c r="H509" t="s">
        <v>113</v>
      </c>
      <c r="I509" t="s">
        <v>114</v>
      </c>
      <c r="J509" t="s">
        <v>8</v>
      </c>
      <c r="K509">
        <v>22</v>
      </c>
      <c r="L509">
        <v>1</v>
      </c>
      <c r="M509" t="s">
        <v>131</v>
      </c>
      <c r="N509" t="s">
        <v>235</v>
      </c>
      <c r="O509" t="s">
        <v>226</v>
      </c>
      <c r="P509" t="s">
        <v>236</v>
      </c>
      <c r="Q509" t="s">
        <v>118</v>
      </c>
      <c r="R509" t="s">
        <v>142</v>
      </c>
      <c r="S509" t="s">
        <v>8</v>
      </c>
      <c r="T509" s="1">
        <v>0</v>
      </c>
      <c r="U509" s="1">
        <v>0</v>
      </c>
      <c r="V509" s="1">
        <v>0</v>
      </c>
      <c r="W509" s="1">
        <v>0</v>
      </c>
      <c r="X509" s="1">
        <v>0</v>
      </c>
      <c r="Y509" s="1">
        <v>0</v>
      </c>
      <c r="Z509" s="1">
        <v>0</v>
      </c>
      <c r="AA509" s="1">
        <v>0</v>
      </c>
      <c r="AB509" s="1">
        <v>0</v>
      </c>
      <c r="AC509" s="1">
        <v>0</v>
      </c>
      <c r="AD509" s="1">
        <v>0</v>
      </c>
      <c r="AE509" s="1">
        <v>0</v>
      </c>
      <c r="AF509" s="1">
        <v>0</v>
      </c>
      <c r="AG509" s="1">
        <v>0</v>
      </c>
      <c r="AH509" s="1">
        <v>0</v>
      </c>
      <c r="AI509" s="1">
        <v>0</v>
      </c>
      <c r="AJ509" s="1">
        <v>0</v>
      </c>
      <c r="AK509" s="1">
        <v>0</v>
      </c>
      <c r="AL509" s="1">
        <v>0</v>
      </c>
      <c r="AM509" s="1">
        <v>0</v>
      </c>
      <c r="AN509" s="1">
        <v>0</v>
      </c>
      <c r="AO509" s="1">
        <v>0</v>
      </c>
      <c r="AP509" s="1">
        <v>0</v>
      </c>
      <c r="AQ509" s="1">
        <v>0</v>
      </c>
      <c r="AR509" s="2">
        <v>0</v>
      </c>
      <c r="AS509" s="2">
        <v>0</v>
      </c>
      <c r="AT509" s="2">
        <v>0</v>
      </c>
      <c r="AU509" s="2">
        <v>0</v>
      </c>
      <c r="AV509" s="2">
        <v>0</v>
      </c>
      <c r="AW509" s="2">
        <v>0</v>
      </c>
      <c r="AX509" s="2">
        <v>0</v>
      </c>
      <c r="AY509" s="2">
        <v>0</v>
      </c>
      <c r="AZ509" s="2">
        <v>0</v>
      </c>
      <c r="BA509" s="2">
        <v>0</v>
      </c>
      <c r="BB509" s="2">
        <v>0</v>
      </c>
      <c r="BC509" s="2">
        <v>0</v>
      </c>
      <c r="BD509" s="1">
        <v>1981</v>
      </c>
      <c r="BE509" s="1">
        <v>2120</v>
      </c>
      <c r="BF509" s="1">
        <v>2350</v>
      </c>
      <c r="BG509" s="1">
        <v>2817</v>
      </c>
      <c r="BH509" s="1">
        <v>2299</v>
      </c>
      <c r="BI509" s="1">
        <v>1049</v>
      </c>
      <c r="BJ509" s="1">
        <v>906</v>
      </c>
      <c r="BK509" s="1">
        <v>1250</v>
      </c>
      <c r="BL509" s="1">
        <v>1199</v>
      </c>
      <c r="BM509" s="1">
        <v>1787</v>
      </c>
      <c r="BN509" s="1">
        <v>2459</v>
      </c>
      <c r="BO509" s="1">
        <v>2634</v>
      </c>
      <c r="BP509" s="1">
        <v>1981</v>
      </c>
      <c r="BQ509" s="1">
        <v>2120</v>
      </c>
      <c r="BR509" s="1">
        <v>2350</v>
      </c>
      <c r="BS509" s="1">
        <v>2817</v>
      </c>
      <c r="BT509" s="1">
        <v>2299</v>
      </c>
      <c r="BU509" s="1">
        <v>1049</v>
      </c>
      <c r="BV509" s="1">
        <v>906</v>
      </c>
      <c r="BW509" s="1">
        <v>1250</v>
      </c>
      <c r="BX509" s="1">
        <v>1199</v>
      </c>
      <c r="BY509" s="1">
        <v>1787</v>
      </c>
      <c r="BZ509" s="1">
        <v>2459</v>
      </c>
      <c r="CA509" s="1">
        <v>2634</v>
      </c>
      <c r="CB509" s="1">
        <v>217.64599999999999</v>
      </c>
      <c r="CC509" s="1">
        <v>232.91300000000001</v>
      </c>
      <c r="CD509" s="1">
        <v>258.10500000000002</v>
      </c>
      <c r="CE509" s="1">
        <v>309.435</v>
      </c>
      <c r="CF509" s="1">
        <v>252.54300000000001</v>
      </c>
      <c r="CG509" s="1">
        <v>115.22</v>
      </c>
      <c r="CH509" s="1">
        <v>99.57</v>
      </c>
      <c r="CI509" s="1">
        <v>137.25</v>
      </c>
      <c r="CJ509" s="1">
        <v>131.66999999999999</v>
      </c>
      <c r="CK509" s="1">
        <v>196.251</v>
      </c>
      <c r="CL509" s="1">
        <v>270.08300000000003</v>
      </c>
      <c r="CM509" s="1">
        <v>289.31400000000002</v>
      </c>
      <c r="CN509" s="1">
        <v>0</v>
      </c>
      <c r="CO509" s="1">
        <v>0</v>
      </c>
      <c r="CP509" s="1">
        <v>22851</v>
      </c>
      <c r="CQ509" s="1">
        <v>22851</v>
      </c>
      <c r="CR509" s="1">
        <v>2510</v>
      </c>
      <c r="CS509">
        <v>2018</v>
      </c>
      <c r="CT509">
        <v>9103.9840637450197</v>
      </c>
      <c r="CV509">
        <v>0</v>
      </c>
      <c r="CW509">
        <v>0</v>
      </c>
    </row>
    <row r="510" spans="1:101">
      <c r="A510" s="100">
        <v>10029</v>
      </c>
      <c r="B510" t="s">
        <v>122</v>
      </c>
      <c r="C510" t="s">
        <v>109</v>
      </c>
      <c r="D510" t="s">
        <v>455</v>
      </c>
      <c r="E510" t="s">
        <v>455</v>
      </c>
      <c r="F510">
        <v>7049</v>
      </c>
      <c r="G510" s="103" t="s">
        <v>112</v>
      </c>
      <c r="H510" t="s">
        <v>113</v>
      </c>
      <c r="I510" t="s">
        <v>114</v>
      </c>
      <c r="J510" t="s">
        <v>8</v>
      </c>
      <c r="K510">
        <v>336</v>
      </c>
      <c r="L510">
        <v>7</v>
      </c>
      <c r="M510" t="s">
        <v>207</v>
      </c>
      <c r="N510" t="s">
        <v>456</v>
      </c>
      <c r="O510" t="s">
        <v>457</v>
      </c>
      <c r="P510" t="s">
        <v>457</v>
      </c>
      <c r="Q510" t="s">
        <v>118</v>
      </c>
      <c r="R510" t="s">
        <v>119</v>
      </c>
      <c r="S510" t="s">
        <v>8</v>
      </c>
      <c r="T510" s="1">
        <v>0</v>
      </c>
      <c r="U510" s="1">
        <v>0</v>
      </c>
      <c r="V510" s="1">
        <v>0</v>
      </c>
      <c r="W510" s="1">
        <v>0</v>
      </c>
      <c r="X510" s="1">
        <v>0</v>
      </c>
      <c r="Y510" s="1">
        <v>0</v>
      </c>
      <c r="Z510" s="1">
        <v>0</v>
      </c>
      <c r="AA510" s="1">
        <v>0</v>
      </c>
      <c r="AB510" s="1">
        <v>0</v>
      </c>
      <c r="AC510" s="1">
        <v>0</v>
      </c>
      <c r="AD510" s="1">
        <v>0</v>
      </c>
      <c r="AE510" s="1">
        <v>0</v>
      </c>
      <c r="AF510" s="1">
        <v>0</v>
      </c>
      <c r="AG510" s="1">
        <v>0</v>
      </c>
      <c r="AH510" s="1">
        <v>0</v>
      </c>
      <c r="AI510" s="1">
        <v>0</v>
      </c>
      <c r="AJ510" s="1">
        <v>0</v>
      </c>
      <c r="AK510" s="1">
        <v>0</v>
      </c>
      <c r="AL510" s="1">
        <v>0</v>
      </c>
      <c r="AM510" s="1">
        <v>0</v>
      </c>
      <c r="AN510" s="1">
        <v>0</v>
      </c>
      <c r="AO510" s="1">
        <v>0</v>
      </c>
      <c r="AP510" s="1">
        <v>0</v>
      </c>
      <c r="AQ510" s="1">
        <v>0</v>
      </c>
      <c r="AR510" s="2">
        <v>0</v>
      </c>
      <c r="AS510" s="2">
        <v>0</v>
      </c>
      <c r="AT510" s="2">
        <v>0</v>
      </c>
      <c r="AU510" s="2">
        <v>0</v>
      </c>
      <c r="AV510" s="2">
        <v>0</v>
      </c>
      <c r="AW510" s="2">
        <v>0</v>
      </c>
      <c r="AX510" s="2">
        <v>0</v>
      </c>
      <c r="AY510" s="2">
        <v>0</v>
      </c>
      <c r="AZ510" s="2">
        <v>0</v>
      </c>
      <c r="BA510" s="2">
        <v>0</v>
      </c>
      <c r="BB510" s="2">
        <v>0</v>
      </c>
      <c r="BC510" s="2">
        <v>0</v>
      </c>
      <c r="BD510" s="1">
        <v>992</v>
      </c>
      <c r="BE510" s="1">
        <v>1111</v>
      </c>
      <c r="BF510" s="1">
        <v>1657</v>
      </c>
      <c r="BG510" s="1">
        <v>2103</v>
      </c>
      <c r="BH510" s="1">
        <v>2640</v>
      </c>
      <c r="BI510" s="1">
        <v>2604</v>
      </c>
      <c r="BJ510" s="1">
        <v>2995</v>
      </c>
      <c r="BK510" s="1">
        <v>2303</v>
      </c>
      <c r="BL510" s="1">
        <v>1730</v>
      </c>
      <c r="BM510" s="1">
        <v>801</v>
      </c>
      <c r="BN510" s="1">
        <v>473</v>
      </c>
      <c r="BO510" s="1">
        <v>983</v>
      </c>
      <c r="BP510" s="1">
        <v>992</v>
      </c>
      <c r="BQ510" s="1">
        <v>1111</v>
      </c>
      <c r="BR510" s="1">
        <v>1657</v>
      </c>
      <c r="BS510" s="1">
        <v>2103</v>
      </c>
      <c r="BT510" s="1">
        <v>2640</v>
      </c>
      <c r="BU510" s="1">
        <v>2604</v>
      </c>
      <c r="BV510" s="1">
        <v>2995</v>
      </c>
      <c r="BW510" s="1">
        <v>2303</v>
      </c>
      <c r="BX510" s="1">
        <v>1730</v>
      </c>
      <c r="BY510" s="1">
        <v>801</v>
      </c>
      <c r="BZ510" s="1">
        <v>473</v>
      </c>
      <c r="CA510" s="1">
        <v>983</v>
      </c>
      <c r="CB510" s="1">
        <v>109</v>
      </c>
      <c r="CC510" s="1">
        <v>122</v>
      </c>
      <c r="CD510" s="1">
        <v>182</v>
      </c>
      <c r="CE510" s="1">
        <v>231</v>
      </c>
      <c r="CF510" s="1">
        <v>290</v>
      </c>
      <c r="CG510" s="1">
        <v>286</v>
      </c>
      <c r="CH510" s="1">
        <v>329</v>
      </c>
      <c r="CI510" s="1">
        <v>253</v>
      </c>
      <c r="CJ510" s="1">
        <v>190</v>
      </c>
      <c r="CK510" s="1">
        <v>88</v>
      </c>
      <c r="CL510" s="1">
        <v>52</v>
      </c>
      <c r="CM510" s="1">
        <v>108</v>
      </c>
      <c r="CN510" s="1">
        <v>0</v>
      </c>
      <c r="CO510" s="1">
        <v>0</v>
      </c>
      <c r="CP510" s="1">
        <v>20392</v>
      </c>
      <c r="CQ510" s="1">
        <v>20392</v>
      </c>
      <c r="CR510" s="1">
        <v>2240</v>
      </c>
      <c r="CS510">
        <v>2018</v>
      </c>
      <c r="CT510">
        <v>9103.5714285714294</v>
      </c>
      <c r="CV510">
        <v>0</v>
      </c>
      <c r="CW510">
        <v>0</v>
      </c>
    </row>
    <row r="511" spans="1:101">
      <c r="A511" s="100">
        <v>10036</v>
      </c>
      <c r="B511" t="s">
        <v>108</v>
      </c>
      <c r="C511" t="s">
        <v>109</v>
      </c>
      <c r="D511" t="s">
        <v>458</v>
      </c>
      <c r="E511" t="s">
        <v>459</v>
      </c>
      <c r="F511">
        <v>56590</v>
      </c>
      <c r="G511" s="103" t="s">
        <v>189</v>
      </c>
      <c r="H511" t="s">
        <v>113</v>
      </c>
      <c r="I511" t="s">
        <v>114</v>
      </c>
      <c r="J511" t="s">
        <v>8</v>
      </c>
      <c r="K511">
        <v>22</v>
      </c>
      <c r="L511">
        <v>2</v>
      </c>
      <c r="M511" t="s">
        <v>115</v>
      </c>
      <c r="N511" t="s">
        <v>235</v>
      </c>
      <c r="O511" t="s">
        <v>226</v>
      </c>
      <c r="P511" t="s">
        <v>236</v>
      </c>
      <c r="Q511" t="s">
        <v>118</v>
      </c>
      <c r="R511" t="s">
        <v>142</v>
      </c>
      <c r="S511" t="s">
        <v>8</v>
      </c>
      <c r="T511" s="1">
        <v>0</v>
      </c>
      <c r="U511" s="1">
        <v>0</v>
      </c>
      <c r="V511" s="1">
        <v>0</v>
      </c>
      <c r="W511" s="1">
        <v>0</v>
      </c>
      <c r="X511" s="1">
        <v>0</v>
      </c>
      <c r="Y511" s="1">
        <v>0</v>
      </c>
      <c r="Z511" s="1">
        <v>0</v>
      </c>
      <c r="AA511" s="1">
        <v>0</v>
      </c>
      <c r="AB511" s="1">
        <v>0</v>
      </c>
      <c r="AC511" s="1">
        <v>0</v>
      </c>
      <c r="AD511" s="1">
        <v>0</v>
      </c>
      <c r="AE511" s="1">
        <v>0</v>
      </c>
      <c r="AF511" s="1">
        <v>0</v>
      </c>
      <c r="AG511" s="1">
        <v>0</v>
      </c>
      <c r="AH511" s="1">
        <v>0</v>
      </c>
      <c r="AI511" s="1">
        <v>0</v>
      </c>
      <c r="AJ511" s="1">
        <v>0</v>
      </c>
      <c r="AK511" s="1">
        <v>0</v>
      </c>
      <c r="AL511" s="1">
        <v>0</v>
      </c>
      <c r="AM511" s="1">
        <v>0</v>
      </c>
      <c r="AN511" s="1">
        <v>0</v>
      </c>
      <c r="AO511" s="1">
        <v>0</v>
      </c>
      <c r="AP511" s="1">
        <v>0</v>
      </c>
      <c r="AQ511" s="1">
        <v>0</v>
      </c>
      <c r="AR511" s="2">
        <v>0</v>
      </c>
      <c r="AS511" s="2">
        <v>0</v>
      </c>
      <c r="AT511" s="2">
        <v>0</v>
      </c>
      <c r="AU511" s="2">
        <v>0</v>
      </c>
      <c r="AV511" s="2">
        <v>0</v>
      </c>
      <c r="AW511" s="2">
        <v>0</v>
      </c>
      <c r="AX511" s="2">
        <v>0</v>
      </c>
      <c r="AY511" s="2">
        <v>0</v>
      </c>
      <c r="AZ511" s="2">
        <v>0</v>
      </c>
      <c r="BA511" s="2">
        <v>0</v>
      </c>
      <c r="BB511" s="2">
        <v>0</v>
      </c>
      <c r="BC511" s="2">
        <v>0</v>
      </c>
      <c r="BD511" s="1">
        <v>3912</v>
      </c>
      <c r="BE511" s="1">
        <v>4186</v>
      </c>
      <c r="BF511" s="1">
        <v>4639</v>
      </c>
      <c r="BG511" s="1">
        <v>5561</v>
      </c>
      <c r="BH511" s="1">
        <v>4539</v>
      </c>
      <c r="BI511" s="1">
        <v>2071</v>
      </c>
      <c r="BJ511" s="1">
        <v>1790</v>
      </c>
      <c r="BK511" s="1">
        <v>2467</v>
      </c>
      <c r="BL511" s="1">
        <v>2366</v>
      </c>
      <c r="BM511" s="1">
        <v>3527</v>
      </c>
      <c r="BN511" s="1">
        <v>4854</v>
      </c>
      <c r="BO511" s="1">
        <v>5200</v>
      </c>
      <c r="BP511" s="1">
        <v>3912</v>
      </c>
      <c r="BQ511" s="1">
        <v>4186</v>
      </c>
      <c r="BR511" s="1">
        <v>4639</v>
      </c>
      <c r="BS511" s="1">
        <v>5561</v>
      </c>
      <c r="BT511" s="1">
        <v>4539</v>
      </c>
      <c r="BU511" s="1">
        <v>2071</v>
      </c>
      <c r="BV511" s="1">
        <v>1790</v>
      </c>
      <c r="BW511" s="1">
        <v>2467</v>
      </c>
      <c r="BX511" s="1">
        <v>2366</v>
      </c>
      <c r="BY511" s="1">
        <v>3527</v>
      </c>
      <c r="BZ511" s="1">
        <v>4854</v>
      </c>
      <c r="CA511" s="1">
        <v>5200</v>
      </c>
      <c r="CB511" s="1">
        <v>429.654</v>
      </c>
      <c r="CC511" s="1">
        <v>459.79399999999998</v>
      </c>
      <c r="CD511" s="1">
        <v>509.52600000000001</v>
      </c>
      <c r="CE511" s="1">
        <v>610.85699999999997</v>
      </c>
      <c r="CF511" s="1">
        <v>498.54599999999999</v>
      </c>
      <c r="CG511" s="1">
        <v>227.45699999999999</v>
      </c>
      <c r="CH511" s="1">
        <v>196.56200000000001</v>
      </c>
      <c r="CI511" s="1">
        <v>270.94600000000003</v>
      </c>
      <c r="CJ511" s="1">
        <v>259.93</v>
      </c>
      <c r="CK511" s="1">
        <v>387.41899999999998</v>
      </c>
      <c r="CL511" s="1">
        <v>533.173</v>
      </c>
      <c r="CM511" s="1">
        <v>571.13599999999997</v>
      </c>
      <c r="CN511" s="1">
        <v>0</v>
      </c>
      <c r="CO511" s="1">
        <v>0</v>
      </c>
      <c r="CP511" s="1">
        <v>45112</v>
      </c>
      <c r="CQ511" s="1">
        <v>45112</v>
      </c>
      <c r="CR511" s="1">
        <v>4955</v>
      </c>
      <c r="CS511">
        <v>2018</v>
      </c>
      <c r="CT511">
        <v>9104.3390514631683</v>
      </c>
      <c r="CV511">
        <v>0</v>
      </c>
      <c r="CW511">
        <v>0</v>
      </c>
    </row>
    <row r="512" spans="1:101">
      <c r="A512" s="100">
        <v>10063</v>
      </c>
      <c r="B512" t="s">
        <v>108</v>
      </c>
      <c r="C512" t="s">
        <v>109</v>
      </c>
      <c r="D512" t="s">
        <v>460</v>
      </c>
      <c r="E512" t="s">
        <v>461</v>
      </c>
      <c r="F512">
        <v>11943</v>
      </c>
      <c r="G512" s="103" t="s">
        <v>121</v>
      </c>
      <c r="H512" t="s">
        <v>113</v>
      </c>
      <c r="I512" t="s">
        <v>114</v>
      </c>
      <c r="J512" t="s">
        <v>8</v>
      </c>
      <c r="K512">
        <v>22</v>
      </c>
      <c r="L512">
        <v>2</v>
      </c>
      <c r="M512" t="s">
        <v>115</v>
      </c>
      <c r="N512" t="s">
        <v>235</v>
      </c>
      <c r="O512" t="s">
        <v>226</v>
      </c>
      <c r="P512" t="s">
        <v>236</v>
      </c>
      <c r="Q512" t="s">
        <v>118</v>
      </c>
      <c r="R512" t="s">
        <v>142</v>
      </c>
      <c r="S512" t="s">
        <v>8</v>
      </c>
      <c r="T512" s="1">
        <v>0</v>
      </c>
      <c r="U512" s="1">
        <v>0</v>
      </c>
      <c r="V512" s="1">
        <v>0</v>
      </c>
      <c r="W512" s="1">
        <v>0</v>
      </c>
      <c r="X512" s="1">
        <v>0</v>
      </c>
      <c r="Y512" s="1">
        <v>0</v>
      </c>
      <c r="Z512" s="1">
        <v>0</v>
      </c>
      <c r="AA512" s="1">
        <v>0</v>
      </c>
      <c r="AB512" s="1">
        <v>0</v>
      </c>
      <c r="AC512" s="1">
        <v>0</v>
      </c>
      <c r="AD512" s="1">
        <v>0</v>
      </c>
      <c r="AE512" s="1">
        <v>0</v>
      </c>
      <c r="AF512" s="1">
        <v>0</v>
      </c>
      <c r="AG512" s="1">
        <v>0</v>
      </c>
      <c r="AH512" s="1">
        <v>0</v>
      </c>
      <c r="AI512" s="1">
        <v>0</v>
      </c>
      <c r="AJ512" s="1">
        <v>0</v>
      </c>
      <c r="AK512" s="1">
        <v>0</v>
      </c>
      <c r="AL512" s="1">
        <v>0</v>
      </c>
      <c r="AM512" s="1">
        <v>0</v>
      </c>
      <c r="AN512" s="1">
        <v>0</v>
      </c>
      <c r="AO512" s="1">
        <v>0</v>
      </c>
      <c r="AP512" s="1">
        <v>0</v>
      </c>
      <c r="AQ512" s="1">
        <v>0</v>
      </c>
      <c r="AR512" s="2">
        <v>0</v>
      </c>
      <c r="AS512" s="2">
        <v>0</v>
      </c>
      <c r="AT512" s="2">
        <v>0</v>
      </c>
      <c r="AU512" s="2">
        <v>0</v>
      </c>
      <c r="AV512" s="2">
        <v>0</v>
      </c>
      <c r="AW512" s="2">
        <v>0</v>
      </c>
      <c r="AX512" s="2">
        <v>0</v>
      </c>
      <c r="AY512" s="2">
        <v>0</v>
      </c>
      <c r="AZ512" s="2">
        <v>0</v>
      </c>
      <c r="BA512" s="2">
        <v>0</v>
      </c>
      <c r="BB512" s="2">
        <v>0</v>
      </c>
      <c r="BC512" s="2">
        <v>0</v>
      </c>
      <c r="BD512" s="1">
        <v>25573</v>
      </c>
      <c r="BE512" s="1">
        <v>27367</v>
      </c>
      <c r="BF512" s="1">
        <v>30327</v>
      </c>
      <c r="BG512" s="1">
        <v>36359</v>
      </c>
      <c r="BH512" s="1">
        <v>29674</v>
      </c>
      <c r="BI512" s="1">
        <v>13538</v>
      </c>
      <c r="BJ512" s="1">
        <v>11699</v>
      </c>
      <c r="BK512" s="1">
        <v>16127</v>
      </c>
      <c r="BL512" s="1">
        <v>15471</v>
      </c>
      <c r="BM512" s="1">
        <v>23059</v>
      </c>
      <c r="BN512" s="1">
        <v>31735</v>
      </c>
      <c r="BO512" s="1">
        <v>33994</v>
      </c>
      <c r="BP512" s="1">
        <v>25573</v>
      </c>
      <c r="BQ512" s="1">
        <v>27367</v>
      </c>
      <c r="BR512" s="1">
        <v>30327</v>
      </c>
      <c r="BS512" s="1">
        <v>36359</v>
      </c>
      <c r="BT512" s="1">
        <v>29674</v>
      </c>
      <c r="BU512" s="1">
        <v>13538</v>
      </c>
      <c r="BV512" s="1">
        <v>11699</v>
      </c>
      <c r="BW512" s="1">
        <v>16127</v>
      </c>
      <c r="BX512" s="1">
        <v>15471</v>
      </c>
      <c r="BY512" s="1">
        <v>23059</v>
      </c>
      <c r="BZ512" s="1">
        <v>31735</v>
      </c>
      <c r="CA512" s="1">
        <v>33994</v>
      </c>
      <c r="CB512" s="1">
        <v>2809</v>
      </c>
      <c r="CC512" s="1">
        <v>3006.058</v>
      </c>
      <c r="CD512" s="1">
        <v>3331.2020000000002</v>
      </c>
      <c r="CE512" s="1">
        <v>3993.6889999999999</v>
      </c>
      <c r="CF512" s="1">
        <v>3259.4169999999999</v>
      </c>
      <c r="CG512" s="1">
        <v>1487.077</v>
      </c>
      <c r="CH512" s="1">
        <v>1285.0930000000001</v>
      </c>
      <c r="CI512" s="1">
        <v>1771.402</v>
      </c>
      <c r="CJ512" s="1">
        <v>1699.3820000000001</v>
      </c>
      <c r="CK512" s="1">
        <v>2532.886</v>
      </c>
      <c r="CL512" s="1">
        <v>3485.7979999999998</v>
      </c>
      <c r="CM512" s="1">
        <v>3733.9960000000001</v>
      </c>
      <c r="CN512" s="1">
        <v>0</v>
      </c>
      <c r="CO512" s="1">
        <v>0</v>
      </c>
      <c r="CP512" s="1">
        <v>294923</v>
      </c>
      <c r="CQ512" s="1">
        <v>294923</v>
      </c>
      <c r="CR512" s="1">
        <v>32395</v>
      </c>
      <c r="CS512">
        <v>2018</v>
      </c>
      <c r="CT512">
        <v>9103.9666615218393</v>
      </c>
      <c r="CV512">
        <v>0</v>
      </c>
      <c r="CW512">
        <v>0</v>
      </c>
    </row>
    <row r="513" spans="1:101">
      <c r="A513" s="100">
        <v>10066</v>
      </c>
      <c r="B513" t="s">
        <v>108</v>
      </c>
      <c r="C513" t="s">
        <v>109</v>
      </c>
      <c r="D513" t="s">
        <v>462</v>
      </c>
      <c r="E513" t="s">
        <v>463</v>
      </c>
      <c r="F513">
        <v>12401</v>
      </c>
      <c r="G513" s="103" t="s">
        <v>174</v>
      </c>
      <c r="H513" t="s">
        <v>113</v>
      </c>
      <c r="I513" t="s">
        <v>114</v>
      </c>
      <c r="J513" t="s">
        <v>8</v>
      </c>
      <c r="K513">
        <v>22</v>
      </c>
      <c r="L513">
        <v>2</v>
      </c>
      <c r="M513" t="s">
        <v>115</v>
      </c>
      <c r="N513" t="s">
        <v>235</v>
      </c>
      <c r="O513" t="s">
        <v>226</v>
      </c>
      <c r="P513" t="s">
        <v>236</v>
      </c>
      <c r="Q513" t="s">
        <v>118</v>
      </c>
      <c r="R513" t="s">
        <v>142</v>
      </c>
      <c r="S513" t="s">
        <v>8</v>
      </c>
      <c r="T513" s="1">
        <v>0</v>
      </c>
      <c r="U513" s="1">
        <v>0</v>
      </c>
      <c r="V513" s="1">
        <v>0</v>
      </c>
      <c r="W513" s="1">
        <v>0</v>
      </c>
      <c r="X513" s="1">
        <v>0</v>
      </c>
      <c r="Y513" s="1">
        <v>0</v>
      </c>
      <c r="Z513" s="1">
        <v>0</v>
      </c>
      <c r="AA513" s="1">
        <v>0</v>
      </c>
      <c r="AB513" s="1">
        <v>0</v>
      </c>
      <c r="AC513" s="1">
        <v>0</v>
      </c>
      <c r="AD513" s="1">
        <v>0</v>
      </c>
      <c r="AE513" s="1">
        <v>0</v>
      </c>
      <c r="AF513" s="1">
        <v>0</v>
      </c>
      <c r="AG513" s="1">
        <v>0</v>
      </c>
      <c r="AH513" s="1">
        <v>0</v>
      </c>
      <c r="AI513" s="1">
        <v>0</v>
      </c>
      <c r="AJ513" s="1">
        <v>0</v>
      </c>
      <c r="AK513" s="1">
        <v>0</v>
      </c>
      <c r="AL513" s="1">
        <v>0</v>
      </c>
      <c r="AM513" s="1">
        <v>0</v>
      </c>
      <c r="AN513" s="1">
        <v>0</v>
      </c>
      <c r="AO513" s="1">
        <v>0</v>
      </c>
      <c r="AP513" s="1">
        <v>0</v>
      </c>
      <c r="AQ513" s="1">
        <v>0</v>
      </c>
      <c r="AR513" s="2">
        <v>0</v>
      </c>
      <c r="AS513" s="2">
        <v>0</v>
      </c>
      <c r="AT513" s="2">
        <v>0</v>
      </c>
      <c r="AU513" s="2">
        <v>0</v>
      </c>
      <c r="AV513" s="2">
        <v>0</v>
      </c>
      <c r="AW513" s="2">
        <v>0</v>
      </c>
      <c r="AX513" s="2">
        <v>0</v>
      </c>
      <c r="AY513" s="2">
        <v>0</v>
      </c>
      <c r="AZ513" s="2">
        <v>0</v>
      </c>
      <c r="BA513" s="2">
        <v>0</v>
      </c>
      <c r="BB513" s="2">
        <v>0</v>
      </c>
      <c r="BC513" s="2">
        <v>0</v>
      </c>
      <c r="BD513" s="1">
        <v>21787</v>
      </c>
      <c r="BE513" s="1">
        <v>23316</v>
      </c>
      <c r="BF513" s="1">
        <v>25837</v>
      </c>
      <c r="BG513" s="1">
        <v>30976</v>
      </c>
      <c r="BH513" s="1">
        <v>25281</v>
      </c>
      <c r="BI513" s="1">
        <v>11534</v>
      </c>
      <c r="BJ513" s="1">
        <v>9967</v>
      </c>
      <c r="BK513" s="1">
        <v>13739</v>
      </c>
      <c r="BL513" s="1">
        <v>13181</v>
      </c>
      <c r="BM513" s="1">
        <v>19646</v>
      </c>
      <c r="BN513" s="1">
        <v>27036</v>
      </c>
      <c r="BO513" s="1">
        <v>28962</v>
      </c>
      <c r="BP513" s="1">
        <v>21787</v>
      </c>
      <c r="BQ513" s="1">
        <v>23316</v>
      </c>
      <c r="BR513" s="1">
        <v>25837</v>
      </c>
      <c r="BS513" s="1">
        <v>30976</v>
      </c>
      <c r="BT513" s="1">
        <v>25281</v>
      </c>
      <c r="BU513" s="1">
        <v>11534</v>
      </c>
      <c r="BV513" s="1">
        <v>9967</v>
      </c>
      <c r="BW513" s="1">
        <v>13739</v>
      </c>
      <c r="BX513" s="1">
        <v>13181</v>
      </c>
      <c r="BY513" s="1">
        <v>19646</v>
      </c>
      <c r="BZ513" s="1">
        <v>27036</v>
      </c>
      <c r="CA513" s="1">
        <v>28962</v>
      </c>
      <c r="CB513" s="1">
        <v>2393.1350000000002</v>
      </c>
      <c r="CC513" s="1">
        <v>2561.018</v>
      </c>
      <c r="CD513" s="1">
        <v>2838.0259999999998</v>
      </c>
      <c r="CE513" s="1">
        <v>3402.433</v>
      </c>
      <c r="CF513" s="1">
        <v>2776.8679999999999</v>
      </c>
      <c r="CG513" s="1">
        <v>1266.9190000000001</v>
      </c>
      <c r="CH513" s="1">
        <v>1094.838</v>
      </c>
      <c r="CI513" s="1">
        <v>1509.15</v>
      </c>
      <c r="CJ513" s="1">
        <v>1447.7929999999999</v>
      </c>
      <c r="CK513" s="1">
        <v>2157.8989999999999</v>
      </c>
      <c r="CL513" s="1">
        <v>2969.7339999999999</v>
      </c>
      <c r="CM513" s="1">
        <v>3181.1869999999999</v>
      </c>
      <c r="CN513" s="1">
        <v>0</v>
      </c>
      <c r="CO513" s="1">
        <v>0</v>
      </c>
      <c r="CP513" s="1">
        <v>251262</v>
      </c>
      <c r="CQ513" s="1">
        <v>251262</v>
      </c>
      <c r="CR513" s="1">
        <v>27599</v>
      </c>
      <c r="CS513">
        <v>2018</v>
      </c>
      <c r="CT513">
        <v>9104.0255081705855</v>
      </c>
      <c r="CV513">
        <v>0</v>
      </c>
      <c r="CW513">
        <v>0</v>
      </c>
    </row>
    <row r="514" spans="1:101">
      <c r="A514" s="100">
        <v>10109</v>
      </c>
      <c r="B514" t="s">
        <v>108</v>
      </c>
      <c r="C514" t="s">
        <v>109</v>
      </c>
      <c r="D514" t="s">
        <v>466</v>
      </c>
      <c r="E514" t="s">
        <v>467</v>
      </c>
      <c r="F514">
        <v>57280</v>
      </c>
      <c r="G514" s="103" t="s">
        <v>189</v>
      </c>
      <c r="H514" t="s">
        <v>113</v>
      </c>
      <c r="I514" t="s">
        <v>114</v>
      </c>
      <c r="J514" t="s">
        <v>8</v>
      </c>
      <c r="K514">
        <v>22</v>
      </c>
      <c r="L514">
        <v>2</v>
      </c>
      <c r="M514" t="s">
        <v>115</v>
      </c>
      <c r="N514" t="s">
        <v>235</v>
      </c>
      <c r="O514" t="s">
        <v>226</v>
      </c>
      <c r="P514" t="s">
        <v>236</v>
      </c>
      <c r="Q514" t="s">
        <v>118</v>
      </c>
      <c r="R514" t="s">
        <v>142</v>
      </c>
      <c r="S514" t="s">
        <v>8</v>
      </c>
      <c r="T514" s="1">
        <v>0</v>
      </c>
      <c r="U514" s="1">
        <v>0</v>
      </c>
      <c r="V514" s="1">
        <v>0</v>
      </c>
      <c r="W514" s="1">
        <v>0</v>
      </c>
      <c r="X514" s="1">
        <v>0</v>
      </c>
      <c r="Y514" s="1">
        <v>0</v>
      </c>
      <c r="Z514" s="1">
        <v>0</v>
      </c>
      <c r="AA514" s="1">
        <v>0</v>
      </c>
      <c r="AB514" s="1">
        <v>0</v>
      </c>
      <c r="AC514" s="1">
        <v>0</v>
      </c>
      <c r="AD514" s="1">
        <v>0</v>
      </c>
      <c r="AE514" s="1">
        <v>0</v>
      </c>
      <c r="AF514" s="1">
        <v>0</v>
      </c>
      <c r="AG514" s="1">
        <v>0</v>
      </c>
      <c r="AH514" s="1">
        <v>0</v>
      </c>
      <c r="AI514" s="1">
        <v>0</v>
      </c>
      <c r="AJ514" s="1">
        <v>0</v>
      </c>
      <c r="AK514" s="1">
        <v>0</v>
      </c>
      <c r="AL514" s="1">
        <v>0</v>
      </c>
      <c r="AM514" s="1">
        <v>0</v>
      </c>
      <c r="AN514" s="1">
        <v>0</v>
      </c>
      <c r="AO514" s="1">
        <v>0</v>
      </c>
      <c r="AP514" s="1">
        <v>0</v>
      </c>
      <c r="AQ514" s="1">
        <v>0</v>
      </c>
      <c r="AR514" s="2">
        <v>0</v>
      </c>
      <c r="AS514" s="2">
        <v>0</v>
      </c>
      <c r="AT514" s="2">
        <v>0</v>
      </c>
      <c r="AU514" s="2">
        <v>0</v>
      </c>
      <c r="AV514" s="2">
        <v>0</v>
      </c>
      <c r="AW514" s="2">
        <v>0</v>
      </c>
      <c r="AX514" s="2">
        <v>0</v>
      </c>
      <c r="AY514" s="2">
        <v>0</v>
      </c>
      <c r="AZ514" s="2">
        <v>0</v>
      </c>
      <c r="BA514" s="2">
        <v>0</v>
      </c>
      <c r="BB514" s="2">
        <v>0</v>
      </c>
      <c r="BC514" s="2">
        <v>0</v>
      </c>
      <c r="BD514" s="1">
        <v>4197</v>
      </c>
      <c r="BE514" s="1">
        <v>4491</v>
      </c>
      <c r="BF514" s="1">
        <v>4977</v>
      </c>
      <c r="BG514" s="1">
        <v>5966</v>
      </c>
      <c r="BH514" s="1">
        <v>4869</v>
      </c>
      <c r="BI514" s="1">
        <v>2222</v>
      </c>
      <c r="BJ514" s="1">
        <v>1920</v>
      </c>
      <c r="BK514" s="1">
        <v>2646</v>
      </c>
      <c r="BL514" s="1">
        <v>2539</v>
      </c>
      <c r="BM514" s="1">
        <v>3784</v>
      </c>
      <c r="BN514" s="1">
        <v>5208</v>
      </c>
      <c r="BO514" s="1">
        <v>5578</v>
      </c>
      <c r="BP514" s="1">
        <v>4197</v>
      </c>
      <c r="BQ514" s="1">
        <v>4491</v>
      </c>
      <c r="BR514" s="1">
        <v>4977</v>
      </c>
      <c r="BS514" s="1">
        <v>5966</v>
      </c>
      <c r="BT514" s="1">
        <v>4869</v>
      </c>
      <c r="BU514" s="1">
        <v>2222</v>
      </c>
      <c r="BV514" s="1">
        <v>1920</v>
      </c>
      <c r="BW514" s="1">
        <v>2646</v>
      </c>
      <c r="BX514" s="1">
        <v>2539</v>
      </c>
      <c r="BY514" s="1">
        <v>3784</v>
      </c>
      <c r="BZ514" s="1">
        <v>5208</v>
      </c>
      <c r="CA514" s="1">
        <v>5578</v>
      </c>
      <c r="CB514" s="1">
        <v>460.95699999999999</v>
      </c>
      <c r="CC514" s="1">
        <v>493.29199999999997</v>
      </c>
      <c r="CD514" s="1">
        <v>546.64800000000002</v>
      </c>
      <c r="CE514" s="1">
        <v>655.36199999999997</v>
      </c>
      <c r="CF514" s="1">
        <v>534.86800000000005</v>
      </c>
      <c r="CG514" s="1">
        <v>244.02799999999999</v>
      </c>
      <c r="CH514" s="1">
        <v>210.88300000000001</v>
      </c>
      <c r="CI514" s="1">
        <v>290.68599999999998</v>
      </c>
      <c r="CJ514" s="1">
        <v>278.86799999999999</v>
      </c>
      <c r="CK514" s="1">
        <v>415.64499999999998</v>
      </c>
      <c r="CL514" s="1">
        <v>572.01700000000005</v>
      </c>
      <c r="CM514" s="1">
        <v>612.74599999999998</v>
      </c>
      <c r="CN514" s="1">
        <v>0</v>
      </c>
      <c r="CO514" s="1">
        <v>0</v>
      </c>
      <c r="CP514" s="1">
        <v>48397</v>
      </c>
      <c r="CQ514" s="1">
        <v>48397</v>
      </c>
      <c r="CR514" s="1">
        <v>5316</v>
      </c>
      <c r="CS514">
        <v>2018</v>
      </c>
      <c r="CT514">
        <v>9104.0255831452214</v>
      </c>
      <c r="CV514">
        <v>0</v>
      </c>
      <c r="CW514">
        <v>0</v>
      </c>
    </row>
    <row r="515" spans="1:101">
      <c r="A515" s="100">
        <v>10137</v>
      </c>
      <c r="B515" t="s">
        <v>108</v>
      </c>
      <c r="C515" t="s">
        <v>109</v>
      </c>
      <c r="D515" t="s">
        <v>468</v>
      </c>
      <c r="E515" t="s">
        <v>279</v>
      </c>
      <c r="F515">
        <v>7601</v>
      </c>
      <c r="G515" s="103" t="s">
        <v>273</v>
      </c>
      <c r="H515" t="s">
        <v>113</v>
      </c>
      <c r="I515" t="s">
        <v>114</v>
      </c>
      <c r="J515" t="s">
        <v>8</v>
      </c>
      <c r="K515">
        <v>22</v>
      </c>
      <c r="L515">
        <v>2</v>
      </c>
      <c r="M515" t="s">
        <v>115</v>
      </c>
      <c r="N515" t="s">
        <v>235</v>
      </c>
      <c r="O515" t="s">
        <v>226</v>
      </c>
      <c r="P515" t="s">
        <v>236</v>
      </c>
      <c r="Q515" t="s">
        <v>118</v>
      </c>
      <c r="R515" t="s">
        <v>142</v>
      </c>
      <c r="S515" t="s">
        <v>8</v>
      </c>
      <c r="T515" s="1">
        <v>0</v>
      </c>
      <c r="U515" s="1">
        <v>0</v>
      </c>
      <c r="V515" s="1">
        <v>0</v>
      </c>
      <c r="W515" s="1">
        <v>0</v>
      </c>
      <c r="X515" s="1">
        <v>0</v>
      </c>
      <c r="Y515" s="1">
        <v>0</v>
      </c>
      <c r="Z515" s="1">
        <v>0</v>
      </c>
      <c r="AA515" s="1">
        <v>0</v>
      </c>
      <c r="AB515" s="1">
        <v>0</v>
      </c>
      <c r="AC515" s="1">
        <v>0</v>
      </c>
      <c r="AD515" s="1">
        <v>0</v>
      </c>
      <c r="AE515" s="1">
        <v>0</v>
      </c>
      <c r="AF515" s="1">
        <v>0</v>
      </c>
      <c r="AG515" s="1">
        <v>0</v>
      </c>
      <c r="AH515" s="1">
        <v>0</v>
      </c>
      <c r="AI515" s="1">
        <v>0</v>
      </c>
      <c r="AJ515" s="1">
        <v>0</v>
      </c>
      <c r="AK515" s="1">
        <v>0</v>
      </c>
      <c r="AL515" s="1">
        <v>0</v>
      </c>
      <c r="AM515" s="1">
        <v>0</v>
      </c>
      <c r="AN515" s="1">
        <v>0</v>
      </c>
      <c r="AO515" s="1">
        <v>0</v>
      </c>
      <c r="AP515" s="1">
        <v>0</v>
      </c>
      <c r="AQ515" s="1">
        <v>0</v>
      </c>
      <c r="AR515" s="2">
        <v>0</v>
      </c>
      <c r="AS515" s="2">
        <v>0</v>
      </c>
      <c r="AT515" s="2">
        <v>0</v>
      </c>
      <c r="AU515" s="2">
        <v>0</v>
      </c>
      <c r="AV515" s="2">
        <v>0</v>
      </c>
      <c r="AW515" s="2">
        <v>0</v>
      </c>
      <c r="AX515" s="2">
        <v>0</v>
      </c>
      <c r="AY515" s="2">
        <v>0</v>
      </c>
      <c r="AZ515" s="2">
        <v>0</v>
      </c>
      <c r="BA515" s="2">
        <v>0</v>
      </c>
      <c r="BB515" s="2">
        <v>0</v>
      </c>
      <c r="BC515" s="2">
        <v>0</v>
      </c>
      <c r="BD515" s="1">
        <v>1757</v>
      </c>
      <c r="BE515" s="1">
        <v>1881</v>
      </c>
      <c r="BF515" s="1">
        <v>2084</v>
      </c>
      <c r="BG515" s="1">
        <v>2498</v>
      </c>
      <c r="BH515" s="1">
        <v>2039</v>
      </c>
      <c r="BI515" s="1">
        <v>930</v>
      </c>
      <c r="BJ515" s="1">
        <v>804</v>
      </c>
      <c r="BK515" s="1">
        <v>1108</v>
      </c>
      <c r="BL515" s="1">
        <v>1063</v>
      </c>
      <c r="BM515" s="1">
        <v>1585</v>
      </c>
      <c r="BN515" s="1">
        <v>2181</v>
      </c>
      <c r="BO515" s="1">
        <v>2336</v>
      </c>
      <c r="BP515" s="1">
        <v>1757</v>
      </c>
      <c r="BQ515" s="1">
        <v>1881</v>
      </c>
      <c r="BR515" s="1">
        <v>2084</v>
      </c>
      <c r="BS515" s="1">
        <v>2498</v>
      </c>
      <c r="BT515" s="1">
        <v>2039</v>
      </c>
      <c r="BU515" s="1">
        <v>930</v>
      </c>
      <c r="BV515" s="1">
        <v>804</v>
      </c>
      <c r="BW515" s="1">
        <v>1108</v>
      </c>
      <c r="BX515" s="1">
        <v>1063</v>
      </c>
      <c r="BY515" s="1">
        <v>1585</v>
      </c>
      <c r="BZ515" s="1">
        <v>2181</v>
      </c>
      <c r="CA515" s="1">
        <v>2336</v>
      </c>
      <c r="CB515" s="1">
        <v>193.018</v>
      </c>
      <c r="CC515" s="1">
        <v>206.559</v>
      </c>
      <c r="CD515" s="1">
        <v>228.90100000000001</v>
      </c>
      <c r="CE515" s="1">
        <v>274.42399999999998</v>
      </c>
      <c r="CF515" s="1">
        <v>223.96899999999999</v>
      </c>
      <c r="CG515" s="1">
        <v>102.18300000000001</v>
      </c>
      <c r="CH515" s="1">
        <v>88.304000000000002</v>
      </c>
      <c r="CI515" s="1">
        <v>121.721</v>
      </c>
      <c r="CJ515" s="1">
        <v>116.77200000000001</v>
      </c>
      <c r="CK515" s="1">
        <v>174.04599999999999</v>
      </c>
      <c r="CL515" s="1">
        <v>239.524</v>
      </c>
      <c r="CM515" s="1">
        <v>256.57900000000001</v>
      </c>
      <c r="CN515" s="1">
        <v>0</v>
      </c>
      <c r="CO515" s="1">
        <v>0</v>
      </c>
      <c r="CP515" s="1">
        <v>20266</v>
      </c>
      <c r="CQ515" s="1">
        <v>20266</v>
      </c>
      <c r="CR515" s="1">
        <v>2226</v>
      </c>
      <c r="CS515">
        <v>2018</v>
      </c>
      <c r="CT515">
        <v>9104.2228212039536</v>
      </c>
      <c r="CV515">
        <v>0</v>
      </c>
      <c r="CW515">
        <v>0</v>
      </c>
    </row>
    <row r="516" spans="1:101">
      <c r="A516" s="100">
        <v>10183</v>
      </c>
      <c r="B516" t="s">
        <v>108</v>
      </c>
      <c r="C516" t="s">
        <v>109</v>
      </c>
      <c r="D516" t="s">
        <v>471</v>
      </c>
      <c r="E516" t="s">
        <v>472</v>
      </c>
      <c r="F516">
        <v>61979</v>
      </c>
      <c r="G516" s="103" t="s">
        <v>189</v>
      </c>
      <c r="H516" t="s">
        <v>113</v>
      </c>
      <c r="I516" t="s">
        <v>114</v>
      </c>
      <c r="J516" t="s">
        <v>8</v>
      </c>
      <c r="K516">
        <v>22</v>
      </c>
      <c r="L516">
        <v>2</v>
      </c>
      <c r="M516" t="s">
        <v>115</v>
      </c>
      <c r="N516" t="s">
        <v>235</v>
      </c>
      <c r="O516" t="s">
        <v>226</v>
      </c>
      <c r="P516" t="s">
        <v>236</v>
      </c>
      <c r="Q516" t="s">
        <v>118</v>
      </c>
      <c r="R516" t="s">
        <v>142</v>
      </c>
      <c r="S516" t="s">
        <v>8</v>
      </c>
      <c r="T516" s="1">
        <v>0</v>
      </c>
      <c r="U516" s="1">
        <v>0</v>
      </c>
      <c r="V516" s="1">
        <v>0</v>
      </c>
      <c r="W516" s="1">
        <v>0</v>
      </c>
      <c r="X516" s="1">
        <v>0</v>
      </c>
      <c r="Y516" s="1">
        <v>0</v>
      </c>
      <c r="Z516" s="1">
        <v>0</v>
      </c>
      <c r="AA516" s="1">
        <v>0</v>
      </c>
      <c r="AB516" s="1">
        <v>0</v>
      </c>
      <c r="AC516" s="1">
        <v>0</v>
      </c>
      <c r="AD516" s="1">
        <v>0</v>
      </c>
      <c r="AE516" s="1">
        <v>0</v>
      </c>
      <c r="AF516" s="1">
        <v>0</v>
      </c>
      <c r="AG516" s="1">
        <v>0</v>
      </c>
      <c r="AH516" s="1">
        <v>0</v>
      </c>
      <c r="AI516" s="1">
        <v>0</v>
      </c>
      <c r="AJ516" s="1">
        <v>0</v>
      </c>
      <c r="AK516" s="1">
        <v>0</v>
      </c>
      <c r="AL516" s="1">
        <v>0</v>
      </c>
      <c r="AM516" s="1">
        <v>0</v>
      </c>
      <c r="AN516" s="1">
        <v>0</v>
      </c>
      <c r="AO516" s="1">
        <v>0</v>
      </c>
      <c r="AP516" s="1">
        <v>0</v>
      </c>
      <c r="AQ516" s="1">
        <v>0</v>
      </c>
      <c r="AR516" s="2">
        <v>0</v>
      </c>
      <c r="AS516" s="2">
        <v>0</v>
      </c>
      <c r="AT516" s="2">
        <v>0</v>
      </c>
      <c r="AU516" s="2">
        <v>0</v>
      </c>
      <c r="AV516" s="2">
        <v>0</v>
      </c>
      <c r="AW516" s="2">
        <v>0</v>
      </c>
      <c r="AX516" s="2">
        <v>0</v>
      </c>
      <c r="AY516" s="2">
        <v>0</v>
      </c>
      <c r="AZ516" s="2">
        <v>0</v>
      </c>
      <c r="BA516" s="2">
        <v>0</v>
      </c>
      <c r="BB516" s="2">
        <v>0</v>
      </c>
      <c r="BC516" s="2">
        <v>0</v>
      </c>
      <c r="BD516" s="1">
        <v>12663</v>
      </c>
      <c r="BE516" s="1">
        <v>13551</v>
      </c>
      <c r="BF516" s="1">
        <v>15017</v>
      </c>
      <c r="BG516" s="1">
        <v>18004</v>
      </c>
      <c r="BH516" s="1">
        <v>14694</v>
      </c>
      <c r="BI516" s="1">
        <v>6704</v>
      </c>
      <c r="BJ516" s="1">
        <v>5793</v>
      </c>
      <c r="BK516" s="1">
        <v>7986</v>
      </c>
      <c r="BL516" s="1">
        <v>7661</v>
      </c>
      <c r="BM516" s="1">
        <v>11418</v>
      </c>
      <c r="BN516" s="1">
        <v>15714</v>
      </c>
      <c r="BO516" s="1">
        <v>16833</v>
      </c>
      <c r="BP516" s="1">
        <v>12663</v>
      </c>
      <c r="BQ516" s="1">
        <v>13551</v>
      </c>
      <c r="BR516" s="1">
        <v>15017</v>
      </c>
      <c r="BS516" s="1">
        <v>18004</v>
      </c>
      <c r="BT516" s="1">
        <v>14694</v>
      </c>
      <c r="BU516" s="1">
        <v>6704</v>
      </c>
      <c r="BV516" s="1">
        <v>5793</v>
      </c>
      <c r="BW516" s="1">
        <v>7986</v>
      </c>
      <c r="BX516" s="1">
        <v>7661</v>
      </c>
      <c r="BY516" s="1">
        <v>11418</v>
      </c>
      <c r="BZ516" s="1">
        <v>15714</v>
      </c>
      <c r="CA516" s="1">
        <v>16833</v>
      </c>
      <c r="CB516" s="1">
        <v>1390.931</v>
      </c>
      <c r="CC516" s="1">
        <v>1488.5070000000001</v>
      </c>
      <c r="CD516" s="1">
        <v>1649.508</v>
      </c>
      <c r="CE516" s="1">
        <v>1977.5509999999999</v>
      </c>
      <c r="CF516" s="1">
        <v>1613.962</v>
      </c>
      <c r="CG516" s="1">
        <v>736.35400000000004</v>
      </c>
      <c r="CH516" s="1">
        <v>636.33799999999997</v>
      </c>
      <c r="CI516" s="1">
        <v>877.14300000000003</v>
      </c>
      <c r="CJ516" s="1">
        <v>841.48099999999999</v>
      </c>
      <c r="CK516" s="1">
        <v>1254.2070000000001</v>
      </c>
      <c r="CL516" s="1">
        <v>1726.059</v>
      </c>
      <c r="CM516" s="1">
        <v>1848.9590000000001</v>
      </c>
      <c r="CN516" s="1">
        <v>0</v>
      </c>
      <c r="CO516" s="1">
        <v>0</v>
      </c>
      <c r="CP516" s="1">
        <v>146038</v>
      </c>
      <c r="CQ516" s="1">
        <v>146038</v>
      </c>
      <c r="CR516" s="1">
        <v>16041</v>
      </c>
      <c r="CS516">
        <v>2018</v>
      </c>
      <c r="CT516">
        <v>9104.0458824262823</v>
      </c>
      <c r="CV516">
        <v>0</v>
      </c>
      <c r="CW516">
        <v>0</v>
      </c>
    </row>
    <row r="517" spans="1:101">
      <c r="A517" s="100">
        <v>10186</v>
      </c>
      <c r="B517" t="s">
        <v>108</v>
      </c>
      <c r="C517" t="s">
        <v>109</v>
      </c>
      <c r="D517" t="s">
        <v>473</v>
      </c>
      <c r="E517" t="s">
        <v>467</v>
      </c>
      <c r="F517">
        <v>57280</v>
      </c>
      <c r="G517" s="103" t="s">
        <v>174</v>
      </c>
      <c r="H517" t="s">
        <v>113</v>
      </c>
      <c r="I517" t="s">
        <v>114</v>
      </c>
      <c r="J517" t="s">
        <v>8</v>
      </c>
      <c r="K517">
        <v>22</v>
      </c>
      <c r="L517">
        <v>2</v>
      </c>
      <c r="M517" t="s">
        <v>115</v>
      </c>
      <c r="N517" t="s">
        <v>235</v>
      </c>
      <c r="O517" t="s">
        <v>226</v>
      </c>
      <c r="P517" t="s">
        <v>236</v>
      </c>
      <c r="Q517" t="s">
        <v>118</v>
      </c>
      <c r="R517" t="s">
        <v>142</v>
      </c>
      <c r="S517" t="s">
        <v>8</v>
      </c>
      <c r="T517" s="1">
        <v>0</v>
      </c>
      <c r="U517" s="1">
        <v>0</v>
      </c>
      <c r="V517" s="1">
        <v>0</v>
      </c>
      <c r="W517" s="1">
        <v>0</v>
      </c>
      <c r="X517" s="1">
        <v>0</v>
      </c>
      <c r="Y517" s="1">
        <v>0</v>
      </c>
      <c r="Z517" s="1">
        <v>0</v>
      </c>
      <c r="AA517" s="1">
        <v>0</v>
      </c>
      <c r="AB517" s="1">
        <v>0</v>
      </c>
      <c r="AC517" s="1">
        <v>0</v>
      </c>
      <c r="AD517" s="1">
        <v>0</v>
      </c>
      <c r="AE517" s="1">
        <v>0</v>
      </c>
      <c r="AF517" s="1">
        <v>0</v>
      </c>
      <c r="AG517" s="1">
        <v>0</v>
      </c>
      <c r="AH517" s="1">
        <v>0</v>
      </c>
      <c r="AI517" s="1">
        <v>0</v>
      </c>
      <c r="AJ517" s="1">
        <v>0</v>
      </c>
      <c r="AK517" s="1">
        <v>0</v>
      </c>
      <c r="AL517" s="1">
        <v>0</v>
      </c>
      <c r="AM517" s="1">
        <v>0</v>
      </c>
      <c r="AN517" s="1">
        <v>0</v>
      </c>
      <c r="AO517" s="1">
        <v>0</v>
      </c>
      <c r="AP517" s="1">
        <v>0</v>
      </c>
      <c r="AQ517" s="1">
        <v>0</v>
      </c>
      <c r="AR517" s="2">
        <v>0</v>
      </c>
      <c r="AS517" s="2">
        <v>0</v>
      </c>
      <c r="AT517" s="2">
        <v>0</v>
      </c>
      <c r="AU517" s="2">
        <v>0</v>
      </c>
      <c r="AV517" s="2">
        <v>0</v>
      </c>
      <c r="AW517" s="2">
        <v>0</v>
      </c>
      <c r="AX517" s="2">
        <v>0</v>
      </c>
      <c r="AY517" s="2">
        <v>0</v>
      </c>
      <c r="AZ517" s="2">
        <v>0</v>
      </c>
      <c r="BA517" s="2">
        <v>0</v>
      </c>
      <c r="BB517" s="2">
        <v>0</v>
      </c>
      <c r="BC517" s="2">
        <v>0</v>
      </c>
      <c r="BD517" s="1">
        <v>105166</v>
      </c>
      <c r="BE517" s="1">
        <v>112544</v>
      </c>
      <c r="BF517" s="1">
        <v>124717</v>
      </c>
      <c r="BG517" s="1">
        <v>149520</v>
      </c>
      <c r="BH517" s="1">
        <v>122029</v>
      </c>
      <c r="BI517" s="1">
        <v>55675</v>
      </c>
      <c r="BJ517" s="1">
        <v>48113</v>
      </c>
      <c r="BK517" s="1">
        <v>66319</v>
      </c>
      <c r="BL517" s="1">
        <v>63623</v>
      </c>
      <c r="BM517" s="1">
        <v>94829</v>
      </c>
      <c r="BN517" s="1">
        <v>130505</v>
      </c>
      <c r="BO517" s="1">
        <v>139797</v>
      </c>
      <c r="BP517" s="1">
        <v>105166</v>
      </c>
      <c r="BQ517" s="1">
        <v>112544</v>
      </c>
      <c r="BR517" s="1">
        <v>124717</v>
      </c>
      <c r="BS517" s="1">
        <v>149520</v>
      </c>
      <c r="BT517" s="1">
        <v>122029</v>
      </c>
      <c r="BU517" s="1">
        <v>55675</v>
      </c>
      <c r="BV517" s="1">
        <v>48113</v>
      </c>
      <c r="BW517" s="1">
        <v>66319</v>
      </c>
      <c r="BX517" s="1">
        <v>63623</v>
      </c>
      <c r="BY517" s="1">
        <v>94829</v>
      </c>
      <c r="BZ517" s="1">
        <v>130505</v>
      </c>
      <c r="CA517" s="1">
        <v>139797</v>
      </c>
      <c r="CB517" s="1">
        <v>11551.633</v>
      </c>
      <c r="CC517" s="1">
        <v>12362.001</v>
      </c>
      <c r="CD517" s="1">
        <v>13699.111000000001</v>
      </c>
      <c r="CE517" s="1">
        <v>16423.498</v>
      </c>
      <c r="CF517" s="1">
        <v>13403.905000000001</v>
      </c>
      <c r="CG517" s="1">
        <v>6115.3990000000003</v>
      </c>
      <c r="CH517" s="1">
        <v>5284.77</v>
      </c>
      <c r="CI517" s="1">
        <v>7284.6469999999999</v>
      </c>
      <c r="CJ517" s="1">
        <v>6988.4759999999997</v>
      </c>
      <c r="CK517" s="1">
        <v>10416.147999999999</v>
      </c>
      <c r="CL517" s="1">
        <v>14334.866</v>
      </c>
      <c r="CM517" s="1">
        <v>15355.546</v>
      </c>
      <c r="CN517" s="1">
        <v>0</v>
      </c>
      <c r="CO517" s="1">
        <v>0</v>
      </c>
      <c r="CP517" s="1">
        <v>1212837</v>
      </c>
      <c r="CQ517" s="1">
        <v>1212837</v>
      </c>
      <c r="CR517" s="1">
        <v>133220</v>
      </c>
      <c r="CS517">
        <v>2018</v>
      </c>
      <c r="CT517">
        <v>9104.0159135264967</v>
      </c>
      <c r="CV517">
        <v>0</v>
      </c>
      <c r="CW517">
        <v>0</v>
      </c>
    </row>
    <row r="518" spans="1:101">
      <c r="A518" s="100">
        <v>10255</v>
      </c>
      <c r="B518" t="s">
        <v>108</v>
      </c>
      <c r="C518" t="s">
        <v>109</v>
      </c>
      <c r="D518" t="s">
        <v>474</v>
      </c>
      <c r="E518" t="s">
        <v>285</v>
      </c>
      <c r="F518">
        <v>59178</v>
      </c>
      <c r="G518" s="103" t="s">
        <v>174</v>
      </c>
      <c r="H518" t="s">
        <v>113</v>
      </c>
      <c r="I518" t="s">
        <v>114</v>
      </c>
      <c r="J518" t="s">
        <v>8</v>
      </c>
      <c r="K518">
        <v>22</v>
      </c>
      <c r="L518">
        <v>2</v>
      </c>
      <c r="M518" t="s">
        <v>115</v>
      </c>
      <c r="N518" t="s">
        <v>235</v>
      </c>
      <c r="O518" t="s">
        <v>226</v>
      </c>
      <c r="P518" t="s">
        <v>236</v>
      </c>
      <c r="Q518" t="s">
        <v>118</v>
      </c>
      <c r="R518" t="s">
        <v>142</v>
      </c>
      <c r="S518" t="s">
        <v>8</v>
      </c>
      <c r="T518" s="1">
        <v>0</v>
      </c>
      <c r="U518" s="1">
        <v>0</v>
      </c>
      <c r="V518" s="1">
        <v>0</v>
      </c>
      <c r="W518" s="1">
        <v>0</v>
      </c>
      <c r="X518" s="1">
        <v>0</v>
      </c>
      <c r="Y518" s="1">
        <v>0</v>
      </c>
      <c r="Z518" s="1">
        <v>0</v>
      </c>
      <c r="AA518" s="1">
        <v>0</v>
      </c>
      <c r="AB518" s="1">
        <v>0</v>
      </c>
      <c r="AC518" s="1">
        <v>0</v>
      </c>
      <c r="AD518" s="1">
        <v>0</v>
      </c>
      <c r="AE518" s="1">
        <v>0</v>
      </c>
      <c r="AF518" s="1">
        <v>0</v>
      </c>
      <c r="AG518" s="1">
        <v>0</v>
      </c>
      <c r="AH518" s="1">
        <v>0</v>
      </c>
      <c r="AI518" s="1">
        <v>0</v>
      </c>
      <c r="AJ518" s="1">
        <v>0</v>
      </c>
      <c r="AK518" s="1">
        <v>0</v>
      </c>
      <c r="AL518" s="1">
        <v>0</v>
      </c>
      <c r="AM518" s="1">
        <v>0</v>
      </c>
      <c r="AN518" s="1">
        <v>0</v>
      </c>
      <c r="AO518" s="1">
        <v>0</v>
      </c>
      <c r="AP518" s="1">
        <v>0</v>
      </c>
      <c r="AQ518" s="1">
        <v>0</v>
      </c>
      <c r="AR518" s="2">
        <v>0</v>
      </c>
      <c r="AS518" s="2">
        <v>0</v>
      </c>
      <c r="AT518" s="2">
        <v>0</v>
      </c>
      <c r="AU518" s="2">
        <v>0</v>
      </c>
      <c r="AV518" s="2">
        <v>0</v>
      </c>
      <c r="AW518" s="2">
        <v>0</v>
      </c>
      <c r="AX518" s="2">
        <v>0</v>
      </c>
      <c r="AY518" s="2">
        <v>0</v>
      </c>
      <c r="AZ518" s="2">
        <v>0</v>
      </c>
      <c r="BA518" s="2">
        <v>0</v>
      </c>
      <c r="BB518" s="2">
        <v>0</v>
      </c>
      <c r="BC518" s="2">
        <v>0</v>
      </c>
      <c r="BD518" s="1">
        <v>65439</v>
      </c>
      <c r="BE518" s="1">
        <v>70029</v>
      </c>
      <c r="BF518" s="1">
        <v>77604</v>
      </c>
      <c r="BG518" s="1">
        <v>93037</v>
      </c>
      <c r="BH518" s="1">
        <v>75932</v>
      </c>
      <c r="BI518" s="1">
        <v>34643</v>
      </c>
      <c r="BJ518" s="1">
        <v>29938</v>
      </c>
      <c r="BK518" s="1">
        <v>41267</v>
      </c>
      <c r="BL518" s="1">
        <v>39589</v>
      </c>
      <c r="BM518" s="1">
        <v>59006</v>
      </c>
      <c r="BN518" s="1">
        <v>81205</v>
      </c>
      <c r="BO518" s="1">
        <v>86987</v>
      </c>
      <c r="BP518" s="1">
        <v>65439</v>
      </c>
      <c r="BQ518" s="1">
        <v>70029</v>
      </c>
      <c r="BR518" s="1">
        <v>77604</v>
      </c>
      <c r="BS518" s="1">
        <v>93037</v>
      </c>
      <c r="BT518" s="1">
        <v>75932</v>
      </c>
      <c r="BU518" s="1">
        <v>34643</v>
      </c>
      <c r="BV518" s="1">
        <v>29938</v>
      </c>
      <c r="BW518" s="1">
        <v>41267</v>
      </c>
      <c r="BX518" s="1">
        <v>39589</v>
      </c>
      <c r="BY518" s="1">
        <v>59006</v>
      </c>
      <c r="BZ518" s="1">
        <v>81205</v>
      </c>
      <c r="CA518" s="1">
        <v>86987</v>
      </c>
      <c r="CB518" s="1">
        <v>7187.902</v>
      </c>
      <c r="CC518" s="1">
        <v>7692.1490000000003</v>
      </c>
      <c r="CD518" s="1">
        <v>8524.1540000000005</v>
      </c>
      <c r="CE518" s="1">
        <v>10219.380999999999</v>
      </c>
      <c r="CF518" s="1">
        <v>8340.4650000000001</v>
      </c>
      <c r="CG518" s="1">
        <v>3805.2550000000001</v>
      </c>
      <c r="CH518" s="1">
        <v>3288.4029999999998</v>
      </c>
      <c r="CI518" s="1">
        <v>4532.8090000000002</v>
      </c>
      <c r="CJ518" s="1">
        <v>4348.5190000000002</v>
      </c>
      <c r="CK518" s="1">
        <v>6481.3590000000004</v>
      </c>
      <c r="CL518" s="1">
        <v>8919.7469999999994</v>
      </c>
      <c r="CM518" s="1">
        <v>9554.857</v>
      </c>
      <c r="CN518" s="1">
        <v>0</v>
      </c>
      <c r="CO518" s="1">
        <v>0</v>
      </c>
      <c r="CP518" s="1">
        <v>754676</v>
      </c>
      <c r="CQ518" s="1">
        <v>754676</v>
      </c>
      <c r="CR518" s="1">
        <v>82895</v>
      </c>
      <c r="CS518">
        <v>2018</v>
      </c>
      <c r="CT518">
        <v>9103.9990349236978</v>
      </c>
      <c r="CV518">
        <v>0</v>
      </c>
      <c r="CW518">
        <v>0</v>
      </c>
    </row>
    <row r="519" spans="1:101">
      <c r="A519" s="100">
        <v>10276</v>
      </c>
      <c r="B519" t="s">
        <v>108</v>
      </c>
      <c r="C519" t="s">
        <v>109</v>
      </c>
      <c r="D519" t="s">
        <v>475</v>
      </c>
      <c r="E519" t="s">
        <v>467</v>
      </c>
      <c r="F519">
        <v>57280</v>
      </c>
      <c r="G519" s="103" t="s">
        <v>189</v>
      </c>
      <c r="H519" t="s">
        <v>113</v>
      </c>
      <c r="I519" t="s">
        <v>114</v>
      </c>
      <c r="J519" t="s">
        <v>8</v>
      </c>
      <c r="K519">
        <v>22</v>
      </c>
      <c r="L519">
        <v>2</v>
      </c>
      <c r="M519" t="s">
        <v>115</v>
      </c>
      <c r="N519" t="s">
        <v>235</v>
      </c>
      <c r="O519" t="s">
        <v>226</v>
      </c>
      <c r="P519" t="s">
        <v>236</v>
      </c>
      <c r="Q519" t="s">
        <v>118</v>
      </c>
      <c r="R519" t="s">
        <v>142</v>
      </c>
      <c r="S519" t="s">
        <v>8</v>
      </c>
      <c r="T519" s="1">
        <v>0</v>
      </c>
      <c r="U519" s="1">
        <v>0</v>
      </c>
      <c r="V519" s="1">
        <v>0</v>
      </c>
      <c r="W519" s="1">
        <v>0</v>
      </c>
      <c r="X519" s="1">
        <v>0</v>
      </c>
      <c r="Y519" s="1">
        <v>0</v>
      </c>
      <c r="Z519" s="1">
        <v>0</v>
      </c>
      <c r="AA519" s="1">
        <v>0</v>
      </c>
      <c r="AB519" s="1">
        <v>0</v>
      </c>
      <c r="AC519" s="1">
        <v>0</v>
      </c>
      <c r="AD519" s="1">
        <v>0</v>
      </c>
      <c r="AE519" s="1">
        <v>0</v>
      </c>
      <c r="AF519" s="1">
        <v>0</v>
      </c>
      <c r="AG519" s="1">
        <v>0</v>
      </c>
      <c r="AH519" s="1">
        <v>0</v>
      </c>
      <c r="AI519" s="1">
        <v>0</v>
      </c>
      <c r="AJ519" s="1">
        <v>0</v>
      </c>
      <c r="AK519" s="1">
        <v>0</v>
      </c>
      <c r="AL519" s="1">
        <v>0</v>
      </c>
      <c r="AM519" s="1">
        <v>0</v>
      </c>
      <c r="AN519" s="1">
        <v>0</v>
      </c>
      <c r="AO519" s="1">
        <v>0</v>
      </c>
      <c r="AP519" s="1">
        <v>0</v>
      </c>
      <c r="AQ519" s="1">
        <v>0</v>
      </c>
      <c r="AR519" s="2">
        <v>0</v>
      </c>
      <c r="AS519" s="2">
        <v>0</v>
      </c>
      <c r="AT519" s="2">
        <v>0</v>
      </c>
      <c r="AU519" s="2">
        <v>0</v>
      </c>
      <c r="AV519" s="2">
        <v>0</v>
      </c>
      <c r="AW519" s="2">
        <v>0</v>
      </c>
      <c r="AX519" s="2">
        <v>0</v>
      </c>
      <c r="AY519" s="2">
        <v>0</v>
      </c>
      <c r="AZ519" s="2">
        <v>0</v>
      </c>
      <c r="BA519" s="2">
        <v>0</v>
      </c>
      <c r="BB519" s="2">
        <v>0</v>
      </c>
      <c r="BC519" s="2">
        <v>0</v>
      </c>
      <c r="BD519" s="1">
        <v>8324</v>
      </c>
      <c r="BE519" s="1">
        <v>8908</v>
      </c>
      <c r="BF519" s="1">
        <v>9871</v>
      </c>
      <c r="BG519" s="1">
        <v>11834</v>
      </c>
      <c r="BH519" s="1">
        <v>9658</v>
      </c>
      <c r="BI519" s="1">
        <v>4406</v>
      </c>
      <c r="BJ519" s="1">
        <v>3808</v>
      </c>
      <c r="BK519" s="1">
        <v>5249</v>
      </c>
      <c r="BL519" s="1">
        <v>5036</v>
      </c>
      <c r="BM519" s="1">
        <v>7505</v>
      </c>
      <c r="BN519" s="1">
        <v>10329</v>
      </c>
      <c r="BO519" s="1">
        <v>11065</v>
      </c>
      <c r="BP519" s="1">
        <v>8324</v>
      </c>
      <c r="BQ519" s="1">
        <v>8908</v>
      </c>
      <c r="BR519" s="1">
        <v>9871</v>
      </c>
      <c r="BS519" s="1">
        <v>11834</v>
      </c>
      <c r="BT519" s="1">
        <v>9658</v>
      </c>
      <c r="BU519" s="1">
        <v>4406</v>
      </c>
      <c r="BV519" s="1">
        <v>3808</v>
      </c>
      <c r="BW519" s="1">
        <v>5249</v>
      </c>
      <c r="BX519" s="1">
        <v>5036</v>
      </c>
      <c r="BY519" s="1">
        <v>7505</v>
      </c>
      <c r="BZ519" s="1">
        <v>10329</v>
      </c>
      <c r="CA519" s="1">
        <v>11065</v>
      </c>
      <c r="CB519" s="1">
        <v>914.279</v>
      </c>
      <c r="CC519" s="1">
        <v>978.41899999999998</v>
      </c>
      <c r="CD519" s="1">
        <v>1084.2470000000001</v>
      </c>
      <c r="CE519" s="1">
        <v>1299.875</v>
      </c>
      <c r="CF519" s="1">
        <v>1060.883</v>
      </c>
      <c r="CG519" s="1">
        <v>484.017</v>
      </c>
      <c r="CH519" s="1">
        <v>418.27499999999998</v>
      </c>
      <c r="CI519" s="1">
        <v>576.55999999999995</v>
      </c>
      <c r="CJ519" s="1">
        <v>553.11900000000003</v>
      </c>
      <c r="CK519" s="1">
        <v>824.41</v>
      </c>
      <c r="CL519" s="1">
        <v>1134.566</v>
      </c>
      <c r="CM519" s="1">
        <v>1215.3499999999999</v>
      </c>
      <c r="CN519" s="1">
        <v>0</v>
      </c>
      <c r="CO519" s="1">
        <v>0</v>
      </c>
      <c r="CP519" s="1">
        <v>95993</v>
      </c>
      <c r="CQ519" s="1">
        <v>95993</v>
      </c>
      <c r="CR519" s="1">
        <v>10544</v>
      </c>
      <c r="CS519">
        <v>2018</v>
      </c>
      <c r="CT519">
        <v>9104.0402124430948</v>
      </c>
      <c r="CV519">
        <v>0</v>
      </c>
      <c r="CW519">
        <v>0</v>
      </c>
    </row>
    <row r="520" spans="1:101">
      <c r="A520" s="100">
        <v>10493</v>
      </c>
      <c r="B520" t="s">
        <v>108</v>
      </c>
      <c r="C520" t="s">
        <v>109</v>
      </c>
      <c r="D520" t="s">
        <v>487</v>
      </c>
      <c r="E520" t="s">
        <v>488</v>
      </c>
      <c r="F520">
        <v>50083</v>
      </c>
      <c r="G520" s="103" t="s">
        <v>174</v>
      </c>
      <c r="H520" t="s">
        <v>113</v>
      </c>
      <c r="I520" t="s">
        <v>114</v>
      </c>
      <c r="J520" t="s">
        <v>8</v>
      </c>
      <c r="K520">
        <v>22</v>
      </c>
      <c r="L520">
        <v>2</v>
      </c>
      <c r="M520" t="s">
        <v>115</v>
      </c>
      <c r="N520" t="s">
        <v>235</v>
      </c>
      <c r="O520" t="s">
        <v>226</v>
      </c>
      <c r="P520" t="s">
        <v>236</v>
      </c>
      <c r="Q520" t="s">
        <v>118</v>
      </c>
      <c r="R520" t="s">
        <v>142</v>
      </c>
      <c r="S520" t="s">
        <v>8</v>
      </c>
      <c r="T520" s="1">
        <v>0</v>
      </c>
      <c r="U520" s="1">
        <v>0</v>
      </c>
      <c r="V520" s="1">
        <v>0</v>
      </c>
      <c r="W520" s="1">
        <v>0</v>
      </c>
      <c r="X520" s="1">
        <v>0</v>
      </c>
      <c r="Y520" s="1">
        <v>0</v>
      </c>
      <c r="Z520" s="1">
        <v>0</v>
      </c>
      <c r="AA520" s="1">
        <v>0</v>
      </c>
      <c r="AB520" s="1">
        <v>0</v>
      </c>
      <c r="AC520" s="1">
        <v>0</v>
      </c>
      <c r="AD520" s="1">
        <v>0</v>
      </c>
      <c r="AE520" s="1">
        <v>0</v>
      </c>
      <c r="AF520" s="1">
        <v>0</v>
      </c>
      <c r="AG520" s="1">
        <v>0</v>
      </c>
      <c r="AH520" s="1">
        <v>0</v>
      </c>
      <c r="AI520" s="1">
        <v>0</v>
      </c>
      <c r="AJ520" s="1">
        <v>0</v>
      </c>
      <c r="AK520" s="1">
        <v>0</v>
      </c>
      <c r="AL520" s="1">
        <v>0</v>
      </c>
      <c r="AM520" s="1">
        <v>0</v>
      </c>
      <c r="AN520" s="1">
        <v>0</v>
      </c>
      <c r="AO520" s="1">
        <v>0</v>
      </c>
      <c r="AP520" s="1">
        <v>0</v>
      </c>
      <c r="AQ520" s="1">
        <v>0</v>
      </c>
      <c r="AR520" s="2">
        <v>0</v>
      </c>
      <c r="AS520" s="2">
        <v>0</v>
      </c>
      <c r="AT520" s="2">
        <v>0</v>
      </c>
      <c r="AU520" s="2">
        <v>0</v>
      </c>
      <c r="AV520" s="2">
        <v>0</v>
      </c>
      <c r="AW520" s="2">
        <v>0</v>
      </c>
      <c r="AX520" s="2">
        <v>0</v>
      </c>
      <c r="AY520" s="2">
        <v>0</v>
      </c>
      <c r="AZ520" s="2">
        <v>0</v>
      </c>
      <c r="BA520" s="2">
        <v>0</v>
      </c>
      <c r="BB520" s="2">
        <v>0</v>
      </c>
      <c r="BC520" s="2">
        <v>0</v>
      </c>
      <c r="BD520" s="1">
        <v>207751</v>
      </c>
      <c r="BE520" s="1">
        <v>222326</v>
      </c>
      <c r="BF520" s="1">
        <v>246373</v>
      </c>
      <c r="BG520" s="1">
        <v>295370</v>
      </c>
      <c r="BH520" s="1">
        <v>241064</v>
      </c>
      <c r="BI520" s="1">
        <v>109983</v>
      </c>
      <c r="BJ520" s="1">
        <v>95044</v>
      </c>
      <c r="BK520" s="1">
        <v>131011</v>
      </c>
      <c r="BL520" s="1">
        <v>125685</v>
      </c>
      <c r="BM520" s="1">
        <v>187330</v>
      </c>
      <c r="BN520" s="1">
        <v>257807</v>
      </c>
      <c r="BO520" s="1">
        <v>276163</v>
      </c>
      <c r="BP520" s="1">
        <v>207751</v>
      </c>
      <c r="BQ520" s="1">
        <v>222326</v>
      </c>
      <c r="BR520" s="1">
        <v>246373</v>
      </c>
      <c r="BS520" s="1">
        <v>295370</v>
      </c>
      <c r="BT520" s="1">
        <v>241064</v>
      </c>
      <c r="BU520" s="1">
        <v>109983</v>
      </c>
      <c r="BV520" s="1">
        <v>95044</v>
      </c>
      <c r="BW520" s="1">
        <v>131011</v>
      </c>
      <c r="BX520" s="1">
        <v>125685</v>
      </c>
      <c r="BY520" s="1">
        <v>187330</v>
      </c>
      <c r="BZ520" s="1">
        <v>257807</v>
      </c>
      <c r="CA520" s="1">
        <v>276163</v>
      </c>
      <c r="CB520" s="1">
        <v>22819.803</v>
      </c>
      <c r="CC520" s="1">
        <v>24420.659</v>
      </c>
      <c r="CD520" s="1">
        <v>27062.069</v>
      </c>
      <c r="CE520" s="1">
        <v>32443.991000000002</v>
      </c>
      <c r="CF520" s="1">
        <v>26478.901000000002</v>
      </c>
      <c r="CG520" s="1">
        <v>12080.736000000001</v>
      </c>
      <c r="CH520" s="1">
        <v>10439.86</v>
      </c>
      <c r="CI520" s="1">
        <v>14390.540999999999</v>
      </c>
      <c r="CJ520" s="1">
        <v>13805.467000000001</v>
      </c>
      <c r="CK520" s="1">
        <v>20576.702000000001</v>
      </c>
      <c r="CL520" s="1">
        <v>28317.977999999999</v>
      </c>
      <c r="CM520" s="1">
        <v>30334.293000000001</v>
      </c>
      <c r="CN520" s="1">
        <v>0</v>
      </c>
      <c r="CO520" s="1">
        <v>0</v>
      </c>
      <c r="CP520" s="1">
        <v>2395907</v>
      </c>
      <c r="CQ520" s="1">
        <v>2395907</v>
      </c>
      <c r="CR520" s="1">
        <v>263171</v>
      </c>
      <c r="CS520">
        <v>2018</v>
      </c>
      <c r="CT520">
        <v>9103.9932211375872</v>
      </c>
      <c r="CV520">
        <v>0</v>
      </c>
      <c r="CW520">
        <v>0</v>
      </c>
    </row>
    <row r="521" spans="1:101">
      <c r="A521" s="100">
        <v>10494</v>
      </c>
      <c r="B521" t="s">
        <v>108</v>
      </c>
      <c r="C521" t="s">
        <v>109</v>
      </c>
      <c r="D521" t="s">
        <v>489</v>
      </c>
      <c r="E521" t="s">
        <v>490</v>
      </c>
      <c r="F521">
        <v>34612</v>
      </c>
      <c r="G521" s="103" t="s">
        <v>273</v>
      </c>
      <c r="H521" t="s">
        <v>113</v>
      </c>
      <c r="I521" t="s">
        <v>114</v>
      </c>
      <c r="J521" t="s">
        <v>8</v>
      </c>
      <c r="K521">
        <v>22</v>
      </c>
      <c r="L521">
        <v>2</v>
      </c>
      <c r="M521" t="s">
        <v>115</v>
      </c>
      <c r="N521" t="s">
        <v>235</v>
      </c>
      <c r="O521" t="s">
        <v>226</v>
      </c>
      <c r="P521" t="s">
        <v>236</v>
      </c>
      <c r="Q521" t="s">
        <v>118</v>
      </c>
      <c r="R521" t="s">
        <v>142</v>
      </c>
      <c r="S521" t="s">
        <v>8</v>
      </c>
      <c r="T521" s="1">
        <v>0</v>
      </c>
      <c r="U521" s="1">
        <v>0</v>
      </c>
      <c r="V521" s="1">
        <v>0</v>
      </c>
      <c r="W521" s="1">
        <v>0</v>
      </c>
      <c r="X521" s="1">
        <v>0</v>
      </c>
      <c r="Y521" s="1">
        <v>0</v>
      </c>
      <c r="Z521" s="1">
        <v>0</v>
      </c>
      <c r="AA521" s="1">
        <v>0</v>
      </c>
      <c r="AB521" s="1">
        <v>0</v>
      </c>
      <c r="AC521" s="1">
        <v>0</v>
      </c>
      <c r="AD521" s="1">
        <v>0</v>
      </c>
      <c r="AE521" s="1">
        <v>0</v>
      </c>
      <c r="AF521" s="1">
        <v>0</v>
      </c>
      <c r="AG521" s="1">
        <v>0</v>
      </c>
      <c r="AH521" s="1">
        <v>0</v>
      </c>
      <c r="AI521" s="1">
        <v>0</v>
      </c>
      <c r="AJ521" s="1">
        <v>0</v>
      </c>
      <c r="AK521" s="1">
        <v>0</v>
      </c>
      <c r="AL521" s="1">
        <v>0</v>
      </c>
      <c r="AM521" s="1">
        <v>0</v>
      </c>
      <c r="AN521" s="1">
        <v>0</v>
      </c>
      <c r="AO521" s="1">
        <v>0</v>
      </c>
      <c r="AP521" s="1">
        <v>0</v>
      </c>
      <c r="AQ521" s="1">
        <v>0</v>
      </c>
      <c r="AR521" s="2">
        <v>0</v>
      </c>
      <c r="AS521" s="2">
        <v>0</v>
      </c>
      <c r="AT521" s="2">
        <v>0</v>
      </c>
      <c r="AU521" s="2">
        <v>0</v>
      </c>
      <c r="AV521" s="2">
        <v>0</v>
      </c>
      <c r="AW521" s="2">
        <v>0</v>
      </c>
      <c r="AX521" s="2">
        <v>0</v>
      </c>
      <c r="AY521" s="2">
        <v>0</v>
      </c>
      <c r="AZ521" s="2">
        <v>0</v>
      </c>
      <c r="BA521" s="2">
        <v>0</v>
      </c>
      <c r="BB521" s="2">
        <v>0</v>
      </c>
      <c r="BC521" s="2">
        <v>0</v>
      </c>
      <c r="BD521" s="1">
        <v>50331</v>
      </c>
      <c r="BE521" s="1">
        <v>53862</v>
      </c>
      <c r="BF521" s="1">
        <v>59687</v>
      </c>
      <c r="BG521" s="1">
        <v>71558</v>
      </c>
      <c r="BH521" s="1">
        <v>58401</v>
      </c>
      <c r="BI521" s="1">
        <v>26645</v>
      </c>
      <c r="BJ521" s="1">
        <v>23026</v>
      </c>
      <c r="BK521" s="1">
        <v>31739</v>
      </c>
      <c r="BL521" s="1">
        <v>30449</v>
      </c>
      <c r="BM521" s="1">
        <v>45383</v>
      </c>
      <c r="BN521" s="1">
        <v>62457</v>
      </c>
      <c r="BO521" s="1">
        <v>66905</v>
      </c>
      <c r="BP521" s="1">
        <v>50331</v>
      </c>
      <c r="BQ521" s="1">
        <v>53862</v>
      </c>
      <c r="BR521" s="1">
        <v>59687</v>
      </c>
      <c r="BS521" s="1">
        <v>71558</v>
      </c>
      <c r="BT521" s="1">
        <v>58401</v>
      </c>
      <c r="BU521" s="1">
        <v>26645</v>
      </c>
      <c r="BV521" s="1">
        <v>23026</v>
      </c>
      <c r="BW521" s="1">
        <v>31739</v>
      </c>
      <c r="BX521" s="1">
        <v>30449</v>
      </c>
      <c r="BY521" s="1">
        <v>45383</v>
      </c>
      <c r="BZ521" s="1">
        <v>62457</v>
      </c>
      <c r="CA521" s="1">
        <v>66905</v>
      </c>
      <c r="CB521" s="1">
        <v>5528.4279999999999</v>
      </c>
      <c r="CC521" s="1">
        <v>5916.26</v>
      </c>
      <c r="CD521" s="1">
        <v>6556.18</v>
      </c>
      <c r="CE521" s="1">
        <v>7860.0280000000002</v>
      </c>
      <c r="CF521" s="1">
        <v>6414.8990000000003</v>
      </c>
      <c r="CG521" s="1">
        <v>2926.7339999999999</v>
      </c>
      <c r="CH521" s="1">
        <v>2529.2080000000001</v>
      </c>
      <c r="CI521" s="1">
        <v>3486.3180000000002</v>
      </c>
      <c r="CJ521" s="1">
        <v>3344.5749999999998</v>
      </c>
      <c r="CK521" s="1">
        <v>4985.0050000000001</v>
      </c>
      <c r="CL521" s="1">
        <v>6860.442</v>
      </c>
      <c r="CM521" s="1">
        <v>7348.9229999999998</v>
      </c>
      <c r="CN521" s="1">
        <v>0</v>
      </c>
      <c r="CO521" s="1">
        <v>0</v>
      </c>
      <c r="CP521" s="1">
        <v>580443</v>
      </c>
      <c r="CQ521" s="1">
        <v>580443</v>
      </c>
      <c r="CR521" s="1">
        <v>63757</v>
      </c>
      <c r="CS521">
        <v>2018</v>
      </c>
      <c r="CT521">
        <v>9103.9885816459373</v>
      </c>
      <c r="CV521">
        <v>0</v>
      </c>
      <c r="CW521">
        <v>0</v>
      </c>
    </row>
    <row r="522" spans="1:101">
      <c r="A522" s="100">
        <v>10519</v>
      </c>
      <c r="B522" t="s">
        <v>108</v>
      </c>
      <c r="C522" t="s">
        <v>109</v>
      </c>
      <c r="D522" t="s">
        <v>494</v>
      </c>
      <c r="E522" t="s">
        <v>495</v>
      </c>
      <c r="F522">
        <v>16498</v>
      </c>
      <c r="G522" s="103" t="s">
        <v>189</v>
      </c>
      <c r="H522" t="s">
        <v>113</v>
      </c>
      <c r="I522" t="s">
        <v>114</v>
      </c>
      <c r="J522" t="s">
        <v>8</v>
      </c>
      <c r="K522">
        <v>22</v>
      </c>
      <c r="L522">
        <v>2</v>
      </c>
      <c r="M522" t="s">
        <v>115</v>
      </c>
      <c r="N522" t="s">
        <v>235</v>
      </c>
      <c r="O522" t="s">
        <v>226</v>
      </c>
      <c r="P522" t="s">
        <v>236</v>
      </c>
      <c r="Q522" t="s">
        <v>118</v>
      </c>
      <c r="R522" t="s">
        <v>142</v>
      </c>
      <c r="S522" t="s">
        <v>8</v>
      </c>
      <c r="T522" s="1">
        <v>0</v>
      </c>
      <c r="U522" s="1">
        <v>0</v>
      </c>
      <c r="V522" s="1">
        <v>0</v>
      </c>
      <c r="W522" s="1">
        <v>0</v>
      </c>
      <c r="X522" s="1">
        <v>0</v>
      </c>
      <c r="Y522" s="1">
        <v>0</v>
      </c>
      <c r="Z522" s="1">
        <v>0</v>
      </c>
      <c r="AA522" s="1">
        <v>0</v>
      </c>
      <c r="AB522" s="1">
        <v>0</v>
      </c>
      <c r="AC522" s="1">
        <v>0</v>
      </c>
      <c r="AD522" s="1">
        <v>0</v>
      </c>
      <c r="AE522" s="1">
        <v>0</v>
      </c>
      <c r="AF522" s="1">
        <v>0</v>
      </c>
      <c r="AG522" s="1">
        <v>0</v>
      </c>
      <c r="AH522" s="1">
        <v>0</v>
      </c>
      <c r="AI522" s="1">
        <v>0</v>
      </c>
      <c r="AJ522" s="1">
        <v>0</v>
      </c>
      <c r="AK522" s="1">
        <v>0</v>
      </c>
      <c r="AL522" s="1">
        <v>0</v>
      </c>
      <c r="AM522" s="1">
        <v>0</v>
      </c>
      <c r="AN522" s="1">
        <v>0</v>
      </c>
      <c r="AO522" s="1">
        <v>0</v>
      </c>
      <c r="AP522" s="1">
        <v>0</v>
      </c>
      <c r="AQ522" s="1">
        <v>0</v>
      </c>
      <c r="AR522" s="2">
        <v>0</v>
      </c>
      <c r="AS522" s="2">
        <v>0</v>
      </c>
      <c r="AT522" s="2">
        <v>0</v>
      </c>
      <c r="AU522" s="2">
        <v>0</v>
      </c>
      <c r="AV522" s="2">
        <v>0</v>
      </c>
      <c r="AW522" s="2">
        <v>0</v>
      </c>
      <c r="AX522" s="2">
        <v>0</v>
      </c>
      <c r="AY522" s="2">
        <v>0</v>
      </c>
      <c r="AZ522" s="2">
        <v>0</v>
      </c>
      <c r="BA522" s="2">
        <v>0</v>
      </c>
      <c r="BB522" s="2">
        <v>0</v>
      </c>
      <c r="BC522" s="2">
        <v>0</v>
      </c>
      <c r="BD522" s="1">
        <v>5229</v>
      </c>
      <c r="BE522" s="1">
        <v>5596</v>
      </c>
      <c r="BF522" s="1">
        <v>6201</v>
      </c>
      <c r="BG522" s="1">
        <v>7434</v>
      </c>
      <c r="BH522" s="1">
        <v>6068</v>
      </c>
      <c r="BI522" s="1">
        <v>2768</v>
      </c>
      <c r="BJ522" s="1">
        <v>2392</v>
      </c>
      <c r="BK522" s="1">
        <v>3298</v>
      </c>
      <c r="BL522" s="1">
        <v>3163</v>
      </c>
      <c r="BM522" s="1">
        <v>4715</v>
      </c>
      <c r="BN522" s="1">
        <v>6489</v>
      </c>
      <c r="BO522" s="1">
        <v>6951</v>
      </c>
      <c r="BP522" s="1">
        <v>5229</v>
      </c>
      <c r="BQ522" s="1">
        <v>5596</v>
      </c>
      <c r="BR522" s="1">
        <v>6201</v>
      </c>
      <c r="BS522" s="1">
        <v>7434</v>
      </c>
      <c r="BT522" s="1">
        <v>6068</v>
      </c>
      <c r="BU522" s="1">
        <v>2768</v>
      </c>
      <c r="BV522" s="1">
        <v>2392</v>
      </c>
      <c r="BW522" s="1">
        <v>3298</v>
      </c>
      <c r="BX522" s="1">
        <v>3163</v>
      </c>
      <c r="BY522" s="1">
        <v>4715</v>
      </c>
      <c r="BZ522" s="1">
        <v>6489</v>
      </c>
      <c r="CA522" s="1">
        <v>6951</v>
      </c>
      <c r="CB522" s="1">
        <v>574.37199999999996</v>
      </c>
      <c r="CC522" s="1">
        <v>614.66700000000003</v>
      </c>
      <c r="CD522" s="1">
        <v>681.15099999999995</v>
      </c>
      <c r="CE522" s="1">
        <v>816.61400000000003</v>
      </c>
      <c r="CF522" s="1">
        <v>666.47299999999996</v>
      </c>
      <c r="CG522" s="1">
        <v>304.07100000000003</v>
      </c>
      <c r="CH522" s="1">
        <v>262.77100000000002</v>
      </c>
      <c r="CI522" s="1">
        <v>362.209</v>
      </c>
      <c r="CJ522" s="1">
        <v>347.483</v>
      </c>
      <c r="CK522" s="1">
        <v>517.91399999999999</v>
      </c>
      <c r="CL522" s="1">
        <v>712.76199999999994</v>
      </c>
      <c r="CM522" s="1">
        <v>763.51300000000003</v>
      </c>
      <c r="CN522" s="1">
        <v>0</v>
      </c>
      <c r="CO522" s="1">
        <v>0</v>
      </c>
      <c r="CP522" s="1">
        <v>60304</v>
      </c>
      <c r="CQ522" s="1">
        <v>60304</v>
      </c>
      <c r="CR522" s="1">
        <v>6624</v>
      </c>
      <c r="CS522">
        <v>2018</v>
      </c>
      <c r="CT522">
        <v>9103.8647342995173</v>
      </c>
      <c r="CV522">
        <v>0</v>
      </c>
      <c r="CW522">
        <v>0</v>
      </c>
    </row>
    <row r="523" spans="1:101">
      <c r="A523" s="100">
        <v>10523</v>
      </c>
      <c r="B523" t="s">
        <v>108</v>
      </c>
      <c r="C523" t="s">
        <v>109</v>
      </c>
      <c r="D523" t="s">
        <v>496</v>
      </c>
      <c r="E523" t="s">
        <v>497</v>
      </c>
      <c r="F523">
        <v>55753</v>
      </c>
      <c r="G523" s="103" t="s">
        <v>174</v>
      </c>
      <c r="H523" t="s">
        <v>113</v>
      </c>
      <c r="I523" t="s">
        <v>114</v>
      </c>
      <c r="J523" t="s">
        <v>8</v>
      </c>
      <c r="K523">
        <v>22</v>
      </c>
      <c r="L523">
        <v>2</v>
      </c>
      <c r="M523" t="s">
        <v>115</v>
      </c>
      <c r="N523" t="s">
        <v>235</v>
      </c>
      <c r="O523" t="s">
        <v>226</v>
      </c>
      <c r="P523" t="s">
        <v>236</v>
      </c>
      <c r="Q523" t="s">
        <v>118</v>
      </c>
      <c r="R523" t="s">
        <v>142</v>
      </c>
      <c r="S523" t="s">
        <v>8</v>
      </c>
      <c r="T523" s="1">
        <v>0</v>
      </c>
      <c r="U523" s="1">
        <v>0</v>
      </c>
      <c r="V523" s="1">
        <v>0</v>
      </c>
      <c r="W523" s="1">
        <v>0</v>
      </c>
      <c r="X523" s="1">
        <v>0</v>
      </c>
      <c r="Y523" s="1">
        <v>0</v>
      </c>
      <c r="Z523" s="1">
        <v>0</v>
      </c>
      <c r="AA523" s="1">
        <v>0</v>
      </c>
      <c r="AB523" s="1">
        <v>0</v>
      </c>
      <c r="AC523" s="1">
        <v>0</v>
      </c>
      <c r="AD523" s="1">
        <v>0</v>
      </c>
      <c r="AE523" s="1">
        <v>0</v>
      </c>
      <c r="AF523" s="1">
        <v>0</v>
      </c>
      <c r="AG523" s="1">
        <v>0</v>
      </c>
      <c r="AH523" s="1">
        <v>0</v>
      </c>
      <c r="AI523" s="1">
        <v>0</v>
      </c>
      <c r="AJ523" s="1">
        <v>0</v>
      </c>
      <c r="AK523" s="1">
        <v>0</v>
      </c>
      <c r="AL523" s="1">
        <v>0</v>
      </c>
      <c r="AM523" s="1">
        <v>0</v>
      </c>
      <c r="AN523" s="1">
        <v>0</v>
      </c>
      <c r="AO523" s="1">
        <v>0</v>
      </c>
      <c r="AP523" s="1">
        <v>0</v>
      </c>
      <c r="AQ523" s="1">
        <v>0</v>
      </c>
      <c r="AR523" s="2">
        <v>0</v>
      </c>
      <c r="AS523" s="2">
        <v>0</v>
      </c>
      <c r="AT523" s="2">
        <v>0</v>
      </c>
      <c r="AU523" s="2">
        <v>0</v>
      </c>
      <c r="AV523" s="2">
        <v>0</v>
      </c>
      <c r="AW523" s="2">
        <v>0</v>
      </c>
      <c r="AX523" s="2">
        <v>0</v>
      </c>
      <c r="AY523" s="2">
        <v>0</v>
      </c>
      <c r="AZ523" s="2">
        <v>0</v>
      </c>
      <c r="BA523" s="2">
        <v>0</v>
      </c>
      <c r="BB523" s="2">
        <v>0</v>
      </c>
      <c r="BC523" s="2">
        <v>0</v>
      </c>
      <c r="BD523" s="1">
        <v>11806</v>
      </c>
      <c r="BE523" s="1">
        <v>12634</v>
      </c>
      <c r="BF523" s="1">
        <v>14000</v>
      </c>
      <c r="BG523" s="1">
        <v>16785</v>
      </c>
      <c r="BH523" s="1">
        <v>13699</v>
      </c>
      <c r="BI523" s="1">
        <v>6250</v>
      </c>
      <c r="BJ523" s="1">
        <v>5401</v>
      </c>
      <c r="BK523" s="1">
        <v>7445</v>
      </c>
      <c r="BL523" s="1">
        <v>7142</v>
      </c>
      <c r="BM523" s="1">
        <v>10645</v>
      </c>
      <c r="BN523" s="1">
        <v>14650</v>
      </c>
      <c r="BO523" s="1">
        <v>15693</v>
      </c>
      <c r="BP523" s="1">
        <v>11806</v>
      </c>
      <c r="BQ523" s="1">
        <v>12634</v>
      </c>
      <c r="BR523" s="1">
        <v>14000</v>
      </c>
      <c r="BS523" s="1">
        <v>16785</v>
      </c>
      <c r="BT523" s="1">
        <v>13699</v>
      </c>
      <c r="BU523" s="1">
        <v>6250</v>
      </c>
      <c r="BV523" s="1">
        <v>5401</v>
      </c>
      <c r="BW523" s="1">
        <v>7445</v>
      </c>
      <c r="BX523" s="1">
        <v>7142</v>
      </c>
      <c r="BY523" s="1">
        <v>10645</v>
      </c>
      <c r="BZ523" s="1">
        <v>14650</v>
      </c>
      <c r="CA523" s="1">
        <v>15693</v>
      </c>
      <c r="CB523" s="1">
        <v>1296.761</v>
      </c>
      <c r="CC523" s="1">
        <v>1387.7329999999999</v>
      </c>
      <c r="CD523" s="1">
        <v>1537.8340000000001</v>
      </c>
      <c r="CE523" s="1">
        <v>1843.6679999999999</v>
      </c>
      <c r="CF523" s="1">
        <v>1504.6949999999999</v>
      </c>
      <c r="CG523" s="1">
        <v>686.50199999999995</v>
      </c>
      <c r="CH523" s="1">
        <v>593.25699999999995</v>
      </c>
      <c r="CI523" s="1">
        <v>817.75900000000001</v>
      </c>
      <c r="CJ523" s="1">
        <v>784.51199999999994</v>
      </c>
      <c r="CK523" s="1">
        <v>1169.2950000000001</v>
      </c>
      <c r="CL523" s="1">
        <v>1609.202</v>
      </c>
      <c r="CM523" s="1">
        <v>1723.7819999999999</v>
      </c>
      <c r="CN523" s="1">
        <v>0</v>
      </c>
      <c r="CO523" s="1">
        <v>0</v>
      </c>
      <c r="CP523" s="1">
        <v>136150</v>
      </c>
      <c r="CQ523" s="1">
        <v>136150</v>
      </c>
      <c r="CR523" s="1">
        <v>14955</v>
      </c>
      <c r="CS523">
        <v>2018</v>
      </c>
      <c r="CT523">
        <v>9103.9786024740897</v>
      </c>
      <c r="CV523">
        <v>0</v>
      </c>
      <c r="CW523">
        <v>0</v>
      </c>
    </row>
    <row r="524" spans="1:101">
      <c r="A524" s="100">
        <v>10526</v>
      </c>
      <c r="B524" t="s">
        <v>108</v>
      </c>
      <c r="C524" t="s">
        <v>109</v>
      </c>
      <c r="D524" t="s">
        <v>498</v>
      </c>
      <c r="E524" t="s">
        <v>499</v>
      </c>
      <c r="F524">
        <v>5226</v>
      </c>
      <c r="G524" s="103" t="s">
        <v>189</v>
      </c>
      <c r="H524" t="s">
        <v>113</v>
      </c>
      <c r="I524" t="s">
        <v>114</v>
      </c>
      <c r="J524" t="s">
        <v>8</v>
      </c>
      <c r="K524">
        <v>22</v>
      </c>
      <c r="L524">
        <v>2</v>
      </c>
      <c r="M524" t="s">
        <v>115</v>
      </c>
      <c r="N524" t="s">
        <v>235</v>
      </c>
      <c r="O524" t="s">
        <v>226</v>
      </c>
      <c r="P524" t="s">
        <v>236</v>
      </c>
      <c r="Q524" t="s">
        <v>118</v>
      </c>
      <c r="R524" t="s">
        <v>142</v>
      </c>
      <c r="S524" t="s">
        <v>8</v>
      </c>
      <c r="T524" s="1">
        <v>0</v>
      </c>
      <c r="U524" s="1">
        <v>0</v>
      </c>
      <c r="V524" s="1">
        <v>0</v>
      </c>
      <c r="W524" s="1">
        <v>0</v>
      </c>
      <c r="X524" s="1">
        <v>0</v>
      </c>
      <c r="Y524" s="1">
        <v>0</v>
      </c>
      <c r="Z524" s="1">
        <v>0</v>
      </c>
      <c r="AA524" s="1">
        <v>0</v>
      </c>
      <c r="AB524" s="1">
        <v>0</v>
      </c>
      <c r="AC524" s="1">
        <v>0</v>
      </c>
      <c r="AD524" s="1">
        <v>0</v>
      </c>
      <c r="AE524" s="1">
        <v>0</v>
      </c>
      <c r="AF524" s="1">
        <v>0</v>
      </c>
      <c r="AG524" s="1">
        <v>0</v>
      </c>
      <c r="AH524" s="1">
        <v>0</v>
      </c>
      <c r="AI524" s="1">
        <v>0</v>
      </c>
      <c r="AJ524" s="1">
        <v>0</v>
      </c>
      <c r="AK524" s="1">
        <v>0</v>
      </c>
      <c r="AL524" s="1">
        <v>0</v>
      </c>
      <c r="AM524" s="1">
        <v>0</v>
      </c>
      <c r="AN524" s="1">
        <v>0</v>
      </c>
      <c r="AO524" s="1">
        <v>0</v>
      </c>
      <c r="AP524" s="1">
        <v>0</v>
      </c>
      <c r="AQ524" s="1">
        <v>0</v>
      </c>
      <c r="AR524" s="2">
        <v>0</v>
      </c>
      <c r="AS524" s="2">
        <v>0</v>
      </c>
      <c r="AT524" s="2">
        <v>0</v>
      </c>
      <c r="AU524" s="2">
        <v>0</v>
      </c>
      <c r="AV524" s="2">
        <v>0</v>
      </c>
      <c r="AW524" s="2">
        <v>0</v>
      </c>
      <c r="AX524" s="2">
        <v>0</v>
      </c>
      <c r="AY524" s="2">
        <v>0</v>
      </c>
      <c r="AZ524" s="2">
        <v>0</v>
      </c>
      <c r="BA524" s="2">
        <v>0</v>
      </c>
      <c r="BB524" s="2">
        <v>0</v>
      </c>
      <c r="BC524" s="2">
        <v>0</v>
      </c>
      <c r="BD524" s="1">
        <v>20762</v>
      </c>
      <c r="BE524" s="1">
        <v>22219</v>
      </c>
      <c r="BF524" s="1">
        <v>24622</v>
      </c>
      <c r="BG524" s="1">
        <v>29519</v>
      </c>
      <c r="BH524" s="1">
        <v>24092</v>
      </c>
      <c r="BI524" s="1">
        <v>10992</v>
      </c>
      <c r="BJ524" s="1">
        <v>9499</v>
      </c>
      <c r="BK524" s="1">
        <v>13093</v>
      </c>
      <c r="BL524" s="1">
        <v>12561</v>
      </c>
      <c r="BM524" s="1">
        <v>18722</v>
      </c>
      <c r="BN524" s="1">
        <v>25765</v>
      </c>
      <c r="BO524" s="1">
        <v>27599</v>
      </c>
      <c r="BP524" s="1">
        <v>20762</v>
      </c>
      <c r="BQ524" s="1">
        <v>22219</v>
      </c>
      <c r="BR524" s="1">
        <v>24622</v>
      </c>
      <c r="BS524" s="1">
        <v>29519</v>
      </c>
      <c r="BT524" s="1">
        <v>24092</v>
      </c>
      <c r="BU524" s="1">
        <v>10992</v>
      </c>
      <c r="BV524" s="1">
        <v>9499</v>
      </c>
      <c r="BW524" s="1">
        <v>13093</v>
      </c>
      <c r="BX524" s="1">
        <v>12561</v>
      </c>
      <c r="BY524" s="1">
        <v>18722</v>
      </c>
      <c r="BZ524" s="1">
        <v>25765</v>
      </c>
      <c r="CA524" s="1">
        <v>27599</v>
      </c>
      <c r="CB524" s="1">
        <v>2280.585</v>
      </c>
      <c r="CC524" s="1">
        <v>2440.5720000000001</v>
      </c>
      <c r="CD524" s="1">
        <v>2704.5509999999999</v>
      </c>
      <c r="CE524" s="1">
        <v>3242.4140000000002</v>
      </c>
      <c r="CF524" s="1">
        <v>2646.27</v>
      </c>
      <c r="CG524" s="1">
        <v>1207.335</v>
      </c>
      <c r="CH524" s="1">
        <v>1043.347</v>
      </c>
      <c r="CI524" s="1">
        <v>1438.174</v>
      </c>
      <c r="CJ524" s="1">
        <v>1379.702</v>
      </c>
      <c r="CK524" s="1">
        <v>2056.4110000000001</v>
      </c>
      <c r="CL524" s="1">
        <v>2830.0650000000001</v>
      </c>
      <c r="CM524" s="1">
        <v>3031.5740000000001</v>
      </c>
      <c r="CN524" s="1">
        <v>0</v>
      </c>
      <c r="CO524" s="1">
        <v>0</v>
      </c>
      <c r="CP524" s="1">
        <v>239445</v>
      </c>
      <c r="CQ524" s="1">
        <v>239445</v>
      </c>
      <c r="CR524" s="1">
        <v>26301</v>
      </c>
      <c r="CS524">
        <v>2018</v>
      </c>
      <c r="CT524">
        <v>9104.0264628721343</v>
      </c>
      <c r="CV524">
        <v>0</v>
      </c>
      <c r="CW524">
        <v>0</v>
      </c>
    </row>
    <row r="525" spans="1:101">
      <c r="A525" s="100">
        <v>10555</v>
      </c>
      <c r="B525" t="s">
        <v>108</v>
      </c>
      <c r="C525" t="s">
        <v>109</v>
      </c>
      <c r="D525" t="s">
        <v>503</v>
      </c>
      <c r="E525" t="s">
        <v>504</v>
      </c>
      <c r="F525">
        <v>2179</v>
      </c>
      <c r="G525" s="103" t="s">
        <v>174</v>
      </c>
      <c r="H525" t="s">
        <v>113</v>
      </c>
      <c r="I525" t="s">
        <v>114</v>
      </c>
      <c r="J525" t="s">
        <v>8</v>
      </c>
      <c r="K525">
        <v>22</v>
      </c>
      <c r="L525">
        <v>2</v>
      </c>
      <c r="M525" t="s">
        <v>115</v>
      </c>
      <c r="N525" t="s">
        <v>235</v>
      </c>
      <c r="O525" t="s">
        <v>226</v>
      </c>
      <c r="P525" t="s">
        <v>236</v>
      </c>
      <c r="Q525" t="s">
        <v>118</v>
      </c>
      <c r="R525" t="s">
        <v>142</v>
      </c>
      <c r="S525" t="s">
        <v>8</v>
      </c>
      <c r="T525" s="1">
        <v>0</v>
      </c>
      <c r="U525" s="1">
        <v>0</v>
      </c>
      <c r="V525" s="1">
        <v>0</v>
      </c>
      <c r="W525" s="1">
        <v>0</v>
      </c>
      <c r="X525" s="1">
        <v>0</v>
      </c>
      <c r="Y525" s="1">
        <v>0</v>
      </c>
      <c r="Z525" s="1">
        <v>0</v>
      </c>
      <c r="AA525" s="1">
        <v>0</v>
      </c>
      <c r="AB525" s="1">
        <v>0</v>
      </c>
      <c r="AC525" s="1">
        <v>0</v>
      </c>
      <c r="AD525" s="1">
        <v>0</v>
      </c>
      <c r="AE525" s="1">
        <v>0</v>
      </c>
      <c r="AF525" s="1">
        <v>0</v>
      </c>
      <c r="AG525" s="1">
        <v>0</v>
      </c>
      <c r="AH525" s="1">
        <v>0</v>
      </c>
      <c r="AI525" s="1">
        <v>0</v>
      </c>
      <c r="AJ525" s="1">
        <v>0</v>
      </c>
      <c r="AK525" s="1">
        <v>0</v>
      </c>
      <c r="AL525" s="1">
        <v>0</v>
      </c>
      <c r="AM525" s="1">
        <v>0</v>
      </c>
      <c r="AN525" s="1">
        <v>0</v>
      </c>
      <c r="AO525" s="1">
        <v>0</v>
      </c>
      <c r="AP525" s="1">
        <v>0</v>
      </c>
      <c r="AQ525" s="1">
        <v>0</v>
      </c>
      <c r="AR525" s="2">
        <v>0</v>
      </c>
      <c r="AS525" s="2">
        <v>0</v>
      </c>
      <c r="AT525" s="2">
        <v>0</v>
      </c>
      <c r="AU525" s="2">
        <v>0</v>
      </c>
      <c r="AV525" s="2">
        <v>0</v>
      </c>
      <c r="AW525" s="2">
        <v>0</v>
      </c>
      <c r="AX525" s="2">
        <v>0</v>
      </c>
      <c r="AY525" s="2">
        <v>0</v>
      </c>
      <c r="AZ525" s="2">
        <v>0</v>
      </c>
      <c r="BA525" s="2">
        <v>0</v>
      </c>
      <c r="BB525" s="2">
        <v>0</v>
      </c>
      <c r="BC525" s="2">
        <v>0</v>
      </c>
      <c r="BD525" s="1">
        <v>12898</v>
      </c>
      <c r="BE525" s="1">
        <v>13803</v>
      </c>
      <c r="BF525" s="1">
        <v>15296</v>
      </c>
      <c r="BG525" s="1">
        <v>18338</v>
      </c>
      <c r="BH525" s="1">
        <v>14966</v>
      </c>
      <c r="BI525" s="1">
        <v>6828</v>
      </c>
      <c r="BJ525" s="1">
        <v>5901</v>
      </c>
      <c r="BK525" s="1">
        <v>8134</v>
      </c>
      <c r="BL525" s="1">
        <v>7803</v>
      </c>
      <c r="BM525" s="1">
        <v>11630</v>
      </c>
      <c r="BN525" s="1">
        <v>16006</v>
      </c>
      <c r="BO525" s="1">
        <v>17146</v>
      </c>
      <c r="BP525" s="1">
        <v>12898</v>
      </c>
      <c r="BQ525" s="1">
        <v>13803</v>
      </c>
      <c r="BR525" s="1">
        <v>15296</v>
      </c>
      <c r="BS525" s="1">
        <v>18338</v>
      </c>
      <c r="BT525" s="1">
        <v>14966</v>
      </c>
      <c r="BU525" s="1">
        <v>6828</v>
      </c>
      <c r="BV525" s="1">
        <v>5901</v>
      </c>
      <c r="BW525" s="1">
        <v>8134</v>
      </c>
      <c r="BX525" s="1">
        <v>7803</v>
      </c>
      <c r="BY525" s="1">
        <v>11630</v>
      </c>
      <c r="BZ525" s="1">
        <v>16006</v>
      </c>
      <c r="CA525" s="1">
        <v>17146</v>
      </c>
      <c r="CB525" s="1">
        <v>1416.77</v>
      </c>
      <c r="CC525" s="1">
        <v>1516.1590000000001</v>
      </c>
      <c r="CD525" s="1">
        <v>1680.1510000000001</v>
      </c>
      <c r="CE525" s="1">
        <v>2014.289</v>
      </c>
      <c r="CF525" s="1">
        <v>1643.9449999999999</v>
      </c>
      <c r="CG525" s="1">
        <v>750.03399999999999</v>
      </c>
      <c r="CH525" s="1">
        <v>648.16</v>
      </c>
      <c r="CI525" s="1">
        <v>893.43799999999999</v>
      </c>
      <c r="CJ525" s="1">
        <v>857.11400000000003</v>
      </c>
      <c r="CK525" s="1">
        <v>1277.5070000000001</v>
      </c>
      <c r="CL525" s="1">
        <v>1758.125</v>
      </c>
      <c r="CM525" s="1">
        <v>1883.308</v>
      </c>
      <c r="CN525" s="1">
        <v>0</v>
      </c>
      <c r="CO525" s="1">
        <v>0</v>
      </c>
      <c r="CP525" s="1">
        <v>148749</v>
      </c>
      <c r="CQ525" s="1">
        <v>148749</v>
      </c>
      <c r="CR525" s="1">
        <v>16339</v>
      </c>
      <c r="CS525">
        <v>2018</v>
      </c>
      <c r="CT525">
        <v>9103.9231287104467</v>
      </c>
      <c r="CV525">
        <v>0</v>
      </c>
      <c r="CW525">
        <v>0</v>
      </c>
    </row>
    <row r="526" spans="1:101">
      <c r="A526" s="100">
        <v>10556</v>
      </c>
      <c r="B526" t="s">
        <v>108</v>
      </c>
      <c r="C526" t="s">
        <v>109</v>
      </c>
      <c r="D526" t="s">
        <v>505</v>
      </c>
      <c r="E526" t="s">
        <v>506</v>
      </c>
      <c r="F526">
        <v>2016</v>
      </c>
      <c r="G526" s="103" t="s">
        <v>112</v>
      </c>
      <c r="H526" t="s">
        <v>113</v>
      </c>
      <c r="I526" t="s">
        <v>114</v>
      </c>
      <c r="J526" t="s">
        <v>8</v>
      </c>
      <c r="K526">
        <v>22</v>
      </c>
      <c r="L526">
        <v>2</v>
      </c>
      <c r="M526" t="s">
        <v>115</v>
      </c>
      <c r="N526" t="s">
        <v>235</v>
      </c>
      <c r="O526" t="s">
        <v>226</v>
      </c>
      <c r="P526" t="s">
        <v>236</v>
      </c>
      <c r="Q526" t="s">
        <v>118</v>
      </c>
      <c r="R526" t="s">
        <v>142</v>
      </c>
      <c r="S526" t="s">
        <v>8</v>
      </c>
      <c r="T526" s="1">
        <v>0</v>
      </c>
      <c r="U526" s="1">
        <v>0</v>
      </c>
      <c r="V526" s="1">
        <v>0</v>
      </c>
      <c r="W526" s="1">
        <v>0</v>
      </c>
      <c r="X526" s="1">
        <v>0</v>
      </c>
      <c r="Y526" s="1">
        <v>0</v>
      </c>
      <c r="Z526" s="1">
        <v>0</v>
      </c>
      <c r="AA526" s="1">
        <v>0</v>
      </c>
      <c r="AB526" s="1">
        <v>0</v>
      </c>
      <c r="AC526" s="1">
        <v>0</v>
      </c>
      <c r="AD526" s="1">
        <v>0</v>
      </c>
      <c r="AE526" s="1">
        <v>0</v>
      </c>
      <c r="AF526" s="1">
        <v>0</v>
      </c>
      <c r="AG526" s="1">
        <v>0</v>
      </c>
      <c r="AH526" s="1">
        <v>0</v>
      </c>
      <c r="AI526" s="1">
        <v>0</v>
      </c>
      <c r="AJ526" s="1">
        <v>0</v>
      </c>
      <c r="AK526" s="1">
        <v>0</v>
      </c>
      <c r="AL526" s="1">
        <v>0</v>
      </c>
      <c r="AM526" s="1">
        <v>0</v>
      </c>
      <c r="AN526" s="1">
        <v>0</v>
      </c>
      <c r="AO526" s="1">
        <v>0</v>
      </c>
      <c r="AP526" s="1">
        <v>0</v>
      </c>
      <c r="AQ526" s="1">
        <v>0</v>
      </c>
      <c r="AR526" s="2">
        <v>0</v>
      </c>
      <c r="AS526" s="2">
        <v>0</v>
      </c>
      <c r="AT526" s="2">
        <v>0</v>
      </c>
      <c r="AU526" s="2">
        <v>0</v>
      </c>
      <c r="AV526" s="2">
        <v>0</v>
      </c>
      <c r="AW526" s="2">
        <v>0</v>
      </c>
      <c r="AX526" s="2">
        <v>0</v>
      </c>
      <c r="AY526" s="2">
        <v>0</v>
      </c>
      <c r="AZ526" s="2">
        <v>0</v>
      </c>
      <c r="BA526" s="2">
        <v>0</v>
      </c>
      <c r="BB526" s="2">
        <v>0</v>
      </c>
      <c r="BC526" s="2">
        <v>0</v>
      </c>
      <c r="BD526" s="1">
        <v>75019</v>
      </c>
      <c r="BE526" s="1">
        <v>80282</v>
      </c>
      <c r="BF526" s="1">
        <v>88965</v>
      </c>
      <c r="BG526" s="1">
        <v>106658</v>
      </c>
      <c r="BH526" s="1">
        <v>87048</v>
      </c>
      <c r="BI526" s="1">
        <v>39715</v>
      </c>
      <c r="BJ526" s="1">
        <v>34321</v>
      </c>
      <c r="BK526" s="1">
        <v>47308</v>
      </c>
      <c r="BL526" s="1">
        <v>45385</v>
      </c>
      <c r="BM526" s="1">
        <v>67645</v>
      </c>
      <c r="BN526" s="1">
        <v>93094</v>
      </c>
      <c r="BO526" s="1">
        <v>99723</v>
      </c>
      <c r="BP526" s="1">
        <v>75019</v>
      </c>
      <c r="BQ526" s="1">
        <v>80282</v>
      </c>
      <c r="BR526" s="1">
        <v>88965</v>
      </c>
      <c r="BS526" s="1">
        <v>106658</v>
      </c>
      <c r="BT526" s="1">
        <v>87048</v>
      </c>
      <c r="BU526" s="1">
        <v>39715</v>
      </c>
      <c r="BV526" s="1">
        <v>34321</v>
      </c>
      <c r="BW526" s="1">
        <v>47308</v>
      </c>
      <c r="BX526" s="1">
        <v>45385</v>
      </c>
      <c r="BY526" s="1">
        <v>67645</v>
      </c>
      <c r="BZ526" s="1">
        <v>93094</v>
      </c>
      <c r="CA526" s="1">
        <v>99723</v>
      </c>
      <c r="CB526" s="1">
        <v>8240.2260000000006</v>
      </c>
      <c r="CC526" s="1">
        <v>8818.2950000000001</v>
      </c>
      <c r="CD526" s="1">
        <v>9772.1080000000002</v>
      </c>
      <c r="CE526" s="1">
        <v>11715.519</v>
      </c>
      <c r="CF526" s="1">
        <v>9561.5259999999998</v>
      </c>
      <c r="CG526" s="1">
        <v>4362.3519999999999</v>
      </c>
      <c r="CH526" s="1">
        <v>3769.8319999999999</v>
      </c>
      <c r="CI526" s="1">
        <v>5196.4219999999996</v>
      </c>
      <c r="CJ526" s="1">
        <v>4985.152</v>
      </c>
      <c r="CK526" s="1">
        <v>7430.2430000000004</v>
      </c>
      <c r="CL526" s="1">
        <v>10225.617</v>
      </c>
      <c r="CM526" s="1">
        <v>10953.708000000001</v>
      </c>
      <c r="CN526" s="1">
        <v>0</v>
      </c>
      <c r="CO526" s="1">
        <v>0</v>
      </c>
      <c r="CP526" s="1">
        <v>865163</v>
      </c>
      <c r="CQ526" s="1">
        <v>865163</v>
      </c>
      <c r="CR526" s="1">
        <v>95031</v>
      </c>
      <c r="CS526">
        <v>2018</v>
      </c>
      <c r="CT526">
        <v>9104.0081657564369</v>
      </c>
      <c r="CV526">
        <v>0</v>
      </c>
      <c r="CW526">
        <v>0</v>
      </c>
    </row>
    <row r="527" spans="1:101">
      <c r="A527" s="100">
        <v>10570</v>
      </c>
      <c r="B527" t="s">
        <v>108</v>
      </c>
      <c r="C527" t="s">
        <v>109</v>
      </c>
      <c r="D527" t="s">
        <v>507</v>
      </c>
      <c r="E527" t="s">
        <v>508</v>
      </c>
      <c r="F527">
        <v>23037</v>
      </c>
      <c r="G527" s="103" t="s">
        <v>189</v>
      </c>
      <c r="H527" t="s">
        <v>113</v>
      </c>
      <c r="I527" t="s">
        <v>114</v>
      </c>
      <c r="J527" t="s">
        <v>8</v>
      </c>
      <c r="K527">
        <v>22</v>
      </c>
      <c r="L527">
        <v>2</v>
      </c>
      <c r="M527" t="s">
        <v>115</v>
      </c>
      <c r="N527" t="s">
        <v>235</v>
      </c>
      <c r="O527" t="s">
        <v>226</v>
      </c>
      <c r="P527" t="s">
        <v>236</v>
      </c>
      <c r="Q527" t="s">
        <v>118</v>
      </c>
      <c r="R527" t="s">
        <v>142</v>
      </c>
      <c r="S527" t="s">
        <v>8</v>
      </c>
      <c r="T527" s="1">
        <v>0</v>
      </c>
      <c r="U527" s="1">
        <v>0</v>
      </c>
      <c r="V527" s="1">
        <v>0</v>
      </c>
      <c r="W527" s="1">
        <v>0</v>
      </c>
      <c r="X527" s="1">
        <v>0</v>
      </c>
      <c r="Y527" s="1">
        <v>0</v>
      </c>
      <c r="Z527" s="1">
        <v>0</v>
      </c>
      <c r="AA527" s="1">
        <v>0</v>
      </c>
      <c r="AB527" s="1">
        <v>0</v>
      </c>
      <c r="AC527" s="1">
        <v>0</v>
      </c>
      <c r="AD527" s="1">
        <v>0</v>
      </c>
      <c r="AE527" s="1">
        <v>0</v>
      </c>
      <c r="AF527" s="1">
        <v>0</v>
      </c>
      <c r="AG527" s="1">
        <v>0</v>
      </c>
      <c r="AH527" s="1">
        <v>0</v>
      </c>
      <c r="AI527" s="1">
        <v>0</v>
      </c>
      <c r="AJ527" s="1">
        <v>0</v>
      </c>
      <c r="AK527" s="1">
        <v>0</v>
      </c>
      <c r="AL527" s="1">
        <v>0</v>
      </c>
      <c r="AM527" s="1">
        <v>0</v>
      </c>
      <c r="AN527" s="1">
        <v>0</v>
      </c>
      <c r="AO527" s="1">
        <v>0</v>
      </c>
      <c r="AP527" s="1">
        <v>0</v>
      </c>
      <c r="AQ527" s="1">
        <v>0</v>
      </c>
      <c r="AR527" s="2">
        <v>0</v>
      </c>
      <c r="AS527" s="2">
        <v>0</v>
      </c>
      <c r="AT527" s="2">
        <v>0</v>
      </c>
      <c r="AU527" s="2">
        <v>0</v>
      </c>
      <c r="AV527" s="2">
        <v>0</v>
      </c>
      <c r="AW527" s="2">
        <v>0</v>
      </c>
      <c r="AX527" s="2">
        <v>0</v>
      </c>
      <c r="AY527" s="2">
        <v>0</v>
      </c>
      <c r="AZ527" s="2">
        <v>0</v>
      </c>
      <c r="BA527" s="2">
        <v>0</v>
      </c>
      <c r="BB527" s="2">
        <v>0</v>
      </c>
      <c r="BC527" s="2">
        <v>0</v>
      </c>
      <c r="BD527" s="1">
        <v>11454</v>
      </c>
      <c r="BE527" s="1">
        <v>12258</v>
      </c>
      <c r="BF527" s="1">
        <v>13584</v>
      </c>
      <c r="BG527" s="1">
        <v>16285</v>
      </c>
      <c r="BH527" s="1">
        <v>13291</v>
      </c>
      <c r="BI527" s="1">
        <v>6064</v>
      </c>
      <c r="BJ527" s="1">
        <v>5240</v>
      </c>
      <c r="BK527" s="1">
        <v>7223</v>
      </c>
      <c r="BL527" s="1">
        <v>6930</v>
      </c>
      <c r="BM527" s="1">
        <v>10329</v>
      </c>
      <c r="BN527" s="1">
        <v>14214</v>
      </c>
      <c r="BO527" s="1">
        <v>15226</v>
      </c>
      <c r="BP527" s="1">
        <v>11454</v>
      </c>
      <c r="BQ527" s="1">
        <v>12258</v>
      </c>
      <c r="BR527" s="1">
        <v>13584</v>
      </c>
      <c r="BS527" s="1">
        <v>16285</v>
      </c>
      <c r="BT527" s="1">
        <v>13291</v>
      </c>
      <c r="BU527" s="1">
        <v>6064</v>
      </c>
      <c r="BV527" s="1">
        <v>5240</v>
      </c>
      <c r="BW527" s="1">
        <v>7223</v>
      </c>
      <c r="BX527" s="1">
        <v>6930</v>
      </c>
      <c r="BY527" s="1">
        <v>10329</v>
      </c>
      <c r="BZ527" s="1">
        <v>14214</v>
      </c>
      <c r="CA527" s="1">
        <v>15226</v>
      </c>
      <c r="CB527" s="1">
        <v>1258.1759999999999</v>
      </c>
      <c r="CC527" s="1">
        <v>1346.4390000000001</v>
      </c>
      <c r="CD527" s="1">
        <v>1492.0740000000001</v>
      </c>
      <c r="CE527" s="1">
        <v>1788.808</v>
      </c>
      <c r="CF527" s="1">
        <v>1459.921</v>
      </c>
      <c r="CG527" s="1">
        <v>666.07399999999996</v>
      </c>
      <c r="CH527" s="1">
        <v>575.60400000000004</v>
      </c>
      <c r="CI527" s="1">
        <v>793.42600000000004</v>
      </c>
      <c r="CJ527" s="1">
        <v>761.16800000000001</v>
      </c>
      <c r="CK527" s="1">
        <v>1134.502</v>
      </c>
      <c r="CL527" s="1">
        <v>1561.319</v>
      </c>
      <c r="CM527" s="1">
        <v>1672.489</v>
      </c>
      <c r="CN527" s="1">
        <v>0</v>
      </c>
      <c r="CO527" s="1">
        <v>0</v>
      </c>
      <c r="CP527" s="1">
        <v>132098</v>
      </c>
      <c r="CQ527" s="1">
        <v>132098</v>
      </c>
      <c r="CR527" s="1">
        <v>14510</v>
      </c>
      <c r="CS527">
        <v>2018</v>
      </c>
      <c r="CT527">
        <v>9103.9283252929017</v>
      </c>
      <c r="CV527">
        <v>0</v>
      </c>
      <c r="CW527">
        <v>0</v>
      </c>
    </row>
    <row r="528" spans="1:101">
      <c r="A528" s="100">
        <v>10608</v>
      </c>
      <c r="B528" t="s">
        <v>108</v>
      </c>
      <c r="C528" t="s">
        <v>109</v>
      </c>
      <c r="D528" t="s">
        <v>509</v>
      </c>
      <c r="E528" t="s">
        <v>510</v>
      </c>
      <c r="F528">
        <v>56467</v>
      </c>
      <c r="G528" s="103" t="s">
        <v>273</v>
      </c>
      <c r="H528" t="s">
        <v>113</v>
      </c>
      <c r="I528" t="s">
        <v>114</v>
      </c>
      <c r="J528" t="s">
        <v>8</v>
      </c>
      <c r="K528">
        <v>22</v>
      </c>
      <c r="L528">
        <v>2</v>
      </c>
      <c r="M528" t="s">
        <v>115</v>
      </c>
      <c r="N528" t="s">
        <v>235</v>
      </c>
      <c r="O528" t="s">
        <v>226</v>
      </c>
      <c r="P528" t="s">
        <v>236</v>
      </c>
      <c r="Q528" t="s">
        <v>118</v>
      </c>
      <c r="R528" t="s">
        <v>142</v>
      </c>
      <c r="S528" t="s">
        <v>8</v>
      </c>
      <c r="T528" s="1">
        <v>0</v>
      </c>
      <c r="U528" s="1">
        <v>0</v>
      </c>
      <c r="V528" s="1">
        <v>0</v>
      </c>
      <c r="W528" s="1">
        <v>0</v>
      </c>
      <c r="X528" s="1">
        <v>0</v>
      </c>
      <c r="Y528" s="1">
        <v>0</v>
      </c>
      <c r="Z528" s="1">
        <v>0</v>
      </c>
      <c r="AA528" s="1">
        <v>0</v>
      </c>
      <c r="AB528" s="1">
        <v>0</v>
      </c>
      <c r="AC528" s="1">
        <v>0</v>
      </c>
      <c r="AD528" s="1">
        <v>0</v>
      </c>
      <c r="AE528" s="1">
        <v>0</v>
      </c>
      <c r="AF528" s="1">
        <v>0</v>
      </c>
      <c r="AG528" s="1">
        <v>0</v>
      </c>
      <c r="AH528" s="1">
        <v>0</v>
      </c>
      <c r="AI528" s="1">
        <v>0</v>
      </c>
      <c r="AJ528" s="1">
        <v>0</v>
      </c>
      <c r="AK528" s="1">
        <v>0</v>
      </c>
      <c r="AL528" s="1">
        <v>0</v>
      </c>
      <c r="AM528" s="1">
        <v>0</v>
      </c>
      <c r="AN528" s="1">
        <v>0</v>
      </c>
      <c r="AO528" s="1">
        <v>0</v>
      </c>
      <c r="AP528" s="1">
        <v>0</v>
      </c>
      <c r="AQ528" s="1">
        <v>0</v>
      </c>
      <c r="AR528" s="2">
        <v>0</v>
      </c>
      <c r="AS528" s="2">
        <v>0</v>
      </c>
      <c r="AT528" s="2">
        <v>0</v>
      </c>
      <c r="AU528" s="2">
        <v>0</v>
      </c>
      <c r="AV528" s="2">
        <v>0</v>
      </c>
      <c r="AW528" s="2">
        <v>0</v>
      </c>
      <c r="AX528" s="2">
        <v>0</v>
      </c>
      <c r="AY528" s="2">
        <v>0</v>
      </c>
      <c r="AZ528" s="2">
        <v>0</v>
      </c>
      <c r="BA528" s="2">
        <v>0</v>
      </c>
      <c r="BB528" s="2">
        <v>0</v>
      </c>
      <c r="BC528" s="2">
        <v>0</v>
      </c>
      <c r="BD528" s="1">
        <v>19334</v>
      </c>
      <c r="BE528" s="1">
        <v>20691</v>
      </c>
      <c r="BF528" s="1">
        <v>22929</v>
      </c>
      <c r="BG528" s="1">
        <v>27489</v>
      </c>
      <c r="BH528" s="1">
        <v>22435</v>
      </c>
      <c r="BI528" s="1">
        <v>10236</v>
      </c>
      <c r="BJ528" s="1">
        <v>8845</v>
      </c>
      <c r="BK528" s="1">
        <v>12193</v>
      </c>
      <c r="BL528" s="1">
        <v>11697</v>
      </c>
      <c r="BM528" s="1">
        <v>17434</v>
      </c>
      <c r="BN528" s="1">
        <v>23993</v>
      </c>
      <c r="BO528" s="1">
        <v>25701</v>
      </c>
      <c r="BP528" s="1">
        <v>19334</v>
      </c>
      <c r="BQ528" s="1">
        <v>20691</v>
      </c>
      <c r="BR528" s="1">
        <v>22929</v>
      </c>
      <c r="BS528" s="1">
        <v>27489</v>
      </c>
      <c r="BT528" s="1">
        <v>22435</v>
      </c>
      <c r="BU528" s="1">
        <v>10236</v>
      </c>
      <c r="BV528" s="1">
        <v>8845</v>
      </c>
      <c r="BW528" s="1">
        <v>12193</v>
      </c>
      <c r="BX528" s="1">
        <v>11697</v>
      </c>
      <c r="BY528" s="1">
        <v>17434</v>
      </c>
      <c r="BZ528" s="1">
        <v>23993</v>
      </c>
      <c r="CA528" s="1">
        <v>25701</v>
      </c>
      <c r="CB528" s="1">
        <v>2123.7240000000002</v>
      </c>
      <c r="CC528" s="1">
        <v>2272.7080000000001</v>
      </c>
      <c r="CD528" s="1">
        <v>2518.5309999999999</v>
      </c>
      <c r="CE528" s="1">
        <v>3019.3989999999999</v>
      </c>
      <c r="CF528" s="1">
        <v>2464.2579999999998</v>
      </c>
      <c r="CG528" s="1">
        <v>1124.2929999999999</v>
      </c>
      <c r="CH528" s="1">
        <v>971.58500000000004</v>
      </c>
      <c r="CI528" s="1">
        <v>1339.2550000000001</v>
      </c>
      <c r="CJ528" s="1">
        <v>1284.8050000000001</v>
      </c>
      <c r="CK528" s="1">
        <v>1914.97</v>
      </c>
      <c r="CL528" s="1">
        <v>2635.4119999999998</v>
      </c>
      <c r="CM528" s="1">
        <v>2823.06</v>
      </c>
      <c r="CN528" s="1">
        <v>0</v>
      </c>
      <c r="CO528" s="1">
        <v>0</v>
      </c>
      <c r="CP528" s="1">
        <v>222977</v>
      </c>
      <c r="CQ528" s="1">
        <v>222977</v>
      </c>
      <c r="CR528" s="1">
        <v>24492</v>
      </c>
      <c r="CS528">
        <v>2018</v>
      </c>
      <c r="CT528">
        <v>9104.0747999346731</v>
      </c>
      <c r="CV528">
        <v>0</v>
      </c>
      <c r="CW528">
        <v>0</v>
      </c>
    </row>
    <row r="529" spans="1:101">
      <c r="A529" s="100">
        <v>10613</v>
      </c>
      <c r="B529" t="s">
        <v>122</v>
      </c>
      <c r="C529" t="s">
        <v>109</v>
      </c>
      <c r="D529" t="s">
        <v>511</v>
      </c>
      <c r="E529" t="s">
        <v>512</v>
      </c>
      <c r="F529">
        <v>5232</v>
      </c>
      <c r="G529" s="103" t="s">
        <v>174</v>
      </c>
      <c r="H529" t="s">
        <v>113</v>
      </c>
      <c r="I529" t="s">
        <v>114</v>
      </c>
      <c r="J529" t="s">
        <v>8</v>
      </c>
      <c r="K529">
        <v>322122</v>
      </c>
      <c r="L529">
        <v>7</v>
      </c>
      <c r="M529" t="s">
        <v>207</v>
      </c>
      <c r="N529" t="s">
        <v>235</v>
      </c>
      <c r="O529" t="s">
        <v>226</v>
      </c>
      <c r="P529" t="s">
        <v>236</v>
      </c>
      <c r="Q529" t="s">
        <v>317</v>
      </c>
      <c r="R529" t="s">
        <v>142</v>
      </c>
      <c r="S529" t="s">
        <v>8</v>
      </c>
      <c r="T529" s="1">
        <v>0</v>
      </c>
      <c r="U529" s="1">
        <v>0</v>
      </c>
      <c r="V529" s="1">
        <v>0</v>
      </c>
      <c r="W529" s="1">
        <v>0</v>
      </c>
      <c r="X529" s="1">
        <v>0</v>
      </c>
      <c r="Y529" s="1">
        <v>0</v>
      </c>
      <c r="Z529" s="1">
        <v>0</v>
      </c>
      <c r="AA529" s="1">
        <v>0</v>
      </c>
      <c r="AB529" s="1">
        <v>0</v>
      </c>
      <c r="AC529" s="1">
        <v>0</v>
      </c>
      <c r="AD529" s="1">
        <v>0</v>
      </c>
      <c r="AE529" s="1">
        <v>0</v>
      </c>
      <c r="AF529" s="1">
        <v>0</v>
      </c>
      <c r="AG529" s="1">
        <v>0</v>
      </c>
      <c r="AH529" s="1">
        <v>0</v>
      </c>
      <c r="AI529" s="1">
        <v>0</v>
      </c>
      <c r="AJ529" s="1">
        <v>0</v>
      </c>
      <c r="AK529" s="1">
        <v>0</v>
      </c>
      <c r="AL529" s="1">
        <v>0</v>
      </c>
      <c r="AM529" s="1">
        <v>0</v>
      </c>
      <c r="AN529" s="1">
        <v>0</v>
      </c>
      <c r="AO529" s="1">
        <v>0</v>
      </c>
      <c r="AP529" s="1">
        <v>0</v>
      </c>
      <c r="AQ529" s="1">
        <v>0</v>
      </c>
      <c r="AR529" s="2">
        <v>0</v>
      </c>
      <c r="AS529" s="2">
        <v>0</v>
      </c>
      <c r="AT529" s="2">
        <v>0</v>
      </c>
      <c r="AU529" s="2">
        <v>0</v>
      </c>
      <c r="AV529" s="2">
        <v>0</v>
      </c>
      <c r="AW529" s="2">
        <v>0</v>
      </c>
      <c r="AX529" s="2">
        <v>0</v>
      </c>
      <c r="AY529" s="2">
        <v>0</v>
      </c>
      <c r="AZ529" s="2">
        <v>0</v>
      </c>
      <c r="BA529" s="2">
        <v>0</v>
      </c>
      <c r="BB529" s="2">
        <v>0</v>
      </c>
      <c r="BC529" s="2">
        <v>0</v>
      </c>
      <c r="BD529" s="1">
        <v>65042</v>
      </c>
      <c r="BE529" s="1">
        <v>69604</v>
      </c>
      <c r="BF529" s="1">
        <v>77133</v>
      </c>
      <c r="BG529" s="1">
        <v>92473</v>
      </c>
      <c r="BH529" s="1">
        <v>75471</v>
      </c>
      <c r="BI529" s="1">
        <v>34433</v>
      </c>
      <c r="BJ529" s="1">
        <v>29756</v>
      </c>
      <c r="BK529" s="1">
        <v>41016</v>
      </c>
      <c r="BL529" s="1">
        <v>39349</v>
      </c>
      <c r="BM529" s="1">
        <v>58648</v>
      </c>
      <c r="BN529" s="1">
        <v>80713</v>
      </c>
      <c r="BO529" s="1">
        <v>86460</v>
      </c>
      <c r="BP529" s="1">
        <v>65042</v>
      </c>
      <c r="BQ529" s="1">
        <v>69604</v>
      </c>
      <c r="BR529" s="1">
        <v>77133</v>
      </c>
      <c r="BS529" s="1">
        <v>92473</v>
      </c>
      <c r="BT529" s="1">
        <v>75471</v>
      </c>
      <c r="BU529" s="1">
        <v>34433</v>
      </c>
      <c r="BV529" s="1">
        <v>29756</v>
      </c>
      <c r="BW529" s="1">
        <v>41016</v>
      </c>
      <c r="BX529" s="1">
        <v>39349</v>
      </c>
      <c r="BY529" s="1">
        <v>58648</v>
      </c>
      <c r="BZ529" s="1">
        <v>80713</v>
      </c>
      <c r="CA529" s="1">
        <v>86460</v>
      </c>
      <c r="CB529" s="1">
        <v>7144.2870000000003</v>
      </c>
      <c r="CC529" s="1">
        <v>7645.4740000000002</v>
      </c>
      <c r="CD529" s="1">
        <v>8472.43</v>
      </c>
      <c r="CE529" s="1">
        <v>10157.370000000001</v>
      </c>
      <c r="CF529" s="1">
        <v>8289.8559999999998</v>
      </c>
      <c r="CG529" s="1">
        <v>3782.165</v>
      </c>
      <c r="CH529" s="1">
        <v>3268.4490000000001</v>
      </c>
      <c r="CI529" s="1">
        <v>4505.3040000000001</v>
      </c>
      <c r="CJ529" s="1">
        <v>4322.1329999999998</v>
      </c>
      <c r="CK529" s="1">
        <v>6442.03</v>
      </c>
      <c r="CL529" s="1">
        <v>8865.6229999999996</v>
      </c>
      <c r="CM529" s="1">
        <v>9496.8790000000008</v>
      </c>
      <c r="CN529" s="1">
        <v>0</v>
      </c>
      <c r="CO529" s="1">
        <v>0</v>
      </c>
      <c r="CP529" s="1">
        <v>750098</v>
      </c>
      <c r="CQ529" s="1">
        <v>750098</v>
      </c>
      <c r="CR529" s="1">
        <v>82392</v>
      </c>
      <c r="CS529">
        <v>2018</v>
      </c>
      <c r="CT529">
        <v>9104.01495290805</v>
      </c>
      <c r="CV529">
        <v>0</v>
      </c>
      <c r="CW529">
        <v>0</v>
      </c>
    </row>
    <row r="530" spans="1:101">
      <c r="A530" s="100">
        <v>10694</v>
      </c>
      <c r="B530" t="s">
        <v>108</v>
      </c>
      <c r="C530" t="s">
        <v>109</v>
      </c>
      <c r="D530" t="s">
        <v>516</v>
      </c>
      <c r="E530" t="s">
        <v>517</v>
      </c>
      <c r="F530">
        <v>49911</v>
      </c>
      <c r="G530" s="103" t="s">
        <v>112</v>
      </c>
      <c r="H530" t="s">
        <v>113</v>
      </c>
      <c r="I530" t="s">
        <v>114</v>
      </c>
      <c r="J530" t="s">
        <v>8</v>
      </c>
      <c r="K530">
        <v>22</v>
      </c>
      <c r="L530">
        <v>2</v>
      </c>
      <c r="M530" t="s">
        <v>115</v>
      </c>
      <c r="N530" t="s">
        <v>235</v>
      </c>
      <c r="O530" t="s">
        <v>226</v>
      </c>
      <c r="P530" t="s">
        <v>236</v>
      </c>
      <c r="Q530" t="s">
        <v>118</v>
      </c>
      <c r="R530" t="s">
        <v>119</v>
      </c>
      <c r="S530" t="s">
        <v>8</v>
      </c>
      <c r="T530" s="1">
        <v>0</v>
      </c>
      <c r="U530" s="1">
        <v>0</v>
      </c>
      <c r="V530" s="1">
        <v>0</v>
      </c>
      <c r="W530" s="1">
        <v>0</v>
      </c>
      <c r="X530" s="1">
        <v>0</v>
      </c>
      <c r="Y530" s="1">
        <v>0</v>
      </c>
      <c r="Z530" s="1">
        <v>0</v>
      </c>
      <c r="AA530" s="1">
        <v>0</v>
      </c>
      <c r="AB530" s="1">
        <v>0</v>
      </c>
      <c r="AC530" s="1">
        <v>0</v>
      </c>
      <c r="AD530" s="1">
        <v>0</v>
      </c>
      <c r="AE530" s="1">
        <v>0</v>
      </c>
      <c r="AF530" s="1">
        <v>0</v>
      </c>
      <c r="AG530" s="1">
        <v>0</v>
      </c>
      <c r="AH530" s="1">
        <v>0</v>
      </c>
      <c r="AI530" s="1">
        <v>0</v>
      </c>
      <c r="AJ530" s="1">
        <v>0</v>
      </c>
      <c r="AK530" s="1">
        <v>0</v>
      </c>
      <c r="AL530" s="1">
        <v>0</v>
      </c>
      <c r="AM530" s="1">
        <v>0</v>
      </c>
      <c r="AN530" s="1">
        <v>0</v>
      </c>
      <c r="AO530" s="1">
        <v>0</v>
      </c>
      <c r="AP530" s="1">
        <v>0</v>
      </c>
      <c r="AQ530" s="1">
        <v>0</v>
      </c>
      <c r="AR530" s="2">
        <v>0</v>
      </c>
      <c r="AS530" s="2">
        <v>0</v>
      </c>
      <c r="AT530" s="2">
        <v>0</v>
      </c>
      <c r="AU530" s="2">
        <v>0</v>
      </c>
      <c r="AV530" s="2">
        <v>0</v>
      </c>
      <c r="AW530" s="2">
        <v>0</v>
      </c>
      <c r="AX530" s="2">
        <v>0</v>
      </c>
      <c r="AY530" s="2">
        <v>0</v>
      </c>
      <c r="AZ530" s="2">
        <v>0</v>
      </c>
      <c r="BA530" s="2">
        <v>0</v>
      </c>
      <c r="BB530" s="2">
        <v>0</v>
      </c>
      <c r="BC530" s="2">
        <v>0</v>
      </c>
      <c r="BD530" s="1">
        <v>5927</v>
      </c>
      <c r="BE530" s="1">
        <v>7438</v>
      </c>
      <c r="BF530" s="1">
        <v>8330</v>
      </c>
      <c r="BG530" s="1">
        <v>8439</v>
      </c>
      <c r="BH530" s="1">
        <v>5572</v>
      </c>
      <c r="BI530" s="1">
        <v>2030</v>
      </c>
      <c r="BJ530" s="1">
        <v>1247</v>
      </c>
      <c r="BK530" s="1">
        <v>4607</v>
      </c>
      <c r="BL530" s="1">
        <v>3441</v>
      </c>
      <c r="BM530" s="1">
        <v>5235</v>
      </c>
      <c r="BN530" s="1">
        <v>6764</v>
      </c>
      <c r="BO530" s="1">
        <v>9951</v>
      </c>
      <c r="BP530" s="1">
        <v>5927</v>
      </c>
      <c r="BQ530" s="1">
        <v>7438</v>
      </c>
      <c r="BR530" s="1">
        <v>8330</v>
      </c>
      <c r="BS530" s="1">
        <v>8439</v>
      </c>
      <c r="BT530" s="1">
        <v>5572</v>
      </c>
      <c r="BU530" s="1">
        <v>2030</v>
      </c>
      <c r="BV530" s="1">
        <v>1247</v>
      </c>
      <c r="BW530" s="1">
        <v>4607</v>
      </c>
      <c r="BX530" s="1">
        <v>3441</v>
      </c>
      <c r="BY530" s="1">
        <v>5235</v>
      </c>
      <c r="BZ530" s="1">
        <v>6764</v>
      </c>
      <c r="CA530" s="1">
        <v>9951</v>
      </c>
      <c r="CB530" s="1">
        <v>651</v>
      </c>
      <c r="CC530" s="1">
        <v>817</v>
      </c>
      <c r="CD530" s="1">
        <v>915</v>
      </c>
      <c r="CE530" s="1">
        <v>927</v>
      </c>
      <c r="CF530" s="1">
        <v>612</v>
      </c>
      <c r="CG530" s="1">
        <v>223</v>
      </c>
      <c r="CH530" s="1">
        <v>137</v>
      </c>
      <c r="CI530" s="1">
        <v>506</v>
      </c>
      <c r="CJ530" s="1">
        <v>378</v>
      </c>
      <c r="CK530" s="1">
        <v>575</v>
      </c>
      <c r="CL530" s="1">
        <v>743</v>
      </c>
      <c r="CM530" s="1">
        <v>1093</v>
      </c>
      <c r="CN530" s="1">
        <v>0</v>
      </c>
      <c r="CO530" s="1">
        <v>0</v>
      </c>
      <c r="CP530" s="1">
        <v>68981</v>
      </c>
      <c r="CQ530" s="1">
        <v>68981</v>
      </c>
      <c r="CR530" s="1">
        <v>7577</v>
      </c>
      <c r="CS530">
        <v>2018</v>
      </c>
      <c r="CT530">
        <v>9103.9989441731559</v>
      </c>
      <c r="CV530">
        <v>0</v>
      </c>
      <c r="CW530">
        <v>0</v>
      </c>
    </row>
    <row r="531" spans="1:101">
      <c r="A531" s="100">
        <v>10728</v>
      </c>
      <c r="B531" t="s">
        <v>108</v>
      </c>
      <c r="C531" t="s">
        <v>109</v>
      </c>
      <c r="D531" t="s">
        <v>520</v>
      </c>
      <c r="E531" t="s">
        <v>521</v>
      </c>
      <c r="F531">
        <v>56838</v>
      </c>
      <c r="G531" s="103" t="s">
        <v>174</v>
      </c>
      <c r="H531" t="s">
        <v>113</v>
      </c>
      <c r="I531" t="s">
        <v>114</v>
      </c>
      <c r="J531" t="s">
        <v>8</v>
      </c>
      <c r="K531">
        <v>22</v>
      </c>
      <c r="L531">
        <v>2</v>
      </c>
      <c r="M531" t="s">
        <v>115</v>
      </c>
      <c r="N531" t="s">
        <v>235</v>
      </c>
      <c r="O531" t="s">
        <v>226</v>
      </c>
      <c r="P531" t="s">
        <v>236</v>
      </c>
      <c r="Q531" t="s">
        <v>118</v>
      </c>
      <c r="R531" t="s">
        <v>142</v>
      </c>
      <c r="S531" t="s">
        <v>8</v>
      </c>
      <c r="T531" s="1">
        <v>0</v>
      </c>
      <c r="U531" s="1">
        <v>0</v>
      </c>
      <c r="V531" s="1">
        <v>0</v>
      </c>
      <c r="W531" s="1">
        <v>0</v>
      </c>
      <c r="X531" s="1">
        <v>0</v>
      </c>
      <c r="Y531" s="1">
        <v>0</v>
      </c>
      <c r="Z531" s="1">
        <v>0</v>
      </c>
      <c r="AA531" s="1">
        <v>0</v>
      </c>
      <c r="AB531" s="1">
        <v>0</v>
      </c>
      <c r="AC531" s="1">
        <v>0</v>
      </c>
      <c r="AD531" s="1">
        <v>0</v>
      </c>
      <c r="AE531" s="1">
        <v>0</v>
      </c>
      <c r="AF531" s="1">
        <v>0</v>
      </c>
      <c r="AG531" s="1">
        <v>0</v>
      </c>
      <c r="AH531" s="1">
        <v>0</v>
      </c>
      <c r="AI531" s="1">
        <v>0</v>
      </c>
      <c r="AJ531" s="1">
        <v>0</v>
      </c>
      <c r="AK531" s="1">
        <v>0</v>
      </c>
      <c r="AL531" s="1">
        <v>0</v>
      </c>
      <c r="AM531" s="1">
        <v>0</v>
      </c>
      <c r="AN531" s="1">
        <v>0</v>
      </c>
      <c r="AO531" s="1">
        <v>0</v>
      </c>
      <c r="AP531" s="1">
        <v>0</v>
      </c>
      <c r="AQ531" s="1">
        <v>0</v>
      </c>
      <c r="AR531" s="2">
        <v>0</v>
      </c>
      <c r="AS531" s="2">
        <v>0</v>
      </c>
      <c r="AT531" s="2">
        <v>0</v>
      </c>
      <c r="AU531" s="2">
        <v>0</v>
      </c>
      <c r="AV531" s="2">
        <v>0</v>
      </c>
      <c r="AW531" s="2">
        <v>0</v>
      </c>
      <c r="AX531" s="2">
        <v>0</v>
      </c>
      <c r="AY531" s="2">
        <v>0</v>
      </c>
      <c r="AZ531" s="2">
        <v>0</v>
      </c>
      <c r="BA531" s="2">
        <v>0</v>
      </c>
      <c r="BB531" s="2">
        <v>0</v>
      </c>
      <c r="BC531" s="2">
        <v>0</v>
      </c>
      <c r="BD531" s="1">
        <v>1963</v>
      </c>
      <c r="BE531" s="1">
        <v>2101</v>
      </c>
      <c r="BF531" s="1">
        <v>2328</v>
      </c>
      <c r="BG531" s="1">
        <v>2791</v>
      </c>
      <c r="BH531" s="1">
        <v>2278</v>
      </c>
      <c r="BI531" s="1">
        <v>1039</v>
      </c>
      <c r="BJ531" s="1">
        <v>898</v>
      </c>
      <c r="BK531" s="1">
        <v>1238</v>
      </c>
      <c r="BL531" s="1">
        <v>1188</v>
      </c>
      <c r="BM531" s="1">
        <v>1770</v>
      </c>
      <c r="BN531" s="1">
        <v>2436</v>
      </c>
      <c r="BO531" s="1">
        <v>2610</v>
      </c>
      <c r="BP531" s="1">
        <v>1963</v>
      </c>
      <c r="BQ531" s="1">
        <v>2101</v>
      </c>
      <c r="BR531" s="1">
        <v>2328</v>
      </c>
      <c r="BS531" s="1">
        <v>2791</v>
      </c>
      <c r="BT531" s="1">
        <v>2278</v>
      </c>
      <c r="BU531" s="1">
        <v>1039</v>
      </c>
      <c r="BV531" s="1">
        <v>898</v>
      </c>
      <c r="BW531" s="1">
        <v>1238</v>
      </c>
      <c r="BX531" s="1">
        <v>1188</v>
      </c>
      <c r="BY531" s="1">
        <v>1770</v>
      </c>
      <c r="BZ531" s="1">
        <v>2436</v>
      </c>
      <c r="CA531" s="1">
        <v>2610</v>
      </c>
      <c r="CB531" s="1">
        <v>215.65100000000001</v>
      </c>
      <c r="CC531" s="1">
        <v>230.77799999999999</v>
      </c>
      <c r="CD531" s="1">
        <v>255.74</v>
      </c>
      <c r="CE531" s="1">
        <v>306.60000000000002</v>
      </c>
      <c r="CF531" s="1">
        <v>250.22900000000001</v>
      </c>
      <c r="CG531" s="1">
        <v>114.16500000000001</v>
      </c>
      <c r="CH531" s="1">
        <v>98.658000000000001</v>
      </c>
      <c r="CI531" s="1">
        <v>135.99199999999999</v>
      </c>
      <c r="CJ531" s="1">
        <v>130.46299999999999</v>
      </c>
      <c r="CK531" s="1">
        <v>194.452</v>
      </c>
      <c r="CL531" s="1">
        <v>267.60899999999998</v>
      </c>
      <c r="CM531" s="1">
        <v>286.66300000000001</v>
      </c>
      <c r="CN531" s="1">
        <v>0</v>
      </c>
      <c r="CO531" s="1">
        <v>0</v>
      </c>
      <c r="CP531" s="1">
        <v>22640</v>
      </c>
      <c r="CQ531" s="1">
        <v>22640</v>
      </c>
      <c r="CR531" s="1">
        <v>2487</v>
      </c>
      <c r="CS531">
        <v>2018</v>
      </c>
      <c r="CT531">
        <v>9103.3373542420595</v>
      </c>
      <c r="CV531">
        <v>0</v>
      </c>
      <c r="CW531">
        <v>0</v>
      </c>
    </row>
    <row r="532" spans="1:101">
      <c r="A532" s="100">
        <v>10823</v>
      </c>
      <c r="B532" t="s">
        <v>122</v>
      </c>
      <c r="C532" t="s">
        <v>109</v>
      </c>
      <c r="D532" t="s">
        <v>525</v>
      </c>
      <c r="E532" t="s">
        <v>526</v>
      </c>
      <c r="F532">
        <v>11427</v>
      </c>
      <c r="G532" s="103" t="s">
        <v>112</v>
      </c>
      <c r="H532" t="s">
        <v>113</v>
      </c>
      <c r="I532" t="s">
        <v>114</v>
      </c>
      <c r="J532" t="s">
        <v>8</v>
      </c>
      <c r="K532">
        <v>22132</v>
      </c>
      <c r="L532">
        <v>5</v>
      </c>
      <c r="M532" t="s">
        <v>155</v>
      </c>
      <c r="N532" t="s">
        <v>235</v>
      </c>
      <c r="O532" t="s">
        <v>226</v>
      </c>
      <c r="P532" t="s">
        <v>236</v>
      </c>
      <c r="Q532" t="s">
        <v>118</v>
      </c>
      <c r="R532" t="s">
        <v>119</v>
      </c>
      <c r="S532" t="s">
        <v>8</v>
      </c>
      <c r="T532" s="1">
        <v>0</v>
      </c>
      <c r="U532" s="1">
        <v>0</v>
      </c>
      <c r="V532" s="1">
        <v>0</v>
      </c>
      <c r="W532" s="1">
        <v>0</v>
      </c>
      <c r="X532" s="1">
        <v>0</v>
      </c>
      <c r="Y532" s="1">
        <v>0</v>
      </c>
      <c r="Z532" s="1">
        <v>0</v>
      </c>
      <c r="AA532" s="1">
        <v>0</v>
      </c>
      <c r="AB532" s="1">
        <v>0</v>
      </c>
      <c r="AC532" s="1">
        <v>0</v>
      </c>
      <c r="AD532" s="1">
        <v>0</v>
      </c>
      <c r="AE532" s="1">
        <v>0</v>
      </c>
      <c r="AF532" s="1">
        <v>0</v>
      </c>
      <c r="AG532" s="1">
        <v>0</v>
      </c>
      <c r="AH532" s="1">
        <v>0</v>
      </c>
      <c r="AI532" s="1">
        <v>0</v>
      </c>
      <c r="AJ532" s="1">
        <v>0</v>
      </c>
      <c r="AK532" s="1">
        <v>0</v>
      </c>
      <c r="AL532" s="1">
        <v>0</v>
      </c>
      <c r="AM532" s="1">
        <v>0</v>
      </c>
      <c r="AN532" s="1">
        <v>0</v>
      </c>
      <c r="AO532" s="1">
        <v>0</v>
      </c>
      <c r="AP532" s="1">
        <v>0</v>
      </c>
      <c r="AQ532" s="1">
        <v>0</v>
      </c>
      <c r="AR532" s="2">
        <v>0</v>
      </c>
      <c r="AS532" s="2">
        <v>0</v>
      </c>
      <c r="AT532" s="2">
        <v>0</v>
      </c>
      <c r="AU532" s="2">
        <v>0</v>
      </c>
      <c r="AV532" s="2">
        <v>0</v>
      </c>
      <c r="AW532" s="2">
        <v>0</v>
      </c>
      <c r="AX532" s="2">
        <v>0</v>
      </c>
      <c r="AY532" s="2">
        <v>0</v>
      </c>
      <c r="AZ532" s="2">
        <v>0</v>
      </c>
      <c r="BA532" s="2">
        <v>0</v>
      </c>
      <c r="BB532" s="2">
        <v>0</v>
      </c>
      <c r="BC532" s="2">
        <v>0</v>
      </c>
      <c r="BD532" s="1">
        <v>3425</v>
      </c>
      <c r="BE532" s="1">
        <v>3461</v>
      </c>
      <c r="BF532" s="1">
        <v>3001</v>
      </c>
      <c r="BG532" s="1">
        <v>3344</v>
      </c>
      <c r="BH532" s="1">
        <v>2749</v>
      </c>
      <c r="BI532" s="1">
        <v>3164</v>
      </c>
      <c r="BJ532" s="1">
        <v>3073</v>
      </c>
      <c r="BK532" s="1">
        <v>3209</v>
      </c>
      <c r="BL532" s="1">
        <v>3127</v>
      </c>
      <c r="BM532" s="1">
        <v>3127</v>
      </c>
      <c r="BN532" s="1">
        <v>1388</v>
      </c>
      <c r="BO532" s="1">
        <v>2812</v>
      </c>
      <c r="BP532" s="1">
        <v>3425</v>
      </c>
      <c r="BQ532" s="1">
        <v>3461</v>
      </c>
      <c r="BR532" s="1">
        <v>3001</v>
      </c>
      <c r="BS532" s="1">
        <v>3344</v>
      </c>
      <c r="BT532" s="1">
        <v>2749</v>
      </c>
      <c r="BU532" s="1">
        <v>3164</v>
      </c>
      <c r="BV532" s="1">
        <v>3073</v>
      </c>
      <c r="BW532" s="1">
        <v>3209</v>
      </c>
      <c r="BX532" s="1">
        <v>3127</v>
      </c>
      <c r="BY532" s="1">
        <v>3127</v>
      </c>
      <c r="BZ532" s="1">
        <v>1388</v>
      </c>
      <c r="CA532" s="1">
        <v>2812</v>
      </c>
      <c r="CB532" s="1">
        <v>376.2</v>
      </c>
      <c r="CC532" s="1">
        <v>380.16</v>
      </c>
      <c r="CD532" s="1">
        <v>329.67</v>
      </c>
      <c r="CE532" s="1">
        <v>367.29</v>
      </c>
      <c r="CF532" s="1">
        <v>301.95</v>
      </c>
      <c r="CG532" s="1">
        <v>347.49</v>
      </c>
      <c r="CH532" s="1">
        <v>337.59</v>
      </c>
      <c r="CI532" s="1">
        <v>352.44</v>
      </c>
      <c r="CJ532" s="1">
        <v>343.53</v>
      </c>
      <c r="CK532" s="1">
        <v>343.53</v>
      </c>
      <c r="CL532" s="1">
        <v>152.46</v>
      </c>
      <c r="CM532" s="1">
        <v>308.88</v>
      </c>
      <c r="CN532" s="1">
        <v>0</v>
      </c>
      <c r="CO532" s="1">
        <v>0</v>
      </c>
      <c r="CP532" s="1">
        <v>35880</v>
      </c>
      <c r="CQ532" s="1">
        <v>35880</v>
      </c>
      <c r="CR532" s="1">
        <v>3941.19</v>
      </c>
      <c r="CS532">
        <v>2018</v>
      </c>
      <c r="CT532">
        <v>9103.8493449947855</v>
      </c>
      <c r="CV532">
        <v>0</v>
      </c>
      <c r="CW532">
        <v>0</v>
      </c>
    </row>
    <row r="533" spans="1:101">
      <c r="A533" s="100">
        <v>10823</v>
      </c>
      <c r="B533" t="s">
        <v>122</v>
      </c>
      <c r="C533" t="s">
        <v>109</v>
      </c>
      <c r="D533" t="s">
        <v>525</v>
      </c>
      <c r="E533" t="s">
        <v>526</v>
      </c>
      <c r="F533">
        <v>11427</v>
      </c>
      <c r="G533" s="103" t="s">
        <v>112</v>
      </c>
      <c r="H533" t="s">
        <v>113</v>
      </c>
      <c r="I533" t="s">
        <v>114</v>
      </c>
      <c r="J533" t="s">
        <v>8</v>
      </c>
      <c r="K533">
        <v>22132</v>
      </c>
      <c r="L533">
        <v>5</v>
      </c>
      <c r="M533" t="s">
        <v>155</v>
      </c>
      <c r="N533" t="s">
        <v>456</v>
      </c>
      <c r="O533" t="s">
        <v>457</v>
      </c>
      <c r="P533" t="s">
        <v>457</v>
      </c>
      <c r="Q533" t="s">
        <v>118</v>
      </c>
      <c r="R533" t="s">
        <v>119</v>
      </c>
      <c r="S533" t="s">
        <v>8</v>
      </c>
      <c r="T533" s="1">
        <v>0</v>
      </c>
      <c r="U533" s="1">
        <v>0</v>
      </c>
      <c r="V533" s="1">
        <v>0</v>
      </c>
      <c r="W533" s="1">
        <v>0</v>
      </c>
      <c r="X533" s="1">
        <v>0</v>
      </c>
      <c r="Y533" s="1">
        <v>0</v>
      </c>
      <c r="Z533" s="1">
        <v>0</v>
      </c>
      <c r="AA533" s="1">
        <v>0</v>
      </c>
      <c r="AB533" s="1">
        <v>0</v>
      </c>
      <c r="AC533" s="1">
        <v>0</v>
      </c>
      <c r="AD533" s="1">
        <v>0</v>
      </c>
      <c r="AE533" s="1">
        <v>0</v>
      </c>
      <c r="AF533" s="1">
        <v>0</v>
      </c>
      <c r="AG533" s="1">
        <v>0</v>
      </c>
      <c r="AH533" s="1">
        <v>0</v>
      </c>
      <c r="AI533" s="1">
        <v>0</v>
      </c>
      <c r="AJ533" s="1">
        <v>0</v>
      </c>
      <c r="AK533" s="1">
        <v>0</v>
      </c>
      <c r="AL533" s="1">
        <v>0</v>
      </c>
      <c r="AM533" s="1">
        <v>0</v>
      </c>
      <c r="AN533" s="1">
        <v>0</v>
      </c>
      <c r="AO533" s="1">
        <v>0</v>
      </c>
      <c r="AP533" s="1">
        <v>0</v>
      </c>
      <c r="AQ533" s="1">
        <v>0</v>
      </c>
      <c r="AR533" s="2">
        <v>0</v>
      </c>
      <c r="AS533" s="2">
        <v>0</v>
      </c>
      <c r="AT533" s="2">
        <v>0</v>
      </c>
      <c r="AU533" s="2">
        <v>0</v>
      </c>
      <c r="AV533" s="2">
        <v>0</v>
      </c>
      <c r="AW533" s="2">
        <v>0</v>
      </c>
      <c r="AX533" s="2">
        <v>0</v>
      </c>
      <c r="AY533" s="2">
        <v>0</v>
      </c>
      <c r="AZ533" s="2">
        <v>0</v>
      </c>
      <c r="BA533" s="2">
        <v>0</v>
      </c>
      <c r="BB533" s="2">
        <v>0</v>
      </c>
      <c r="BC533" s="2">
        <v>0</v>
      </c>
      <c r="BD533" s="1">
        <v>333</v>
      </c>
      <c r="BE533" s="1">
        <v>397</v>
      </c>
      <c r="BF533" s="1">
        <v>559</v>
      </c>
      <c r="BG533" s="1">
        <v>703</v>
      </c>
      <c r="BH533" s="1">
        <v>883</v>
      </c>
      <c r="BI533" s="1">
        <v>883</v>
      </c>
      <c r="BJ533" s="1">
        <v>1036</v>
      </c>
      <c r="BK533" s="1">
        <v>802</v>
      </c>
      <c r="BL533" s="1">
        <v>586</v>
      </c>
      <c r="BM533" s="1">
        <v>460</v>
      </c>
      <c r="BN533" s="1">
        <v>297</v>
      </c>
      <c r="BO533" s="1">
        <v>333</v>
      </c>
      <c r="BP533" s="1">
        <v>333</v>
      </c>
      <c r="BQ533" s="1">
        <v>397</v>
      </c>
      <c r="BR533" s="1">
        <v>559</v>
      </c>
      <c r="BS533" s="1">
        <v>703</v>
      </c>
      <c r="BT533" s="1">
        <v>883</v>
      </c>
      <c r="BU533" s="1">
        <v>883</v>
      </c>
      <c r="BV533" s="1">
        <v>1036</v>
      </c>
      <c r="BW533" s="1">
        <v>802</v>
      </c>
      <c r="BX533" s="1">
        <v>586</v>
      </c>
      <c r="BY533" s="1">
        <v>460</v>
      </c>
      <c r="BZ533" s="1">
        <v>297</v>
      </c>
      <c r="CA533" s="1">
        <v>333</v>
      </c>
      <c r="CB533" s="1">
        <v>36.630000000000003</v>
      </c>
      <c r="CC533" s="1">
        <v>43.56</v>
      </c>
      <c r="CD533" s="1">
        <v>61.38</v>
      </c>
      <c r="CE533" s="1">
        <v>77.22</v>
      </c>
      <c r="CF533" s="1">
        <v>97.02</v>
      </c>
      <c r="CG533" s="1">
        <v>97.02</v>
      </c>
      <c r="CH533" s="1">
        <v>113.85</v>
      </c>
      <c r="CI533" s="1">
        <v>88.11</v>
      </c>
      <c r="CJ533" s="1">
        <v>64.349999999999994</v>
      </c>
      <c r="CK533" s="1">
        <v>50.49</v>
      </c>
      <c r="CL533" s="1">
        <v>32.67</v>
      </c>
      <c r="CM533" s="1">
        <v>36.630000000000003</v>
      </c>
      <c r="CN533" s="1">
        <v>0</v>
      </c>
      <c r="CO533" s="1">
        <v>0</v>
      </c>
      <c r="CP533" s="1">
        <v>7272</v>
      </c>
      <c r="CQ533" s="1">
        <v>7272</v>
      </c>
      <c r="CR533" s="1">
        <v>798.93</v>
      </c>
      <c r="CS533">
        <v>2018</v>
      </c>
      <c r="CT533">
        <v>9102.1741579362406</v>
      </c>
      <c r="CV533">
        <v>0</v>
      </c>
      <c r="CW533">
        <v>0</v>
      </c>
    </row>
    <row r="534" spans="1:101">
      <c r="A534" s="100">
        <v>10823</v>
      </c>
      <c r="B534" t="s">
        <v>122</v>
      </c>
      <c r="C534" t="s">
        <v>109</v>
      </c>
      <c r="D534" t="s">
        <v>525</v>
      </c>
      <c r="E534" t="s">
        <v>526</v>
      </c>
      <c r="F534">
        <v>11427</v>
      </c>
      <c r="G534" s="103" t="s">
        <v>112</v>
      </c>
      <c r="H534" t="s">
        <v>113</v>
      </c>
      <c r="I534" t="s">
        <v>114</v>
      </c>
      <c r="J534" t="s">
        <v>8</v>
      </c>
      <c r="K534">
        <v>22132</v>
      </c>
      <c r="L534">
        <v>5</v>
      </c>
      <c r="M534" t="s">
        <v>155</v>
      </c>
      <c r="N534" t="s">
        <v>439</v>
      </c>
      <c r="O534" t="s">
        <v>440</v>
      </c>
      <c r="P534" t="s">
        <v>440</v>
      </c>
      <c r="Q534" t="s">
        <v>118</v>
      </c>
      <c r="R534" t="s">
        <v>119</v>
      </c>
      <c r="S534" t="s">
        <v>8</v>
      </c>
      <c r="T534" s="1">
        <v>0</v>
      </c>
      <c r="U534" s="1">
        <v>0</v>
      </c>
      <c r="V534" s="1">
        <v>0</v>
      </c>
      <c r="W534" s="1">
        <v>0</v>
      </c>
      <c r="X534" s="1">
        <v>0</v>
      </c>
      <c r="Y534" s="1">
        <v>0</v>
      </c>
      <c r="Z534" s="1">
        <v>0</v>
      </c>
      <c r="AA534" s="1">
        <v>0</v>
      </c>
      <c r="AB534" s="1">
        <v>0</v>
      </c>
      <c r="AC534" s="1">
        <v>0</v>
      </c>
      <c r="AD534" s="1">
        <v>0</v>
      </c>
      <c r="AE534" s="1">
        <v>0</v>
      </c>
      <c r="AF534" s="1">
        <v>0</v>
      </c>
      <c r="AG534" s="1">
        <v>0</v>
      </c>
      <c r="AH534" s="1">
        <v>0</v>
      </c>
      <c r="AI534" s="1">
        <v>0</v>
      </c>
      <c r="AJ534" s="1">
        <v>0</v>
      </c>
      <c r="AK534" s="1">
        <v>0</v>
      </c>
      <c r="AL534" s="1">
        <v>0</v>
      </c>
      <c r="AM534" s="1">
        <v>0</v>
      </c>
      <c r="AN534" s="1">
        <v>0</v>
      </c>
      <c r="AO534" s="1">
        <v>0</v>
      </c>
      <c r="AP534" s="1">
        <v>0</v>
      </c>
      <c r="AQ534" s="1">
        <v>0</v>
      </c>
      <c r="AR534" s="2">
        <v>0</v>
      </c>
      <c r="AS534" s="2">
        <v>0</v>
      </c>
      <c r="AT534" s="2">
        <v>0</v>
      </c>
      <c r="AU534" s="2">
        <v>0</v>
      </c>
      <c r="AV534" s="2">
        <v>0</v>
      </c>
      <c r="AW534" s="2">
        <v>0</v>
      </c>
      <c r="AX534" s="2">
        <v>0</v>
      </c>
      <c r="AY534" s="2">
        <v>0</v>
      </c>
      <c r="AZ534" s="2">
        <v>0</v>
      </c>
      <c r="BA534" s="2">
        <v>0</v>
      </c>
      <c r="BB534" s="2">
        <v>0</v>
      </c>
      <c r="BC534" s="2">
        <v>0</v>
      </c>
      <c r="BD534" s="1">
        <v>2785</v>
      </c>
      <c r="BE534" s="1">
        <v>1298</v>
      </c>
      <c r="BF534" s="1">
        <v>2424</v>
      </c>
      <c r="BG534" s="1">
        <v>1442</v>
      </c>
      <c r="BH534" s="1">
        <v>541</v>
      </c>
      <c r="BI534" s="1">
        <v>442</v>
      </c>
      <c r="BJ534" s="1">
        <v>352</v>
      </c>
      <c r="BK534" s="1">
        <v>577</v>
      </c>
      <c r="BL534" s="1">
        <v>829</v>
      </c>
      <c r="BM534" s="1">
        <v>1523</v>
      </c>
      <c r="BN534" s="1">
        <v>2352</v>
      </c>
      <c r="BO534" s="1">
        <v>1749</v>
      </c>
      <c r="BP534" s="1">
        <v>2785</v>
      </c>
      <c r="BQ534" s="1">
        <v>1298</v>
      </c>
      <c r="BR534" s="1">
        <v>2424</v>
      </c>
      <c r="BS534" s="1">
        <v>1442</v>
      </c>
      <c r="BT534" s="1">
        <v>541</v>
      </c>
      <c r="BU534" s="1">
        <v>442</v>
      </c>
      <c r="BV534" s="1">
        <v>352</v>
      </c>
      <c r="BW534" s="1">
        <v>577</v>
      </c>
      <c r="BX534" s="1">
        <v>829</v>
      </c>
      <c r="BY534" s="1">
        <v>1523</v>
      </c>
      <c r="BZ534" s="1">
        <v>2352</v>
      </c>
      <c r="CA534" s="1">
        <v>1749</v>
      </c>
      <c r="CB534" s="1">
        <v>305.91000000000003</v>
      </c>
      <c r="CC534" s="1">
        <v>142.56</v>
      </c>
      <c r="CD534" s="1">
        <v>266.31</v>
      </c>
      <c r="CE534" s="1">
        <v>158.4</v>
      </c>
      <c r="CF534" s="1">
        <v>59.4</v>
      </c>
      <c r="CG534" s="1">
        <v>48.51</v>
      </c>
      <c r="CH534" s="1">
        <v>38.61</v>
      </c>
      <c r="CI534" s="1">
        <v>63.36</v>
      </c>
      <c r="CJ534" s="1">
        <v>91.08</v>
      </c>
      <c r="CK534" s="1">
        <v>167.31</v>
      </c>
      <c r="CL534" s="1">
        <v>258.39</v>
      </c>
      <c r="CM534" s="1">
        <v>192.06</v>
      </c>
      <c r="CN534" s="1">
        <v>0</v>
      </c>
      <c r="CO534" s="1">
        <v>0</v>
      </c>
      <c r="CP534" s="1">
        <v>16314</v>
      </c>
      <c r="CQ534" s="1">
        <v>16314</v>
      </c>
      <c r="CR534" s="1">
        <v>1791.9</v>
      </c>
      <c r="CS534">
        <v>2018</v>
      </c>
      <c r="CT534">
        <v>9104.3026954629167</v>
      </c>
      <c r="CV534">
        <v>0</v>
      </c>
      <c r="CW534">
        <v>0</v>
      </c>
    </row>
    <row r="535" spans="1:101">
      <c r="A535" s="100">
        <v>10824</v>
      </c>
      <c r="B535" t="s">
        <v>108</v>
      </c>
      <c r="C535" t="s">
        <v>109</v>
      </c>
      <c r="D535" t="s">
        <v>529</v>
      </c>
      <c r="E535" t="s">
        <v>530</v>
      </c>
      <c r="F535">
        <v>11426</v>
      </c>
      <c r="G535" s="103" t="s">
        <v>112</v>
      </c>
      <c r="H535" t="s">
        <v>113</v>
      </c>
      <c r="I535" t="s">
        <v>114</v>
      </c>
      <c r="J535" t="s">
        <v>8</v>
      </c>
      <c r="K535">
        <v>22</v>
      </c>
      <c r="L535">
        <v>2</v>
      </c>
      <c r="M535" t="s">
        <v>115</v>
      </c>
      <c r="N535" t="s">
        <v>235</v>
      </c>
      <c r="O535" t="s">
        <v>226</v>
      </c>
      <c r="P535" t="s">
        <v>236</v>
      </c>
      <c r="Q535" t="s">
        <v>118</v>
      </c>
      <c r="R535" t="s">
        <v>142</v>
      </c>
      <c r="S535" t="s">
        <v>8</v>
      </c>
      <c r="T535" s="1">
        <v>0</v>
      </c>
      <c r="U535" s="1">
        <v>0</v>
      </c>
      <c r="V535" s="1">
        <v>0</v>
      </c>
      <c r="W535" s="1">
        <v>0</v>
      </c>
      <c r="X535" s="1">
        <v>0</v>
      </c>
      <c r="Y535" s="1">
        <v>0</v>
      </c>
      <c r="Z535" s="1">
        <v>0</v>
      </c>
      <c r="AA535" s="1">
        <v>0</v>
      </c>
      <c r="AB535" s="1">
        <v>0</v>
      </c>
      <c r="AC535" s="1">
        <v>0</v>
      </c>
      <c r="AD535" s="1">
        <v>0</v>
      </c>
      <c r="AE535" s="1">
        <v>0</v>
      </c>
      <c r="AF535" s="1">
        <v>0</v>
      </c>
      <c r="AG535" s="1">
        <v>0</v>
      </c>
      <c r="AH535" s="1">
        <v>0</v>
      </c>
      <c r="AI535" s="1">
        <v>0</v>
      </c>
      <c r="AJ535" s="1">
        <v>0</v>
      </c>
      <c r="AK535" s="1">
        <v>0</v>
      </c>
      <c r="AL535" s="1">
        <v>0</v>
      </c>
      <c r="AM535" s="1">
        <v>0</v>
      </c>
      <c r="AN535" s="1">
        <v>0</v>
      </c>
      <c r="AO535" s="1">
        <v>0</v>
      </c>
      <c r="AP535" s="1">
        <v>0</v>
      </c>
      <c r="AQ535" s="1">
        <v>0</v>
      </c>
      <c r="AR535" s="2">
        <v>0</v>
      </c>
      <c r="AS535" s="2">
        <v>0</v>
      </c>
      <c r="AT535" s="2">
        <v>0</v>
      </c>
      <c r="AU535" s="2">
        <v>0</v>
      </c>
      <c r="AV535" s="2">
        <v>0</v>
      </c>
      <c r="AW535" s="2">
        <v>0</v>
      </c>
      <c r="AX535" s="2">
        <v>0</v>
      </c>
      <c r="AY535" s="2">
        <v>0</v>
      </c>
      <c r="AZ535" s="2">
        <v>0</v>
      </c>
      <c r="BA535" s="2">
        <v>0</v>
      </c>
      <c r="BB535" s="2">
        <v>0</v>
      </c>
      <c r="BC535" s="2">
        <v>0</v>
      </c>
      <c r="BD535" s="1">
        <v>6837</v>
      </c>
      <c r="BE535" s="1">
        <v>7317</v>
      </c>
      <c r="BF535" s="1">
        <v>8108</v>
      </c>
      <c r="BG535" s="1">
        <v>9721</v>
      </c>
      <c r="BH535" s="1">
        <v>7933</v>
      </c>
      <c r="BI535" s="1">
        <v>3620</v>
      </c>
      <c r="BJ535" s="1">
        <v>3128</v>
      </c>
      <c r="BK535" s="1">
        <v>4312</v>
      </c>
      <c r="BL535" s="1">
        <v>4136</v>
      </c>
      <c r="BM535" s="1">
        <v>6165</v>
      </c>
      <c r="BN535" s="1">
        <v>8484</v>
      </c>
      <c r="BO535" s="1">
        <v>9089</v>
      </c>
      <c r="BP535" s="1">
        <v>6837</v>
      </c>
      <c r="BQ535" s="1">
        <v>7317</v>
      </c>
      <c r="BR535" s="1">
        <v>8108</v>
      </c>
      <c r="BS535" s="1">
        <v>9721</v>
      </c>
      <c r="BT535" s="1">
        <v>7933</v>
      </c>
      <c r="BU535" s="1">
        <v>3620</v>
      </c>
      <c r="BV535" s="1">
        <v>3128</v>
      </c>
      <c r="BW535" s="1">
        <v>4312</v>
      </c>
      <c r="BX535" s="1">
        <v>4136</v>
      </c>
      <c r="BY535" s="1">
        <v>6165</v>
      </c>
      <c r="BZ535" s="1">
        <v>8484</v>
      </c>
      <c r="CA535" s="1">
        <v>9089</v>
      </c>
      <c r="CB535" s="1">
        <v>751.00400000000002</v>
      </c>
      <c r="CC535" s="1">
        <v>803.68799999999999</v>
      </c>
      <c r="CD535" s="1">
        <v>890.61699999999996</v>
      </c>
      <c r="CE535" s="1">
        <v>1067.7370000000001</v>
      </c>
      <c r="CF535" s="1">
        <v>871.42499999999995</v>
      </c>
      <c r="CG535" s="1">
        <v>397.57900000000001</v>
      </c>
      <c r="CH535" s="1">
        <v>343.577</v>
      </c>
      <c r="CI535" s="1">
        <v>473.59500000000003</v>
      </c>
      <c r="CJ535" s="1">
        <v>454.34</v>
      </c>
      <c r="CK535" s="1">
        <v>677.18299999999999</v>
      </c>
      <c r="CL535" s="1">
        <v>931.94899999999996</v>
      </c>
      <c r="CM535" s="1">
        <v>998.30600000000004</v>
      </c>
      <c r="CN535" s="1">
        <v>0</v>
      </c>
      <c r="CO535" s="1">
        <v>0</v>
      </c>
      <c r="CP535" s="1">
        <v>78850</v>
      </c>
      <c r="CQ535" s="1">
        <v>78850</v>
      </c>
      <c r="CR535" s="1">
        <v>8661</v>
      </c>
      <c r="CS535">
        <v>2018</v>
      </c>
      <c r="CT535">
        <v>9104.0295577877841</v>
      </c>
      <c r="CV535">
        <v>0</v>
      </c>
      <c r="CW535">
        <v>0</v>
      </c>
    </row>
    <row r="536" spans="1:101">
      <c r="A536" s="100">
        <v>10825</v>
      </c>
      <c r="B536" t="s">
        <v>108</v>
      </c>
      <c r="C536" t="s">
        <v>109</v>
      </c>
      <c r="D536" t="s">
        <v>531</v>
      </c>
      <c r="E536" t="s">
        <v>530</v>
      </c>
      <c r="F536">
        <v>11426</v>
      </c>
      <c r="G536" s="103" t="s">
        <v>112</v>
      </c>
      <c r="H536" t="s">
        <v>113</v>
      </c>
      <c r="I536" t="s">
        <v>114</v>
      </c>
      <c r="J536" t="s">
        <v>8</v>
      </c>
      <c r="K536">
        <v>22</v>
      </c>
      <c r="L536">
        <v>2</v>
      </c>
      <c r="M536" t="s">
        <v>115</v>
      </c>
      <c r="N536" t="s">
        <v>235</v>
      </c>
      <c r="O536" t="s">
        <v>226</v>
      </c>
      <c r="P536" t="s">
        <v>236</v>
      </c>
      <c r="Q536" t="s">
        <v>118</v>
      </c>
      <c r="R536" t="s">
        <v>142</v>
      </c>
      <c r="S536" t="s">
        <v>8</v>
      </c>
      <c r="T536" s="1">
        <v>0</v>
      </c>
      <c r="U536" s="1">
        <v>0</v>
      </c>
      <c r="V536" s="1">
        <v>0</v>
      </c>
      <c r="W536" s="1">
        <v>0</v>
      </c>
      <c r="X536" s="1">
        <v>0</v>
      </c>
      <c r="Y536" s="1">
        <v>0</v>
      </c>
      <c r="Z536" s="1">
        <v>0</v>
      </c>
      <c r="AA536" s="1">
        <v>0</v>
      </c>
      <c r="AB536" s="1">
        <v>0</v>
      </c>
      <c r="AC536" s="1">
        <v>0</v>
      </c>
      <c r="AD536" s="1">
        <v>0</v>
      </c>
      <c r="AE536" s="1">
        <v>0</v>
      </c>
      <c r="AF536" s="1">
        <v>0</v>
      </c>
      <c r="AG536" s="1">
        <v>0</v>
      </c>
      <c r="AH536" s="1">
        <v>0</v>
      </c>
      <c r="AI536" s="1">
        <v>0</v>
      </c>
      <c r="AJ536" s="1">
        <v>0</v>
      </c>
      <c r="AK536" s="1">
        <v>0</v>
      </c>
      <c r="AL536" s="1">
        <v>0</v>
      </c>
      <c r="AM536" s="1">
        <v>0</v>
      </c>
      <c r="AN536" s="1">
        <v>0</v>
      </c>
      <c r="AO536" s="1">
        <v>0</v>
      </c>
      <c r="AP536" s="1">
        <v>0</v>
      </c>
      <c r="AQ536" s="1">
        <v>0</v>
      </c>
      <c r="AR536" s="2">
        <v>0</v>
      </c>
      <c r="AS536" s="2">
        <v>0</v>
      </c>
      <c r="AT536" s="2">
        <v>0</v>
      </c>
      <c r="AU536" s="2">
        <v>0</v>
      </c>
      <c r="AV536" s="2">
        <v>0</v>
      </c>
      <c r="AW536" s="2">
        <v>0</v>
      </c>
      <c r="AX536" s="2">
        <v>0</v>
      </c>
      <c r="AY536" s="2">
        <v>0</v>
      </c>
      <c r="AZ536" s="2">
        <v>0</v>
      </c>
      <c r="BA536" s="2">
        <v>0</v>
      </c>
      <c r="BB536" s="2">
        <v>0</v>
      </c>
      <c r="BC536" s="2">
        <v>0</v>
      </c>
      <c r="BD536" s="1">
        <v>3137</v>
      </c>
      <c r="BE536" s="1">
        <v>3357</v>
      </c>
      <c r="BF536" s="1">
        <v>3720</v>
      </c>
      <c r="BG536" s="1">
        <v>4460</v>
      </c>
      <c r="BH536" s="1">
        <v>3640</v>
      </c>
      <c r="BI536" s="1">
        <v>1661</v>
      </c>
      <c r="BJ536" s="1">
        <v>1435</v>
      </c>
      <c r="BK536" s="1">
        <v>1978</v>
      </c>
      <c r="BL536" s="1">
        <v>1898</v>
      </c>
      <c r="BM536" s="1">
        <v>2829</v>
      </c>
      <c r="BN536" s="1">
        <v>3893</v>
      </c>
      <c r="BO536" s="1">
        <v>4170</v>
      </c>
      <c r="BP536" s="1">
        <v>3137</v>
      </c>
      <c r="BQ536" s="1">
        <v>3357</v>
      </c>
      <c r="BR536" s="1">
        <v>3720</v>
      </c>
      <c r="BS536" s="1">
        <v>4460</v>
      </c>
      <c r="BT536" s="1">
        <v>3640</v>
      </c>
      <c r="BU536" s="1">
        <v>1661</v>
      </c>
      <c r="BV536" s="1">
        <v>1435</v>
      </c>
      <c r="BW536" s="1">
        <v>1978</v>
      </c>
      <c r="BX536" s="1">
        <v>1898</v>
      </c>
      <c r="BY536" s="1">
        <v>2829</v>
      </c>
      <c r="BZ536" s="1">
        <v>3893</v>
      </c>
      <c r="CA536" s="1">
        <v>4170</v>
      </c>
      <c r="CB536" s="1">
        <v>344.589</v>
      </c>
      <c r="CC536" s="1">
        <v>368.76299999999998</v>
      </c>
      <c r="CD536" s="1">
        <v>408.649</v>
      </c>
      <c r="CE536" s="1">
        <v>489.91899999999998</v>
      </c>
      <c r="CF536" s="1">
        <v>399.84300000000002</v>
      </c>
      <c r="CG536" s="1">
        <v>182.42500000000001</v>
      </c>
      <c r="CH536" s="1">
        <v>157.64699999999999</v>
      </c>
      <c r="CI536" s="1">
        <v>217.304</v>
      </c>
      <c r="CJ536" s="1">
        <v>208.46899999999999</v>
      </c>
      <c r="CK536" s="1">
        <v>310.71699999999998</v>
      </c>
      <c r="CL536" s="1">
        <v>427.61399999999998</v>
      </c>
      <c r="CM536" s="1">
        <v>458.06099999999998</v>
      </c>
      <c r="CN536" s="1">
        <v>0</v>
      </c>
      <c r="CO536" s="1">
        <v>0</v>
      </c>
      <c r="CP536" s="1">
        <v>36178</v>
      </c>
      <c r="CQ536" s="1">
        <v>36178</v>
      </c>
      <c r="CR536" s="1">
        <v>3974</v>
      </c>
      <c r="CS536">
        <v>2018</v>
      </c>
      <c r="CT536">
        <v>9103.6738802214386</v>
      </c>
      <c r="CV536">
        <v>0</v>
      </c>
      <c r="CW536">
        <v>0</v>
      </c>
    </row>
    <row r="537" spans="1:101">
      <c r="A537" s="100">
        <v>50047</v>
      </c>
      <c r="B537" t="s">
        <v>108</v>
      </c>
      <c r="C537" t="s">
        <v>109</v>
      </c>
      <c r="D537" t="s">
        <v>542</v>
      </c>
      <c r="E537" t="s">
        <v>467</v>
      </c>
      <c r="F537">
        <v>57280</v>
      </c>
      <c r="G537" s="103" t="s">
        <v>174</v>
      </c>
      <c r="H537" t="s">
        <v>113</v>
      </c>
      <c r="I537" t="s">
        <v>114</v>
      </c>
      <c r="J537" t="s">
        <v>8</v>
      </c>
      <c r="K537">
        <v>22</v>
      </c>
      <c r="L537">
        <v>2</v>
      </c>
      <c r="M537" t="s">
        <v>115</v>
      </c>
      <c r="N537" t="s">
        <v>235</v>
      </c>
      <c r="O537" t="s">
        <v>226</v>
      </c>
      <c r="P537" t="s">
        <v>236</v>
      </c>
      <c r="Q537" t="s">
        <v>118</v>
      </c>
      <c r="R537" t="s">
        <v>142</v>
      </c>
      <c r="S537" t="s">
        <v>8</v>
      </c>
      <c r="T537" s="1">
        <v>0</v>
      </c>
      <c r="U537" s="1">
        <v>0</v>
      </c>
      <c r="V537" s="1">
        <v>0</v>
      </c>
      <c r="W537" s="1">
        <v>0</v>
      </c>
      <c r="X537" s="1">
        <v>0</v>
      </c>
      <c r="Y537" s="1">
        <v>0</v>
      </c>
      <c r="Z537" s="1">
        <v>0</v>
      </c>
      <c r="AA537" s="1">
        <v>0</v>
      </c>
      <c r="AB537" s="1">
        <v>0</v>
      </c>
      <c r="AC537" s="1">
        <v>0</v>
      </c>
      <c r="AD537" s="1">
        <v>0</v>
      </c>
      <c r="AE537" s="1">
        <v>0</v>
      </c>
      <c r="AF537" s="1">
        <v>0</v>
      </c>
      <c r="AG537" s="1">
        <v>0</v>
      </c>
      <c r="AH537" s="1">
        <v>0</v>
      </c>
      <c r="AI537" s="1">
        <v>0</v>
      </c>
      <c r="AJ537" s="1">
        <v>0</v>
      </c>
      <c r="AK537" s="1">
        <v>0</v>
      </c>
      <c r="AL537" s="1">
        <v>0</v>
      </c>
      <c r="AM537" s="1">
        <v>0</v>
      </c>
      <c r="AN537" s="1">
        <v>0</v>
      </c>
      <c r="AO537" s="1">
        <v>0</v>
      </c>
      <c r="AP537" s="1">
        <v>0</v>
      </c>
      <c r="AQ537" s="1">
        <v>0</v>
      </c>
      <c r="AR537" s="2">
        <v>0</v>
      </c>
      <c r="AS537" s="2">
        <v>0</v>
      </c>
      <c r="AT537" s="2">
        <v>0</v>
      </c>
      <c r="AU537" s="2">
        <v>0</v>
      </c>
      <c r="AV537" s="2">
        <v>0</v>
      </c>
      <c r="AW537" s="2">
        <v>0</v>
      </c>
      <c r="AX537" s="2">
        <v>0</v>
      </c>
      <c r="AY537" s="2">
        <v>0</v>
      </c>
      <c r="AZ537" s="2">
        <v>0</v>
      </c>
      <c r="BA537" s="2">
        <v>0</v>
      </c>
      <c r="BB537" s="2">
        <v>0</v>
      </c>
      <c r="BC537" s="2">
        <v>0</v>
      </c>
      <c r="BD537" s="1">
        <v>13033</v>
      </c>
      <c r="BE537" s="1">
        <v>13948</v>
      </c>
      <c r="BF537" s="1">
        <v>15456</v>
      </c>
      <c r="BG537" s="1">
        <v>18530</v>
      </c>
      <c r="BH537" s="1">
        <v>15123</v>
      </c>
      <c r="BI537" s="1">
        <v>6900</v>
      </c>
      <c r="BJ537" s="1">
        <v>5963</v>
      </c>
      <c r="BK537" s="1">
        <v>8219</v>
      </c>
      <c r="BL537" s="1">
        <v>7885</v>
      </c>
      <c r="BM537" s="1">
        <v>11752</v>
      </c>
      <c r="BN537" s="1">
        <v>16173</v>
      </c>
      <c r="BO537" s="1">
        <v>17325</v>
      </c>
      <c r="BP537" s="1">
        <v>13033</v>
      </c>
      <c r="BQ537" s="1">
        <v>13948</v>
      </c>
      <c r="BR537" s="1">
        <v>15456</v>
      </c>
      <c r="BS537" s="1">
        <v>18530</v>
      </c>
      <c r="BT537" s="1">
        <v>15123</v>
      </c>
      <c r="BU537" s="1">
        <v>6900</v>
      </c>
      <c r="BV537" s="1">
        <v>5963</v>
      </c>
      <c r="BW537" s="1">
        <v>8219</v>
      </c>
      <c r="BX537" s="1">
        <v>7885</v>
      </c>
      <c r="BY537" s="1">
        <v>11752</v>
      </c>
      <c r="BZ537" s="1">
        <v>16173</v>
      </c>
      <c r="CA537" s="1">
        <v>17325</v>
      </c>
      <c r="CB537" s="1">
        <v>1431.597</v>
      </c>
      <c r="CC537" s="1">
        <v>1532.027</v>
      </c>
      <c r="CD537" s="1">
        <v>1697.7360000000001</v>
      </c>
      <c r="CE537" s="1">
        <v>2035.37</v>
      </c>
      <c r="CF537" s="1">
        <v>1661.1510000000001</v>
      </c>
      <c r="CG537" s="1">
        <v>757.88300000000004</v>
      </c>
      <c r="CH537" s="1">
        <v>654.94299999999998</v>
      </c>
      <c r="CI537" s="1">
        <v>902.78899999999999</v>
      </c>
      <c r="CJ537" s="1">
        <v>866.08399999999995</v>
      </c>
      <c r="CK537" s="1">
        <v>1290.877</v>
      </c>
      <c r="CL537" s="1">
        <v>1776.5250000000001</v>
      </c>
      <c r="CM537" s="1">
        <v>1903.018</v>
      </c>
      <c r="CN537" s="1">
        <v>0</v>
      </c>
      <c r="CO537" s="1">
        <v>0</v>
      </c>
      <c r="CP537" s="1">
        <v>150307</v>
      </c>
      <c r="CQ537" s="1">
        <v>150307</v>
      </c>
      <c r="CR537" s="1">
        <v>16510</v>
      </c>
      <c r="CS537">
        <v>2018</v>
      </c>
      <c r="CT537">
        <v>9103.997577225924</v>
      </c>
      <c r="CV537">
        <v>0</v>
      </c>
      <c r="CW537">
        <v>0</v>
      </c>
    </row>
    <row r="538" spans="1:101">
      <c r="A538" s="100">
        <v>50080</v>
      </c>
      <c r="B538" t="s">
        <v>108</v>
      </c>
      <c r="C538" t="s">
        <v>109</v>
      </c>
      <c r="D538" t="s">
        <v>545</v>
      </c>
      <c r="E538" t="s">
        <v>467</v>
      </c>
      <c r="F538">
        <v>57280</v>
      </c>
      <c r="G538" s="103" t="s">
        <v>174</v>
      </c>
      <c r="H538" t="s">
        <v>113</v>
      </c>
      <c r="I538" t="s">
        <v>114</v>
      </c>
      <c r="J538" t="s">
        <v>8</v>
      </c>
      <c r="K538">
        <v>22</v>
      </c>
      <c r="L538">
        <v>2</v>
      </c>
      <c r="M538" t="s">
        <v>115</v>
      </c>
      <c r="N538" t="s">
        <v>235</v>
      </c>
      <c r="O538" t="s">
        <v>226</v>
      </c>
      <c r="P538" t="s">
        <v>236</v>
      </c>
      <c r="Q538" t="s">
        <v>118</v>
      </c>
      <c r="R538" t="s">
        <v>119</v>
      </c>
      <c r="S538" t="s">
        <v>8</v>
      </c>
      <c r="T538" s="1">
        <v>0</v>
      </c>
      <c r="U538" s="1">
        <v>0</v>
      </c>
      <c r="V538" s="1">
        <v>0</v>
      </c>
      <c r="W538" s="1">
        <v>0</v>
      </c>
      <c r="X538" s="1">
        <v>0</v>
      </c>
      <c r="Y538" s="1">
        <v>0</v>
      </c>
      <c r="Z538" s="1">
        <v>0</v>
      </c>
      <c r="AA538" s="1">
        <v>0</v>
      </c>
      <c r="AB538" s="1">
        <v>0</v>
      </c>
      <c r="AC538" s="1">
        <v>0</v>
      </c>
      <c r="AD538" s="1">
        <v>0</v>
      </c>
      <c r="AE538" s="1">
        <v>0</v>
      </c>
      <c r="AF538" s="1">
        <v>0</v>
      </c>
      <c r="AG538" s="1">
        <v>0</v>
      </c>
      <c r="AH538" s="1">
        <v>0</v>
      </c>
      <c r="AI538" s="1">
        <v>0</v>
      </c>
      <c r="AJ538" s="1">
        <v>0</v>
      </c>
      <c r="AK538" s="1">
        <v>0</v>
      </c>
      <c r="AL538" s="1">
        <v>0</v>
      </c>
      <c r="AM538" s="1">
        <v>0</v>
      </c>
      <c r="AN538" s="1">
        <v>0</v>
      </c>
      <c r="AO538" s="1">
        <v>0</v>
      </c>
      <c r="AP538" s="1">
        <v>0</v>
      </c>
      <c r="AQ538" s="1">
        <v>0</v>
      </c>
      <c r="AR538" s="2">
        <v>0</v>
      </c>
      <c r="AS538" s="2">
        <v>0</v>
      </c>
      <c r="AT538" s="2">
        <v>0</v>
      </c>
      <c r="AU538" s="2">
        <v>0</v>
      </c>
      <c r="AV538" s="2">
        <v>0</v>
      </c>
      <c r="AW538" s="2">
        <v>0</v>
      </c>
      <c r="AX538" s="2">
        <v>0</v>
      </c>
      <c r="AY538" s="2">
        <v>0</v>
      </c>
      <c r="AZ538" s="2">
        <v>0</v>
      </c>
      <c r="BA538" s="2">
        <v>0</v>
      </c>
      <c r="BB538" s="2">
        <v>0</v>
      </c>
      <c r="BC538" s="2">
        <v>0</v>
      </c>
      <c r="BD538" s="1">
        <v>51693</v>
      </c>
      <c r="BE538" s="1">
        <v>48206</v>
      </c>
      <c r="BF538" s="1">
        <v>42279</v>
      </c>
      <c r="BG538" s="1">
        <v>60105</v>
      </c>
      <c r="BH538" s="1">
        <v>50154</v>
      </c>
      <c r="BI538" s="1">
        <v>23944</v>
      </c>
      <c r="BJ538" s="1">
        <v>24927</v>
      </c>
      <c r="BK538" s="1">
        <v>29697</v>
      </c>
      <c r="BL538" s="1">
        <v>25965</v>
      </c>
      <c r="BM538" s="1">
        <v>27130</v>
      </c>
      <c r="BN538" s="1">
        <v>41214</v>
      </c>
      <c r="BO538" s="1">
        <v>40968</v>
      </c>
      <c r="BP538" s="1">
        <v>51693</v>
      </c>
      <c r="BQ538" s="1">
        <v>48206</v>
      </c>
      <c r="BR538" s="1">
        <v>42279</v>
      </c>
      <c r="BS538" s="1">
        <v>60105</v>
      </c>
      <c r="BT538" s="1">
        <v>50154</v>
      </c>
      <c r="BU538" s="1">
        <v>23944</v>
      </c>
      <c r="BV538" s="1">
        <v>24927</v>
      </c>
      <c r="BW538" s="1">
        <v>29697</v>
      </c>
      <c r="BX538" s="1">
        <v>25965</v>
      </c>
      <c r="BY538" s="1">
        <v>27130</v>
      </c>
      <c r="BZ538" s="1">
        <v>41214</v>
      </c>
      <c r="CA538" s="1">
        <v>40968</v>
      </c>
      <c r="CB538" s="1">
        <v>5678</v>
      </c>
      <c r="CC538" s="1">
        <v>5295</v>
      </c>
      <c r="CD538" s="1">
        <v>4644</v>
      </c>
      <c r="CE538" s="1">
        <v>6602</v>
      </c>
      <c r="CF538" s="1">
        <v>5509</v>
      </c>
      <c r="CG538" s="1">
        <v>2630</v>
      </c>
      <c r="CH538" s="1">
        <v>2738</v>
      </c>
      <c r="CI538" s="1">
        <v>3262</v>
      </c>
      <c r="CJ538" s="1">
        <v>2852</v>
      </c>
      <c r="CK538" s="1">
        <v>2980</v>
      </c>
      <c r="CL538" s="1">
        <v>4527</v>
      </c>
      <c r="CM538" s="1">
        <v>4500</v>
      </c>
      <c r="CN538" s="1">
        <v>0</v>
      </c>
      <c r="CO538" s="1">
        <v>0</v>
      </c>
      <c r="CP538" s="1">
        <v>466282</v>
      </c>
      <c r="CQ538" s="1">
        <v>466282</v>
      </c>
      <c r="CR538" s="1">
        <v>51217</v>
      </c>
      <c r="CS538">
        <v>2018</v>
      </c>
      <c r="CT538">
        <v>9104.0474842337499</v>
      </c>
      <c r="CV538">
        <v>0</v>
      </c>
      <c r="CW538">
        <v>0</v>
      </c>
    </row>
    <row r="539" spans="1:101">
      <c r="A539" s="100">
        <v>50081</v>
      </c>
      <c r="B539" t="s">
        <v>108</v>
      </c>
      <c r="C539" t="s">
        <v>109</v>
      </c>
      <c r="D539" t="s">
        <v>546</v>
      </c>
      <c r="E539" t="s">
        <v>467</v>
      </c>
      <c r="F539">
        <v>57280</v>
      </c>
      <c r="G539" s="103" t="s">
        <v>174</v>
      </c>
      <c r="H539" t="s">
        <v>113</v>
      </c>
      <c r="I539" t="s">
        <v>114</v>
      </c>
      <c r="J539" t="s">
        <v>8</v>
      </c>
      <c r="K539">
        <v>22</v>
      </c>
      <c r="L539">
        <v>2</v>
      </c>
      <c r="M539" t="s">
        <v>115</v>
      </c>
      <c r="N539" t="s">
        <v>235</v>
      </c>
      <c r="O539" t="s">
        <v>226</v>
      </c>
      <c r="P539" t="s">
        <v>236</v>
      </c>
      <c r="Q539" t="s">
        <v>118</v>
      </c>
      <c r="R539" t="s">
        <v>142</v>
      </c>
      <c r="S539" t="s">
        <v>8</v>
      </c>
      <c r="T539" s="1">
        <v>0</v>
      </c>
      <c r="U539" s="1">
        <v>0</v>
      </c>
      <c r="V539" s="1">
        <v>0</v>
      </c>
      <c r="W539" s="1">
        <v>0</v>
      </c>
      <c r="X539" s="1">
        <v>0</v>
      </c>
      <c r="Y539" s="1">
        <v>0</v>
      </c>
      <c r="Z539" s="1">
        <v>0</v>
      </c>
      <c r="AA539" s="1">
        <v>0</v>
      </c>
      <c r="AB539" s="1">
        <v>0</v>
      </c>
      <c r="AC539" s="1">
        <v>0</v>
      </c>
      <c r="AD539" s="1">
        <v>0</v>
      </c>
      <c r="AE539" s="1">
        <v>0</v>
      </c>
      <c r="AF539" s="1">
        <v>0</v>
      </c>
      <c r="AG539" s="1">
        <v>0</v>
      </c>
      <c r="AH539" s="1">
        <v>0</v>
      </c>
      <c r="AI539" s="1">
        <v>0</v>
      </c>
      <c r="AJ539" s="1">
        <v>0</v>
      </c>
      <c r="AK539" s="1">
        <v>0</v>
      </c>
      <c r="AL539" s="1">
        <v>0</v>
      </c>
      <c r="AM539" s="1">
        <v>0</v>
      </c>
      <c r="AN539" s="1">
        <v>0</v>
      </c>
      <c r="AO539" s="1">
        <v>0</v>
      </c>
      <c r="AP539" s="1">
        <v>0</v>
      </c>
      <c r="AQ539" s="1">
        <v>0</v>
      </c>
      <c r="AR539" s="2">
        <v>0</v>
      </c>
      <c r="AS539" s="2">
        <v>0</v>
      </c>
      <c r="AT539" s="2">
        <v>0</v>
      </c>
      <c r="AU539" s="2">
        <v>0</v>
      </c>
      <c r="AV539" s="2">
        <v>0</v>
      </c>
      <c r="AW539" s="2">
        <v>0</v>
      </c>
      <c r="AX539" s="2">
        <v>0</v>
      </c>
      <c r="AY539" s="2">
        <v>0</v>
      </c>
      <c r="AZ539" s="2">
        <v>0</v>
      </c>
      <c r="BA539" s="2">
        <v>0</v>
      </c>
      <c r="BB539" s="2">
        <v>0</v>
      </c>
      <c r="BC539" s="2">
        <v>0</v>
      </c>
      <c r="BD539" s="1">
        <v>20711</v>
      </c>
      <c r="BE539" s="1">
        <v>22164</v>
      </c>
      <c r="BF539" s="1">
        <v>24561</v>
      </c>
      <c r="BG539" s="1">
        <v>29446</v>
      </c>
      <c r="BH539" s="1">
        <v>24032</v>
      </c>
      <c r="BI539" s="1">
        <v>10964</v>
      </c>
      <c r="BJ539" s="1">
        <v>9475</v>
      </c>
      <c r="BK539" s="1">
        <v>13061</v>
      </c>
      <c r="BL539" s="1">
        <v>12530</v>
      </c>
      <c r="BM539" s="1">
        <v>18675</v>
      </c>
      <c r="BN539" s="1">
        <v>25701</v>
      </c>
      <c r="BO539" s="1">
        <v>27531</v>
      </c>
      <c r="BP539" s="1">
        <v>20711</v>
      </c>
      <c r="BQ539" s="1">
        <v>22164</v>
      </c>
      <c r="BR539" s="1">
        <v>24561</v>
      </c>
      <c r="BS539" s="1">
        <v>29446</v>
      </c>
      <c r="BT539" s="1">
        <v>24032</v>
      </c>
      <c r="BU539" s="1">
        <v>10964</v>
      </c>
      <c r="BV539" s="1">
        <v>9475</v>
      </c>
      <c r="BW539" s="1">
        <v>13061</v>
      </c>
      <c r="BX539" s="1">
        <v>12530</v>
      </c>
      <c r="BY539" s="1">
        <v>18675</v>
      </c>
      <c r="BZ539" s="1">
        <v>25701</v>
      </c>
      <c r="CA539" s="1">
        <v>27531</v>
      </c>
      <c r="CB539" s="1">
        <v>2274.9499999999998</v>
      </c>
      <c r="CC539" s="1">
        <v>2434.54</v>
      </c>
      <c r="CD539" s="1">
        <v>2697.8670000000002</v>
      </c>
      <c r="CE539" s="1">
        <v>3234.4009999999998</v>
      </c>
      <c r="CF539" s="1">
        <v>2639.73</v>
      </c>
      <c r="CG539" s="1">
        <v>1204.3510000000001</v>
      </c>
      <c r="CH539" s="1">
        <v>1040.769</v>
      </c>
      <c r="CI539" s="1">
        <v>1434.6189999999999</v>
      </c>
      <c r="CJ539" s="1">
        <v>1376.2919999999999</v>
      </c>
      <c r="CK539" s="1">
        <v>2051.3290000000002</v>
      </c>
      <c r="CL539" s="1">
        <v>2823.0709999999999</v>
      </c>
      <c r="CM539" s="1">
        <v>3024.0810000000001</v>
      </c>
      <c r="CN539" s="1">
        <v>0</v>
      </c>
      <c r="CO539" s="1">
        <v>0</v>
      </c>
      <c r="CP539" s="1">
        <v>238851</v>
      </c>
      <c r="CQ539" s="1">
        <v>238851</v>
      </c>
      <c r="CR539" s="1">
        <v>26236</v>
      </c>
      <c r="CS539">
        <v>2018</v>
      </c>
      <c r="CT539">
        <v>9103.9411495654822</v>
      </c>
      <c r="CV539">
        <v>0</v>
      </c>
      <c r="CW539">
        <v>0</v>
      </c>
    </row>
    <row r="540" spans="1:101">
      <c r="A540" s="100">
        <v>50082</v>
      </c>
      <c r="B540" t="s">
        <v>108</v>
      </c>
      <c r="C540" t="s">
        <v>109</v>
      </c>
      <c r="D540" t="s">
        <v>547</v>
      </c>
      <c r="E540" t="s">
        <v>467</v>
      </c>
      <c r="F540">
        <v>57280</v>
      </c>
      <c r="G540" s="103" t="s">
        <v>174</v>
      </c>
      <c r="H540" t="s">
        <v>113</v>
      </c>
      <c r="I540" t="s">
        <v>114</v>
      </c>
      <c r="J540" t="s">
        <v>8</v>
      </c>
      <c r="K540">
        <v>22</v>
      </c>
      <c r="L540">
        <v>2</v>
      </c>
      <c r="M540" t="s">
        <v>115</v>
      </c>
      <c r="N540" t="s">
        <v>235</v>
      </c>
      <c r="O540" t="s">
        <v>226</v>
      </c>
      <c r="P540" t="s">
        <v>236</v>
      </c>
      <c r="Q540" t="s">
        <v>118</v>
      </c>
      <c r="R540" t="s">
        <v>142</v>
      </c>
      <c r="S540" t="s">
        <v>8</v>
      </c>
      <c r="T540" s="1">
        <v>0</v>
      </c>
      <c r="U540" s="1">
        <v>0</v>
      </c>
      <c r="V540" s="1">
        <v>0</v>
      </c>
      <c r="W540" s="1">
        <v>0</v>
      </c>
      <c r="X540" s="1">
        <v>0</v>
      </c>
      <c r="Y540" s="1">
        <v>0</v>
      </c>
      <c r="Z540" s="1">
        <v>0</v>
      </c>
      <c r="AA540" s="1">
        <v>0</v>
      </c>
      <c r="AB540" s="1">
        <v>0</v>
      </c>
      <c r="AC540" s="1">
        <v>0</v>
      </c>
      <c r="AD540" s="1">
        <v>0</v>
      </c>
      <c r="AE540" s="1">
        <v>0</v>
      </c>
      <c r="AF540" s="1">
        <v>0</v>
      </c>
      <c r="AG540" s="1">
        <v>0</v>
      </c>
      <c r="AH540" s="1">
        <v>0</v>
      </c>
      <c r="AI540" s="1">
        <v>0</v>
      </c>
      <c r="AJ540" s="1">
        <v>0</v>
      </c>
      <c r="AK540" s="1">
        <v>0</v>
      </c>
      <c r="AL540" s="1">
        <v>0</v>
      </c>
      <c r="AM540" s="1">
        <v>0</v>
      </c>
      <c r="AN540" s="1">
        <v>0</v>
      </c>
      <c r="AO540" s="1">
        <v>0</v>
      </c>
      <c r="AP540" s="1">
        <v>0</v>
      </c>
      <c r="AQ540" s="1">
        <v>0</v>
      </c>
      <c r="AR540" s="2">
        <v>0</v>
      </c>
      <c r="AS540" s="2">
        <v>0</v>
      </c>
      <c r="AT540" s="2">
        <v>0</v>
      </c>
      <c r="AU540" s="2">
        <v>0</v>
      </c>
      <c r="AV540" s="2">
        <v>0</v>
      </c>
      <c r="AW540" s="2">
        <v>0</v>
      </c>
      <c r="AX540" s="2">
        <v>0</v>
      </c>
      <c r="AY540" s="2">
        <v>0</v>
      </c>
      <c r="AZ540" s="2">
        <v>0</v>
      </c>
      <c r="BA540" s="2">
        <v>0</v>
      </c>
      <c r="BB540" s="2">
        <v>0</v>
      </c>
      <c r="BC540" s="2">
        <v>0</v>
      </c>
      <c r="BD540" s="1">
        <v>28097</v>
      </c>
      <c r="BE540" s="1">
        <v>30068</v>
      </c>
      <c r="BF540" s="1">
        <v>33320</v>
      </c>
      <c r="BG540" s="1">
        <v>39947</v>
      </c>
      <c r="BH540" s="1">
        <v>32602</v>
      </c>
      <c r="BI540" s="1">
        <v>14874</v>
      </c>
      <c r="BJ540" s="1">
        <v>12854</v>
      </c>
      <c r="BK540" s="1">
        <v>17718</v>
      </c>
      <c r="BL540" s="1">
        <v>16998</v>
      </c>
      <c r="BM540" s="1">
        <v>25335</v>
      </c>
      <c r="BN540" s="1">
        <v>34867</v>
      </c>
      <c r="BO540" s="1">
        <v>37349</v>
      </c>
      <c r="BP540" s="1">
        <v>28097</v>
      </c>
      <c r="BQ540" s="1">
        <v>30068</v>
      </c>
      <c r="BR540" s="1">
        <v>33320</v>
      </c>
      <c r="BS540" s="1">
        <v>39947</v>
      </c>
      <c r="BT540" s="1">
        <v>32602</v>
      </c>
      <c r="BU540" s="1">
        <v>14874</v>
      </c>
      <c r="BV540" s="1">
        <v>12854</v>
      </c>
      <c r="BW540" s="1">
        <v>17718</v>
      </c>
      <c r="BX540" s="1">
        <v>16998</v>
      </c>
      <c r="BY540" s="1">
        <v>25335</v>
      </c>
      <c r="BZ540" s="1">
        <v>34867</v>
      </c>
      <c r="CA540" s="1">
        <v>37349</v>
      </c>
      <c r="CB540" s="1">
        <v>3086.2159999999999</v>
      </c>
      <c r="CC540" s="1">
        <v>3302.72</v>
      </c>
      <c r="CD540" s="1">
        <v>3659.9520000000002</v>
      </c>
      <c r="CE540" s="1">
        <v>4387.8180000000002</v>
      </c>
      <c r="CF540" s="1">
        <v>3581.0819999999999</v>
      </c>
      <c r="CG540" s="1">
        <v>1633.8330000000001</v>
      </c>
      <c r="CH540" s="1">
        <v>1411.9169999999999</v>
      </c>
      <c r="CI540" s="1">
        <v>1946.2180000000001</v>
      </c>
      <c r="CJ540" s="1">
        <v>1867.0909999999999</v>
      </c>
      <c r="CK540" s="1">
        <v>2782.8519999999999</v>
      </c>
      <c r="CL540" s="1">
        <v>3829.8040000000001</v>
      </c>
      <c r="CM540" s="1">
        <v>4102.4970000000003</v>
      </c>
      <c r="CN540" s="1">
        <v>0</v>
      </c>
      <c r="CO540" s="1">
        <v>0</v>
      </c>
      <c r="CP540" s="1">
        <v>324029</v>
      </c>
      <c r="CQ540" s="1">
        <v>324029</v>
      </c>
      <c r="CR540" s="1">
        <v>35592</v>
      </c>
      <c r="CS540">
        <v>2018</v>
      </c>
      <c r="CT540">
        <v>9103.9840413576076</v>
      </c>
      <c r="CV540">
        <v>0</v>
      </c>
      <c r="CW540">
        <v>0</v>
      </c>
    </row>
    <row r="541" spans="1:101">
      <c r="A541" s="100">
        <v>50103</v>
      </c>
      <c r="B541" t="s">
        <v>108</v>
      </c>
      <c r="C541" t="s">
        <v>109</v>
      </c>
      <c r="D541" t="s">
        <v>550</v>
      </c>
      <c r="E541" t="s">
        <v>551</v>
      </c>
      <c r="F541">
        <v>13442</v>
      </c>
      <c r="G541" s="103" t="s">
        <v>189</v>
      </c>
      <c r="H541" t="s">
        <v>113</v>
      </c>
      <c r="I541" t="s">
        <v>114</v>
      </c>
      <c r="J541" t="s">
        <v>8</v>
      </c>
      <c r="K541">
        <v>22</v>
      </c>
      <c r="L541">
        <v>2</v>
      </c>
      <c r="M541" t="s">
        <v>115</v>
      </c>
      <c r="N541" t="s">
        <v>235</v>
      </c>
      <c r="O541" t="s">
        <v>226</v>
      </c>
      <c r="P541" t="s">
        <v>236</v>
      </c>
      <c r="Q541" t="s">
        <v>118</v>
      </c>
      <c r="R541" t="s">
        <v>142</v>
      </c>
      <c r="S541" t="s">
        <v>8</v>
      </c>
      <c r="T541" s="1">
        <v>0</v>
      </c>
      <c r="U541" s="1">
        <v>0</v>
      </c>
      <c r="V541" s="1">
        <v>0</v>
      </c>
      <c r="W541" s="1">
        <v>0</v>
      </c>
      <c r="X541" s="1">
        <v>0</v>
      </c>
      <c r="Y541" s="1">
        <v>0</v>
      </c>
      <c r="Z541" s="1">
        <v>0</v>
      </c>
      <c r="AA541" s="1">
        <v>0</v>
      </c>
      <c r="AB541" s="1">
        <v>0</v>
      </c>
      <c r="AC541" s="1">
        <v>0</v>
      </c>
      <c r="AD541" s="1">
        <v>0</v>
      </c>
      <c r="AE541" s="1">
        <v>0</v>
      </c>
      <c r="AF541" s="1">
        <v>0</v>
      </c>
      <c r="AG541" s="1">
        <v>0</v>
      </c>
      <c r="AH541" s="1">
        <v>0</v>
      </c>
      <c r="AI541" s="1">
        <v>0</v>
      </c>
      <c r="AJ541" s="1">
        <v>0</v>
      </c>
      <c r="AK541" s="1">
        <v>0</v>
      </c>
      <c r="AL541" s="1">
        <v>0</v>
      </c>
      <c r="AM541" s="1">
        <v>0</v>
      </c>
      <c r="AN541" s="1">
        <v>0</v>
      </c>
      <c r="AO541" s="1">
        <v>0</v>
      </c>
      <c r="AP541" s="1">
        <v>0</v>
      </c>
      <c r="AQ541" s="1">
        <v>0</v>
      </c>
      <c r="AR541" s="2">
        <v>0</v>
      </c>
      <c r="AS541" s="2">
        <v>0</v>
      </c>
      <c r="AT541" s="2">
        <v>0</v>
      </c>
      <c r="AU541" s="2">
        <v>0</v>
      </c>
      <c r="AV541" s="2">
        <v>0</v>
      </c>
      <c r="AW541" s="2">
        <v>0</v>
      </c>
      <c r="AX541" s="2">
        <v>0</v>
      </c>
      <c r="AY541" s="2">
        <v>0</v>
      </c>
      <c r="AZ541" s="2">
        <v>0</v>
      </c>
      <c r="BA541" s="2">
        <v>0</v>
      </c>
      <c r="BB541" s="2">
        <v>0</v>
      </c>
      <c r="BC541" s="2">
        <v>0</v>
      </c>
      <c r="BD541" s="1">
        <v>2892</v>
      </c>
      <c r="BE541" s="1">
        <v>3094</v>
      </c>
      <c r="BF541" s="1">
        <v>3429</v>
      </c>
      <c r="BG541" s="1">
        <v>4111</v>
      </c>
      <c r="BH541" s="1">
        <v>3355</v>
      </c>
      <c r="BI541" s="1">
        <v>1531</v>
      </c>
      <c r="BJ541" s="1">
        <v>1323</v>
      </c>
      <c r="BK541" s="1">
        <v>1824</v>
      </c>
      <c r="BL541" s="1">
        <v>1749</v>
      </c>
      <c r="BM541" s="1">
        <v>2607</v>
      </c>
      <c r="BN541" s="1">
        <v>3588</v>
      </c>
      <c r="BO541" s="1">
        <v>3844</v>
      </c>
      <c r="BP541" s="1">
        <v>2892</v>
      </c>
      <c r="BQ541" s="1">
        <v>3094</v>
      </c>
      <c r="BR541" s="1">
        <v>3429</v>
      </c>
      <c r="BS541" s="1">
        <v>4111</v>
      </c>
      <c r="BT541" s="1">
        <v>3355</v>
      </c>
      <c r="BU541" s="1">
        <v>1531</v>
      </c>
      <c r="BV541" s="1">
        <v>1323</v>
      </c>
      <c r="BW541" s="1">
        <v>1824</v>
      </c>
      <c r="BX541" s="1">
        <v>1749</v>
      </c>
      <c r="BY541" s="1">
        <v>2607</v>
      </c>
      <c r="BZ541" s="1">
        <v>3588</v>
      </c>
      <c r="CA541" s="1">
        <v>3844</v>
      </c>
      <c r="CB541" s="1">
        <v>317.62299999999999</v>
      </c>
      <c r="CC541" s="1">
        <v>339.904</v>
      </c>
      <c r="CD541" s="1">
        <v>376.66899999999998</v>
      </c>
      <c r="CE541" s="1">
        <v>451.57799999999997</v>
      </c>
      <c r="CF541" s="1">
        <v>368.55200000000002</v>
      </c>
      <c r="CG541" s="1">
        <v>168.148</v>
      </c>
      <c r="CH541" s="1">
        <v>145.309</v>
      </c>
      <c r="CI541" s="1">
        <v>200.298</v>
      </c>
      <c r="CJ541" s="1">
        <v>192.154</v>
      </c>
      <c r="CK541" s="1">
        <v>286.40100000000001</v>
      </c>
      <c r="CL541" s="1">
        <v>394.15</v>
      </c>
      <c r="CM541" s="1">
        <v>422.214</v>
      </c>
      <c r="CN541" s="1">
        <v>0</v>
      </c>
      <c r="CO541" s="1">
        <v>0</v>
      </c>
      <c r="CP541" s="1">
        <v>33347</v>
      </c>
      <c r="CQ541" s="1">
        <v>33347</v>
      </c>
      <c r="CR541" s="1">
        <v>3663</v>
      </c>
      <c r="CS541">
        <v>2018</v>
      </c>
      <c r="CT541">
        <v>9103.7401037401032</v>
      </c>
      <c r="CV541">
        <v>0</v>
      </c>
      <c r="CW541">
        <v>0</v>
      </c>
    </row>
    <row r="542" spans="1:101">
      <c r="A542" s="100">
        <v>50126</v>
      </c>
      <c r="B542" t="s">
        <v>108</v>
      </c>
      <c r="C542" t="s">
        <v>109</v>
      </c>
      <c r="D542" t="s">
        <v>552</v>
      </c>
      <c r="E542" t="s">
        <v>279</v>
      </c>
      <c r="F542">
        <v>7601</v>
      </c>
      <c r="G542" s="103" t="s">
        <v>273</v>
      </c>
      <c r="H542" t="s">
        <v>113</v>
      </c>
      <c r="I542" t="s">
        <v>114</v>
      </c>
      <c r="J542" t="s">
        <v>8</v>
      </c>
      <c r="K542">
        <v>22</v>
      </c>
      <c r="L542">
        <v>2</v>
      </c>
      <c r="M542" t="s">
        <v>115</v>
      </c>
      <c r="N542" t="s">
        <v>235</v>
      </c>
      <c r="O542" t="s">
        <v>226</v>
      </c>
      <c r="P542" t="s">
        <v>236</v>
      </c>
      <c r="Q542" t="s">
        <v>118</v>
      </c>
      <c r="R542" t="s">
        <v>142</v>
      </c>
      <c r="S542" t="s">
        <v>8</v>
      </c>
      <c r="T542" s="1">
        <v>0</v>
      </c>
      <c r="U542" s="1">
        <v>0</v>
      </c>
      <c r="V542" s="1">
        <v>0</v>
      </c>
      <c r="W542" s="1">
        <v>0</v>
      </c>
      <c r="X542" s="1">
        <v>0</v>
      </c>
      <c r="Y542" s="1">
        <v>0</v>
      </c>
      <c r="Z542" s="1">
        <v>0</v>
      </c>
      <c r="AA542" s="1">
        <v>0</v>
      </c>
      <c r="AB542" s="1">
        <v>0</v>
      </c>
      <c r="AC542" s="1">
        <v>0</v>
      </c>
      <c r="AD542" s="1">
        <v>0</v>
      </c>
      <c r="AE542" s="1">
        <v>0</v>
      </c>
      <c r="AF542" s="1">
        <v>0</v>
      </c>
      <c r="AG542" s="1">
        <v>0</v>
      </c>
      <c r="AH542" s="1">
        <v>0</v>
      </c>
      <c r="AI542" s="1">
        <v>0</v>
      </c>
      <c r="AJ542" s="1">
        <v>0</v>
      </c>
      <c r="AK542" s="1">
        <v>0</v>
      </c>
      <c r="AL542" s="1">
        <v>0</v>
      </c>
      <c r="AM542" s="1">
        <v>0</v>
      </c>
      <c r="AN542" s="1">
        <v>0</v>
      </c>
      <c r="AO542" s="1">
        <v>0</v>
      </c>
      <c r="AP542" s="1">
        <v>0</v>
      </c>
      <c r="AQ542" s="1">
        <v>0</v>
      </c>
      <c r="AR542" s="2">
        <v>0</v>
      </c>
      <c r="AS542" s="2">
        <v>0</v>
      </c>
      <c r="AT542" s="2">
        <v>0</v>
      </c>
      <c r="AU542" s="2">
        <v>0</v>
      </c>
      <c r="AV542" s="2">
        <v>0</v>
      </c>
      <c r="AW542" s="2">
        <v>0</v>
      </c>
      <c r="AX542" s="2">
        <v>0</v>
      </c>
      <c r="AY542" s="2">
        <v>0</v>
      </c>
      <c r="AZ542" s="2">
        <v>0</v>
      </c>
      <c r="BA542" s="2">
        <v>0</v>
      </c>
      <c r="BB542" s="2">
        <v>0</v>
      </c>
      <c r="BC542" s="2">
        <v>0</v>
      </c>
      <c r="BD542" s="1">
        <v>2090</v>
      </c>
      <c r="BE542" s="1">
        <v>2236</v>
      </c>
      <c r="BF542" s="1">
        <v>2478</v>
      </c>
      <c r="BG542" s="1">
        <v>2971</v>
      </c>
      <c r="BH542" s="1">
        <v>2425</v>
      </c>
      <c r="BI542" s="1">
        <v>1106</v>
      </c>
      <c r="BJ542" s="1">
        <v>956</v>
      </c>
      <c r="BK542" s="1">
        <v>1318</v>
      </c>
      <c r="BL542" s="1">
        <v>1264</v>
      </c>
      <c r="BM542" s="1">
        <v>1884</v>
      </c>
      <c r="BN542" s="1">
        <v>2593</v>
      </c>
      <c r="BO542" s="1">
        <v>2778</v>
      </c>
      <c r="BP542" s="1">
        <v>2090</v>
      </c>
      <c r="BQ542" s="1">
        <v>2236</v>
      </c>
      <c r="BR542" s="1">
        <v>2478</v>
      </c>
      <c r="BS542" s="1">
        <v>2971</v>
      </c>
      <c r="BT542" s="1">
        <v>2425</v>
      </c>
      <c r="BU542" s="1">
        <v>1106</v>
      </c>
      <c r="BV542" s="1">
        <v>956</v>
      </c>
      <c r="BW542" s="1">
        <v>1318</v>
      </c>
      <c r="BX542" s="1">
        <v>1264</v>
      </c>
      <c r="BY542" s="1">
        <v>1884</v>
      </c>
      <c r="BZ542" s="1">
        <v>2593</v>
      </c>
      <c r="CA542" s="1">
        <v>2778</v>
      </c>
      <c r="CB542" s="1">
        <v>229.52500000000001</v>
      </c>
      <c r="CC542" s="1">
        <v>245.625</v>
      </c>
      <c r="CD542" s="1">
        <v>272.19299999999998</v>
      </c>
      <c r="CE542" s="1">
        <v>326.32499999999999</v>
      </c>
      <c r="CF542" s="1">
        <v>266.327</v>
      </c>
      <c r="CG542" s="1">
        <v>121.509</v>
      </c>
      <c r="CH542" s="1">
        <v>105.005</v>
      </c>
      <c r="CI542" s="1">
        <v>144.74100000000001</v>
      </c>
      <c r="CJ542" s="1">
        <v>138.857</v>
      </c>
      <c r="CK542" s="1">
        <v>206.96299999999999</v>
      </c>
      <c r="CL542" s="1">
        <v>284.82499999999999</v>
      </c>
      <c r="CM542" s="1">
        <v>305.10500000000002</v>
      </c>
      <c r="CN542" s="1">
        <v>0</v>
      </c>
      <c r="CO542" s="1">
        <v>0</v>
      </c>
      <c r="CP542" s="1">
        <v>24099</v>
      </c>
      <c r="CQ542" s="1">
        <v>24099</v>
      </c>
      <c r="CR542" s="1">
        <v>2647</v>
      </c>
      <c r="CS542">
        <v>2018</v>
      </c>
      <c r="CT542">
        <v>9104.2689837551952</v>
      </c>
      <c r="CV542">
        <v>0</v>
      </c>
      <c r="CW542">
        <v>0</v>
      </c>
    </row>
    <row r="543" spans="1:101">
      <c r="A543" s="100">
        <v>50177</v>
      </c>
      <c r="B543" t="s">
        <v>108</v>
      </c>
      <c r="C543" t="s">
        <v>109</v>
      </c>
      <c r="D543" t="s">
        <v>553</v>
      </c>
      <c r="E543" t="s">
        <v>554</v>
      </c>
      <c r="F543">
        <v>56844</v>
      </c>
      <c r="G543" s="103" t="s">
        <v>137</v>
      </c>
      <c r="H543" t="s">
        <v>113</v>
      </c>
      <c r="I543" t="s">
        <v>114</v>
      </c>
      <c r="J543" t="s">
        <v>8</v>
      </c>
      <c r="K543">
        <v>22</v>
      </c>
      <c r="L543">
        <v>2</v>
      </c>
      <c r="M543" t="s">
        <v>115</v>
      </c>
      <c r="N543" t="s">
        <v>235</v>
      </c>
      <c r="O543" t="s">
        <v>226</v>
      </c>
      <c r="P543" t="s">
        <v>236</v>
      </c>
      <c r="Q543" t="s">
        <v>118</v>
      </c>
      <c r="R543" t="s">
        <v>119</v>
      </c>
      <c r="S543" t="s">
        <v>8</v>
      </c>
      <c r="T543" s="1">
        <v>0</v>
      </c>
      <c r="U543" s="1">
        <v>0</v>
      </c>
      <c r="V543" s="1">
        <v>0</v>
      </c>
      <c r="W543" s="1">
        <v>0</v>
      </c>
      <c r="X543" s="1">
        <v>0</v>
      </c>
      <c r="Y543" s="1">
        <v>0</v>
      </c>
      <c r="Z543" s="1">
        <v>0</v>
      </c>
      <c r="AA543" s="1">
        <v>0</v>
      </c>
      <c r="AB543" s="1">
        <v>0</v>
      </c>
      <c r="AC543" s="1">
        <v>0</v>
      </c>
      <c r="AD543" s="1">
        <v>0</v>
      </c>
      <c r="AE543" s="1">
        <v>0</v>
      </c>
      <c r="AF543" s="1">
        <v>0</v>
      </c>
      <c r="AG543" s="1">
        <v>0</v>
      </c>
      <c r="AH543" s="1">
        <v>0</v>
      </c>
      <c r="AI543" s="1">
        <v>0</v>
      </c>
      <c r="AJ543" s="1">
        <v>0</v>
      </c>
      <c r="AK543" s="1">
        <v>0</v>
      </c>
      <c r="AL543" s="1">
        <v>0</v>
      </c>
      <c r="AM543" s="1">
        <v>0</v>
      </c>
      <c r="AN543" s="1">
        <v>0</v>
      </c>
      <c r="AO543" s="1">
        <v>0</v>
      </c>
      <c r="AP543" s="1">
        <v>0</v>
      </c>
      <c r="AQ543" s="1">
        <v>0</v>
      </c>
      <c r="AR543" s="2">
        <v>0</v>
      </c>
      <c r="AS543" s="2">
        <v>0</v>
      </c>
      <c r="AT543" s="2">
        <v>0</v>
      </c>
      <c r="AU543" s="2">
        <v>0</v>
      </c>
      <c r="AV543" s="2">
        <v>0</v>
      </c>
      <c r="AW543" s="2">
        <v>0</v>
      </c>
      <c r="AX543" s="2">
        <v>0</v>
      </c>
      <c r="AY543" s="2">
        <v>0</v>
      </c>
      <c r="AZ543" s="2">
        <v>0</v>
      </c>
      <c r="BA543" s="2">
        <v>0</v>
      </c>
      <c r="BB543" s="2">
        <v>0</v>
      </c>
      <c r="BC543" s="2">
        <v>0</v>
      </c>
      <c r="BD543" s="1">
        <v>1712</v>
      </c>
      <c r="BE543" s="1">
        <v>1505</v>
      </c>
      <c r="BF543" s="1">
        <v>4015</v>
      </c>
      <c r="BG543" s="1">
        <v>4033</v>
      </c>
      <c r="BH543" s="1">
        <v>3933</v>
      </c>
      <c r="BI543" s="1">
        <v>1739</v>
      </c>
      <c r="BJ543" s="1">
        <v>1375</v>
      </c>
      <c r="BK543" s="1">
        <v>2349</v>
      </c>
      <c r="BL543" s="1">
        <v>1411</v>
      </c>
      <c r="BM543" s="1">
        <v>4661</v>
      </c>
      <c r="BN543" s="1">
        <v>4698</v>
      </c>
      <c r="BO543" s="1">
        <v>5899</v>
      </c>
      <c r="BP543" s="1">
        <v>1712</v>
      </c>
      <c r="BQ543" s="1">
        <v>1505</v>
      </c>
      <c r="BR543" s="1">
        <v>4015</v>
      </c>
      <c r="BS543" s="1">
        <v>4033</v>
      </c>
      <c r="BT543" s="1">
        <v>3933</v>
      </c>
      <c r="BU543" s="1">
        <v>1739</v>
      </c>
      <c r="BV543" s="1">
        <v>1375</v>
      </c>
      <c r="BW543" s="1">
        <v>2349</v>
      </c>
      <c r="BX543" s="1">
        <v>1411</v>
      </c>
      <c r="BY543" s="1">
        <v>4661</v>
      </c>
      <c r="BZ543" s="1">
        <v>4698</v>
      </c>
      <c r="CA543" s="1">
        <v>5899</v>
      </c>
      <c r="CB543" s="1">
        <v>188</v>
      </c>
      <c r="CC543" s="1">
        <v>165.33</v>
      </c>
      <c r="CD543" s="1">
        <v>441</v>
      </c>
      <c r="CE543" s="1">
        <v>443</v>
      </c>
      <c r="CF543" s="1">
        <v>432</v>
      </c>
      <c r="CG543" s="1">
        <v>191</v>
      </c>
      <c r="CH543" s="1">
        <v>151</v>
      </c>
      <c r="CI543" s="1">
        <v>258</v>
      </c>
      <c r="CJ543" s="1">
        <v>155</v>
      </c>
      <c r="CK543" s="1">
        <v>512</v>
      </c>
      <c r="CL543" s="1">
        <v>516</v>
      </c>
      <c r="CM543" s="1">
        <v>648</v>
      </c>
      <c r="CN543" s="1">
        <v>0</v>
      </c>
      <c r="CO543" s="1">
        <v>0</v>
      </c>
      <c r="CP543" s="1">
        <v>37330</v>
      </c>
      <c r="CQ543" s="1">
        <v>37330</v>
      </c>
      <c r="CR543" s="1">
        <v>4100.33</v>
      </c>
      <c r="CS543">
        <v>2018</v>
      </c>
      <c r="CT543">
        <v>9104.1452761119235</v>
      </c>
      <c r="CV543">
        <v>0</v>
      </c>
      <c r="CW543">
        <v>0</v>
      </c>
    </row>
    <row r="544" spans="1:101">
      <c r="A544" s="100">
        <v>50278</v>
      </c>
      <c r="B544" t="s">
        <v>108</v>
      </c>
      <c r="C544" t="s">
        <v>109</v>
      </c>
      <c r="D544" t="s">
        <v>564</v>
      </c>
      <c r="E544" t="s">
        <v>467</v>
      </c>
      <c r="F544">
        <v>57280</v>
      </c>
      <c r="G544" s="103" t="s">
        <v>174</v>
      </c>
      <c r="H544" t="s">
        <v>113</v>
      </c>
      <c r="I544" t="s">
        <v>114</v>
      </c>
      <c r="J544" t="s">
        <v>8</v>
      </c>
      <c r="K544">
        <v>22</v>
      </c>
      <c r="L544">
        <v>2</v>
      </c>
      <c r="M544" t="s">
        <v>115</v>
      </c>
      <c r="N544" t="s">
        <v>235</v>
      </c>
      <c r="O544" t="s">
        <v>226</v>
      </c>
      <c r="P544" t="s">
        <v>236</v>
      </c>
      <c r="Q544" t="s">
        <v>118</v>
      </c>
      <c r="R544" t="s">
        <v>142</v>
      </c>
      <c r="S544" t="s">
        <v>8</v>
      </c>
      <c r="T544" s="1">
        <v>0</v>
      </c>
      <c r="U544" s="1">
        <v>0</v>
      </c>
      <c r="V544" s="1">
        <v>0</v>
      </c>
      <c r="W544" s="1">
        <v>0</v>
      </c>
      <c r="X544" s="1">
        <v>0</v>
      </c>
      <c r="Y544" s="1">
        <v>0</v>
      </c>
      <c r="Z544" s="1">
        <v>0</v>
      </c>
      <c r="AA544" s="1">
        <v>0</v>
      </c>
      <c r="AB544" s="1">
        <v>0</v>
      </c>
      <c r="AC544" s="1">
        <v>0</v>
      </c>
      <c r="AD544" s="1">
        <v>0</v>
      </c>
      <c r="AE544" s="1">
        <v>0</v>
      </c>
      <c r="AF544" s="1">
        <v>0</v>
      </c>
      <c r="AG544" s="1">
        <v>0</v>
      </c>
      <c r="AH544" s="1">
        <v>0</v>
      </c>
      <c r="AI544" s="1">
        <v>0</v>
      </c>
      <c r="AJ544" s="1">
        <v>0</v>
      </c>
      <c r="AK544" s="1">
        <v>0</v>
      </c>
      <c r="AL544" s="1">
        <v>0</v>
      </c>
      <c r="AM544" s="1">
        <v>0</v>
      </c>
      <c r="AN544" s="1">
        <v>0</v>
      </c>
      <c r="AO544" s="1">
        <v>0</v>
      </c>
      <c r="AP544" s="1">
        <v>0</v>
      </c>
      <c r="AQ544" s="1">
        <v>0</v>
      </c>
      <c r="AR544" s="2">
        <v>0</v>
      </c>
      <c r="AS544" s="2">
        <v>0</v>
      </c>
      <c r="AT544" s="2">
        <v>0</v>
      </c>
      <c r="AU544" s="2">
        <v>0</v>
      </c>
      <c r="AV544" s="2">
        <v>0</v>
      </c>
      <c r="AW544" s="2">
        <v>0</v>
      </c>
      <c r="AX544" s="2">
        <v>0</v>
      </c>
      <c r="AY544" s="2">
        <v>0</v>
      </c>
      <c r="AZ544" s="2">
        <v>0</v>
      </c>
      <c r="BA544" s="2">
        <v>0</v>
      </c>
      <c r="BB544" s="2">
        <v>0</v>
      </c>
      <c r="BC544" s="2">
        <v>0</v>
      </c>
      <c r="BD544" s="1">
        <v>68085</v>
      </c>
      <c r="BE544" s="1">
        <v>72861</v>
      </c>
      <c r="BF544" s="1">
        <v>80742</v>
      </c>
      <c r="BG544" s="1">
        <v>96799</v>
      </c>
      <c r="BH544" s="1">
        <v>79002</v>
      </c>
      <c r="BI544" s="1">
        <v>36044</v>
      </c>
      <c r="BJ544" s="1">
        <v>31148</v>
      </c>
      <c r="BK544" s="1">
        <v>42935</v>
      </c>
      <c r="BL544" s="1">
        <v>41190</v>
      </c>
      <c r="BM544" s="1">
        <v>61392</v>
      </c>
      <c r="BN544" s="1">
        <v>84489</v>
      </c>
      <c r="BO544" s="1">
        <v>90505</v>
      </c>
      <c r="BP544" s="1">
        <v>68085</v>
      </c>
      <c r="BQ544" s="1">
        <v>72861</v>
      </c>
      <c r="BR544" s="1">
        <v>80742</v>
      </c>
      <c r="BS544" s="1">
        <v>96799</v>
      </c>
      <c r="BT544" s="1">
        <v>79002</v>
      </c>
      <c r="BU544" s="1">
        <v>36044</v>
      </c>
      <c r="BV544" s="1">
        <v>31148</v>
      </c>
      <c r="BW544" s="1">
        <v>42935</v>
      </c>
      <c r="BX544" s="1">
        <v>41190</v>
      </c>
      <c r="BY544" s="1">
        <v>61392</v>
      </c>
      <c r="BZ544" s="1">
        <v>84489</v>
      </c>
      <c r="CA544" s="1">
        <v>90505</v>
      </c>
      <c r="CB544" s="1">
        <v>7478.5569999999998</v>
      </c>
      <c r="CC544" s="1">
        <v>8003.1940000000004</v>
      </c>
      <c r="CD544" s="1">
        <v>8868.8430000000008</v>
      </c>
      <c r="CE544" s="1">
        <v>10632.619000000001</v>
      </c>
      <c r="CF544" s="1">
        <v>8677.7260000000006</v>
      </c>
      <c r="CG544" s="1">
        <v>3959.1260000000002</v>
      </c>
      <c r="CH544" s="1">
        <v>3421.375</v>
      </c>
      <c r="CI544" s="1">
        <v>4716.1009999999997</v>
      </c>
      <c r="CJ544" s="1">
        <v>4524.3590000000004</v>
      </c>
      <c r="CK544" s="1">
        <v>6743.4440000000004</v>
      </c>
      <c r="CL544" s="1">
        <v>9280.4320000000007</v>
      </c>
      <c r="CM544" s="1">
        <v>9941.2240000000002</v>
      </c>
      <c r="CN544" s="1">
        <v>0</v>
      </c>
      <c r="CO544" s="1">
        <v>0</v>
      </c>
      <c r="CP544" s="1">
        <v>785192</v>
      </c>
      <c r="CQ544" s="1">
        <v>785192</v>
      </c>
      <c r="CR544" s="1">
        <v>86247</v>
      </c>
      <c r="CS544">
        <v>2018</v>
      </c>
      <c r="CT544">
        <v>9103.9920229109412</v>
      </c>
      <c r="CV544">
        <v>0</v>
      </c>
      <c r="CW544">
        <v>0</v>
      </c>
    </row>
    <row r="545" spans="1:101">
      <c r="A545" s="100">
        <v>50285</v>
      </c>
      <c r="B545" t="s">
        <v>108</v>
      </c>
      <c r="C545" t="s">
        <v>109</v>
      </c>
      <c r="D545" t="s">
        <v>565</v>
      </c>
      <c r="E545" t="s">
        <v>566</v>
      </c>
      <c r="F545">
        <v>60832</v>
      </c>
      <c r="G545" s="103" t="s">
        <v>189</v>
      </c>
      <c r="H545" t="s">
        <v>113</v>
      </c>
      <c r="I545" t="s">
        <v>114</v>
      </c>
      <c r="J545" t="s">
        <v>8</v>
      </c>
      <c r="K545">
        <v>22</v>
      </c>
      <c r="L545">
        <v>2</v>
      </c>
      <c r="M545" t="s">
        <v>115</v>
      </c>
      <c r="N545" t="s">
        <v>235</v>
      </c>
      <c r="O545" t="s">
        <v>226</v>
      </c>
      <c r="P545" t="s">
        <v>236</v>
      </c>
      <c r="Q545" t="s">
        <v>118</v>
      </c>
      <c r="R545" t="s">
        <v>142</v>
      </c>
      <c r="S545" t="s">
        <v>8</v>
      </c>
      <c r="T545" s="1">
        <v>0</v>
      </c>
      <c r="U545" s="1">
        <v>0</v>
      </c>
      <c r="V545" s="1">
        <v>0</v>
      </c>
      <c r="W545" s="1">
        <v>0</v>
      </c>
      <c r="X545" s="1">
        <v>0</v>
      </c>
      <c r="Y545" s="1">
        <v>0</v>
      </c>
      <c r="Z545" s="1">
        <v>0</v>
      </c>
      <c r="AA545" s="1">
        <v>0</v>
      </c>
      <c r="AB545" s="1">
        <v>0</v>
      </c>
      <c r="AC545" s="1">
        <v>0</v>
      </c>
      <c r="AD545" s="1">
        <v>0</v>
      </c>
      <c r="AE545" s="1">
        <v>0</v>
      </c>
      <c r="AF545" s="1">
        <v>0</v>
      </c>
      <c r="AG545" s="1">
        <v>0</v>
      </c>
      <c r="AH545" s="1">
        <v>0</v>
      </c>
      <c r="AI545" s="1">
        <v>0</v>
      </c>
      <c r="AJ545" s="1">
        <v>0</v>
      </c>
      <c r="AK545" s="1">
        <v>0</v>
      </c>
      <c r="AL545" s="1">
        <v>0</v>
      </c>
      <c r="AM545" s="1">
        <v>0</v>
      </c>
      <c r="AN545" s="1">
        <v>0</v>
      </c>
      <c r="AO545" s="1">
        <v>0</v>
      </c>
      <c r="AP545" s="1">
        <v>0</v>
      </c>
      <c r="AQ545" s="1">
        <v>0</v>
      </c>
      <c r="AR545" s="2">
        <v>0</v>
      </c>
      <c r="AS545" s="2">
        <v>0</v>
      </c>
      <c r="AT545" s="2">
        <v>0</v>
      </c>
      <c r="AU545" s="2">
        <v>0</v>
      </c>
      <c r="AV545" s="2">
        <v>0</v>
      </c>
      <c r="AW545" s="2">
        <v>0</v>
      </c>
      <c r="AX545" s="2">
        <v>0</v>
      </c>
      <c r="AY545" s="2">
        <v>0</v>
      </c>
      <c r="AZ545" s="2">
        <v>0</v>
      </c>
      <c r="BA545" s="2">
        <v>0</v>
      </c>
      <c r="BB545" s="2">
        <v>0</v>
      </c>
      <c r="BC545" s="2">
        <v>0</v>
      </c>
      <c r="BD545" s="1">
        <v>4883</v>
      </c>
      <c r="BE545" s="1">
        <v>5226</v>
      </c>
      <c r="BF545" s="1">
        <v>5791</v>
      </c>
      <c r="BG545" s="1">
        <v>6943</v>
      </c>
      <c r="BH545" s="1">
        <v>5666</v>
      </c>
      <c r="BI545" s="1">
        <v>2585</v>
      </c>
      <c r="BJ545" s="1">
        <v>2234</v>
      </c>
      <c r="BK545" s="1">
        <v>3080</v>
      </c>
      <c r="BL545" s="1">
        <v>2954</v>
      </c>
      <c r="BM545" s="1">
        <v>4403</v>
      </c>
      <c r="BN545" s="1">
        <v>6060</v>
      </c>
      <c r="BO545" s="1">
        <v>6491</v>
      </c>
      <c r="BP545" s="1">
        <v>4883</v>
      </c>
      <c r="BQ545" s="1">
        <v>5226</v>
      </c>
      <c r="BR545" s="1">
        <v>5791</v>
      </c>
      <c r="BS545" s="1">
        <v>6943</v>
      </c>
      <c r="BT545" s="1">
        <v>5666</v>
      </c>
      <c r="BU545" s="1">
        <v>2585</v>
      </c>
      <c r="BV545" s="1">
        <v>2234</v>
      </c>
      <c r="BW545" s="1">
        <v>3080</v>
      </c>
      <c r="BX545" s="1">
        <v>2954</v>
      </c>
      <c r="BY545" s="1">
        <v>4403</v>
      </c>
      <c r="BZ545" s="1">
        <v>6060</v>
      </c>
      <c r="CA545" s="1">
        <v>6491</v>
      </c>
      <c r="CB545" s="1">
        <v>536.39499999999998</v>
      </c>
      <c r="CC545" s="1">
        <v>574.02300000000002</v>
      </c>
      <c r="CD545" s="1">
        <v>636.11099999999999</v>
      </c>
      <c r="CE545" s="1">
        <v>762.61599999999999</v>
      </c>
      <c r="CF545" s="1">
        <v>622.40300000000002</v>
      </c>
      <c r="CG545" s="1">
        <v>283.96499999999997</v>
      </c>
      <c r="CH545" s="1">
        <v>245.39500000000001</v>
      </c>
      <c r="CI545" s="1">
        <v>338.25900000000001</v>
      </c>
      <c r="CJ545" s="1">
        <v>324.50599999999997</v>
      </c>
      <c r="CK545" s="1">
        <v>483.66800000000001</v>
      </c>
      <c r="CL545" s="1">
        <v>665.63199999999995</v>
      </c>
      <c r="CM545" s="1">
        <v>713.02700000000004</v>
      </c>
      <c r="CN545" s="1">
        <v>0</v>
      </c>
      <c r="CO545" s="1">
        <v>0</v>
      </c>
      <c r="CP545" s="1">
        <v>56316</v>
      </c>
      <c r="CQ545" s="1">
        <v>56316</v>
      </c>
      <c r="CR545" s="1">
        <v>6186</v>
      </c>
      <c r="CS545">
        <v>2018</v>
      </c>
      <c r="CT545">
        <v>9103.7827352085351</v>
      </c>
      <c r="CV545">
        <v>0</v>
      </c>
      <c r="CW545">
        <v>0</v>
      </c>
    </row>
    <row r="546" spans="1:101">
      <c r="A546" s="100">
        <v>50312</v>
      </c>
      <c r="B546" t="s">
        <v>108</v>
      </c>
      <c r="C546" t="s">
        <v>109</v>
      </c>
      <c r="D546" t="s">
        <v>569</v>
      </c>
      <c r="E546" t="s">
        <v>467</v>
      </c>
      <c r="F546">
        <v>57280</v>
      </c>
      <c r="G546" s="103" t="s">
        <v>189</v>
      </c>
      <c r="H546" t="s">
        <v>113</v>
      </c>
      <c r="I546" t="s">
        <v>114</v>
      </c>
      <c r="J546" t="s">
        <v>8</v>
      </c>
      <c r="K546">
        <v>22</v>
      </c>
      <c r="L546">
        <v>2</v>
      </c>
      <c r="M546" t="s">
        <v>115</v>
      </c>
      <c r="N546" t="s">
        <v>235</v>
      </c>
      <c r="O546" t="s">
        <v>226</v>
      </c>
      <c r="P546" t="s">
        <v>236</v>
      </c>
      <c r="Q546" t="s">
        <v>118</v>
      </c>
      <c r="R546" t="s">
        <v>142</v>
      </c>
      <c r="S546" t="s">
        <v>8</v>
      </c>
      <c r="T546" s="1">
        <v>0</v>
      </c>
      <c r="U546" s="1">
        <v>0</v>
      </c>
      <c r="V546" s="1">
        <v>0</v>
      </c>
      <c r="W546" s="1">
        <v>0</v>
      </c>
      <c r="X546" s="1">
        <v>0</v>
      </c>
      <c r="Y546" s="1">
        <v>0</v>
      </c>
      <c r="Z546" s="1">
        <v>0</v>
      </c>
      <c r="AA546" s="1">
        <v>0</v>
      </c>
      <c r="AB546" s="1">
        <v>0</v>
      </c>
      <c r="AC546" s="1">
        <v>0</v>
      </c>
      <c r="AD546" s="1">
        <v>0</v>
      </c>
      <c r="AE546" s="1">
        <v>0</v>
      </c>
      <c r="AF546" s="1">
        <v>0</v>
      </c>
      <c r="AG546" s="1">
        <v>0</v>
      </c>
      <c r="AH546" s="1">
        <v>0</v>
      </c>
      <c r="AI546" s="1">
        <v>0</v>
      </c>
      <c r="AJ546" s="1">
        <v>0</v>
      </c>
      <c r="AK546" s="1">
        <v>0</v>
      </c>
      <c r="AL546" s="1">
        <v>0</v>
      </c>
      <c r="AM546" s="1">
        <v>0</v>
      </c>
      <c r="AN546" s="1">
        <v>0</v>
      </c>
      <c r="AO546" s="1">
        <v>0</v>
      </c>
      <c r="AP546" s="1">
        <v>0</v>
      </c>
      <c r="AQ546" s="1">
        <v>0</v>
      </c>
      <c r="AR546" s="2">
        <v>0</v>
      </c>
      <c r="AS546" s="2">
        <v>0</v>
      </c>
      <c r="AT546" s="2">
        <v>0</v>
      </c>
      <c r="AU546" s="2">
        <v>0</v>
      </c>
      <c r="AV546" s="2">
        <v>0</v>
      </c>
      <c r="AW546" s="2">
        <v>0</v>
      </c>
      <c r="AX546" s="2">
        <v>0</v>
      </c>
      <c r="AY546" s="2">
        <v>0</v>
      </c>
      <c r="AZ546" s="2">
        <v>0</v>
      </c>
      <c r="BA546" s="2">
        <v>0</v>
      </c>
      <c r="BB546" s="2">
        <v>0</v>
      </c>
      <c r="BC546" s="2">
        <v>0</v>
      </c>
      <c r="BD546" s="1">
        <v>9637</v>
      </c>
      <c r="BE546" s="1">
        <v>10313</v>
      </c>
      <c r="BF546" s="1">
        <v>11429</v>
      </c>
      <c r="BG546" s="1">
        <v>13702</v>
      </c>
      <c r="BH546" s="1">
        <v>11182</v>
      </c>
      <c r="BI546" s="1">
        <v>5102</v>
      </c>
      <c r="BJ546" s="1">
        <v>4409</v>
      </c>
      <c r="BK546" s="1">
        <v>6077</v>
      </c>
      <c r="BL546" s="1">
        <v>5830</v>
      </c>
      <c r="BM546" s="1">
        <v>8690</v>
      </c>
      <c r="BN546" s="1">
        <v>11959</v>
      </c>
      <c r="BO546" s="1">
        <v>12811</v>
      </c>
      <c r="BP546" s="1">
        <v>9637</v>
      </c>
      <c r="BQ546" s="1">
        <v>10313</v>
      </c>
      <c r="BR546" s="1">
        <v>11429</v>
      </c>
      <c r="BS546" s="1">
        <v>13702</v>
      </c>
      <c r="BT546" s="1">
        <v>11182</v>
      </c>
      <c r="BU546" s="1">
        <v>5102</v>
      </c>
      <c r="BV546" s="1">
        <v>4409</v>
      </c>
      <c r="BW546" s="1">
        <v>6077</v>
      </c>
      <c r="BX546" s="1">
        <v>5830</v>
      </c>
      <c r="BY546" s="1">
        <v>8690</v>
      </c>
      <c r="BZ546" s="1">
        <v>11959</v>
      </c>
      <c r="CA546" s="1">
        <v>12811</v>
      </c>
      <c r="CB546" s="1">
        <v>1058.566</v>
      </c>
      <c r="CC546" s="1">
        <v>1132.828</v>
      </c>
      <c r="CD546" s="1">
        <v>1255.3579999999999</v>
      </c>
      <c r="CE546" s="1">
        <v>1505.0150000000001</v>
      </c>
      <c r="CF546" s="1">
        <v>1228.306</v>
      </c>
      <c r="CG546" s="1">
        <v>560.40200000000004</v>
      </c>
      <c r="CH546" s="1">
        <v>484.28500000000003</v>
      </c>
      <c r="CI546" s="1">
        <v>667.55</v>
      </c>
      <c r="CJ546" s="1">
        <v>640.40899999999999</v>
      </c>
      <c r="CK546" s="1">
        <v>954.51400000000001</v>
      </c>
      <c r="CL546" s="1">
        <v>1313.617</v>
      </c>
      <c r="CM546" s="1">
        <v>1407.15</v>
      </c>
      <c r="CN546" s="1">
        <v>0</v>
      </c>
      <c r="CO546" s="1">
        <v>0</v>
      </c>
      <c r="CP546" s="1">
        <v>111141</v>
      </c>
      <c r="CQ546" s="1">
        <v>111141</v>
      </c>
      <c r="CR546" s="1">
        <v>12208</v>
      </c>
      <c r="CS546">
        <v>2018</v>
      </c>
      <c r="CT546">
        <v>9103.9482306684149</v>
      </c>
      <c r="CV546">
        <v>0</v>
      </c>
      <c r="CW546">
        <v>0</v>
      </c>
    </row>
    <row r="547" spans="1:101">
      <c r="A547" s="100">
        <v>50324</v>
      </c>
      <c r="B547" t="s">
        <v>108</v>
      </c>
      <c r="C547" t="s">
        <v>109</v>
      </c>
      <c r="D547" t="s">
        <v>570</v>
      </c>
      <c r="E547" t="s">
        <v>571</v>
      </c>
      <c r="F547">
        <v>36055</v>
      </c>
      <c r="G547" s="103" t="s">
        <v>189</v>
      </c>
      <c r="H547" t="s">
        <v>113</v>
      </c>
      <c r="I547" t="s">
        <v>114</v>
      </c>
      <c r="J547" t="s">
        <v>8</v>
      </c>
      <c r="K547">
        <v>22</v>
      </c>
      <c r="L547">
        <v>2</v>
      </c>
      <c r="M547" t="s">
        <v>115</v>
      </c>
      <c r="N547" t="s">
        <v>235</v>
      </c>
      <c r="O547" t="s">
        <v>226</v>
      </c>
      <c r="P547" t="s">
        <v>236</v>
      </c>
      <c r="Q547" t="s">
        <v>118</v>
      </c>
      <c r="R547" t="s">
        <v>142</v>
      </c>
      <c r="S547" t="s">
        <v>8</v>
      </c>
      <c r="T547" s="1">
        <v>0</v>
      </c>
      <c r="U547" s="1">
        <v>0</v>
      </c>
      <c r="V547" s="1">
        <v>0</v>
      </c>
      <c r="W547" s="1">
        <v>0</v>
      </c>
      <c r="X547" s="1">
        <v>0</v>
      </c>
      <c r="Y547" s="1">
        <v>0</v>
      </c>
      <c r="Z547" s="1">
        <v>0</v>
      </c>
      <c r="AA547" s="1">
        <v>0</v>
      </c>
      <c r="AB547" s="1">
        <v>0</v>
      </c>
      <c r="AC547" s="1">
        <v>0</v>
      </c>
      <c r="AD547" s="1">
        <v>0</v>
      </c>
      <c r="AE547" s="1">
        <v>0</v>
      </c>
      <c r="AF547" s="1">
        <v>0</v>
      </c>
      <c r="AG547" s="1">
        <v>0</v>
      </c>
      <c r="AH547" s="1">
        <v>0</v>
      </c>
      <c r="AI547" s="1">
        <v>0</v>
      </c>
      <c r="AJ547" s="1">
        <v>0</v>
      </c>
      <c r="AK547" s="1">
        <v>0</v>
      </c>
      <c r="AL547" s="1">
        <v>0</v>
      </c>
      <c r="AM547" s="1">
        <v>0</v>
      </c>
      <c r="AN547" s="1">
        <v>0</v>
      </c>
      <c r="AO547" s="1">
        <v>0</v>
      </c>
      <c r="AP547" s="1">
        <v>0</v>
      </c>
      <c r="AQ547" s="1">
        <v>0</v>
      </c>
      <c r="AR547" s="2">
        <v>0</v>
      </c>
      <c r="AS547" s="2">
        <v>0</v>
      </c>
      <c r="AT547" s="2">
        <v>0</v>
      </c>
      <c r="AU547" s="2">
        <v>0</v>
      </c>
      <c r="AV547" s="2">
        <v>0</v>
      </c>
      <c r="AW547" s="2">
        <v>0</v>
      </c>
      <c r="AX547" s="2">
        <v>0</v>
      </c>
      <c r="AY547" s="2">
        <v>0</v>
      </c>
      <c r="AZ547" s="2">
        <v>0</v>
      </c>
      <c r="BA547" s="2">
        <v>0</v>
      </c>
      <c r="BB547" s="2">
        <v>0</v>
      </c>
      <c r="BC547" s="2">
        <v>0</v>
      </c>
      <c r="BD547" s="1">
        <v>4651</v>
      </c>
      <c r="BE547" s="1">
        <v>4978</v>
      </c>
      <c r="BF547" s="1">
        <v>5516</v>
      </c>
      <c r="BG547" s="1">
        <v>6613</v>
      </c>
      <c r="BH547" s="1">
        <v>5397</v>
      </c>
      <c r="BI547" s="1">
        <v>2462</v>
      </c>
      <c r="BJ547" s="1">
        <v>2128</v>
      </c>
      <c r="BK547" s="1">
        <v>2933</v>
      </c>
      <c r="BL547" s="1">
        <v>2814</v>
      </c>
      <c r="BM547" s="1">
        <v>4194</v>
      </c>
      <c r="BN547" s="1">
        <v>5772</v>
      </c>
      <c r="BO547" s="1">
        <v>6183</v>
      </c>
      <c r="BP547" s="1">
        <v>4651</v>
      </c>
      <c r="BQ547" s="1">
        <v>4978</v>
      </c>
      <c r="BR547" s="1">
        <v>5516</v>
      </c>
      <c r="BS547" s="1">
        <v>6613</v>
      </c>
      <c r="BT547" s="1">
        <v>5397</v>
      </c>
      <c r="BU547" s="1">
        <v>2462</v>
      </c>
      <c r="BV547" s="1">
        <v>2128</v>
      </c>
      <c r="BW547" s="1">
        <v>2933</v>
      </c>
      <c r="BX547" s="1">
        <v>2814</v>
      </c>
      <c r="BY547" s="1">
        <v>4194</v>
      </c>
      <c r="BZ547" s="1">
        <v>5772</v>
      </c>
      <c r="CA547" s="1">
        <v>6183</v>
      </c>
      <c r="CB547" s="1">
        <v>510.90100000000001</v>
      </c>
      <c r="CC547" s="1">
        <v>546.74199999999996</v>
      </c>
      <c r="CD547" s="1">
        <v>605.87900000000002</v>
      </c>
      <c r="CE547" s="1">
        <v>726.37199999999996</v>
      </c>
      <c r="CF547" s="1">
        <v>592.822</v>
      </c>
      <c r="CG547" s="1">
        <v>270.46899999999999</v>
      </c>
      <c r="CH547" s="1">
        <v>233.733</v>
      </c>
      <c r="CI547" s="1">
        <v>322.18200000000002</v>
      </c>
      <c r="CJ547" s="1">
        <v>309.08300000000003</v>
      </c>
      <c r="CK547" s="1">
        <v>460.68099999999998</v>
      </c>
      <c r="CL547" s="1">
        <v>633.99699999999996</v>
      </c>
      <c r="CM547" s="1">
        <v>679.13900000000001</v>
      </c>
      <c r="CN547" s="1">
        <v>0</v>
      </c>
      <c r="CO547" s="1">
        <v>0</v>
      </c>
      <c r="CP547" s="1">
        <v>53641</v>
      </c>
      <c r="CQ547" s="1">
        <v>53641</v>
      </c>
      <c r="CR547" s="1">
        <v>5892</v>
      </c>
      <c r="CS547">
        <v>2018</v>
      </c>
      <c r="CT547">
        <v>9104.039375424305</v>
      </c>
      <c r="CV547">
        <v>0</v>
      </c>
      <c r="CW547">
        <v>0</v>
      </c>
    </row>
    <row r="548" spans="1:101">
      <c r="A548" s="100">
        <v>50351</v>
      </c>
      <c r="B548" t="s">
        <v>108</v>
      </c>
      <c r="C548" t="s">
        <v>109</v>
      </c>
      <c r="D548" t="s">
        <v>572</v>
      </c>
      <c r="E548" t="s">
        <v>573</v>
      </c>
      <c r="F548">
        <v>24793</v>
      </c>
      <c r="G548" s="103" t="s">
        <v>189</v>
      </c>
      <c r="H548" t="s">
        <v>113</v>
      </c>
      <c r="I548" t="s">
        <v>114</v>
      </c>
      <c r="J548" t="s">
        <v>8</v>
      </c>
      <c r="K548">
        <v>22</v>
      </c>
      <c r="L548">
        <v>2</v>
      </c>
      <c r="M548" t="s">
        <v>115</v>
      </c>
      <c r="N548" t="s">
        <v>235</v>
      </c>
      <c r="O548" t="s">
        <v>226</v>
      </c>
      <c r="P548" t="s">
        <v>236</v>
      </c>
      <c r="Q548" t="s">
        <v>118</v>
      </c>
      <c r="R548" t="s">
        <v>142</v>
      </c>
      <c r="S548" t="s">
        <v>8</v>
      </c>
      <c r="T548" s="1">
        <v>0</v>
      </c>
      <c r="U548" s="1">
        <v>0</v>
      </c>
      <c r="V548" s="1">
        <v>0</v>
      </c>
      <c r="W548" s="1">
        <v>0</v>
      </c>
      <c r="X548" s="1">
        <v>0</v>
      </c>
      <c r="Y548" s="1">
        <v>0</v>
      </c>
      <c r="Z548" s="1">
        <v>0</v>
      </c>
      <c r="AA548" s="1">
        <v>0</v>
      </c>
      <c r="AB548" s="1">
        <v>0</v>
      </c>
      <c r="AC548" s="1">
        <v>0</v>
      </c>
      <c r="AD548" s="1">
        <v>0</v>
      </c>
      <c r="AE548" s="1">
        <v>0</v>
      </c>
      <c r="AF548" s="1">
        <v>0</v>
      </c>
      <c r="AG548" s="1">
        <v>0</v>
      </c>
      <c r="AH548" s="1">
        <v>0</v>
      </c>
      <c r="AI548" s="1">
        <v>0</v>
      </c>
      <c r="AJ548" s="1">
        <v>0</v>
      </c>
      <c r="AK548" s="1">
        <v>0</v>
      </c>
      <c r="AL548" s="1">
        <v>0</v>
      </c>
      <c r="AM548" s="1">
        <v>0</v>
      </c>
      <c r="AN548" s="1">
        <v>0</v>
      </c>
      <c r="AO548" s="1">
        <v>0</v>
      </c>
      <c r="AP548" s="1">
        <v>0</v>
      </c>
      <c r="AQ548" s="1">
        <v>0</v>
      </c>
      <c r="AR548" s="2">
        <v>0</v>
      </c>
      <c r="AS548" s="2">
        <v>0</v>
      </c>
      <c r="AT548" s="2">
        <v>0</v>
      </c>
      <c r="AU548" s="2">
        <v>0</v>
      </c>
      <c r="AV548" s="2">
        <v>0</v>
      </c>
      <c r="AW548" s="2">
        <v>0</v>
      </c>
      <c r="AX548" s="2">
        <v>0</v>
      </c>
      <c r="AY548" s="2">
        <v>0</v>
      </c>
      <c r="AZ548" s="2">
        <v>0</v>
      </c>
      <c r="BA548" s="2">
        <v>0</v>
      </c>
      <c r="BB548" s="2">
        <v>0</v>
      </c>
      <c r="BC548" s="2">
        <v>0</v>
      </c>
      <c r="BD548" s="1">
        <v>11919</v>
      </c>
      <c r="BE548" s="1">
        <v>12755</v>
      </c>
      <c r="BF548" s="1">
        <v>14134</v>
      </c>
      <c r="BG548" s="1">
        <v>16945</v>
      </c>
      <c r="BH548" s="1">
        <v>13830</v>
      </c>
      <c r="BI548" s="1">
        <v>6310</v>
      </c>
      <c r="BJ548" s="1">
        <v>5453</v>
      </c>
      <c r="BK548" s="1">
        <v>7516</v>
      </c>
      <c r="BL548" s="1">
        <v>7210</v>
      </c>
      <c r="BM548" s="1">
        <v>10747</v>
      </c>
      <c r="BN548" s="1">
        <v>14790</v>
      </c>
      <c r="BO548" s="1">
        <v>15843</v>
      </c>
      <c r="BP548" s="1">
        <v>11919</v>
      </c>
      <c r="BQ548" s="1">
        <v>12755</v>
      </c>
      <c r="BR548" s="1">
        <v>14134</v>
      </c>
      <c r="BS548" s="1">
        <v>16945</v>
      </c>
      <c r="BT548" s="1">
        <v>13830</v>
      </c>
      <c r="BU548" s="1">
        <v>6310</v>
      </c>
      <c r="BV548" s="1">
        <v>5453</v>
      </c>
      <c r="BW548" s="1">
        <v>7516</v>
      </c>
      <c r="BX548" s="1">
        <v>7210</v>
      </c>
      <c r="BY548" s="1">
        <v>10747</v>
      </c>
      <c r="BZ548" s="1">
        <v>14790</v>
      </c>
      <c r="CA548" s="1">
        <v>15843</v>
      </c>
      <c r="CB548" s="1">
        <v>1309.162</v>
      </c>
      <c r="CC548" s="1">
        <v>1401.002</v>
      </c>
      <c r="CD548" s="1">
        <v>1552.539</v>
      </c>
      <c r="CE548" s="1">
        <v>1861.297</v>
      </c>
      <c r="CF548" s="1">
        <v>1519.0820000000001</v>
      </c>
      <c r="CG548" s="1">
        <v>693.06600000000003</v>
      </c>
      <c r="CH548" s="1">
        <v>598.92999999999995</v>
      </c>
      <c r="CI548" s="1">
        <v>825.57899999999995</v>
      </c>
      <c r="CJ548" s="1">
        <v>792.01300000000003</v>
      </c>
      <c r="CK548" s="1">
        <v>1180.4760000000001</v>
      </c>
      <c r="CL548" s="1">
        <v>1624.5889999999999</v>
      </c>
      <c r="CM548" s="1">
        <v>1740.2650000000001</v>
      </c>
      <c r="CN548" s="1">
        <v>0</v>
      </c>
      <c r="CO548" s="1">
        <v>0</v>
      </c>
      <c r="CP548" s="1">
        <v>137452</v>
      </c>
      <c r="CQ548" s="1">
        <v>137452</v>
      </c>
      <c r="CR548" s="1">
        <v>15098</v>
      </c>
      <c r="CS548">
        <v>2018</v>
      </c>
      <c r="CT548">
        <v>9103.9872830838522</v>
      </c>
      <c r="CV548">
        <v>0</v>
      </c>
      <c r="CW548">
        <v>0</v>
      </c>
    </row>
    <row r="549" spans="1:101">
      <c r="A549" s="100">
        <v>50353</v>
      </c>
      <c r="B549" t="s">
        <v>108</v>
      </c>
      <c r="C549" t="s">
        <v>109</v>
      </c>
      <c r="D549" t="s">
        <v>574</v>
      </c>
      <c r="E549" t="s">
        <v>573</v>
      </c>
      <c r="F549">
        <v>24793</v>
      </c>
      <c r="G549" s="103" t="s">
        <v>189</v>
      </c>
      <c r="H549" t="s">
        <v>113</v>
      </c>
      <c r="I549" t="s">
        <v>114</v>
      </c>
      <c r="J549" t="s">
        <v>8</v>
      </c>
      <c r="K549">
        <v>22</v>
      </c>
      <c r="L549">
        <v>2</v>
      </c>
      <c r="M549" t="s">
        <v>115</v>
      </c>
      <c r="N549" t="s">
        <v>235</v>
      </c>
      <c r="O549" t="s">
        <v>226</v>
      </c>
      <c r="P549" t="s">
        <v>236</v>
      </c>
      <c r="Q549" t="s">
        <v>118</v>
      </c>
      <c r="R549" t="s">
        <v>142</v>
      </c>
      <c r="S549" t="s">
        <v>8</v>
      </c>
      <c r="T549" s="1">
        <v>0</v>
      </c>
      <c r="U549" s="1">
        <v>0</v>
      </c>
      <c r="V549" s="1">
        <v>0</v>
      </c>
      <c r="W549" s="1">
        <v>0</v>
      </c>
      <c r="X549" s="1">
        <v>0</v>
      </c>
      <c r="Y549" s="1">
        <v>0</v>
      </c>
      <c r="Z549" s="1">
        <v>0</v>
      </c>
      <c r="AA549" s="1">
        <v>0</v>
      </c>
      <c r="AB549" s="1">
        <v>0</v>
      </c>
      <c r="AC549" s="1">
        <v>0</v>
      </c>
      <c r="AD549" s="1">
        <v>0</v>
      </c>
      <c r="AE549" s="1">
        <v>0</v>
      </c>
      <c r="AF549" s="1">
        <v>0</v>
      </c>
      <c r="AG549" s="1">
        <v>0</v>
      </c>
      <c r="AH549" s="1">
        <v>0</v>
      </c>
      <c r="AI549" s="1">
        <v>0</v>
      </c>
      <c r="AJ549" s="1">
        <v>0</v>
      </c>
      <c r="AK549" s="1">
        <v>0</v>
      </c>
      <c r="AL549" s="1">
        <v>0</v>
      </c>
      <c r="AM549" s="1">
        <v>0</v>
      </c>
      <c r="AN549" s="1">
        <v>0</v>
      </c>
      <c r="AO549" s="1">
        <v>0</v>
      </c>
      <c r="AP549" s="1">
        <v>0</v>
      </c>
      <c r="AQ549" s="1">
        <v>0</v>
      </c>
      <c r="AR549" s="2">
        <v>0</v>
      </c>
      <c r="AS549" s="2">
        <v>0</v>
      </c>
      <c r="AT549" s="2">
        <v>0</v>
      </c>
      <c r="AU549" s="2">
        <v>0</v>
      </c>
      <c r="AV549" s="2">
        <v>0</v>
      </c>
      <c r="AW549" s="2">
        <v>0</v>
      </c>
      <c r="AX549" s="2">
        <v>0</v>
      </c>
      <c r="AY549" s="2">
        <v>0</v>
      </c>
      <c r="AZ549" s="2">
        <v>0</v>
      </c>
      <c r="BA549" s="2">
        <v>0</v>
      </c>
      <c r="BB549" s="2">
        <v>0</v>
      </c>
      <c r="BC549" s="2">
        <v>0</v>
      </c>
      <c r="BD549" s="1">
        <v>14139</v>
      </c>
      <c r="BE549" s="1">
        <v>15131</v>
      </c>
      <c r="BF549" s="1">
        <v>16768</v>
      </c>
      <c r="BG549" s="1">
        <v>20102</v>
      </c>
      <c r="BH549" s="1">
        <v>16406</v>
      </c>
      <c r="BI549" s="1">
        <v>7485</v>
      </c>
      <c r="BJ549" s="1">
        <v>6469</v>
      </c>
      <c r="BK549" s="1">
        <v>8916</v>
      </c>
      <c r="BL549" s="1">
        <v>8554</v>
      </c>
      <c r="BM549" s="1">
        <v>12749</v>
      </c>
      <c r="BN549" s="1">
        <v>17546</v>
      </c>
      <c r="BO549" s="1">
        <v>18795</v>
      </c>
      <c r="BP549" s="1">
        <v>14139</v>
      </c>
      <c r="BQ549" s="1">
        <v>15131</v>
      </c>
      <c r="BR549" s="1">
        <v>16768</v>
      </c>
      <c r="BS549" s="1">
        <v>20102</v>
      </c>
      <c r="BT549" s="1">
        <v>16406</v>
      </c>
      <c r="BU549" s="1">
        <v>7485</v>
      </c>
      <c r="BV549" s="1">
        <v>6469</v>
      </c>
      <c r="BW549" s="1">
        <v>8916</v>
      </c>
      <c r="BX549" s="1">
        <v>8554</v>
      </c>
      <c r="BY549" s="1">
        <v>12749</v>
      </c>
      <c r="BZ549" s="1">
        <v>17546</v>
      </c>
      <c r="CA549" s="1">
        <v>18795</v>
      </c>
      <c r="CB549" s="1">
        <v>1553.08</v>
      </c>
      <c r="CC549" s="1">
        <v>1662.0309999999999</v>
      </c>
      <c r="CD549" s="1">
        <v>1841.8009999999999</v>
      </c>
      <c r="CE549" s="1">
        <v>2208.0859999999998</v>
      </c>
      <c r="CF549" s="1">
        <v>1802.1120000000001</v>
      </c>
      <c r="CG549" s="1">
        <v>822.19600000000003</v>
      </c>
      <c r="CH549" s="1">
        <v>710.52</v>
      </c>
      <c r="CI549" s="1">
        <v>979.39700000000005</v>
      </c>
      <c r="CJ549" s="1">
        <v>939.57799999999997</v>
      </c>
      <c r="CK549" s="1">
        <v>1400.4179999999999</v>
      </c>
      <c r="CL549" s="1">
        <v>1927.277</v>
      </c>
      <c r="CM549" s="1">
        <v>2064.5039999999999</v>
      </c>
      <c r="CN549" s="1">
        <v>0</v>
      </c>
      <c r="CO549" s="1">
        <v>0</v>
      </c>
      <c r="CP549" s="1">
        <v>163060</v>
      </c>
      <c r="CQ549" s="1">
        <v>163060</v>
      </c>
      <c r="CR549" s="1">
        <v>17911</v>
      </c>
      <c r="CS549">
        <v>2018</v>
      </c>
      <c r="CT549">
        <v>9103.902629668919</v>
      </c>
      <c r="CV549">
        <v>0</v>
      </c>
      <c r="CW549">
        <v>0</v>
      </c>
    </row>
    <row r="550" spans="1:101">
      <c r="A550" s="100">
        <v>50384</v>
      </c>
      <c r="B550" t="s">
        <v>108</v>
      </c>
      <c r="C550" t="s">
        <v>109</v>
      </c>
      <c r="D550" t="s">
        <v>576</v>
      </c>
      <c r="E550" t="s">
        <v>467</v>
      </c>
      <c r="F550">
        <v>57280</v>
      </c>
      <c r="G550" s="103" t="s">
        <v>189</v>
      </c>
      <c r="H550" t="s">
        <v>113</v>
      </c>
      <c r="I550" t="s">
        <v>114</v>
      </c>
      <c r="J550" t="s">
        <v>8</v>
      </c>
      <c r="K550">
        <v>22</v>
      </c>
      <c r="L550">
        <v>2</v>
      </c>
      <c r="M550" t="s">
        <v>115</v>
      </c>
      <c r="N550" t="s">
        <v>235</v>
      </c>
      <c r="O550" t="s">
        <v>226</v>
      </c>
      <c r="P550" t="s">
        <v>236</v>
      </c>
      <c r="Q550" t="s">
        <v>118</v>
      </c>
      <c r="R550" t="s">
        <v>142</v>
      </c>
      <c r="S550" t="s">
        <v>8</v>
      </c>
      <c r="T550" s="1">
        <v>0</v>
      </c>
      <c r="U550" s="1">
        <v>0</v>
      </c>
      <c r="V550" s="1">
        <v>0</v>
      </c>
      <c r="W550" s="1">
        <v>0</v>
      </c>
      <c r="X550" s="1">
        <v>0</v>
      </c>
      <c r="Y550" s="1">
        <v>0</v>
      </c>
      <c r="Z550" s="1">
        <v>0</v>
      </c>
      <c r="AA550" s="1">
        <v>0</v>
      </c>
      <c r="AB550" s="1">
        <v>0</v>
      </c>
      <c r="AC550" s="1">
        <v>0</v>
      </c>
      <c r="AD550" s="1">
        <v>0</v>
      </c>
      <c r="AE550" s="1">
        <v>0</v>
      </c>
      <c r="AF550" s="1">
        <v>0</v>
      </c>
      <c r="AG550" s="1">
        <v>0</v>
      </c>
      <c r="AH550" s="1">
        <v>0</v>
      </c>
      <c r="AI550" s="1">
        <v>0</v>
      </c>
      <c r="AJ550" s="1">
        <v>0</v>
      </c>
      <c r="AK550" s="1">
        <v>0</v>
      </c>
      <c r="AL550" s="1">
        <v>0</v>
      </c>
      <c r="AM550" s="1">
        <v>0</v>
      </c>
      <c r="AN550" s="1">
        <v>0</v>
      </c>
      <c r="AO550" s="1">
        <v>0</v>
      </c>
      <c r="AP550" s="1">
        <v>0</v>
      </c>
      <c r="AQ550" s="1">
        <v>0</v>
      </c>
      <c r="AR550" s="2">
        <v>0</v>
      </c>
      <c r="AS550" s="2">
        <v>0</v>
      </c>
      <c r="AT550" s="2">
        <v>0</v>
      </c>
      <c r="AU550" s="2">
        <v>0</v>
      </c>
      <c r="AV550" s="2">
        <v>0</v>
      </c>
      <c r="AW550" s="2">
        <v>0</v>
      </c>
      <c r="AX550" s="2">
        <v>0</v>
      </c>
      <c r="AY550" s="2">
        <v>0</v>
      </c>
      <c r="AZ550" s="2">
        <v>0</v>
      </c>
      <c r="BA550" s="2">
        <v>0</v>
      </c>
      <c r="BB550" s="2">
        <v>0</v>
      </c>
      <c r="BC550" s="2">
        <v>0</v>
      </c>
      <c r="BD550" s="1">
        <v>10442</v>
      </c>
      <c r="BE550" s="1">
        <v>11174</v>
      </c>
      <c r="BF550" s="1">
        <v>12383</v>
      </c>
      <c r="BG550" s="1">
        <v>14845</v>
      </c>
      <c r="BH550" s="1">
        <v>12116</v>
      </c>
      <c r="BI550" s="1">
        <v>5528</v>
      </c>
      <c r="BJ550" s="1">
        <v>4777</v>
      </c>
      <c r="BK550" s="1">
        <v>6585</v>
      </c>
      <c r="BL550" s="1">
        <v>6317</v>
      </c>
      <c r="BM550" s="1">
        <v>9415</v>
      </c>
      <c r="BN550" s="1">
        <v>12957</v>
      </c>
      <c r="BO550" s="1">
        <v>13880</v>
      </c>
      <c r="BP550" s="1">
        <v>10442</v>
      </c>
      <c r="BQ550" s="1">
        <v>11174</v>
      </c>
      <c r="BR550" s="1">
        <v>12383</v>
      </c>
      <c r="BS550" s="1">
        <v>14845</v>
      </c>
      <c r="BT550" s="1">
        <v>12116</v>
      </c>
      <c r="BU550" s="1">
        <v>5528</v>
      </c>
      <c r="BV550" s="1">
        <v>4777</v>
      </c>
      <c r="BW550" s="1">
        <v>6585</v>
      </c>
      <c r="BX550" s="1">
        <v>6317</v>
      </c>
      <c r="BY550" s="1">
        <v>9415</v>
      </c>
      <c r="BZ550" s="1">
        <v>12957</v>
      </c>
      <c r="CA550" s="1">
        <v>13880</v>
      </c>
      <c r="CB550" s="1">
        <v>1146.9269999999999</v>
      </c>
      <c r="CC550" s="1">
        <v>1227.385</v>
      </c>
      <c r="CD550" s="1">
        <v>1360.1420000000001</v>
      </c>
      <c r="CE550" s="1">
        <v>1630.6379999999999</v>
      </c>
      <c r="CF550" s="1">
        <v>1330.8320000000001</v>
      </c>
      <c r="CG550" s="1">
        <v>607.17899999999997</v>
      </c>
      <c r="CH550" s="1">
        <v>524.70799999999997</v>
      </c>
      <c r="CI550" s="1">
        <v>723.27</v>
      </c>
      <c r="CJ550" s="1">
        <v>693.86400000000003</v>
      </c>
      <c r="CK550" s="1">
        <v>1034.1869999999999</v>
      </c>
      <c r="CL550" s="1">
        <v>1423.2639999999999</v>
      </c>
      <c r="CM550" s="1">
        <v>1524.604</v>
      </c>
      <c r="CN550" s="1">
        <v>0</v>
      </c>
      <c r="CO550" s="1">
        <v>0</v>
      </c>
      <c r="CP550" s="1">
        <v>120419</v>
      </c>
      <c r="CQ550" s="1">
        <v>120419</v>
      </c>
      <c r="CR550" s="1">
        <v>13227</v>
      </c>
      <c r="CS550">
        <v>2018</v>
      </c>
      <c r="CT550">
        <v>9104.029636349891</v>
      </c>
      <c r="CV550">
        <v>0</v>
      </c>
      <c r="CW550">
        <v>0</v>
      </c>
    </row>
    <row r="551" spans="1:101">
      <c r="A551" s="100">
        <v>50414</v>
      </c>
      <c r="B551" t="s">
        <v>108</v>
      </c>
      <c r="C551" t="s">
        <v>109</v>
      </c>
      <c r="D551" t="s">
        <v>580</v>
      </c>
      <c r="E551" t="s">
        <v>573</v>
      </c>
      <c r="F551">
        <v>24793</v>
      </c>
      <c r="G551" s="103" t="s">
        <v>189</v>
      </c>
      <c r="H551" t="s">
        <v>113</v>
      </c>
      <c r="I551" t="s">
        <v>114</v>
      </c>
      <c r="J551" t="s">
        <v>8</v>
      </c>
      <c r="K551">
        <v>22</v>
      </c>
      <c r="L551">
        <v>2</v>
      </c>
      <c r="M551" t="s">
        <v>115</v>
      </c>
      <c r="N551" t="s">
        <v>235</v>
      </c>
      <c r="O551" t="s">
        <v>226</v>
      </c>
      <c r="P551" t="s">
        <v>236</v>
      </c>
      <c r="Q551" t="s">
        <v>118</v>
      </c>
      <c r="R551" t="s">
        <v>142</v>
      </c>
      <c r="S551" t="s">
        <v>8</v>
      </c>
      <c r="T551" s="1">
        <v>0</v>
      </c>
      <c r="U551" s="1">
        <v>0</v>
      </c>
      <c r="V551" s="1">
        <v>0</v>
      </c>
      <c r="W551" s="1">
        <v>0</v>
      </c>
      <c r="X551" s="1">
        <v>0</v>
      </c>
      <c r="Y551" s="1">
        <v>0</v>
      </c>
      <c r="Z551" s="1">
        <v>0</v>
      </c>
      <c r="AA551" s="1">
        <v>0</v>
      </c>
      <c r="AB551" s="1">
        <v>0</v>
      </c>
      <c r="AC551" s="1">
        <v>0</v>
      </c>
      <c r="AD551" s="1">
        <v>0</v>
      </c>
      <c r="AE551" s="1">
        <v>0</v>
      </c>
      <c r="AF551" s="1">
        <v>0</v>
      </c>
      <c r="AG551" s="1">
        <v>0</v>
      </c>
      <c r="AH551" s="1">
        <v>0</v>
      </c>
      <c r="AI551" s="1">
        <v>0</v>
      </c>
      <c r="AJ551" s="1">
        <v>0</v>
      </c>
      <c r="AK551" s="1">
        <v>0</v>
      </c>
      <c r="AL551" s="1">
        <v>0</v>
      </c>
      <c r="AM551" s="1">
        <v>0</v>
      </c>
      <c r="AN551" s="1">
        <v>0</v>
      </c>
      <c r="AO551" s="1">
        <v>0</v>
      </c>
      <c r="AP551" s="1">
        <v>0</v>
      </c>
      <c r="AQ551" s="1">
        <v>0</v>
      </c>
      <c r="AR551" s="2">
        <v>0</v>
      </c>
      <c r="AS551" s="2">
        <v>0</v>
      </c>
      <c r="AT551" s="2">
        <v>0</v>
      </c>
      <c r="AU551" s="2">
        <v>0</v>
      </c>
      <c r="AV551" s="2">
        <v>0</v>
      </c>
      <c r="AW551" s="2">
        <v>0</v>
      </c>
      <c r="AX551" s="2">
        <v>0</v>
      </c>
      <c r="AY551" s="2">
        <v>0</v>
      </c>
      <c r="AZ551" s="2">
        <v>0</v>
      </c>
      <c r="BA551" s="2">
        <v>0</v>
      </c>
      <c r="BB551" s="2">
        <v>0</v>
      </c>
      <c r="BC551" s="2">
        <v>0</v>
      </c>
      <c r="BD551" s="1">
        <v>14483</v>
      </c>
      <c r="BE551" s="1">
        <v>15499</v>
      </c>
      <c r="BF551" s="1">
        <v>17175</v>
      </c>
      <c r="BG551" s="1">
        <v>20591</v>
      </c>
      <c r="BH551" s="1">
        <v>16805</v>
      </c>
      <c r="BI551" s="1">
        <v>7667</v>
      </c>
      <c r="BJ551" s="1">
        <v>6626</v>
      </c>
      <c r="BK551" s="1">
        <v>9133</v>
      </c>
      <c r="BL551" s="1">
        <v>8762</v>
      </c>
      <c r="BM551" s="1">
        <v>13059</v>
      </c>
      <c r="BN551" s="1">
        <v>17972</v>
      </c>
      <c r="BO551" s="1">
        <v>19252</v>
      </c>
      <c r="BP551" s="1">
        <v>14483</v>
      </c>
      <c r="BQ551" s="1">
        <v>15499</v>
      </c>
      <c r="BR551" s="1">
        <v>17175</v>
      </c>
      <c r="BS551" s="1">
        <v>20591</v>
      </c>
      <c r="BT551" s="1">
        <v>16805</v>
      </c>
      <c r="BU551" s="1">
        <v>7667</v>
      </c>
      <c r="BV551" s="1">
        <v>6626</v>
      </c>
      <c r="BW551" s="1">
        <v>9133</v>
      </c>
      <c r="BX551" s="1">
        <v>8762</v>
      </c>
      <c r="BY551" s="1">
        <v>13059</v>
      </c>
      <c r="BZ551" s="1">
        <v>17972</v>
      </c>
      <c r="CA551" s="1">
        <v>19252</v>
      </c>
      <c r="CB551" s="1">
        <v>1590.798</v>
      </c>
      <c r="CC551" s="1">
        <v>1702.3969999999999</v>
      </c>
      <c r="CD551" s="1">
        <v>1886.5329999999999</v>
      </c>
      <c r="CE551" s="1">
        <v>2261.7139999999999</v>
      </c>
      <c r="CF551" s="1">
        <v>1845.8789999999999</v>
      </c>
      <c r="CG551" s="1">
        <v>842.16399999999999</v>
      </c>
      <c r="CH551" s="1">
        <v>727.77700000000004</v>
      </c>
      <c r="CI551" s="1">
        <v>1003.184</v>
      </c>
      <c r="CJ551" s="1">
        <v>962.39700000000005</v>
      </c>
      <c r="CK551" s="1">
        <v>1434.4290000000001</v>
      </c>
      <c r="CL551" s="1">
        <v>1974.0840000000001</v>
      </c>
      <c r="CM551" s="1">
        <v>2114.6439999999998</v>
      </c>
      <c r="CN551" s="1">
        <v>0</v>
      </c>
      <c r="CO551" s="1">
        <v>0</v>
      </c>
      <c r="CP551" s="1">
        <v>167024</v>
      </c>
      <c r="CQ551" s="1">
        <v>167024</v>
      </c>
      <c r="CR551" s="1">
        <v>18346</v>
      </c>
      <c r="CS551">
        <v>2018</v>
      </c>
      <c r="CT551">
        <v>9104.109887713943</v>
      </c>
      <c r="CV551">
        <v>0</v>
      </c>
      <c r="CW551">
        <v>0</v>
      </c>
    </row>
    <row r="552" spans="1:101">
      <c r="A552" s="100">
        <v>50447</v>
      </c>
      <c r="B552" t="s">
        <v>122</v>
      </c>
      <c r="C552" t="s">
        <v>109</v>
      </c>
      <c r="D552" t="s">
        <v>581</v>
      </c>
      <c r="E552" t="s">
        <v>582</v>
      </c>
      <c r="F552">
        <v>16721</v>
      </c>
      <c r="G552" s="103" t="s">
        <v>174</v>
      </c>
      <c r="H552" t="s">
        <v>113</v>
      </c>
      <c r="I552" t="s">
        <v>114</v>
      </c>
      <c r="J552" t="s">
        <v>8</v>
      </c>
      <c r="K552">
        <v>322122</v>
      </c>
      <c r="L552">
        <v>7</v>
      </c>
      <c r="M552" t="s">
        <v>207</v>
      </c>
      <c r="N552" t="s">
        <v>235</v>
      </c>
      <c r="O552" t="s">
        <v>226</v>
      </c>
      <c r="P552" t="s">
        <v>236</v>
      </c>
      <c r="Q552" t="s">
        <v>118</v>
      </c>
      <c r="R552" t="s">
        <v>142</v>
      </c>
      <c r="S552" t="s">
        <v>8</v>
      </c>
      <c r="T552" s="1">
        <v>0</v>
      </c>
      <c r="U552" s="1">
        <v>0</v>
      </c>
      <c r="V552" s="1">
        <v>0</v>
      </c>
      <c r="W552" s="1">
        <v>0</v>
      </c>
      <c r="X552" s="1">
        <v>0</v>
      </c>
      <c r="Y552" s="1">
        <v>0</v>
      </c>
      <c r="Z552" s="1">
        <v>0</v>
      </c>
      <c r="AA552" s="1">
        <v>0</v>
      </c>
      <c r="AB552" s="1">
        <v>0</v>
      </c>
      <c r="AC552" s="1">
        <v>0</v>
      </c>
      <c r="AD552" s="1">
        <v>0</v>
      </c>
      <c r="AE552" s="1">
        <v>0</v>
      </c>
      <c r="AF552" s="1">
        <v>0</v>
      </c>
      <c r="AG552" s="1">
        <v>0</v>
      </c>
      <c r="AH552" s="1">
        <v>0</v>
      </c>
      <c r="AI552" s="1">
        <v>0</v>
      </c>
      <c r="AJ552" s="1">
        <v>0</v>
      </c>
      <c r="AK552" s="1">
        <v>0</v>
      </c>
      <c r="AL552" s="1">
        <v>0</v>
      </c>
      <c r="AM552" s="1">
        <v>0</v>
      </c>
      <c r="AN552" s="1">
        <v>0</v>
      </c>
      <c r="AO552" s="1">
        <v>0</v>
      </c>
      <c r="AP552" s="1">
        <v>0</v>
      </c>
      <c r="AQ552" s="1">
        <v>0</v>
      </c>
      <c r="AR552" s="2">
        <v>0</v>
      </c>
      <c r="AS552" s="2">
        <v>0</v>
      </c>
      <c r="AT552" s="2">
        <v>0</v>
      </c>
      <c r="AU552" s="2">
        <v>0</v>
      </c>
      <c r="AV552" s="2">
        <v>0</v>
      </c>
      <c r="AW552" s="2">
        <v>0</v>
      </c>
      <c r="AX552" s="2">
        <v>0</v>
      </c>
      <c r="AY552" s="2">
        <v>0</v>
      </c>
      <c r="AZ552" s="2">
        <v>0</v>
      </c>
      <c r="BA552" s="2">
        <v>0</v>
      </c>
      <c r="BB552" s="2">
        <v>0</v>
      </c>
      <c r="BC552" s="2">
        <v>0</v>
      </c>
      <c r="BD552" s="1">
        <v>25304</v>
      </c>
      <c r="BE552" s="1">
        <v>27079</v>
      </c>
      <c r="BF552" s="1">
        <v>30008</v>
      </c>
      <c r="BG552" s="1">
        <v>35976</v>
      </c>
      <c r="BH552" s="1">
        <v>29361</v>
      </c>
      <c r="BI552" s="1">
        <v>13396</v>
      </c>
      <c r="BJ552" s="1">
        <v>11576</v>
      </c>
      <c r="BK552" s="1">
        <v>15957</v>
      </c>
      <c r="BL552" s="1">
        <v>15308</v>
      </c>
      <c r="BM552" s="1">
        <v>22817</v>
      </c>
      <c r="BN552" s="1">
        <v>31401</v>
      </c>
      <c r="BO552" s="1">
        <v>33636</v>
      </c>
      <c r="BP552" s="1">
        <v>25304</v>
      </c>
      <c r="BQ552" s="1">
        <v>27079</v>
      </c>
      <c r="BR552" s="1">
        <v>30008</v>
      </c>
      <c r="BS552" s="1">
        <v>35976</v>
      </c>
      <c r="BT552" s="1">
        <v>29361</v>
      </c>
      <c r="BU552" s="1">
        <v>13396</v>
      </c>
      <c r="BV552" s="1">
        <v>11576</v>
      </c>
      <c r="BW552" s="1">
        <v>15957</v>
      </c>
      <c r="BX552" s="1">
        <v>15308</v>
      </c>
      <c r="BY552" s="1">
        <v>22817</v>
      </c>
      <c r="BZ552" s="1">
        <v>31401</v>
      </c>
      <c r="CA552" s="1">
        <v>33636</v>
      </c>
      <c r="CB552" s="1">
        <v>2779.433</v>
      </c>
      <c r="CC552" s="1">
        <v>2974.415</v>
      </c>
      <c r="CD552" s="1">
        <v>3296.1370000000002</v>
      </c>
      <c r="CE552" s="1">
        <v>3951.65</v>
      </c>
      <c r="CF552" s="1">
        <v>3225.107</v>
      </c>
      <c r="CG552" s="1">
        <v>1471.423</v>
      </c>
      <c r="CH552" s="1">
        <v>1271.566</v>
      </c>
      <c r="CI552" s="1">
        <v>1752.7550000000001</v>
      </c>
      <c r="CJ552" s="1">
        <v>1681.4939999999999</v>
      </c>
      <c r="CK552" s="1">
        <v>2506.2240000000002</v>
      </c>
      <c r="CL552" s="1">
        <v>3449.105</v>
      </c>
      <c r="CM552" s="1">
        <v>3694.6909999999998</v>
      </c>
      <c r="CN552" s="1">
        <v>0</v>
      </c>
      <c r="CO552" s="1">
        <v>0</v>
      </c>
      <c r="CP552" s="1">
        <v>291819</v>
      </c>
      <c r="CQ552" s="1">
        <v>291819</v>
      </c>
      <c r="CR552" s="1">
        <v>32054</v>
      </c>
      <c r="CS552">
        <v>2018</v>
      </c>
      <c r="CT552">
        <v>9103.9807824296495</v>
      </c>
      <c r="CV552">
        <v>0</v>
      </c>
      <c r="CW552">
        <v>0</v>
      </c>
    </row>
    <row r="553" spans="1:101">
      <c r="A553" s="100">
        <v>50539</v>
      </c>
      <c r="B553" t="s">
        <v>108</v>
      </c>
      <c r="C553" t="s">
        <v>109</v>
      </c>
      <c r="D553" t="s">
        <v>583</v>
      </c>
      <c r="E553" t="s">
        <v>583</v>
      </c>
      <c r="F553">
        <v>1966</v>
      </c>
      <c r="G553" s="103" t="s">
        <v>273</v>
      </c>
      <c r="H553" t="s">
        <v>113</v>
      </c>
      <c r="I553" t="s">
        <v>114</v>
      </c>
      <c r="J553" t="s">
        <v>8</v>
      </c>
      <c r="K553">
        <v>22</v>
      </c>
      <c r="L553">
        <v>2</v>
      </c>
      <c r="M553" t="s">
        <v>115</v>
      </c>
      <c r="N553" t="s">
        <v>235</v>
      </c>
      <c r="O553" t="s">
        <v>226</v>
      </c>
      <c r="P553" t="s">
        <v>236</v>
      </c>
      <c r="Q553" t="s">
        <v>118</v>
      </c>
      <c r="R553" t="s">
        <v>142</v>
      </c>
      <c r="S553" t="s">
        <v>8</v>
      </c>
      <c r="T553" s="1">
        <v>0</v>
      </c>
      <c r="U553" s="1">
        <v>0</v>
      </c>
      <c r="V553" s="1">
        <v>0</v>
      </c>
      <c r="W553" s="1">
        <v>0</v>
      </c>
      <c r="X553" s="1">
        <v>0</v>
      </c>
      <c r="Y553" s="1">
        <v>0</v>
      </c>
      <c r="Z553" s="1">
        <v>0</v>
      </c>
      <c r="AA553" s="1">
        <v>0</v>
      </c>
      <c r="AB553" s="1">
        <v>0</v>
      </c>
      <c r="AC553" s="1">
        <v>0</v>
      </c>
      <c r="AD553" s="1">
        <v>0</v>
      </c>
      <c r="AE553" s="1">
        <v>0</v>
      </c>
      <c r="AF553" s="1">
        <v>0</v>
      </c>
      <c r="AG553" s="1">
        <v>0</v>
      </c>
      <c r="AH553" s="1">
        <v>0</v>
      </c>
      <c r="AI553" s="1">
        <v>0</v>
      </c>
      <c r="AJ553" s="1">
        <v>0</v>
      </c>
      <c r="AK553" s="1">
        <v>0</v>
      </c>
      <c r="AL553" s="1">
        <v>0</v>
      </c>
      <c r="AM553" s="1">
        <v>0</v>
      </c>
      <c r="AN553" s="1">
        <v>0</v>
      </c>
      <c r="AO553" s="1">
        <v>0</v>
      </c>
      <c r="AP553" s="1">
        <v>0</v>
      </c>
      <c r="AQ553" s="1">
        <v>0</v>
      </c>
      <c r="AR553" s="2">
        <v>0</v>
      </c>
      <c r="AS553" s="2">
        <v>0</v>
      </c>
      <c r="AT553" s="2">
        <v>0</v>
      </c>
      <c r="AU553" s="2">
        <v>0</v>
      </c>
      <c r="AV553" s="2">
        <v>0</v>
      </c>
      <c r="AW553" s="2">
        <v>0</v>
      </c>
      <c r="AX553" s="2">
        <v>0</v>
      </c>
      <c r="AY553" s="2">
        <v>0</v>
      </c>
      <c r="AZ553" s="2">
        <v>0</v>
      </c>
      <c r="BA553" s="2">
        <v>0</v>
      </c>
      <c r="BB553" s="2">
        <v>0</v>
      </c>
      <c r="BC553" s="2">
        <v>0</v>
      </c>
      <c r="BD553" s="1">
        <v>2899</v>
      </c>
      <c r="BE553" s="1">
        <v>3102</v>
      </c>
      <c r="BF553" s="1">
        <v>3438</v>
      </c>
      <c r="BG553" s="1">
        <v>4121</v>
      </c>
      <c r="BH553" s="1">
        <v>3364</v>
      </c>
      <c r="BI553" s="1">
        <v>1535</v>
      </c>
      <c r="BJ553" s="1">
        <v>1326</v>
      </c>
      <c r="BK553" s="1">
        <v>1828</v>
      </c>
      <c r="BL553" s="1">
        <v>1754</v>
      </c>
      <c r="BM553" s="1">
        <v>2614</v>
      </c>
      <c r="BN553" s="1">
        <v>3597</v>
      </c>
      <c r="BO553" s="1">
        <v>3853</v>
      </c>
      <c r="BP553" s="1">
        <v>2899</v>
      </c>
      <c r="BQ553" s="1">
        <v>3102</v>
      </c>
      <c r="BR553" s="1">
        <v>3438</v>
      </c>
      <c r="BS553" s="1">
        <v>4121</v>
      </c>
      <c r="BT553" s="1">
        <v>3364</v>
      </c>
      <c r="BU553" s="1">
        <v>1535</v>
      </c>
      <c r="BV553" s="1">
        <v>1326</v>
      </c>
      <c r="BW553" s="1">
        <v>1828</v>
      </c>
      <c r="BX553" s="1">
        <v>1754</v>
      </c>
      <c r="BY553" s="1">
        <v>2614</v>
      </c>
      <c r="BZ553" s="1">
        <v>3597</v>
      </c>
      <c r="CA553" s="1">
        <v>3853</v>
      </c>
      <c r="CB553" s="1">
        <v>318.40300000000002</v>
      </c>
      <c r="CC553" s="1">
        <v>340.73899999999998</v>
      </c>
      <c r="CD553" s="1">
        <v>377.59399999999999</v>
      </c>
      <c r="CE553" s="1">
        <v>452.68799999999999</v>
      </c>
      <c r="CF553" s="1">
        <v>369.45800000000003</v>
      </c>
      <c r="CG553" s="1">
        <v>168.56100000000001</v>
      </c>
      <c r="CH553" s="1">
        <v>145.666</v>
      </c>
      <c r="CI553" s="1">
        <v>200.79</v>
      </c>
      <c r="CJ553" s="1">
        <v>192.626</v>
      </c>
      <c r="CK553" s="1">
        <v>287.10500000000002</v>
      </c>
      <c r="CL553" s="1">
        <v>395.11799999999999</v>
      </c>
      <c r="CM553" s="1">
        <v>423.25200000000001</v>
      </c>
      <c r="CN553" s="1">
        <v>0</v>
      </c>
      <c r="CO553" s="1">
        <v>0</v>
      </c>
      <c r="CP553" s="1">
        <v>33431</v>
      </c>
      <c r="CQ553" s="1">
        <v>33431</v>
      </c>
      <c r="CR553" s="1">
        <v>3672</v>
      </c>
      <c r="CS553">
        <v>2018</v>
      </c>
      <c r="CT553">
        <v>9104.3028322440096</v>
      </c>
      <c r="CV553">
        <v>0</v>
      </c>
      <c r="CW553">
        <v>0</v>
      </c>
    </row>
    <row r="554" spans="1:101">
      <c r="A554" s="100">
        <v>50545</v>
      </c>
      <c r="B554" t="s">
        <v>108</v>
      </c>
      <c r="C554" t="s">
        <v>109</v>
      </c>
      <c r="D554" t="s">
        <v>584</v>
      </c>
      <c r="E554" t="s">
        <v>585</v>
      </c>
      <c r="F554">
        <v>23576</v>
      </c>
      <c r="G554" s="103" t="s">
        <v>112</v>
      </c>
      <c r="H554" t="s">
        <v>113</v>
      </c>
      <c r="I554" t="s">
        <v>114</v>
      </c>
      <c r="J554" t="s">
        <v>8</v>
      </c>
      <c r="K554">
        <v>22</v>
      </c>
      <c r="L554">
        <v>2</v>
      </c>
      <c r="M554" t="s">
        <v>115</v>
      </c>
      <c r="N554" t="s">
        <v>235</v>
      </c>
      <c r="O554" t="s">
        <v>226</v>
      </c>
      <c r="P554" t="s">
        <v>236</v>
      </c>
      <c r="Q554" t="s">
        <v>118</v>
      </c>
      <c r="R554" t="s">
        <v>142</v>
      </c>
      <c r="S554" t="s">
        <v>8</v>
      </c>
      <c r="T554" s="1">
        <v>0</v>
      </c>
      <c r="U554" s="1">
        <v>0</v>
      </c>
      <c r="V554" s="1">
        <v>0</v>
      </c>
      <c r="W554" s="1">
        <v>0</v>
      </c>
      <c r="X554" s="1">
        <v>0</v>
      </c>
      <c r="Y554" s="1">
        <v>0</v>
      </c>
      <c r="Z554" s="1">
        <v>0</v>
      </c>
      <c r="AA554" s="1">
        <v>0</v>
      </c>
      <c r="AB554" s="1">
        <v>0</v>
      </c>
      <c r="AC554" s="1">
        <v>0</v>
      </c>
      <c r="AD554" s="1">
        <v>0</v>
      </c>
      <c r="AE554" s="1">
        <v>0</v>
      </c>
      <c r="AF554" s="1">
        <v>0</v>
      </c>
      <c r="AG554" s="1">
        <v>0</v>
      </c>
      <c r="AH554" s="1">
        <v>0</v>
      </c>
      <c r="AI554" s="1">
        <v>0</v>
      </c>
      <c r="AJ554" s="1">
        <v>0</v>
      </c>
      <c r="AK554" s="1">
        <v>0</v>
      </c>
      <c r="AL554" s="1">
        <v>0</v>
      </c>
      <c r="AM554" s="1">
        <v>0</v>
      </c>
      <c r="AN554" s="1">
        <v>0</v>
      </c>
      <c r="AO554" s="1">
        <v>0</v>
      </c>
      <c r="AP554" s="1">
        <v>0</v>
      </c>
      <c r="AQ554" s="1">
        <v>0</v>
      </c>
      <c r="AR554" s="2">
        <v>0</v>
      </c>
      <c r="AS554" s="2">
        <v>0</v>
      </c>
      <c r="AT554" s="2">
        <v>0</v>
      </c>
      <c r="AU554" s="2">
        <v>0</v>
      </c>
      <c r="AV554" s="2">
        <v>0</v>
      </c>
      <c r="AW554" s="2">
        <v>0</v>
      </c>
      <c r="AX554" s="2">
        <v>0</v>
      </c>
      <c r="AY554" s="2">
        <v>0</v>
      </c>
      <c r="AZ554" s="2">
        <v>0</v>
      </c>
      <c r="BA554" s="2">
        <v>0</v>
      </c>
      <c r="BB554" s="2">
        <v>0</v>
      </c>
      <c r="BC554" s="2">
        <v>0</v>
      </c>
      <c r="BD554" s="1">
        <v>58192</v>
      </c>
      <c r="BE554" s="1">
        <v>62274</v>
      </c>
      <c r="BF554" s="1">
        <v>69010</v>
      </c>
      <c r="BG554" s="1">
        <v>82734</v>
      </c>
      <c r="BH554" s="1">
        <v>67523</v>
      </c>
      <c r="BI554" s="1">
        <v>30807</v>
      </c>
      <c r="BJ554" s="1">
        <v>26622</v>
      </c>
      <c r="BK554" s="1">
        <v>36697</v>
      </c>
      <c r="BL554" s="1">
        <v>35205</v>
      </c>
      <c r="BM554" s="1">
        <v>52472</v>
      </c>
      <c r="BN554" s="1">
        <v>72212</v>
      </c>
      <c r="BO554" s="1">
        <v>77354</v>
      </c>
      <c r="BP554" s="1">
        <v>58192</v>
      </c>
      <c r="BQ554" s="1">
        <v>62274</v>
      </c>
      <c r="BR554" s="1">
        <v>69010</v>
      </c>
      <c r="BS554" s="1">
        <v>82734</v>
      </c>
      <c r="BT554" s="1">
        <v>67523</v>
      </c>
      <c r="BU554" s="1">
        <v>30807</v>
      </c>
      <c r="BV554" s="1">
        <v>26622</v>
      </c>
      <c r="BW554" s="1">
        <v>36697</v>
      </c>
      <c r="BX554" s="1">
        <v>35205</v>
      </c>
      <c r="BY554" s="1">
        <v>52472</v>
      </c>
      <c r="BZ554" s="1">
        <v>72212</v>
      </c>
      <c r="CA554" s="1">
        <v>77354</v>
      </c>
      <c r="CB554" s="1">
        <v>6391.8969999999999</v>
      </c>
      <c r="CC554" s="1">
        <v>6840.3010000000004</v>
      </c>
      <c r="CD554" s="1">
        <v>7580.1679999999997</v>
      </c>
      <c r="CE554" s="1">
        <v>9087.6610000000001</v>
      </c>
      <c r="CF554" s="1">
        <v>7416.8209999999999</v>
      </c>
      <c r="CG554" s="1">
        <v>3383.8510000000001</v>
      </c>
      <c r="CH554" s="1">
        <v>2924.2370000000001</v>
      </c>
      <c r="CI554" s="1">
        <v>4030.8339999999998</v>
      </c>
      <c r="CJ554" s="1">
        <v>3866.953</v>
      </c>
      <c r="CK554" s="1">
        <v>5763.5969999999998</v>
      </c>
      <c r="CL554" s="1">
        <v>7931.9520000000002</v>
      </c>
      <c r="CM554" s="1">
        <v>8496.7279999999992</v>
      </c>
      <c r="CN554" s="1">
        <v>0</v>
      </c>
      <c r="CO554" s="1">
        <v>0</v>
      </c>
      <c r="CP554" s="1">
        <v>671102</v>
      </c>
      <c r="CQ554" s="1">
        <v>671102</v>
      </c>
      <c r="CR554" s="1">
        <v>73715</v>
      </c>
      <c r="CS554">
        <v>2018</v>
      </c>
      <c r="CT554">
        <v>9104.0086820864144</v>
      </c>
      <c r="CV554">
        <v>0</v>
      </c>
      <c r="CW554">
        <v>0</v>
      </c>
    </row>
    <row r="555" spans="1:101">
      <c r="A555" s="100">
        <v>50688</v>
      </c>
      <c r="B555" t="s">
        <v>108</v>
      </c>
      <c r="C555" t="s">
        <v>109</v>
      </c>
      <c r="D555" t="s">
        <v>595</v>
      </c>
      <c r="E555" t="s">
        <v>521</v>
      </c>
      <c r="F555">
        <v>56838</v>
      </c>
      <c r="G555" s="103" t="s">
        <v>174</v>
      </c>
      <c r="H555" t="s">
        <v>113</v>
      </c>
      <c r="I555" t="s">
        <v>114</v>
      </c>
      <c r="J555" t="s">
        <v>8</v>
      </c>
      <c r="K555">
        <v>22</v>
      </c>
      <c r="L555">
        <v>2</v>
      </c>
      <c r="M555" t="s">
        <v>115</v>
      </c>
      <c r="N555" t="s">
        <v>235</v>
      </c>
      <c r="O555" t="s">
        <v>226</v>
      </c>
      <c r="P555" t="s">
        <v>236</v>
      </c>
      <c r="Q555" t="s">
        <v>118</v>
      </c>
      <c r="R555" t="s">
        <v>142</v>
      </c>
      <c r="S555" t="s">
        <v>8</v>
      </c>
      <c r="T555" s="1">
        <v>0</v>
      </c>
      <c r="U555" s="1">
        <v>0</v>
      </c>
      <c r="V555" s="1">
        <v>0</v>
      </c>
      <c r="W555" s="1">
        <v>0</v>
      </c>
      <c r="X555" s="1">
        <v>0</v>
      </c>
      <c r="Y555" s="1">
        <v>0</v>
      </c>
      <c r="Z555" s="1">
        <v>0</v>
      </c>
      <c r="AA555" s="1">
        <v>0</v>
      </c>
      <c r="AB555" s="1">
        <v>0</v>
      </c>
      <c r="AC555" s="1">
        <v>0</v>
      </c>
      <c r="AD555" s="1">
        <v>0</v>
      </c>
      <c r="AE555" s="1">
        <v>0</v>
      </c>
      <c r="AF555" s="1">
        <v>0</v>
      </c>
      <c r="AG555" s="1">
        <v>0</v>
      </c>
      <c r="AH555" s="1">
        <v>0</v>
      </c>
      <c r="AI555" s="1">
        <v>0</v>
      </c>
      <c r="AJ555" s="1">
        <v>0</v>
      </c>
      <c r="AK555" s="1">
        <v>0</v>
      </c>
      <c r="AL555" s="1">
        <v>0</v>
      </c>
      <c r="AM555" s="1">
        <v>0</v>
      </c>
      <c r="AN555" s="1">
        <v>0</v>
      </c>
      <c r="AO555" s="1">
        <v>0</v>
      </c>
      <c r="AP555" s="1">
        <v>0</v>
      </c>
      <c r="AQ555" s="1">
        <v>0</v>
      </c>
      <c r="AR555" s="2">
        <v>0</v>
      </c>
      <c r="AS555" s="2">
        <v>0</v>
      </c>
      <c r="AT555" s="2">
        <v>0</v>
      </c>
      <c r="AU555" s="2">
        <v>0</v>
      </c>
      <c r="AV555" s="2">
        <v>0</v>
      </c>
      <c r="AW555" s="2">
        <v>0</v>
      </c>
      <c r="AX555" s="2">
        <v>0</v>
      </c>
      <c r="AY555" s="2">
        <v>0</v>
      </c>
      <c r="AZ555" s="2">
        <v>0</v>
      </c>
      <c r="BA555" s="2">
        <v>0</v>
      </c>
      <c r="BB555" s="2">
        <v>0</v>
      </c>
      <c r="BC555" s="2">
        <v>0</v>
      </c>
      <c r="BD555" s="1">
        <v>2936</v>
      </c>
      <c r="BE555" s="1">
        <v>3142</v>
      </c>
      <c r="BF555" s="1">
        <v>3482</v>
      </c>
      <c r="BG555" s="1">
        <v>4174</v>
      </c>
      <c r="BH555" s="1">
        <v>3407</v>
      </c>
      <c r="BI555" s="1">
        <v>1554</v>
      </c>
      <c r="BJ555" s="1">
        <v>1343</v>
      </c>
      <c r="BK555" s="1">
        <v>1851</v>
      </c>
      <c r="BL555" s="1">
        <v>1776</v>
      </c>
      <c r="BM555" s="1">
        <v>2647</v>
      </c>
      <c r="BN555" s="1">
        <v>3643</v>
      </c>
      <c r="BO555" s="1">
        <v>3903</v>
      </c>
      <c r="BP555" s="1">
        <v>2936</v>
      </c>
      <c r="BQ555" s="1">
        <v>3142</v>
      </c>
      <c r="BR555" s="1">
        <v>3482</v>
      </c>
      <c r="BS555" s="1">
        <v>4174</v>
      </c>
      <c r="BT555" s="1">
        <v>3407</v>
      </c>
      <c r="BU555" s="1">
        <v>1554</v>
      </c>
      <c r="BV555" s="1">
        <v>1343</v>
      </c>
      <c r="BW555" s="1">
        <v>1851</v>
      </c>
      <c r="BX555" s="1">
        <v>1776</v>
      </c>
      <c r="BY555" s="1">
        <v>2647</v>
      </c>
      <c r="BZ555" s="1">
        <v>3643</v>
      </c>
      <c r="CA555" s="1">
        <v>3903</v>
      </c>
      <c r="CB555" s="1">
        <v>322.47800000000001</v>
      </c>
      <c r="CC555" s="1">
        <v>345.1</v>
      </c>
      <c r="CD555" s="1">
        <v>382.428</v>
      </c>
      <c r="CE555" s="1">
        <v>458.48200000000003</v>
      </c>
      <c r="CF555" s="1">
        <v>374.18599999999998</v>
      </c>
      <c r="CG555" s="1">
        <v>170.71899999999999</v>
      </c>
      <c r="CH555" s="1">
        <v>147.53100000000001</v>
      </c>
      <c r="CI555" s="1">
        <v>203.36</v>
      </c>
      <c r="CJ555" s="1">
        <v>195.09200000000001</v>
      </c>
      <c r="CK555" s="1">
        <v>290.77999999999997</v>
      </c>
      <c r="CL555" s="1">
        <v>400.17500000000001</v>
      </c>
      <c r="CM555" s="1">
        <v>428.66899999999998</v>
      </c>
      <c r="CN555" s="1">
        <v>0</v>
      </c>
      <c r="CO555" s="1">
        <v>0</v>
      </c>
      <c r="CP555" s="1">
        <v>33858</v>
      </c>
      <c r="CQ555" s="1">
        <v>33858</v>
      </c>
      <c r="CR555" s="1">
        <v>3719</v>
      </c>
      <c r="CS555">
        <v>2018</v>
      </c>
      <c r="CT555">
        <v>9104.0602312449591</v>
      </c>
      <c r="CV555">
        <v>0</v>
      </c>
      <c r="CW555">
        <v>0</v>
      </c>
    </row>
    <row r="556" spans="1:101">
      <c r="A556" s="100">
        <v>50699</v>
      </c>
      <c r="B556" t="s">
        <v>108</v>
      </c>
      <c r="C556" t="s">
        <v>109</v>
      </c>
      <c r="D556" t="s">
        <v>596</v>
      </c>
      <c r="E556" t="s">
        <v>597</v>
      </c>
      <c r="F556">
        <v>56837</v>
      </c>
      <c r="G556" s="103" t="s">
        <v>174</v>
      </c>
      <c r="H556" t="s">
        <v>113</v>
      </c>
      <c r="I556" t="s">
        <v>114</v>
      </c>
      <c r="J556" t="s">
        <v>8</v>
      </c>
      <c r="K556">
        <v>22</v>
      </c>
      <c r="L556">
        <v>2</v>
      </c>
      <c r="M556" t="s">
        <v>115</v>
      </c>
      <c r="N556" t="s">
        <v>235</v>
      </c>
      <c r="O556" t="s">
        <v>226</v>
      </c>
      <c r="P556" t="s">
        <v>236</v>
      </c>
      <c r="Q556" t="s">
        <v>118</v>
      </c>
      <c r="R556" t="s">
        <v>142</v>
      </c>
      <c r="S556" t="s">
        <v>8</v>
      </c>
      <c r="T556" s="1">
        <v>0</v>
      </c>
      <c r="U556" s="1">
        <v>0</v>
      </c>
      <c r="V556" s="1">
        <v>0</v>
      </c>
      <c r="W556" s="1">
        <v>0</v>
      </c>
      <c r="X556" s="1">
        <v>0</v>
      </c>
      <c r="Y556" s="1">
        <v>0</v>
      </c>
      <c r="Z556" s="1">
        <v>0</v>
      </c>
      <c r="AA556" s="1">
        <v>0</v>
      </c>
      <c r="AB556" s="1">
        <v>0</v>
      </c>
      <c r="AC556" s="1">
        <v>0</v>
      </c>
      <c r="AD556" s="1">
        <v>0</v>
      </c>
      <c r="AE556" s="1">
        <v>0</v>
      </c>
      <c r="AF556" s="1">
        <v>0</v>
      </c>
      <c r="AG556" s="1">
        <v>0</v>
      </c>
      <c r="AH556" s="1">
        <v>0</v>
      </c>
      <c r="AI556" s="1">
        <v>0</v>
      </c>
      <c r="AJ556" s="1">
        <v>0</v>
      </c>
      <c r="AK556" s="1">
        <v>0</v>
      </c>
      <c r="AL556" s="1">
        <v>0</v>
      </c>
      <c r="AM556" s="1">
        <v>0</v>
      </c>
      <c r="AN556" s="1">
        <v>0</v>
      </c>
      <c r="AO556" s="1">
        <v>0</v>
      </c>
      <c r="AP556" s="1">
        <v>0</v>
      </c>
      <c r="AQ556" s="1">
        <v>0</v>
      </c>
      <c r="AR556" s="2">
        <v>0</v>
      </c>
      <c r="AS556" s="2">
        <v>0</v>
      </c>
      <c r="AT556" s="2">
        <v>0</v>
      </c>
      <c r="AU556" s="2">
        <v>0</v>
      </c>
      <c r="AV556" s="2">
        <v>0</v>
      </c>
      <c r="AW556" s="2">
        <v>0</v>
      </c>
      <c r="AX556" s="2">
        <v>0</v>
      </c>
      <c r="AY556" s="2">
        <v>0</v>
      </c>
      <c r="AZ556" s="2">
        <v>0</v>
      </c>
      <c r="BA556" s="2">
        <v>0</v>
      </c>
      <c r="BB556" s="2">
        <v>0</v>
      </c>
      <c r="BC556" s="2">
        <v>0</v>
      </c>
      <c r="BD556" s="1">
        <v>3473</v>
      </c>
      <c r="BE556" s="1">
        <v>3717</v>
      </c>
      <c r="BF556" s="1">
        <v>4119</v>
      </c>
      <c r="BG556" s="1">
        <v>4938</v>
      </c>
      <c r="BH556" s="1">
        <v>4030</v>
      </c>
      <c r="BI556" s="1">
        <v>1839</v>
      </c>
      <c r="BJ556" s="1">
        <v>1589</v>
      </c>
      <c r="BK556" s="1">
        <v>2190</v>
      </c>
      <c r="BL556" s="1">
        <v>2101</v>
      </c>
      <c r="BM556" s="1">
        <v>3132</v>
      </c>
      <c r="BN556" s="1">
        <v>4310</v>
      </c>
      <c r="BO556" s="1">
        <v>4617</v>
      </c>
      <c r="BP556" s="1">
        <v>3473</v>
      </c>
      <c r="BQ556" s="1">
        <v>3717</v>
      </c>
      <c r="BR556" s="1">
        <v>4119</v>
      </c>
      <c r="BS556" s="1">
        <v>4938</v>
      </c>
      <c r="BT556" s="1">
        <v>4030</v>
      </c>
      <c r="BU556" s="1">
        <v>1839</v>
      </c>
      <c r="BV556" s="1">
        <v>1589</v>
      </c>
      <c r="BW556" s="1">
        <v>2190</v>
      </c>
      <c r="BX556" s="1">
        <v>2101</v>
      </c>
      <c r="BY556" s="1">
        <v>3132</v>
      </c>
      <c r="BZ556" s="1">
        <v>4310</v>
      </c>
      <c r="CA556" s="1">
        <v>4617</v>
      </c>
      <c r="CB556" s="1">
        <v>381.52800000000002</v>
      </c>
      <c r="CC556" s="1">
        <v>408.29300000000001</v>
      </c>
      <c r="CD556" s="1">
        <v>452.45499999999998</v>
      </c>
      <c r="CE556" s="1">
        <v>542.43700000000001</v>
      </c>
      <c r="CF556" s="1">
        <v>442.70499999999998</v>
      </c>
      <c r="CG556" s="1">
        <v>201.98</v>
      </c>
      <c r="CH556" s="1">
        <v>174.54599999999999</v>
      </c>
      <c r="CI556" s="1">
        <v>240.59800000000001</v>
      </c>
      <c r="CJ556" s="1">
        <v>230.816</v>
      </c>
      <c r="CK556" s="1">
        <v>344.02499999999998</v>
      </c>
      <c r="CL556" s="1">
        <v>473.45299999999997</v>
      </c>
      <c r="CM556" s="1">
        <v>507.16399999999999</v>
      </c>
      <c r="CN556" s="1">
        <v>0</v>
      </c>
      <c r="CO556" s="1">
        <v>0</v>
      </c>
      <c r="CP556" s="1">
        <v>40055</v>
      </c>
      <c r="CQ556" s="1">
        <v>40055</v>
      </c>
      <c r="CR556" s="1">
        <v>4400</v>
      </c>
      <c r="CS556">
        <v>2018</v>
      </c>
      <c r="CT556">
        <v>9103.4090909090901</v>
      </c>
      <c r="CV556">
        <v>0</v>
      </c>
      <c r="CW556">
        <v>0</v>
      </c>
    </row>
    <row r="557" spans="1:101">
      <c r="A557" s="100">
        <v>50702</v>
      </c>
      <c r="B557" t="s">
        <v>108</v>
      </c>
      <c r="C557" t="s">
        <v>109</v>
      </c>
      <c r="D557" t="s">
        <v>598</v>
      </c>
      <c r="E557" t="s">
        <v>279</v>
      </c>
      <c r="F557">
        <v>7601</v>
      </c>
      <c r="G557" s="103" t="s">
        <v>174</v>
      </c>
      <c r="H557" t="s">
        <v>113</v>
      </c>
      <c r="I557" t="s">
        <v>114</v>
      </c>
      <c r="J557" t="s">
        <v>8</v>
      </c>
      <c r="K557">
        <v>22</v>
      </c>
      <c r="L557">
        <v>2</v>
      </c>
      <c r="M557" t="s">
        <v>115</v>
      </c>
      <c r="N557" t="s">
        <v>235</v>
      </c>
      <c r="O557" t="s">
        <v>226</v>
      </c>
      <c r="P557" t="s">
        <v>236</v>
      </c>
      <c r="Q557" t="s">
        <v>118</v>
      </c>
      <c r="R557" t="s">
        <v>142</v>
      </c>
      <c r="S557" t="s">
        <v>8</v>
      </c>
      <c r="T557" s="1">
        <v>0</v>
      </c>
      <c r="U557" s="1">
        <v>0</v>
      </c>
      <c r="V557" s="1">
        <v>0</v>
      </c>
      <c r="W557" s="1">
        <v>0</v>
      </c>
      <c r="X557" s="1">
        <v>0</v>
      </c>
      <c r="Y557" s="1">
        <v>0</v>
      </c>
      <c r="Z557" s="1">
        <v>0</v>
      </c>
      <c r="AA557" s="1">
        <v>0</v>
      </c>
      <c r="AB557" s="1">
        <v>0</v>
      </c>
      <c r="AC557" s="1">
        <v>0</v>
      </c>
      <c r="AD557" s="1">
        <v>0</v>
      </c>
      <c r="AE557" s="1">
        <v>0</v>
      </c>
      <c r="AF557" s="1">
        <v>0</v>
      </c>
      <c r="AG557" s="1">
        <v>0</v>
      </c>
      <c r="AH557" s="1">
        <v>0</v>
      </c>
      <c r="AI557" s="1">
        <v>0</v>
      </c>
      <c r="AJ557" s="1">
        <v>0</v>
      </c>
      <c r="AK557" s="1">
        <v>0</v>
      </c>
      <c r="AL557" s="1">
        <v>0</v>
      </c>
      <c r="AM557" s="1">
        <v>0</v>
      </c>
      <c r="AN557" s="1">
        <v>0</v>
      </c>
      <c r="AO557" s="1">
        <v>0</v>
      </c>
      <c r="AP557" s="1">
        <v>0</v>
      </c>
      <c r="AQ557" s="1">
        <v>0</v>
      </c>
      <c r="AR557" s="2">
        <v>0</v>
      </c>
      <c r="AS557" s="2">
        <v>0</v>
      </c>
      <c r="AT557" s="2">
        <v>0</v>
      </c>
      <c r="AU557" s="2">
        <v>0</v>
      </c>
      <c r="AV557" s="2">
        <v>0</v>
      </c>
      <c r="AW557" s="2">
        <v>0</v>
      </c>
      <c r="AX557" s="2">
        <v>0</v>
      </c>
      <c r="AY557" s="2">
        <v>0</v>
      </c>
      <c r="AZ557" s="2">
        <v>0</v>
      </c>
      <c r="BA557" s="2">
        <v>0</v>
      </c>
      <c r="BB557" s="2">
        <v>0</v>
      </c>
      <c r="BC557" s="2">
        <v>0</v>
      </c>
      <c r="BD557" s="1">
        <v>3317</v>
      </c>
      <c r="BE557" s="1">
        <v>3550</v>
      </c>
      <c r="BF557" s="1">
        <v>3934</v>
      </c>
      <c r="BG557" s="1">
        <v>4716</v>
      </c>
      <c r="BH557" s="1">
        <v>3849</v>
      </c>
      <c r="BI557" s="1">
        <v>1756</v>
      </c>
      <c r="BJ557" s="1">
        <v>1518</v>
      </c>
      <c r="BK557" s="1">
        <v>2092</v>
      </c>
      <c r="BL557" s="1">
        <v>2007</v>
      </c>
      <c r="BM557" s="1">
        <v>2991</v>
      </c>
      <c r="BN557" s="1">
        <v>4116</v>
      </c>
      <c r="BO557" s="1">
        <v>4409</v>
      </c>
      <c r="BP557" s="1">
        <v>3317</v>
      </c>
      <c r="BQ557" s="1">
        <v>3550</v>
      </c>
      <c r="BR557" s="1">
        <v>3934</v>
      </c>
      <c r="BS557" s="1">
        <v>4716</v>
      </c>
      <c r="BT557" s="1">
        <v>3849</v>
      </c>
      <c r="BU557" s="1">
        <v>1756</v>
      </c>
      <c r="BV557" s="1">
        <v>1518</v>
      </c>
      <c r="BW557" s="1">
        <v>2092</v>
      </c>
      <c r="BX557" s="1">
        <v>2007</v>
      </c>
      <c r="BY557" s="1">
        <v>2991</v>
      </c>
      <c r="BZ557" s="1">
        <v>4116</v>
      </c>
      <c r="CA557" s="1">
        <v>4409</v>
      </c>
      <c r="CB557" s="1">
        <v>364.35899999999998</v>
      </c>
      <c r="CC557" s="1">
        <v>389.92</v>
      </c>
      <c r="CD557" s="1">
        <v>432.09500000000003</v>
      </c>
      <c r="CE557" s="1">
        <v>518.02700000000004</v>
      </c>
      <c r="CF557" s="1">
        <v>422.78300000000002</v>
      </c>
      <c r="CG557" s="1">
        <v>192.89099999999999</v>
      </c>
      <c r="CH557" s="1">
        <v>166.691</v>
      </c>
      <c r="CI557" s="1">
        <v>229.77099999999999</v>
      </c>
      <c r="CJ557" s="1">
        <v>220.429</v>
      </c>
      <c r="CK557" s="1">
        <v>328.54399999999998</v>
      </c>
      <c r="CL557" s="1">
        <v>452.14800000000002</v>
      </c>
      <c r="CM557" s="1">
        <v>484.34199999999998</v>
      </c>
      <c r="CN557" s="1">
        <v>0</v>
      </c>
      <c r="CO557" s="1">
        <v>0</v>
      </c>
      <c r="CP557" s="1">
        <v>38255</v>
      </c>
      <c r="CQ557" s="1">
        <v>38255</v>
      </c>
      <c r="CR557" s="1">
        <v>4202</v>
      </c>
      <c r="CS557">
        <v>2018</v>
      </c>
      <c r="CT557">
        <v>9103.9980961446927</v>
      </c>
      <c r="CV557">
        <v>0</v>
      </c>
      <c r="CW557">
        <v>0</v>
      </c>
    </row>
    <row r="558" spans="1:101">
      <c r="A558" s="100">
        <v>50704</v>
      </c>
      <c r="B558" t="s">
        <v>108</v>
      </c>
      <c r="C558" t="s">
        <v>109</v>
      </c>
      <c r="D558" t="s">
        <v>599</v>
      </c>
      <c r="E558" t="s">
        <v>279</v>
      </c>
      <c r="F558">
        <v>7601</v>
      </c>
      <c r="G558" s="103" t="s">
        <v>189</v>
      </c>
      <c r="H558" t="s">
        <v>113</v>
      </c>
      <c r="I558" t="s">
        <v>114</v>
      </c>
      <c r="J558" t="s">
        <v>8</v>
      </c>
      <c r="K558">
        <v>22</v>
      </c>
      <c r="L558">
        <v>2</v>
      </c>
      <c r="M558" t="s">
        <v>115</v>
      </c>
      <c r="N558" t="s">
        <v>235</v>
      </c>
      <c r="O558" t="s">
        <v>226</v>
      </c>
      <c r="P558" t="s">
        <v>236</v>
      </c>
      <c r="Q558" t="s">
        <v>118</v>
      </c>
      <c r="R558" t="s">
        <v>142</v>
      </c>
      <c r="S558" t="s">
        <v>8</v>
      </c>
      <c r="T558" s="1">
        <v>0</v>
      </c>
      <c r="U558" s="1">
        <v>0</v>
      </c>
      <c r="V558" s="1">
        <v>0</v>
      </c>
      <c r="W558" s="1">
        <v>0</v>
      </c>
      <c r="X558" s="1">
        <v>0</v>
      </c>
      <c r="Y558" s="1">
        <v>0</v>
      </c>
      <c r="Z558" s="1">
        <v>0</v>
      </c>
      <c r="AA558" s="1">
        <v>0</v>
      </c>
      <c r="AB558" s="1">
        <v>0</v>
      </c>
      <c r="AC558" s="1">
        <v>0</v>
      </c>
      <c r="AD558" s="1">
        <v>0</v>
      </c>
      <c r="AE558" s="1">
        <v>0</v>
      </c>
      <c r="AF558" s="1">
        <v>0</v>
      </c>
      <c r="AG558" s="1">
        <v>0</v>
      </c>
      <c r="AH558" s="1">
        <v>0</v>
      </c>
      <c r="AI558" s="1">
        <v>0</v>
      </c>
      <c r="AJ558" s="1">
        <v>0</v>
      </c>
      <c r="AK558" s="1">
        <v>0</v>
      </c>
      <c r="AL558" s="1">
        <v>0</v>
      </c>
      <c r="AM558" s="1">
        <v>0</v>
      </c>
      <c r="AN558" s="1">
        <v>0</v>
      </c>
      <c r="AO558" s="1">
        <v>0</v>
      </c>
      <c r="AP558" s="1">
        <v>0</v>
      </c>
      <c r="AQ558" s="1">
        <v>0</v>
      </c>
      <c r="AR558" s="2">
        <v>0</v>
      </c>
      <c r="AS558" s="2">
        <v>0</v>
      </c>
      <c r="AT558" s="2">
        <v>0</v>
      </c>
      <c r="AU558" s="2">
        <v>0</v>
      </c>
      <c r="AV558" s="2">
        <v>0</v>
      </c>
      <c r="AW558" s="2">
        <v>0</v>
      </c>
      <c r="AX558" s="2">
        <v>0</v>
      </c>
      <c r="AY558" s="2">
        <v>0</v>
      </c>
      <c r="AZ558" s="2">
        <v>0</v>
      </c>
      <c r="BA558" s="2">
        <v>0</v>
      </c>
      <c r="BB558" s="2">
        <v>0</v>
      </c>
      <c r="BC558" s="2">
        <v>0</v>
      </c>
      <c r="BD558" s="1">
        <v>2719</v>
      </c>
      <c r="BE558" s="1">
        <v>2909</v>
      </c>
      <c r="BF558" s="1">
        <v>3224</v>
      </c>
      <c r="BG558" s="1">
        <v>3865</v>
      </c>
      <c r="BH558" s="1">
        <v>3155</v>
      </c>
      <c r="BI558" s="1">
        <v>1439</v>
      </c>
      <c r="BJ558" s="1">
        <v>1244</v>
      </c>
      <c r="BK558" s="1">
        <v>1714</v>
      </c>
      <c r="BL558" s="1">
        <v>1645</v>
      </c>
      <c r="BM558" s="1">
        <v>2452</v>
      </c>
      <c r="BN558" s="1">
        <v>3374</v>
      </c>
      <c r="BO558" s="1">
        <v>3614</v>
      </c>
      <c r="BP558" s="1">
        <v>2719</v>
      </c>
      <c r="BQ558" s="1">
        <v>2909</v>
      </c>
      <c r="BR558" s="1">
        <v>3224</v>
      </c>
      <c r="BS558" s="1">
        <v>3865</v>
      </c>
      <c r="BT558" s="1">
        <v>3155</v>
      </c>
      <c r="BU558" s="1">
        <v>1439</v>
      </c>
      <c r="BV558" s="1">
        <v>1244</v>
      </c>
      <c r="BW558" s="1">
        <v>1714</v>
      </c>
      <c r="BX558" s="1">
        <v>1645</v>
      </c>
      <c r="BY558" s="1">
        <v>2452</v>
      </c>
      <c r="BZ558" s="1">
        <v>3374</v>
      </c>
      <c r="CA558" s="1">
        <v>3614</v>
      </c>
      <c r="CB558" s="1">
        <v>298.63200000000001</v>
      </c>
      <c r="CC558" s="1">
        <v>319.58199999999999</v>
      </c>
      <c r="CD558" s="1">
        <v>354.149</v>
      </c>
      <c r="CE558" s="1">
        <v>424.58</v>
      </c>
      <c r="CF558" s="1">
        <v>346.517</v>
      </c>
      <c r="CG558" s="1">
        <v>158.095</v>
      </c>
      <c r="CH558" s="1">
        <v>136.62200000000001</v>
      </c>
      <c r="CI558" s="1">
        <v>188.32300000000001</v>
      </c>
      <c r="CJ558" s="1">
        <v>180.666</v>
      </c>
      <c r="CK558" s="1">
        <v>269.27800000000002</v>
      </c>
      <c r="CL558" s="1">
        <v>370.58499999999998</v>
      </c>
      <c r="CM558" s="1">
        <v>396.971</v>
      </c>
      <c r="CN558" s="1">
        <v>0</v>
      </c>
      <c r="CO558" s="1">
        <v>0</v>
      </c>
      <c r="CP558" s="1">
        <v>31354</v>
      </c>
      <c r="CQ558" s="1">
        <v>31354</v>
      </c>
      <c r="CR558" s="1">
        <v>3444</v>
      </c>
      <c r="CS558">
        <v>2018</v>
      </c>
      <c r="CT558">
        <v>9103.948896631824</v>
      </c>
      <c r="CV558">
        <v>0</v>
      </c>
      <c r="CW558">
        <v>0</v>
      </c>
    </row>
    <row r="559" spans="1:101">
      <c r="A559" s="100">
        <v>50713</v>
      </c>
      <c r="B559" t="s">
        <v>108</v>
      </c>
      <c r="C559" t="s">
        <v>109</v>
      </c>
      <c r="D559" t="s">
        <v>600</v>
      </c>
      <c r="E559" t="s">
        <v>279</v>
      </c>
      <c r="F559">
        <v>7601</v>
      </c>
      <c r="G559" s="103" t="s">
        <v>273</v>
      </c>
      <c r="H559" t="s">
        <v>113</v>
      </c>
      <c r="I559" t="s">
        <v>114</v>
      </c>
      <c r="J559" t="s">
        <v>8</v>
      </c>
      <c r="K559">
        <v>22</v>
      </c>
      <c r="L559">
        <v>1</v>
      </c>
      <c r="M559" t="s">
        <v>131</v>
      </c>
      <c r="N559" t="s">
        <v>235</v>
      </c>
      <c r="O559" t="s">
        <v>226</v>
      </c>
      <c r="P559" t="s">
        <v>236</v>
      </c>
      <c r="Q559" t="s">
        <v>118</v>
      </c>
      <c r="R559" t="s">
        <v>142</v>
      </c>
      <c r="S559" t="s">
        <v>8</v>
      </c>
      <c r="T559" s="1">
        <v>0</v>
      </c>
      <c r="U559" s="1">
        <v>0</v>
      </c>
      <c r="V559" s="1">
        <v>0</v>
      </c>
      <c r="W559" s="1">
        <v>0</v>
      </c>
      <c r="X559" s="1">
        <v>0</v>
      </c>
      <c r="Y559" s="1">
        <v>0</v>
      </c>
      <c r="Z559" s="1">
        <v>0</v>
      </c>
      <c r="AA559" s="1">
        <v>0</v>
      </c>
      <c r="AB559" s="1">
        <v>0</v>
      </c>
      <c r="AC559" s="1">
        <v>0</v>
      </c>
      <c r="AD559" s="1">
        <v>0</v>
      </c>
      <c r="AE559" s="1">
        <v>0</v>
      </c>
      <c r="AF559" s="1">
        <v>0</v>
      </c>
      <c r="AG559" s="1">
        <v>0</v>
      </c>
      <c r="AH559" s="1">
        <v>0</v>
      </c>
      <c r="AI559" s="1">
        <v>0</v>
      </c>
      <c r="AJ559" s="1">
        <v>0</v>
      </c>
      <c r="AK559" s="1">
        <v>0</v>
      </c>
      <c r="AL559" s="1">
        <v>0</v>
      </c>
      <c r="AM559" s="1">
        <v>0</v>
      </c>
      <c r="AN559" s="1">
        <v>0</v>
      </c>
      <c r="AO559" s="1">
        <v>0</v>
      </c>
      <c r="AP559" s="1">
        <v>0</v>
      </c>
      <c r="AQ559" s="1">
        <v>0</v>
      </c>
      <c r="AR559" s="2">
        <v>0</v>
      </c>
      <c r="AS559" s="2">
        <v>0</v>
      </c>
      <c r="AT559" s="2">
        <v>0</v>
      </c>
      <c r="AU559" s="2">
        <v>0</v>
      </c>
      <c r="AV559" s="2">
        <v>0</v>
      </c>
      <c r="AW559" s="2">
        <v>0</v>
      </c>
      <c r="AX559" s="2">
        <v>0</v>
      </c>
      <c r="AY559" s="2">
        <v>0</v>
      </c>
      <c r="AZ559" s="2">
        <v>0</v>
      </c>
      <c r="BA559" s="2">
        <v>0</v>
      </c>
      <c r="BB559" s="2">
        <v>0</v>
      </c>
      <c r="BC559" s="2">
        <v>0</v>
      </c>
      <c r="BD559" s="1">
        <v>17139</v>
      </c>
      <c r="BE559" s="1">
        <v>18341</v>
      </c>
      <c r="BF559" s="1">
        <v>20325</v>
      </c>
      <c r="BG559" s="1">
        <v>24367</v>
      </c>
      <c r="BH559" s="1">
        <v>19887</v>
      </c>
      <c r="BI559" s="1">
        <v>9073</v>
      </c>
      <c r="BJ559" s="1">
        <v>7841</v>
      </c>
      <c r="BK559" s="1">
        <v>10808</v>
      </c>
      <c r="BL559" s="1">
        <v>10369</v>
      </c>
      <c r="BM559" s="1">
        <v>15454</v>
      </c>
      <c r="BN559" s="1">
        <v>21268</v>
      </c>
      <c r="BO559" s="1">
        <v>22783</v>
      </c>
      <c r="BP559" s="1">
        <v>17139</v>
      </c>
      <c r="BQ559" s="1">
        <v>18341</v>
      </c>
      <c r="BR559" s="1">
        <v>20325</v>
      </c>
      <c r="BS559" s="1">
        <v>24367</v>
      </c>
      <c r="BT559" s="1">
        <v>19887</v>
      </c>
      <c r="BU559" s="1">
        <v>9073</v>
      </c>
      <c r="BV559" s="1">
        <v>7841</v>
      </c>
      <c r="BW559" s="1">
        <v>10808</v>
      </c>
      <c r="BX559" s="1">
        <v>10369</v>
      </c>
      <c r="BY559" s="1">
        <v>15454</v>
      </c>
      <c r="BZ559" s="1">
        <v>21268</v>
      </c>
      <c r="CA559" s="1">
        <v>22783</v>
      </c>
      <c r="CB559" s="1">
        <v>1882.5830000000001</v>
      </c>
      <c r="CC559" s="1">
        <v>2014.6479999999999</v>
      </c>
      <c r="CD559" s="1">
        <v>2232.558</v>
      </c>
      <c r="CE559" s="1">
        <v>2676.5540000000001</v>
      </c>
      <c r="CF559" s="1">
        <v>2184.4479999999999</v>
      </c>
      <c r="CG559" s="1">
        <v>996.63300000000004</v>
      </c>
      <c r="CH559" s="1">
        <v>861.26400000000001</v>
      </c>
      <c r="CI559" s="1">
        <v>1187.1859999999999</v>
      </c>
      <c r="CJ559" s="1">
        <v>1138.9190000000001</v>
      </c>
      <c r="CK559" s="1">
        <v>1697.53</v>
      </c>
      <c r="CL559" s="1">
        <v>2336.1680000000001</v>
      </c>
      <c r="CM559" s="1">
        <v>2502.509</v>
      </c>
      <c r="CN559" s="1">
        <v>0</v>
      </c>
      <c r="CO559" s="1">
        <v>0</v>
      </c>
      <c r="CP559" s="1">
        <v>197655</v>
      </c>
      <c r="CQ559" s="1">
        <v>197655</v>
      </c>
      <c r="CR559" s="1">
        <v>21711</v>
      </c>
      <c r="CS559">
        <v>2018</v>
      </c>
      <c r="CT559">
        <v>9103.9104601354156</v>
      </c>
      <c r="CV559">
        <v>0</v>
      </c>
      <c r="CW559">
        <v>0</v>
      </c>
    </row>
    <row r="560" spans="1:101">
      <c r="A560" s="100">
        <v>50741</v>
      </c>
      <c r="B560" t="s">
        <v>108</v>
      </c>
      <c r="C560" t="s">
        <v>109</v>
      </c>
      <c r="D560" t="s">
        <v>603</v>
      </c>
      <c r="E560" t="s">
        <v>604</v>
      </c>
      <c r="F560">
        <v>15213</v>
      </c>
      <c r="G560" s="103" t="s">
        <v>189</v>
      </c>
      <c r="H560" t="s">
        <v>113</v>
      </c>
      <c r="I560" t="s">
        <v>114</v>
      </c>
      <c r="J560" t="s">
        <v>8</v>
      </c>
      <c r="K560">
        <v>22</v>
      </c>
      <c r="L560">
        <v>2</v>
      </c>
      <c r="M560" t="s">
        <v>115</v>
      </c>
      <c r="N560" t="s">
        <v>235</v>
      </c>
      <c r="O560" t="s">
        <v>226</v>
      </c>
      <c r="P560" t="s">
        <v>236</v>
      </c>
      <c r="Q560" t="s">
        <v>118</v>
      </c>
      <c r="R560" t="s">
        <v>142</v>
      </c>
      <c r="S560" t="s">
        <v>8</v>
      </c>
      <c r="T560" s="1">
        <v>0</v>
      </c>
      <c r="U560" s="1">
        <v>0</v>
      </c>
      <c r="V560" s="1">
        <v>0</v>
      </c>
      <c r="W560" s="1">
        <v>0</v>
      </c>
      <c r="X560" s="1">
        <v>0</v>
      </c>
      <c r="Y560" s="1">
        <v>0</v>
      </c>
      <c r="Z560" s="1">
        <v>0</v>
      </c>
      <c r="AA560" s="1">
        <v>0</v>
      </c>
      <c r="AB560" s="1">
        <v>0</v>
      </c>
      <c r="AC560" s="1">
        <v>0</v>
      </c>
      <c r="AD560" s="1">
        <v>0</v>
      </c>
      <c r="AE560" s="1">
        <v>0</v>
      </c>
      <c r="AF560" s="1">
        <v>0</v>
      </c>
      <c r="AG560" s="1">
        <v>0</v>
      </c>
      <c r="AH560" s="1">
        <v>0</v>
      </c>
      <c r="AI560" s="1">
        <v>0</v>
      </c>
      <c r="AJ560" s="1">
        <v>0</v>
      </c>
      <c r="AK560" s="1">
        <v>0</v>
      </c>
      <c r="AL560" s="1">
        <v>0</v>
      </c>
      <c r="AM560" s="1">
        <v>0</v>
      </c>
      <c r="AN560" s="1">
        <v>0</v>
      </c>
      <c r="AO560" s="1">
        <v>0</v>
      </c>
      <c r="AP560" s="1">
        <v>0</v>
      </c>
      <c r="AQ560" s="1">
        <v>0</v>
      </c>
      <c r="AR560" s="2">
        <v>0</v>
      </c>
      <c r="AS560" s="2">
        <v>0</v>
      </c>
      <c r="AT560" s="2">
        <v>0</v>
      </c>
      <c r="AU560" s="2">
        <v>0</v>
      </c>
      <c r="AV560" s="2">
        <v>0</v>
      </c>
      <c r="AW560" s="2">
        <v>0</v>
      </c>
      <c r="AX560" s="2">
        <v>0</v>
      </c>
      <c r="AY560" s="2">
        <v>0</v>
      </c>
      <c r="AZ560" s="2">
        <v>0</v>
      </c>
      <c r="BA560" s="2">
        <v>0</v>
      </c>
      <c r="BB560" s="2">
        <v>0</v>
      </c>
      <c r="BC560" s="2">
        <v>0</v>
      </c>
      <c r="BD560" s="1">
        <v>41426</v>
      </c>
      <c r="BE560" s="1">
        <v>44332</v>
      </c>
      <c r="BF560" s="1">
        <v>49127</v>
      </c>
      <c r="BG560" s="1">
        <v>58898</v>
      </c>
      <c r="BH560" s="1">
        <v>48069</v>
      </c>
      <c r="BI560" s="1">
        <v>21931</v>
      </c>
      <c r="BJ560" s="1">
        <v>18952</v>
      </c>
      <c r="BK560" s="1">
        <v>26124</v>
      </c>
      <c r="BL560" s="1">
        <v>25062</v>
      </c>
      <c r="BM560" s="1">
        <v>37354</v>
      </c>
      <c r="BN560" s="1">
        <v>51407</v>
      </c>
      <c r="BO560" s="1">
        <v>55068</v>
      </c>
      <c r="BP560" s="1">
        <v>41426</v>
      </c>
      <c r="BQ560" s="1">
        <v>44332</v>
      </c>
      <c r="BR560" s="1">
        <v>49127</v>
      </c>
      <c r="BS560" s="1">
        <v>58898</v>
      </c>
      <c r="BT560" s="1">
        <v>48069</v>
      </c>
      <c r="BU560" s="1">
        <v>21931</v>
      </c>
      <c r="BV560" s="1">
        <v>18952</v>
      </c>
      <c r="BW560" s="1">
        <v>26124</v>
      </c>
      <c r="BX560" s="1">
        <v>25062</v>
      </c>
      <c r="BY560" s="1">
        <v>37354</v>
      </c>
      <c r="BZ560" s="1">
        <v>51407</v>
      </c>
      <c r="CA560" s="1">
        <v>55068</v>
      </c>
      <c r="CB560" s="1">
        <v>4550.3310000000001</v>
      </c>
      <c r="CC560" s="1">
        <v>4869.5450000000001</v>
      </c>
      <c r="CD560" s="1">
        <v>5396.2489999999998</v>
      </c>
      <c r="CE560" s="1">
        <v>6469.4179999999997</v>
      </c>
      <c r="CF560" s="1">
        <v>5279.9629999999997</v>
      </c>
      <c r="CG560" s="1">
        <v>2408.931</v>
      </c>
      <c r="CH560" s="1">
        <v>2081.7359999999999</v>
      </c>
      <c r="CI560" s="1">
        <v>2869.5120000000002</v>
      </c>
      <c r="CJ560" s="1">
        <v>2752.8470000000002</v>
      </c>
      <c r="CK560" s="1">
        <v>4103.049</v>
      </c>
      <c r="CL560" s="1">
        <v>5646.68</v>
      </c>
      <c r="CM560" s="1">
        <v>6048.7389999999996</v>
      </c>
      <c r="CN560" s="1">
        <v>0</v>
      </c>
      <c r="CO560" s="1">
        <v>0</v>
      </c>
      <c r="CP560" s="1">
        <v>477750</v>
      </c>
      <c r="CQ560" s="1">
        <v>477750</v>
      </c>
      <c r="CR560" s="1">
        <v>52477</v>
      </c>
      <c r="CS560">
        <v>2018</v>
      </c>
      <c r="CT560">
        <v>9103.9884139718361</v>
      </c>
      <c r="CV560">
        <v>0</v>
      </c>
      <c r="CW560">
        <v>0</v>
      </c>
    </row>
    <row r="561" spans="1:101">
      <c r="A561" s="100">
        <v>50758</v>
      </c>
      <c r="B561" t="s">
        <v>108</v>
      </c>
      <c r="C561" t="s">
        <v>109</v>
      </c>
      <c r="D561" t="s">
        <v>605</v>
      </c>
      <c r="E561" t="s">
        <v>606</v>
      </c>
      <c r="F561">
        <v>19013</v>
      </c>
      <c r="G561" s="103" t="s">
        <v>174</v>
      </c>
      <c r="H561" t="s">
        <v>113</v>
      </c>
      <c r="I561" t="s">
        <v>114</v>
      </c>
      <c r="J561" t="s">
        <v>8</v>
      </c>
      <c r="K561">
        <v>22</v>
      </c>
      <c r="L561">
        <v>2</v>
      </c>
      <c r="M561" t="s">
        <v>115</v>
      </c>
      <c r="N561" t="s">
        <v>235</v>
      </c>
      <c r="O561" t="s">
        <v>226</v>
      </c>
      <c r="P561" t="s">
        <v>236</v>
      </c>
      <c r="Q561" t="s">
        <v>118</v>
      </c>
      <c r="R561" t="s">
        <v>142</v>
      </c>
      <c r="S561" t="s">
        <v>8</v>
      </c>
      <c r="T561" s="1">
        <v>0</v>
      </c>
      <c r="U561" s="1">
        <v>0</v>
      </c>
      <c r="V561" s="1">
        <v>0</v>
      </c>
      <c r="W561" s="1">
        <v>0</v>
      </c>
      <c r="X561" s="1">
        <v>0</v>
      </c>
      <c r="Y561" s="1">
        <v>0</v>
      </c>
      <c r="Z561" s="1">
        <v>0</v>
      </c>
      <c r="AA561" s="1">
        <v>0</v>
      </c>
      <c r="AB561" s="1">
        <v>0</v>
      </c>
      <c r="AC561" s="1">
        <v>0</v>
      </c>
      <c r="AD561" s="1">
        <v>0</v>
      </c>
      <c r="AE561" s="1">
        <v>0</v>
      </c>
      <c r="AF561" s="1">
        <v>0</v>
      </c>
      <c r="AG561" s="1">
        <v>0</v>
      </c>
      <c r="AH561" s="1">
        <v>0</v>
      </c>
      <c r="AI561" s="1">
        <v>0</v>
      </c>
      <c r="AJ561" s="1">
        <v>0</v>
      </c>
      <c r="AK561" s="1">
        <v>0</v>
      </c>
      <c r="AL561" s="1">
        <v>0</v>
      </c>
      <c r="AM561" s="1">
        <v>0</v>
      </c>
      <c r="AN561" s="1">
        <v>0</v>
      </c>
      <c r="AO561" s="1">
        <v>0</v>
      </c>
      <c r="AP561" s="1">
        <v>0</v>
      </c>
      <c r="AQ561" s="1">
        <v>0</v>
      </c>
      <c r="AR561" s="2">
        <v>0</v>
      </c>
      <c r="AS561" s="2">
        <v>0</v>
      </c>
      <c r="AT561" s="2">
        <v>0</v>
      </c>
      <c r="AU561" s="2">
        <v>0</v>
      </c>
      <c r="AV561" s="2">
        <v>0</v>
      </c>
      <c r="AW561" s="2">
        <v>0</v>
      </c>
      <c r="AX561" s="2">
        <v>0</v>
      </c>
      <c r="AY561" s="2">
        <v>0</v>
      </c>
      <c r="AZ561" s="2">
        <v>0</v>
      </c>
      <c r="BA561" s="2">
        <v>0</v>
      </c>
      <c r="BB561" s="2">
        <v>0</v>
      </c>
      <c r="BC561" s="2">
        <v>0</v>
      </c>
      <c r="BD561" s="1">
        <v>33336</v>
      </c>
      <c r="BE561" s="1">
        <v>35675</v>
      </c>
      <c r="BF561" s="1">
        <v>39534</v>
      </c>
      <c r="BG561" s="1">
        <v>47396</v>
      </c>
      <c r="BH561" s="1">
        <v>38682</v>
      </c>
      <c r="BI561" s="1">
        <v>17648</v>
      </c>
      <c r="BJ561" s="1">
        <v>15251</v>
      </c>
      <c r="BK561" s="1">
        <v>21022</v>
      </c>
      <c r="BL561" s="1">
        <v>20168</v>
      </c>
      <c r="BM561" s="1">
        <v>30059</v>
      </c>
      <c r="BN561" s="1">
        <v>41368</v>
      </c>
      <c r="BO561" s="1">
        <v>44314</v>
      </c>
      <c r="BP561" s="1">
        <v>33336</v>
      </c>
      <c r="BQ561" s="1">
        <v>35675</v>
      </c>
      <c r="BR561" s="1">
        <v>39534</v>
      </c>
      <c r="BS561" s="1">
        <v>47396</v>
      </c>
      <c r="BT561" s="1">
        <v>38682</v>
      </c>
      <c r="BU561" s="1">
        <v>17648</v>
      </c>
      <c r="BV561" s="1">
        <v>15251</v>
      </c>
      <c r="BW561" s="1">
        <v>21022</v>
      </c>
      <c r="BX561" s="1">
        <v>20168</v>
      </c>
      <c r="BY561" s="1">
        <v>30059</v>
      </c>
      <c r="BZ561" s="1">
        <v>41368</v>
      </c>
      <c r="CA561" s="1">
        <v>44314</v>
      </c>
      <c r="CB561" s="1">
        <v>3661.7159999999999</v>
      </c>
      <c r="CC561" s="1">
        <v>3918.5929999999998</v>
      </c>
      <c r="CD561" s="1">
        <v>4342.4390000000003</v>
      </c>
      <c r="CE561" s="1">
        <v>5206.0339999999997</v>
      </c>
      <c r="CF561" s="1">
        <v>4248.8630000000003</v>
      </c>
      <c r="CG561" s="1">
        <v>1938.502</v>
      </c>
      <c r="CH561" s="1">
        <v>1675.203</v>
      </c>
      <c r="CI561" s="1">
        <v>2309.1379999999999</v>
      </c>
      <c r="CJ561" s="1">
        <v>2215.2559999999999</v>
      </c>
      <c r="CK561" s="1">
        <v>3301.7829999999999</v>
      </c>
      <c r="CL561" s="1">
        <v>4543.9650000000001</v>
      </c>
      <c r="CM561" s="1">
        <v>4867.5079999999998</v>
      </c>
      <c r="CN561" s="1">
        <v>0</v>
      </c>
      <c r="CO561" s="1">
        <v>0</v>
      </c>
      <c r="CP561" s="1">
        <v>384453</v>
      </c>
      <c r="CQ561" s="1">
        <v>384453</v>
      </c>
      <c r="CR561" s="1">
        <v>42229</v>
      </c>
      <c r="CS561">
        <v>2018</v>
      </c>
      <c r="CT561">
        <v>9104.004357195292</v>
      </c>
      <c r="CV561">
        <v>0</v>
      </c>
      <c r="CW561">
        <v>0</v>
      </c>
    </row>
    <row r="562" spans="1:101">
      <c r="A562" s="100">
        <v>50832</v>
      </c>
      <c r="B562" t="s">
        <v>108</v>
      </c>
      <c r="C562" t="s">
        <v>109</v>
      </c>
      <c r="D562" t="s">
        <v>607</v>
      </c>
      <c r="E562" t="s">
        <v>442</v>
      </c>
      <c r="F562">
        <v>3477</v>
      </c>
      <c r="G562" s="103" t="s">
        <v>112</v>
      </c>
      <c r="H562" t="s">
        <v>113</v>
      </c>
      <c r="I562" t="s">
        <v>114</v>
      </c>
      <c r="J562" t="s">
        <v>8</v>
      </c>
      <c r="K562">
        <v>22</v>
      </c>
      <c r="L562">
        <v>1</v>
      </c>
      <c r="M562" t="s">
        <v>131</v>
      </c>
      <c r="N562" t="s">
        <v>235</v>
      </c>
      <c r="O562" t="s">
        <v>226</v>
      </c>
      <c r="P562" t="s">
        <v>236</v>
      </c>
      <c r="Q562" t="s">
        <v>118</v>
      </c>
      <c r="R562" t="s">
        <v>142</v>
      </c>
      <c r="S562" t="s">
        <v>8</v>
      </c>
      <c r="T562" s="1">
        <v>0</v>
      </c>
      <c r="U562" s="1">
        <v>0</v>
      </c>
      <c r="V562" s="1">
        <v>0</v>
      </c>
      <c r="W562" s="1">
        <v>0</v>
      </c>
      <c r="X562" s="1">
        <v>0</v>
      </c>
      <c r="Y562" s="1">
        <v>0</v>
      </c>
      <c r="Z562" s="1">
        <v>0</v>
      </c>
      <c r="AA562" s="1">
        <v>0</v>
      </c>
      <c r="AB562" s="1">
        <v>0</v>
      </c>
      <c r="AC562" s="1">
        <v>0</v>
      </c>
      <c r="AD562" s="1">
        <v>0</v>
      </c>
      <c r="AE562" s="1">
        <v>0</v>
      </c>
      <c r="AF562" s="1">
        <v>0</v>
      </c>
      <c r="AG562" s="1">
        <v>0</v>
      </c>
      <c r="AH562" s="1">
        <v>0</v>
      </c>
      <c r="AI562" s="1">
        <v>0</v>
      </c>
      <c r="AJ562" s="1">
        <v>0</v>
      </c>
      <c r="AK562" s="1">
        <v>0</v>
      </c>
      <c r="AL562" s="1">
        <v>0</v>
      </c>
      <c r="AM562" s="1">
        <v>0</v>
      </c>
      <c r="AN562" s="1">
        <v>0</v>
      </c>
      <c r="AO562" s="1">
        <v>0</v>
      </c>
      <c r="AP562" s="1">
        <v>0</v>
      </c>
      <c r="AQ562" s="1">
        <v>0</v>
      </c>
      <c r="AR562" s="2">
        <v>0</v>
      </c>
      <c r="AS562" s="2">
        <v>0</v>
      </c>
      <c r="AT562" s="2">
        <v>0</v>
      </c>
      <c r="AU562" s="2">
        <v>0</v>
      </c>
      <c r="AV562" s="2">
        <v>0</v>
      </c>
      <c r="AW562" s="2">
        <v>0</v>
      </c>
      <c r="AX562" s="2">
        <v>0</v>
      </c>
      <c r="AY562" s="2">
        <v>0</v>
      </c>
      <c r="AZ562" s="2">
        <v>0</v>
      </c>
      <c r="BA562" s="2">
        <v>0</v>
      </c>
      <c r="BB562" s="2">
        <v>0</v>
      </c>
      <c r="BC562" s="2">
        <v>0</v>
      </c>
      <c r="BD562" s="1">
        <v>3844</v>
      </c>
      <c r="BE562" s="1">
        <v>4113</v>
      </c>
      <c r="BF562" s="1">
        <v>4558</v>
      </c>
      <c r="BG562" s="1">
        <v>5465</v>
      </c>
      <c r="BH562" s="1">
        <v>4460</v>
      </c>
      <c r="BI562" s="1">
        <v>2035</v>
      </c>
      <c r="BJ562" s="1">
        <v>1758</v>
      </c>
      <c r="BK562" s="1">
        <v>2424</v>
      </c>
      <c r="BL562" s="1">
        <v>2325</v>
      </c>
      <c r="BM562" s="1">
        <v>3466</v>
      </c>
      <c r="BN562" s="1">
        <v>4770</v>
      </c>
      <c r="BO562" s="1">
        <v>5109</v>
      </c>
      <c r="BP562" s="1">
        <v>3844</v>
      </c>
      <c r="BQ562" s="1">
        <v>4113</v>
      </c>
      <c r="BR562" s="1">
        <v>4558</v>
      </c>
      <c r="BS562" s="1">
        <v>5465</v>
      </c>
      <c r="BT562" s="1">
        <v>4460</v>
      </c>
      <c r="BU562" s="1">
        <v>2035</v>
      </c>
      <c r="BV562" s="1">
        <v>1758</v>
      </c>
      <c r="BW562" s="1">
        <v>2424</v>
      </c>
      <c r="BX562" s="1">
        <v>2325</v>
      </c>
      <c r="BY562" s="1">
        <v>3466</v>
      </c>
      <c r="BZ562" s="1">
        <v>4770</v>
      </c>
      <c r="CA562" s="1">
        <v>5109</v>
      </c>
      <c r="CB562" s="1">
        <v>422.19600000000003</v>
      </c>
      <c r="CC562" s="1">
        <v>451.81299999999999</v>
      </c>
      <c r="CD562" s="1">
        <v>500.68299999999999</v>
      </c>
      <c r="CE562" s="1">
        <v>600.255</v>
      </c>
      <c r="CF562" s="1">
        <v>489.89400000000001</v>
      </c>
      <c r="CG562" s="1">
        <v>223.50899999999999</v>
      </c>
      <c r="CH562" s="1">
        <v>193.15100000000001</v>
      </c>
      <c r="CI562" s="1">
        <v>266.24299999999999</v>
      </c>
      <c r="CJ562" s="1">
        <v>255.41900000000001</v>
      </c>
      <c r="CK562" s="1">
        <v>380.69499999999999</v>
      </c>
      <c r="CL562" s="1">
        <v>523.91899999999998</v>
      </c>
      <c r="CM562" s="1">
        <v>561.22299999999996</v>
      </c>
      <c r="CN562" s="1">
        <v>0</v>
      </c>
      <c r="CO562" s="1">
        <v>0</v>
      </c>
      <c r="CP562" s="1">
        <v>44327</v>
      </c>
      <c r="CQ562" s="1">
        <v>44327</v>
      </c>
      <c r="CR562" s="1">
        <v>4869</v>
      </c>
      <c r="CS562">
        <v>2018</v>
      </c>
      <c r="CT562">
        <v>9103.9227767508728</v>
      </c>
      <c r="CV562">
        <v>0</v>
      </c>
      <c r="CW562">
        <v>0</v>
      </c>
    </row>
    <row r="563" spans="1:101">
      <c r="A563" s="100">
        <v>50999</v>
      </c>
      <c r="B563" t="s">
        <v>108</v>
      </c>
      <c r="C563" t="s">
        <v>109</v>
      </c>
      <c r="D563" t="s">
        <v>615</v>
      </c>
      <c r="E563" t="s">
        <v>281</v>
      </c>
      <c r="F563">
        <v>39006</v>
      </c>
      <c r="G563" s="103" t="s">
        <v>174</v>
      </c>
      <c r="H563" t="s">
        <v>113</v>
      </c>
      <c r="I563" t="s">
        <v>114</v>
      </c>
      <c r="J563" t="s">
        <v>8</v>
      </c>
      <c r="K563">
        <v>22</v>
      </c>
      <c r="L563">
        <v>2</v>
      </c>
      <c r="M563" t="s">
        <v>115</v>
      </c>
      <c r="N563" t="s">
        <v>235</v>
      </c>
      <c r="O563" t="s">
        <v>226</v>
      </c>
      <c r="P563" t="s">
        <v>236</v>
      </c>
      <c r="Q563" t="s">
        <v>118</v>
      </c>
      <c r="R563" t="s">
        <v>142</v>
      </c>
      <c r="S563" t="s">
        <v>8</v>
      </c>
      <c r="T563" s="1">
        <v>0</v>
      </c>
      <c r="U563" s="1">
        <v>0</v>
      </c>
      <c r="V563" s="1">
        <v>0</v>
      </c>
      <c r="W563" s="1">
        <v>0</v>
      </c>
      <c r="X563" s="1">
        <v>0</v>
      </c>
      <c r="Y563" s="1">
        <v>0</v>
      </c>
      <c r="Z563" s="1">
        <v>0</v>
      </c>
      <c r="AA563" s="1">
        <v>0</v>
      </c>
      <c r="AB563" s="1">
        <v>0</v>
      </c>
      <c r="AC563" s="1">
        <v>0</v>
      </c>
      <c r="AD563" s="1">
        <v>0</v>
      </c>
      <c r="AE563" s="1">
        <v>0</v>
      </c>
      <c r="AF563" s="1">
        <v>0</v>
      </c>
      <c r="AG563" s="1">
        <v>0</v>
      </c>
      <c r="AH563" s="1">
        <v>0</v>
      </c>
      <c r="AI563" s="1">
        <v>0</v>
      </c>
      <c r="AJ563" s="1">
        <v>0</v>
      </c>
      <c r="AK563" s="1">
        <v>0</v>
      </c>
      <c r="AL563" s="1">
        <v>0</v>
      </c>
      <c r="AM563" s="1">
        <v>0</v>
      </c>
      <c r="AN563" s="1">
        <v>0</v>
      </c>
      <c r="AO563" s="1">
        <v>0</v>
      </c>
      <c r="AP563" s="1">
        <v>0</v>
      </c>
      <c r="AQ563" s="1">
        <v>0</v>
      </c>
      <c r="AR563" s="2">
        <v>0</v>
      </c>
      <c r="AS563" s="2">
        <v>0</v>
      </c>
      <c r="AT563" s="2">
        <v>0</v>
      </c>
      <c r="AU563" s="2">
        <v>0</v>
      </c>
      <c r="AV563" s="2">
        <v>0</v>
      </c>
      <c r="AW563" s="2">
        <v>0</v>
      </c>
      <c r="AX563" s="2">
        <v>0</v>
      </c>
      <c r="AY563" s="2">
        <v>0</v>
      </c>
      <c r="AZ563" s="2">
        <v>0</v>
      </c>
      <c r="BA563" s="2">
        <v>0</v>
      </c>
      <c r="BB563" s="2">
        <v>0</v>
      </c>
      <c r="BC563" s="2">
        <v>0</v>
      </c>
      <c r="BD563" s="1">
        <v>27422</v>
      </c>
      <c r="BE563" s="1">
        <v>29346</v>
      </c>
      <c r="BF563" s="1">
        <v>32520</v>
      </c>
      <c r="BG563" s="1">
        <v>38987</v>
      </c>
      <c r="BH563" s="1">
        <v>31819</v>
      </c>
      <c r="BI563" s="1">
        <v>14517</v>
      </c>
      <c r="BJ563" s="1">
        <v>12545</v>
      </c>
      <c r="BK563" s="1">
        <v>17293</v>
      </c>
      <c r="BL563" s="1">
        <v>16590</v>
      </c>
      <c r="BM563" s="1">
        <v>24726</v>
      </c>
      <c r="BN563" s="1">
        <v>34029</v>
      </c>
      <c r="BO563" s="1">
        <v>36452</v>
      </c>
      <c r="BP563" s="1">
        <v>27422</v>
      </c>
      <c r="BQ563" s="1">
        <v>29346</v>
      </c>
      <c r="BR563" s="1">
        <v>32520</v>
      </c>
      <c r="BS563" s="1">
        <v>38987</v>
      </c>
      <c r="BT563" s="1">
        <v>31819</v>
      </c>
      <c r="BU563" s="1">
        <v>14517</v>
      </c>
      <c r="BV563" s="1">
        <v>12545</v>
      </c>
      <c r="BW563" s="1">
        <v>17293</v>
      </c>
      <c r="BX563" s="1">
        <v>16590</v>
      </c>
      <c r="BY563" s="1">
        <v>24726</v>
      </c>
      <c r="BZ563" s="1">
        <v>34029</v>
      </c>
      <c r="CA563" s="1">
        <v>36452</v>
      </c>
      <c r="CB563" s="1">
        <v>3012.0790000000002</v>
      </c>
      <c r="CC563" s="1">
        <v>3223.3809999999999</v>
      </c>
      <c r="CD563" s="1">
        <v>3572.0309999999999</v>
      </c>
      <c r="CE563" s="1">
        <v>4282.4129999999996</v>
      </c>
      <c r="CF563" s="1">
        <v>3495.0569999999998</v>
      </c>
      <c r="CG563" s="1">
        <v>1594.585</v>
      </c>
      <c r="CH563" s="1">
        <v>1377.999</v>
      </c>
      <c r="CI563" s="1">
        <v>1899.4649999999999</v>
      </c>
      <c r="CJ563" s="1">
        <v>1822.239</v>
      </c>
      <c r="CK563" s="1">
        <v>2716.002</v>
      </c>
      <c r="CL563" s="1">
        <v>3737.8040000000001</v>
      </c>
      <c r="CM563" s="1">
        <v>4003.9450000000002</v>
      </c>
      <c r="CN563" s="1">
        <v>0</v>
      </c>
      <c r="CO563" s="1">
        <v>0</v>
      </c>
      <c r="CP563" s="1">
        <v>316246</v>
      </c>
      <c r="CQ563" s="1">
        <v>316246</v>
      </c>
      <c r="CR563" s="1">
        <v>34737</v>
      </c>
      <c r="CS563">
        <v>2018</v>
      </c>
      <c r="CT563">
        <v>9104.0101332872728</v>
      </c>
      <c r="CV563">
        <v>0</v>
      </c>
      <c r="CW563">
        <v>0</v>
      </c>
    </row>
    <row r="564" spans="1:101">
      <c r="A564" s="100">
        <v>52061</v>
      </c>
      <c r="B564" t="s">
        <v>122</v>
      </c>
      <c r="C564" t="s">
        <v>109</v>
      </c>
      <c r="D564" t="s">
        <v>153</v>
      </c>
      <c r="E564" t="s">
        <v>154</v>
      </c>
      <c r="F564">
        <v>8153</v>
      </c>
      <c r="G564" s="103" t="s">
        <v>121</v>
      </c>
      <c r="H564" t="s">
        <v>113</v>
      </c>
      <c r="I564" t="s">
        <v>114</v>
      </c>
      <c r="J564" t="s">
        <v>8</v>
      </c>
      <c r="K564">
        <v>622</v>
      </c>
      <c r="L564">
        <v>5</v>
      </c>
      <c r="M564" t="s">
        <v>155</v>
      </c>
      <c r="N564" t="s">
        <v>619</v>
      </c>
      <c r="O564" t="s">
        <v>117</v>
      </c>
      <c r="P564" t="s">
        <v>117</v>
      </c>
      <c r="Q564" t="s">
        <v>118</v>
      </c>
      <c r="R564" t="s">
        <v>142</v>
      </c>
      <c r="S564" t="s">
        <v>120</v>
      </c>
      <c r="T564" s="1">
        <v>6617</v>
      </c>
      <c r="U564" s="1">
        <v>6489</v>
      </c>
      <c r="V564" s="1">
        <v>7676</v>
      </c>
      <c r="W564" s="1">
        <v>6489</v>
      </c>
      <c r="X564" s="1">
        <v>6086</v>
      </c>
      <c r="Y564" s="1">
        <v>8268</v>
      </c>
      <c r="Z564" s="1">
        <v>9957</v>
      </c>
      <c r="AA564" s="1">
        <v>10410</v>
      </c>
      <c r="AB564" s="1">
        <v>8632</v>
      </c>
      <c r="AC564" s="1">
        <v>8615</v>
      </c>
      <c r="AD564" s="1">
        <v>9118</v>
      </c>
      <c r="AE564" s="1">
        <v>9518</v>
      </c>
      <c r="AF564" s="1">
        <v>3990</v>
      </c>
      <c r="AG564" s="1">
        <v>3914</v>
      </c>
      <c r="AH564" s="1">
        <v>4629</v>
      </c>
      <c r="AI564" s="1">
        <v>3914</v>
      </c>
      <c r="AJ564" s="1">
        <v>3670</v>
      </c>
      <c r="AK564" s="1">
        <v>4986</v>
      </c>
      <c r="AL564" s="1">
        <v>6005</v>
      </c>
      <c r="AM564" s="1">
        <v>6278</v>
      </c>
      <c r="AN564" s="1">
        <v>5206</v>
      </c>
      <c r="AO564" s="1">
        <v>5195</v>
      </c>
      <c r="AP564" s="1">
        <v>5499</v>
      </c>
      <c r="AQ564" s="1">
        <v>5740</v>
      </c>
      <c r="AR564" s="2">
        <v>1.03</v>
      </c>
      <c r="AS564" s="2">
        <v>1.03</v>
      </c>
      <c r="AT564" s="2">
        <v>1.03</v>
      </c>
      <c r="AU564" s="2">
        <v>1.03</v>
      </c>
      <c r="AV564" s="2">
        <v>1.03</v>
      </c>
      <c r="AW564" s="2">
        <v>1.03</v>
      </c>
      <c r="AX564" s="2">
        <v>1.03</v>
      </c>
      <c r="AY564" s="2">
        <v>1.03</v>
      </c>
      <c r="AZ564" s="2">
        <v>1.03</v>
      </c>
      <c r="BA564" s="2">
        <v>1.03</v>
      </c>
      <c r="BB564" s="2">
        <v>1.03</v>
      </c>
      <c r="BC564" s="2">
        <v>1.03</v>
      </c>
      <c r="BD564" s="1">
        <v>6816</v>
      </c>
      <c r="BE564" s="1">
        <v>6684</v>
      </c>
      <c r="BF564" s="1">
        <v>7906</v>
      </c>
      <c r="BG564" s="1">
        <v>6684</v>
      </c>
      <c r="BH564" s="1">
        <v>6269</v>
      </c>
      <c r="BI564" s="1">
        <v>8516</v>
      </c>
      <c r="BJ564" s="1">
        <v>10256</v>
      </c>
      <c r="BK564" s="1">
        <v>10722</v>
      </c>
      <c r="BL564" s="1">
        <v>8891</v>
      </c>
      <c r="BM564" s="1">
        <v>8873</v>
      </c>
      <c r="BN564" s="1">
        <v>9392</v>
      </c>
      <c r="BO564" s="1">
        <v>9804</v>
      </c>
      <c r="BP564" s="1">
        <v>4110</v>
      </c>
      <c r="BQ564" s="1">
        <v>4031</v>
      </c>
      <c r="BR564" s="1">
        <v>4768</v>
      </c>
      <c r="BS564" s="1">
        <v>4031</v>
      </c>
      <c r="BT564" s="1">
        <v>3780</v>
      </c>
      <c r="BU564" s="1">
        <v>5136</v>
      </c>
      <c r="BV564" s="1">
        <v>6185</v>
      </c>
      <c r="BW564" s="1">
        <v>6466</v>
      </c>
      <c r="BX564" s="1">
        <v>5362</v>
      </c>
      <c r="BY564" s="1">
        <v>5351</v>
      </c>
      <c r="BZ564" s="1">
        <v>5664</v>
      </c>
      <c r="CA564" s="1">
        <v>5912</v>
      </c>
      <c r="CB564" s="1">
        <v>766.66800000000001</v>
      </c>
      <c r="CC564" s="1">
        <v>751.79399999999998</v>
      </c>
      <c r="CD564" s="1">
        <v>889.39300000000003</v>
      </c>
      <c r="CE564" s="1">
        <v>751.851</v>
      </c>
      <c r="CF564" s="1">
        <v>705.15</v>
      </c>
      <c r="CG564" s="1">
        <v>957.98599999999999</v>
      </c>
      <c r="CH564" s="1">
        <v>1153.587</v>
      </c>
      <c r="CI564" s="1">
        <v>1206.1120000000001</v>
      </c>
      <c r="CJ564" s="1">
        <v>1000.105</v>
      </c>
      <c r="CK564" s="1">
        <v>998.178</v>
      </c>
      <c r="CL564" s="1">
        <v>1056.443</v>
      </c>
      <c r="CM564" s="1">
        <v>1102.7329999999999</v>
      </c>
      <c r="CN564" s="1">
        <v>97875</v>
      </c>
      <c r="CO564" s="1">
        <v>59026</v>
      </c>
      <c r="CP564" s="1">
        <v>100813</v>
      </c>
      <c r="CQ564" s="1">
        <v>60796</v>
      </c>
      <c r="CR564" s="1">
        <v>11340</v>
      </c>
      <c r="CS564">
        <v>2018</v>
      </c>
      <c r="CT564">
        <v>8890.0352733686068</v>
      </c>
      <c r="CV564">
        <v>475.6390309534886</v>
      </c>
      <c r="CW564">
        <v>42.284477625673766</v>
      </c>
    </row>
    <row r="565" spans="1:101">
      <c r="A565" s="100">
        <v>52166</v>
      </c>
      <c r="B565" t="s">
        <v>108</v>
      </c>
      <c r="C565" t="s">
        <v>109</v>
      </c>
      <c r="D565" t="s">
        <v>620</v>
      </c>
      <c r="E565" t="s">
        <v>621</v>
      </c>
      <c r="F565">
        <v>59386</v>
      </c>
      <c r="G565" s="103" t="s">
        <v>112</v>
      </c>
      <c r="H565" t="s">
        <v>113</v>
      </c>
      <c r="I565" t="s">
        <v>114</v>
      </c>
      <c r="J565" t="s">
        <v>8</v>
      </c>
      <c r="K565">
        <v>22</v>
      </c>
      <c r="L565">
        <v>2</v>
      </c>
      <c r="M565" t="s">
        <v>115</v>
      </c>
      <c r="N565" t="s">
        <v>235</v>
      </c>
      <c r="O565" t="s">
        <v>226</v>
      </c>
      <c r="P565" t="s">
        <v>236</v>
      </c>
      <c r="Q565" t="s">
        <v>118</v>
      </c>
      <c r="R565" t="s">
        <v>142</v>
      </c>
      <c r="S565" t="s">
        <v>8</v>
      </c>
      <c r="T565" s="1">
        <v>0</v>
      </c>
      <c r="U565" s="1">
        <v>0</v>
      </c>
      <c r="V565" s="1">
        <v>0</v>
      </c>
      <c r="W565" s="1">
        <v>0</v>
      </c>
      <c r="X565" s="1">
        <v>0</v>
      </c>
      <c r="Y565" s="1">
        <v>0</v>
      </c>
      <c r="Z565" s="1">
        <v>0</v>
      </c>
      <c r="AA565" s="1">
        <v>0</v>
      </c>
      <c r="AB565" s="1">
        <v>0</v>
      </c>
      <c r="AC565" s="1">
        <v>0</v>
      </c>
      <c r="AD565" s="1">
        <v>0</v>
      </c>
      <c r="AE565" s="1">
        <v>0</v>
      </c>
      <c r="AF565" s="1">
        <v>0</v>
      </c>
      <c r="AG565" s="1">
        <v>0</v>
      </c>
      <c r="AH565" s="1">
        <v>0</v>
      </c>
      <c r="AI565" s="1">
        <v>0</v>
      </c>
      <c r="AJ565" s="1">
        <v>0</v>
      </c>
      <c r="AK565" s="1">
        <v>0</v>
      </c>
      <c r="AL565" s="1">
        <v>0</v>
      </c>
      <c r="AM565" s="1">
        <v>0</v>
      </c>
      <c r="AN565" s="1">
        <v>0</v>
      </c>
      <c r="AO565" s="1">
        <v>0</v>
      </c>
      <c r="AP565" s="1">
        <v>0</v>
      </c>
      <c r="AQ565" s="1">
        <v>0</v>
      </c>
      <c r="AR565" s="2">
        <v>0</v>
      </c>
      <c r="AS565" s="2">
        <v>0</v>
      </c>
      <c r="AT565" s="2">
        <v>0</v>
      </c>
      <c r="AU565" s="2">
        <v>0</v>
      </c>
      <c r="AV565" s="2">
        <v>0</v>
      </c>
      <c r="AW565" s="2">
        <v>0</v>
      </c>
      <c r="AX565" s="2">
        <v>0</v>
      </c>
      <c r="AY565" s="2">
        <v>0</v>
      </c>
      <c r="AZ565" s="2">
        <v>0</v>
      </c>
      <c r="BA565" s="2">
        <v>0</v>
      </c>
      <c r="BB565" s="2">
        <v>0</v>
      </c>
      <c r="BC565" s="2">
        <v>0</v>
      </c>
      <c r="BD565" s="1">
        <v>3798</v>
      </c>
      <c r="BE565" s="1">
        <v>4064</v>
      </c>
      <c r="BF565" s="1">
        <v>4504</v>
      </c>
      <c r="BG565" s="1">
        <v>5400</v>
      </c>
      <c r="BH565" s="1">
        <v>4407</v>
      </c>
      <c r="BI565" s="1">
        <v>2011</v>
      </c>
      <c r="BJ565" s="1">
        <v>1737</v>
      </c>
      <c r="BK565" s="1">
        <v>2395</v>
      </c>
      <c r="BL565" s="1">
        <v>2298</v>
      </c>
      <c r="BM565" s="1">
        <v>3425</v>
      </c>
      <c r="BN565" s="1">
        <v>4713</v>
      </c>
      <c r="BO565" s="1">
        <v>5049</v>
      </c>
      <c r="BP565" s="1">
        <v>3798</v>
      </c>
      <c r="BQ565" s="1">
        <v>4064</v>
      </c>
      <c r="BR565" s="1">
        <v>4504</v>
      </c>
      <c r="BS565" s="1">
        <v>5400</v>
      </c>
      <c r="BT565" s="1">
        <v>4407</v>
      </c>
      <c r="BU565" s="1">
        <v>2011</v>
      </c>
      <c r="BV565" s="1">
        <v>1737</v>
      </c>
      <c r="BW565" s="1">
        <v>2395</v>
      </c>
      <c r="BX565" s="1">
        <v>2298</v>
      </c>
      <c r="BY565" s="1">
        <v>3425</v>
      </c>
      <c r="BZ565" s="1">
        <v>4713</v>
      </c>
      <c r="CA565" s="1">
        <v>5049</v>
      </c>
      <c r="CB565" s="1">
        <v>417.166</v>
      </c>
      <c r="CC565" s="1">
        <v>446.43099999999998</v>
      </c>
      <c r="CD565" s="1">
        <v>494.71899999999999</v>
      </c>
      <c r="CE565" s="1">
        <v>593.10500000000002</v>
      </c>
      <c r="CF565" s="1">
        <v>484.05799999999999</v>
      </c>
      <c r="CG565" s="1">
        <v>220.84700000000001</v>
      </c>
      <c r="CH565" s="1">
        <v>190.85</v>
      </c>
      <c r="CI565" s="1">
        <v>263.072</v>
      </c>
      <c r="CJ565" s="1">
        <v>252.376</v>
      </c>
      <c r="CK565" s="1">
        <v>376.16</v>
      </c>
      <c r="CL565" s="1">
        <v>517.678</v>
      </c>
      <c r="CM565" s="1">
        <v>554.53800000000001</v>
      </c>
      <c r="CN565" s="1">
        <v>0</v>
      </c>
      <c r="CO565" s="1">
        <v>0</v>
      </c>
      <c r="CP565" s="1">
        <v>43801</v>
      </c>
      <c r="CQ565" s="1">
        <v>43801</v>
      </c>
      <c r="CR565" s="1">
        <v>4811</v>
      </c>
      <c r="CS565">
        <v>2018</v>
      </c>
      <c r="CT565">
        <v>9104.3442111827062</v>
      </c>
      <c r="CV565">
        <v>0</v>
      </c>
      <c r="CW565">
        <v>0</v>
      </c>
    </row>
    <row r="566" spans="1:101">
      <c r="A566" s="100">
        <v>52171</v>
      </c>
      <c r="B566" t="s">
        <v>108</v>
      </c>
      <c r="C566" t="s">
        <v>109</v>
      </c>
      <c r="D566" t="s">
        <v>622</v>
      </c>
      <c r="E566" t="s">
        <v>521</v>
      </c>
      <c r="F566">
        <v>56838</v>
      </c>
      <c r="G566" s="103" t="s">
        <v>174</v>
      </c>
      <c r="H566" t="s">
        <v>113</v>
      </c>
      <c r="I566" t="s">
        <v>114</v>
      </c>
      <c r="J566" t="s">
        <v>8</v>
      </c>
      <c r="K566">
        <v>22</v>
      </c>
      <c r="L566">
        <v>2</v>
      </c>
      <c r="M566" t="s">
        <v>115</v>
      </c>
      <c r="N566" t="s">
        <v>235</v>
      </c>
      <c r="O566" t="s">
        <v>226</v>
      </c>
      <c r="P566" t="s">
        <v>236</v>
      </c>
      <c r="Q566" t="s">
        <v>118</v>
      </c>
      <c r="R566" t="s">
        <v>142</v>
      </c>
      <c r="S566" t="s">
        <v>8</v>
      </c>
      <c r="T566" s="1">
        <v>0</v>
      </c>
      <c r="U566" s="1">
        <v>0</v>
      </c>
      <c r="V566" s="1">
        <v>0</v>
      </c>
      <c r="W566" s="1">
        <v>0</v>
      </c>
      <c r="X566" s="1">
        <v>0</v>
      </c>
      <c r="Y566" s="1">
        <v>0</v>
      </c>
      <c r="Z566" s="1">
        <v>0</v>
      </c>
      <c r="AA566" s="1">
        <v>0</v>
      </c>
      <c r="AB566" s="1">
        <v>0</v>
      </c>
      <c r="AC566" s="1">
        <v>0</v>
      </c>
      <c r="AD566" s="1">
        <v>0</v>
      </c>
      <c r="AE566" s="1">
        <v>0</v>
      </c>
      <c r="AF566" s="1">
        <v>0</v>
      </c>
      <c r="AG566" s="1">
        <v>0</v>
      </c>
      <c r="AH566" s="1">
        <v>0</v>
      </c>
      <c r="AI566" s="1">
        <v>0</v>
      </c>
      <c r="AJ566" s="1">
        <v>0</v>
      </c>
      <c r="AK566" s="1">
        <v>0</v>
      </c>
      <c r="AL566" s="1">
        <v>0</v>
      </c>
      <c r="AM566" s="1">
        <v>0</v>
      </c>
      <c r="AN566" s="1">
        <v>0</v>
      </c>
      <c r="AO566" s="1">
        <v>0</v>
      </c>
      <c r="AP566" s="1">
        <v>0</v>
      </c>
      <c r="AQ566" s="1">
        <v>0</v>
      </c>
      <c r="AR566" s="2">
        <v>0</v>
      </c>
      <c r="AS566" s="2">
        <v>0</v>
      </c>
      <c r="AT566" s="2">
        <v>0</v>
      </c>
      <c r="AU566" s="2">
        <v>0</v>
      </c>
      <c r="AV566" s="2">
        <v>0</v>
      </c>
      <c r="AW566" s="2">
        <v>0</v>
      </c>
      <c r="AX566" s="2">
        <v>0</v>
      </c>
      <c r="AY566" s="2">
        <v>0</v>
      </c>
      <c r="AZ566" s="2">
        <v>0</v>
      </c>
      <c r="BA566" s="2">
        <v>0</v>
      </c>
      <c r="BB566" s="2">
        <v>0</v>
      </c>
      <c r="BC566" s="2">
        <v>0</v>
      </c>
      <c r="BD566" s="1">
        <v>3394</v>
      </c>
      <c r="BE566" s="1">
        <v>3632</v>
      </c>
      <c r="BF566" s="1">
        <v>4025</v>
      </c>
      <c r="BG566" s="1">
        <v>4825</v>
      </c>
      <c r="BH566" s="1">
        <v>3938</v>
      </c>
      <c r="BI566" s="1">
        <v>1797</v>
      </c>
      <c r="BJ566" s="1">
        <v>1553</v>
      </c>
      <c r="BK566" s="1">
        <v>2140</v>
      </c>
      <c r="BL566" s="1">
        <v>2053</v>
      </c>
      <c r="BM566" s="1">
        <v>3060</v>
      </c>
      <c r="BN566" s="1">
        <v>4211</v>
      </c>
      <c r="BO566" s="1">
        <v>4511</v>
      </c>
      <c r="BP566" s="1">
        <v>3394</v>
      </c>
      <c r="BQ566" s="1">
        <v>3632</v>
      </c>
      <c r="BR566" s="1">
        <v>4025</v>
      </c>
      <c r="BS566" s="1">
        <v>4825</v>
      </c>
      <c r="BT566" s="1">
        <v>3938</v>
      </c>
      <c r="BU566" s="1">
        <v>1797</v>
      </c>
      <c r="BV566" s="1">
        <v>1553</v>
      </c>
      <c r="BW566" s="1">
        <v>2140</v>
      </c>
      <c r="BX566" s="1">
        <v>2053</v>
      </c>
      <c r="BY566" s="1">
        <v>3060</v>
      </c>
      <c r="BZ566" s="1">
        <v>4211</v>
      </c>
      <c r="CA566" s="1">
        <v>4511</v>
      </c>
      <c r="CB566" s="1">
        <v>372.77199999999999</v>
      </c>
      <c r="CC566" s="1">
        <v>398.92099999999999</v>
      </c>
      <c r="CD566" s="1">
        <v>442.06900000000002</v>
      </c>
      <c r="CE566" s="1">
        <v>529.98500000000001</v>
      </c>
      <c r="CF566" s="1">
        <v>432.54300000000001</v>
      </c>
      <c r="CG566" s="1">
        <v>197.34299999999999</v>
      </c>
      <c r="CH566" s="1">
        <v>170.53899999999999</v>
      </c>
      <c r="CI566" s="1">
        <v>235.07499999999999</v>
      </c>
      <c r="CJ566" s="1">
        <v>225.518</v>
      </c>
      <c r="CK566" s="1">
        <v>336.12799999999999</v>
      </c>
      <c r="CL566" s="1">
        <v>462.58499999999998</v>
      </c>
      <c r="CM566" s="1">
        <v>495.52199999999999</v>
      </c>
      <c r="CN566" s="1">
        <v>0</v>
      </c>
      <c r="CO566" s="1">
        <v>0</v>
      </c>
      <c r="CP566" s="1">
        <v>39139</v>
      </c>
      <c r="CQ566" s="1">
        <v>39139</v>
      </c>
      <c r="CR566" s="1">
        <v>4299</v>
      </c>
      <c r="CS566">
        <v>2018</v>
      </c>
      <c r="CT566">
        <v>9104.2102814608043</v>
      </c>
      <c r="CV566">
        <v>0</v>
      </c>
      <c r="CW566">
        <v>0</v>
      </c>
    </row>
    <row r="567" spans="1:101">
      <c r="A567" s="100">
        <v>54123</v>
      </c>
      <c r="B567" t="s">
        <v>108</v>
      </c>
      <c r="C567" t="s">
        <v>109</v>
      </c>
      <c r="D567" t="s">
        <v>625</v>
      </c>
      <c r="E567" t="s">
        <v>626</v>
      </c>
      <c r="F567">
        <v>56839</v>
      </c>
      <c r="G567" s="103" t="s">
        <v>174</v>
      </c>
      <c r="H567" t="s">
        <v>113</v>
      </c>
      <c r="I567" t="s">
        <v>114</v>
      </c>
      <c r="J567" t="s">
        <v>8</v>
      </c>
      <c r="K567">
        <v>22</v>
      </c>
      <c r="L567">
        <v>2</v>
      </c>
      <c r="M567" t="s">
        <v>115</v>
      </c>
      <c r="N567" t="s">
        <v>235</v>
      </c>
      <c r="O567" t="s">
        <v>226</v>
      </c>
      <c r="P567" t="s">
        <v>236</v>
      </c>
      <c r="Q567" t="s">
        <v>118</v>
      </c>
      <c r="R567" t="s">
        <v>142</v>
      </c>
      <c r="S567" t="s">
        <v>8</v>
      </c>
      <c r="T567" s="1">
        <v>0</v>
      </c>
      <c r="U567" s="1">
        <v>0</v>
      </c>
      <c r="V567" s="1">
        <v>0</v>
      </c>
      <c r="W567" s="1">
        <v>0</v>
      </c>
      <c r="X567" s="1">
        <v>0</v>
      </c>
      <c r="Y567" s="1">
        <v>0</v>
      </c>
      <c r="Z567" s="1">
        <v>0</v>
      </c>
      <c r="AA567" s="1">
        <v>0</v>
      </c>
      <c r="AB567" s="1">
        <v>0</v>
      </c>
      <c r="AC567" s="1">
        <v>0</v>
      </c>
      <c r="AD567" s="1">
        <v>0</v>
      </c>
      <c r="AE567" s="1">
        <v>0</v>
      </c>
      <c r="AF567" s="1">
        <v>0</v>
      </c>
      <c r="AG567" s="1">
        <v>0</v>
      </c>
      <c r="AH567" s="1">
        <v>0</v>
      </c>
      <c r="AI567" s="1">
        <v>0</v>
      </c>
      <c r="AJ567" s="1">
        <v>0</v>
      </c>
      <c r="AK567" s="1">
        <v>0</v>
      </c>
      <c r="AL567" s="1">
        <v>0</v>
      </c>
      <c r="AM567" s="1">
        <v>0</v>
      </c>
      <c r="AN567" s="1">
        <v>0</v>
      </c>
      <c r="AO567" s="1">
        <v>0</v>
      </c>
      <c r="AP567" s="1">
        <v>0</v>
      </c>
      <c r="AQ567" s="1">
        <v>0</v>
      </c>
      <c r="AR567" s="2">
        <v>0</v>
      </c>
      <c r="AS567" s="2">
        <v>0</v>
      </c>
      <c r="AT567" s="2">
        <v>0</v>
      </c>
      <c r="AU567" s="2">
        <v>0</v>
      </c>
      <c r="AV567" s="2">
        <v>0</v>
      </c>
      <c r="AW567" s="2">
        <v>0</v>
      </c>
      <c r="AX567" s="2">
        <v>0</v>
      </c>
      <c r="AY567" s="2">
        <v>0</v>
      </c>
      <c r="AZ567" s="2">
        <v>0</v>
      </c>
      <c r="BA567" s="2">
        <v>0</v>
      </c>
      <c r="BB567" s="2">
        <v>0</v>
      </c>
      <c r="BC567" s="2">
        <v>0</v>
      </c>
      <c r="BD567" s="1">
        <v>1436</v>
      </c>
      <c r="BE567" s="1">
        <v>1537</v>
      </c>
      <c r="BF567" s="1">
        <v>1703</v>
      </c>
      <c r="BG567" s="1">
        <v>2042</v>
      </c>
      <c r="BH567" s="1">
        <v>1666</v>
      </c>
      <c r="BI567" s="1">
        <v>760</v>
      </c>
      <c r="BJ567" s="1">
        <v>657</v>
      </c>
      <c r="BK567" s="1">
        <v>906</v>
      </c>
      <c r="BL567" s="1">
        <v>869</v>
      </c>
      <c r="BM567" s="1">
        <v>1295</v>
      </c>
      <c r="BN567" s="1">
        <v>1782</v>
      </c>
      <c r="BO567" s="1">
        <v>1909</v>
      </c>
      <c r="BP567" s="1">
        <v>1436</v>
      </c>
      <c r="BQ567" s="1">
        <v>1537</v>
      </c>
      <c r="BR567" s="1">
        <v>1703</v>
      </c>
      <c r="BS567" s="1">
        <v>2042</v>
      </c>
      <c r="BT567" s="1">
        <v>1666</v>
      </c>
      <c r="BU567" s="1">
        <v>760</v>
      </c>
      <c r="BV567" s="1">
        <v>657</v>
      </c>
      <c r="BW567" s="1">
        <v>906</v>
      </c>
      <c r="BX567" s="1">
        <v>869</v>
      </c>
      <c r="BY567" s="1">
        <v>1295</v>
      </c>
      <c r="BZ567" s="1">
        <v>1782</v>
      </c>
      <c r="CA567" s="1">
        <v>1909</v>
      </c>
      <c r="CB567" s="1">
        <v>157.72900000000001</v>
      </c>
      <c r="CC567" s="1">
        <v>168.792</v>
      </c>
      <c r="CD567" s="1">
        <v>187.04900000000001</v>
      </c>
      <c r="CE567" s="1">
        <v>224.24799999999999</v>
      </c>
      <c r="CF567" s="1">
        <v>183.018</v>
      </c>
      <c r="CG567" s="1">
        <v>83.5</v>
      </c>
      <c r="CH567" s="1">
        <v>72.159000000000006</v>
      </c>
      <c r="CI567" s="1">
        <v>99.465000000000003</v>
      </c>
      <c r="CJ567" s="1">
        <v>95.421000000000006</v>
      </c>
      <c r="CK567" s="1">
        <v>142.22300000000001</v>
      </c>
      <c r="CL567" s="1">
        <v>195.73</v>
      </c>
      <c r="CM567" s="1">
        <v>209.666</v>
      </c>
      <c r="CN567" s="1">
        <v>0</v>
      </c>
      <c r="CO567" s="1">
        <v>0</v>
      </c>
      <c r="CP567" s="1">
        <v>16562</v>
      </c>
      <c r="CQ567" s="1">
        <v>16562</v>
      </c>
      <c r="CR567" s="1">
        <v>1819</v>
      </c>
      <c r="CS567">
        <v>2018</v>
      </c>
      <c r="CT567">
        <v>9105.0027487630559</v>
      </c>
      <c r="CV567">
        <v>0</v>
      </c>
      <c r="CW567">
        <v>0</v>
      </c>
    </row>
    <row r="568" spans="1:101">
      <c r="A568" s="100">
        <v>54124</v>
      </c>
      <c r="B568" t="s">
        <v>108</v>
      </c>
      <c r="C568" t="s">
        <v>109</v>
      </c>
      <c r="D568" t="s">
        <v>627</v>
      </c>
      <c r="E568" t="s">
        <v>597</v>
      </c>
      <c r="F568">
        <v>56837</v>
      </c>
      <c r="G568" s="103" t="s">
        <v>174</v>
      </c>
      <c r="H568" t="s">
        <v>113</v>
      </c>
      <c r="I568" t="s">
        <v>114</v>
      </c>
      <c r="J568" t="s">
        <v>8</v>
      </c>
      <c r="K568">
        <v>22</v>
      </c>
      <c r="L568">
        <v>2</v>
      </c>
      <c r="M568" t="s">
        <v>115</v>
      </c>
      <c r="N568" t="s">
        <v>235</v>
      </c>
      <c r="O568" t="s">
        <v>226</v>
      </c>
      <c r="P568" t="s">
        <v>236</v>
      </c>
      <c r="Q568" t="s">
        <v>118</v>
      </c>
      <c r="R568" t="s">
        <v>142</v>
      </c>
      <c r="S568" t="s">
        <v>8</v>
      </c>
      <c r="T568" s="1">
        <v>0</v>
      </c>
      <c r="U568" s="1">
        <v>0</v>
      </c>
      <c r="V568" s="1">
        <v>0</v>
      </c>
      <c r="W568" s="1">
        <v>0</v>
      </c>
      <c r="X568" s="1">
        <v>0</v>
      </c>
      <c r="Y568" s="1">
        <v>0</v>
      </c>
      <c r="Z568" s="1">
        <v>0</v>
      </c>
      <c r="AA568" s="1">
        <v>0</v>
      </c>
      <c r="AB568" s="1">
        <v>0</v>
      </c>
      <c r="AC568" s="1">
        <v>0</v>
      </c>
      <c r="AD568" s="1">
        <v>0</v>
      </c>
      <c r="AE568" s="1">
        <v>0</v>
      </c>
      <c r="AF568" s="1">
        <v>0</v>
      </c>
      <c r="AG568" s="1">
        <v>0</v>
      </c>
      <c r="AH568" s="1">
        <v>0</v>
      </c>
      <c r="AI568" s="1">
        <v>0</v>
      </c>
      <c r="AJ568" s="1">
        <v>0</v>
      </c>
      <c r="AK568" s="1">
        <v>0</v>
      </c>
      <c r="AL568" s="1">
        <v>0</v>
      </c>
      <c r="AM568" s="1">
        <v>0</v>
      </c>
      <c r="AN568" s="1">
        <v>0</v>
      </c>
      <c r="AO568" s="1">
        <v>0</v>
      </c>
      <c r="AP568" s="1">
        <v>0</v>
      </c>
      <c r="AQ568" s="1">
        <v>0</v>
      </c>
      <c r="AR568" s="2">
        <v>0</v>
      </c>
      <c r="AS568" s="2">
        <v>0</v>
      </c>
      <c r="AT568" s="2">
        <v>0</v>
      </c>
      <c r="AU568" s="2">
        <v>0</v>
      </c>
      <c r="AV568" s="2">
        <v>0</v>
      </c>
      <c r="AW568" s="2">
        <v>0</v>
      </c>
      <c r="AX568" s="2">
        <v>0</v>
      </c>
      <c r="AY568" s="2">
        <v>0</v>
      </c>
      <c r="AZ568" s="2">
        <v>0</v>
      </c>
      <c r="BA568" s="2">
        <v>0</v>
      </c>
      <c r="BB568" s="2">
        <v>0</v>
      </c>
      <c r="BC568" s="2">
        <v>0</v>
      </c>
      <c r="BD568" s="1">
        <v>2610</v>
      </c>
      <c r="BE568" s="1">
        <v>2793</v>
      </c>
      <c r="BF568" s="1">
        <v>3095</v>
      </c>
      <c r="BG568" s="1">
        <v>3710</v>
      </c>
      <c r="BH568" s="1">
        <v>3028</v>
      </c>
      <c r="BI568" s="1">
        <v>1382</v>
      </c>
      <c r="BJ568" s="1">
        <v>1194</v>
      </c>
      <c r="BK568" s="1">
        <v>1646</v>
      </c>
      <c r="BL568" s="1">
        <v>1579</v>
      </c>
      <c r="BM568" s="1">
        <v>2353</v>
      </c>
      <c r="BN568" s="1">
        <v>3239</v>
      </c>
      <c r="BO568" s="1">
        <v>3469</v>
      </c>
      <c r="BP568" s="1">
        <v>2610</v>
      </c>
      <c r="BQ568" s="1">
        <v>2793</v>
      </c>
      <c r="BR568" s="1">
        <v>3095</v>
      </c>
      <c r="BS568" s="1">
        <v>3710</v>
      </c>
      <c r="BT568" s="1">
        <v>3028</v>
      </c>
      <c r="BU568" s="1">
        <v>1382</v>
      </c>
      <c r="BV568" s="1">
        <v>1194</v>
      </c>
      <c r="BW568" s="1">
        <v>1646</v>
      </c>
      <c r="BX568" s="1">
        <v>1579</v>
      </c>
      <c r="BY568" s="1">
        <v>2353</v>
      </c>
      <c r="BZ568" s="1">
        <v>3239</v>
      </c>
      <c r="CA568" s="1">
        <v>3469</v>
      </c>
      <c r="CB568" s="1">
        <v>286.66699999999997</v>
      </c>
      <c r="CC568" s="1">
        <v>306.77699999999999</v>
      </c>
      <c r="CD568" s="1">
        <v>339.95800000000003</v>
      </c>
      <c r="CE568" s="1">
        <v>407.56700000000001</v>
      </c>
      <c r="CF568" s="1">
        <v>332.63299999999998</v>
      </c>
      <c r="CG568" s="1">
        <v>151.76</v>
      </c>
      <c r="CH568" s="1">
        <v>131.14699999999999</v>
      </c>
      <c r="CI568" s="1">
        <v>180.77600000000001</v>
      </c>
      <c r="CJ568" s="1">
        <v>173.42699999999999</v>
      </c>
      <c r="CK568" s="1">
        <v>258.488</v>
      </c>
      <c r="CL568" s="1">
        <v>355.73500000000001</v>
      </c>
      <c r="CM568" s="1">
        <v>381.065</v>
      </c>
      <c r="CN568" s="1">
        <v>0</v>
      </c>
      <c r="CO568" s="1">
        <v>0</v>
      </c>
      <c r="CP568" s="1">
        <v>30098</v>
      </c>
      <c r="CQ568" s="1">
        <v>30098</v>
      </c>
      <c r="CR568" s="1">
        <v>3306</v>
      </c>
      <c r="CS568">
        <v>2018</v>
      </c>
      <c r="CT568">
        <v>9104.0532365396248</v>
      </c>
      <c r="CV568">
        <v>0</v>
      </c>
      <c r="CW568">
        <v>0</v>
      </c>
    </row>
    <row r="569" spans="1:101">
      <c r="A569" s="100">
        <v>54134</v>
      </c>
      <c r="B569" t="s">
        <v>108</v>
      </c>
      <c r="C569" t="s">
        <v>109</v>
      </c>
      <c r="D569" t="s">
        <v>628</v>
      </c>
      <c r="E569" t="s">
        <v>629</v>
      </c>
      <c r="F569">
        <v>7595</v>
      </c>
      <c r="G569" s="103" t="s">
        <v>174</v>
      </c>
      <c r="H569" t="s">
        <v>113</v>
      </c>
      <c r="I569" t="s">
        <v>114</v>
      </c>
      <c r="J569" t="s">
        <v>8</v>
      </c>
      <c r="K569">
        <v>22</v>
      </c>
      <c r="L569">
        <v>2</v>
      </c>
      <c r="M569" t="s">
        <v>115</v>
      </c>
      <c r="N569" t="s">
        <v>235</v>
      </c>
      <c r="O569" t="s">
        <v>226</v>
      </c>
      <c r="P569" t="s">
        <v>236</v>
      </c>
      <c r="Q569" t="s">
        <v>118</v>
      </c>
      <c r="R569" t="s">
        <v>142</v>
      </c>
      <c r="S569" t="s">
        <v>8</v>
      </c>
      <c r="T569" s="1">
        <v>0</v>
      </c>
      <c r="U569" s="1">
        <v>0</v>
      </c>
      <c r="V569" s="1">
        <v>0</v>
      </c>
      <c r="W569" s="1">
        <v>0</v>
      </c>
      <c r="X569" s="1">
        <v>0</v>
      </c>
      <c r="Y569" s="1">
        <v>0</v>
      </c>
      <c r="Z569" s="1">
        <v>0</v>
      </c>
      <c r="AA569" s="1">
        <v>0</v>
      </c>
      <c r="AB569" s="1">
        <v>0</v>
      </c>
      <c r="AC569" s="1">
        <v>0</v>
      </c>
      <c r="AD569" s="1">
        <v>0</v>
      </c>
      <c r="AE569" s="1">
        <v>0</v>
      </c>
      <c r="AF569" s="1">
        <v>0</v>
      </c>
      <c r="AG569" s="1">
        <v>0</v>
      </c>
      <c r="AH569" s="1">
        <v>0</v>
      </c>
      <c r="AI569" s="1">
        <v>0</v>
      </c>
      <c r="AJ569" s="1">
        <v>0</v>
      </c>
      <c r="AK569" s="1">
        <v>0</v>
      </c>
      <c r="AL569" s="1">
        <v>0</v>
      </c>
      <c r="AM569" s="1">
        <v>0</v>
      </c>
      <c r="AN569" s="1">
        <v>0</v>
      </c>
      <c r="AO569" s="1">
        <v>0</v>
      </c>
      <c r="AP569" s="1">
        <v>0</v>
      </c>
      <c r="AQ569" s="1">
        <v>0</v>
      </c>
      <c r="AR569" s="2">
        <v>0</v>
      </c>
      <c r="AS569" s="2">
        <v>0</v>
      </c>
      <c r="AT569" s="2">
        <v>0</v>
      </c>
      <c r="AU569" s="2">
        <v>0</v>
      </c>
      <c r="AV569" s="2">
        <v>0</v>
      </c>
      <c r="AW569" s="2">
        <v>0</v>
      </c>
      <c r="AX569" s="2">
        <v>0</v>
      </c>
      <c r="AY569" s="2">
        <v>0</v>
      </c>
      <c r="AZ569" s="2">
        <v>0</v>
      </c>
      <c r="BA569" s="2">
        <v>0</v>
      </c>
      <c r="BB569" s="2">
        <v>0</v>
      </c>
      <c r="BC569" s="2">
        <v>0</v>
      </c>
      <c r="BD569" s="1">
        <v>516657</v>
      </c>
      <c r="BE569" s="1">
        <v>552902</v>
      </c>
      <c r="BF569" s="1">
        <v>612705</v>
      </c>
      <c r="BG569" s="1">
        <v>734556</v>
      </c>
      <c r="BH569" s="1">
        <v>599502</v>
      </c>
      <c r="BI569" s="1">
        <v>273517</v>
      </c>
      <c r="BJ569" s="1">
        <v>236366</v>
      </c>
      <c r="BK569" s="1">
        <v>325812</v>
      </c>
      <c r="BL569" s="1">
        <v>312566</v>
      </c>
      <c r="BM569" s="1">
        <v>465872</v>
      </c>
      <c r="BN569" s="1">
        <v>641140</v>
      </c>
      <c r="BO569" s="1">
        <v>686791</v>
      </c>
      <c r="BP569" s="1">
        <v>516657</v>
      </c>
      <c r="BQ569" s="1">
        <v>552902</v>
      </c>
      <c r="BR569" s="1">
        <v>612705</v>
      </c>
      <c r="BS569" s="1">
        <v>734556</v>
      </c>
      <c r="BT569" s="1">
        <v>599502</v>
      </c>
      <c r="BU569" s="1">
        <v>273517</v>
      </c>
      <c r="BV569" s="1">
        <v>236366</v>
      </c>
      <c r="BW569" s="1">
        <v>325812</v>
      </c>
      <c r="BX569" s="1">
        <v>312566</v>
      </c>
      <c r="BY569" s="1">
        <v>465872</v>
      </c>
      <c r="BZ569" s="1">
        <v>641140</v>
      </c>
      <c r="CA569" s="1">
        <v>686791</v>
      </c>
      <c r="CB569" s="1">
        <v>56750.574000000001</v>
      </c>
      <c r="CC569" s="1">
        <v>60731.74</v>
      </c>
      <c r="CD569" s="1">
        <v>67300.664000000004</v>
      </c>
      <c r="CE569" s="1">
        <v>80684.964999999997</v>
      </c>
      <c r="CF569" s="1">
        <v>65850.381999999998</v>
      </c>
      <c r="CG569" s="1">
        <v>30043.584999999999</v>
      </c>
      <c r="CH569" s="1">
        <v>25962.89</v>
      </c>
      <c r="CI569" s="1">
        <v>35787.839</v>
      </c>
      <c r="CJ569" s="1">
        <v>34332.817999999999</v>
      </c>
      <c r="CK569" s="1">
        <v>51172.201999999997</v>
      </c>
      <c r="CL569" s="1">
        <v>70423.983999999997</v>
      </c>
      <c r="CM569" s="1">
        <v>75438.357000000004</v>
      </c>
      <c r="CN569" s="1">
        <v>0</v>
      </c>
      <c r="CO569" s="1">
        <v>0</v>
      </c>
      <c r="CP569" s="1">
        <v>5958386</v>
      </c>
      <c r="CQ569" s="1">
        <v>5958386</v>
      </c>
      <c r="CR569" s="1">
        <v>654480</v>
      </c>
      <c r="CS569">
        <v>2018</v>
      </c>
      <c r="CT569">
        <v>9104.0001222344454</v>
      </c>
      <c r="CV569">
        <v>0</v>
      </c>
      <c r="CW569">
        <v>0</v>
      </c>
    </row>
    <row r="570" spans="1:101">
      <c r="A570" s="100">
        <v>54148</v>
      </c>
      <c r="B570" t="s">
        <v>108</v>
      </c>
      <c r="C570" t="s">
        <v>109</v>
      </c>
      <c r="D570" t="s">
        <v>630</v>
      </c>
      <c r="E570" t="s">
        <v>631</v>
      </c>
      <c r="F570">
        <v>56597</v>
      </c>
      <c r="G570" s="103" t="s">
        <v>174</v>
      </c>
      <c r="H570" t="s">
        <v>113</v>
      </c>
      <c r="I570" t="s">
        <v>114</v>
      </c>
      <c r="J570" t="s">
        <v>8</v>
      </c>
      <c r="K570">
        <v>22</v>
      </c>
      <c r="L570">
        <v>2</v>
      </c>
      <c r="M570" t="s">
        <v>115</v>
      </c>
      <c r="N570" t="s">
        <v>235</v>
      </c>
      <c r="O570" t="s">
        <v>226</v>
      </c>
      <c r="P570" t="s">
        <v>236</v>
      </c>
      <c r="Q570" t="s">
        <v>118</v>
      </c>
      <c r="R570" t="s">
        <v>142</v>
      </c>
      <c r="S570" t="s">
        <v>8</v>
      </c>
      <c r="T570" s="1">
        <v>0</v>
      </c>
      <c r="U570" s="1">
        <v>0</v>
      </c>
      <c r="V570" s="1">
        <v>0</v>
      </c>
      <c r="W570" s="1">
        <v>0</v>
      </c>
      <c r="X570" s="1">
        <v>0</v>
      </c>
      <c r="Y570" s="1">
        <v>0</v>
      </c>
      <c r="Z570" s="1">
        <v>0</v>
      </c>
      <c r="AA570" s="1">
        <v>0</v>
      </c>
      <c r="AB570" s="1">
        <v>0</v>
      </c>
      <c r="AC570" s="1">
        <v>0</v>
      </c>
      <c r="AD570" s="1">
        <v>0</v>
      </c>
      <c r="AE570" s="1">
        <v>0</v>
      </c>
      <c r="AF570" s="1">
        <v>0</v>
      </c>
      <c r="AG570" s="1">
        <v>0</v>
      </c>
      <c r="AH570" s="1">
        <v>0</v>
      </c>
      <c r="AI570" s="1">
        <v>0</v>
      </c>
      <c r="AJ570" s="1">
        <v>0</v>
      </c>
      <c r="AK570" s="1">
        <v>0</v>
      </c>
      <c r="AL570" s="1">
        <v>0</v>
      </c>
      <c r="AM570" s="1">
        <v>0</v>
      </c>
      <c r="AN570" s="1">
        <v>0</v>
      </c>
      <c r="AO570" s="1">
        <v>0</v>
      </c>
      <c r="AP570" s="1">
        <v>0</v>
      </c>
      <c r="AQ570" s="1">
        <v>0</v>
      </c>
      <c r="AR570" s="2">
        <v>0</v>
      </c>
      <c r="AS570" s="2">
        <v>0</v>
      </c>
      <c r="AT570" s="2">
        <v>0</v>
      </c>
      <c r="AU570" s="2">
        <v>0</v>
      </c>
      <c r="AV570" s="2">
        <v>0</v>
      </c>
      <c r="AW570" s="2">
        <v>0</v>
      </c>
      <c r="AX570" s="2">
        <v>0</v>
      </c>
      <c r="AY570" s="2">
        <v>0</v>
      </c>
      <c r="AZ570" s="2">
        <v>0</v>
      </c>
      <c r="BA570" s="2">
        <v>0</v>
      </c>
      <c r="BB570" s="2">
        <v>0</v>
      </c>
      <c r="BC570" s="2">
        <v>0</v>
      </c>
      <c r="BD570" s="1">
        <v>65556</v>
      </c>
      <c r="BE570" s="1">
        <v>70154</v>
      </c>
      <c r="BF570" s="1">
        <v>77742</v>
      </c>
      <c r="BG570" s="1">
        <v>93203</v>
      </c>
      <c r="BH570" s="1">
        <v>76067</v>
      </c>
      <c r="BI570" s="1">
        <v>34705</v>
      </c>
      <c r="BJ570" s="1">
        <v>29991</v>
      </c>
      <c r="BK570" s="1">
        <v>41340</v>
      </c>
      <c r="BL570" s="1">
        <v>39660</v>
      </c>
      <c r="BM570" s="1">
        <v>59112</v>
      </c>
      <c r="BN570" s="1">
        <v>81350</v>
      </c>
      <c r="BO570" s="1">
        <v>87143</v>
      </c>
      <c r="BP570" s="1">
        <v>65556</v>
      </c>
      <c r="BQ570" s="1">
        <v>70154</v>
      </c>
      <c r="BR570" s="1">
        <v>77742</v>
      </c>
      <c r="BS570" s="1">
        <v>93203</v>
      </c>
      <c r="BT570" s="1">
        <v>76067</v>
      </c>
      <c r="BU570" s="1">
        <v>34705</v>
      </c>
      <c r="BV570" s="1">
        <v>29991</v>
      </c>
      <c r="BW570" s="1">
        <v>41340</v>
      </c>
      <c r="BX570" s="1">
        <v>39660</v>
      </c>
      <c r="BY570" s="1">
        <v>59112</v>
      </c>
      <c r="BZ570" s="1">
        <v>81350</v>
      </c>
      <c r="CA570" s="1">
        <v>87143</v>
      </c>
      <c r="CB570" s="1">
        <v>7200.7370000000001</v>
      </c>
      <c r="CC570" s="1">
        <v>7705.8819999999996</v>
      </c>
      <c r="CD570" s="1">
        <v>8539.3729999999996</v>
      </c>
      <c r="CE570" s="1">
        <v>10237.626</v>
      </c>
      <c r="CF570" s="1">
        <v>8355.3559999999998</v>
      </c>
      <c r="CG570" s="1">
        <v>3812.0479999999998</v>
      </c>
      <c r="CH570" s="1">
        <v>3294.2739999999999</v>
      </c>
      <c r="CI570" s="1">
        <v>4540.902</v>
      </c>
      <c r="CJ570" s="1">
        <v>4356.2830000000004</v>
      </c>
      <c r="CK570" s="1">
        <v>6492.9309999999996</v>
      </c>
      <c r="CL570" s="1">
        <v>8935.6720000000005</v>
      </c>
      <c r="CM570" s="1">
        <v>9571.9159999999993</v>
      </c>
      <c r="CN570" s="1">
        <v>0</v>
      </c>
      <c r="CO570" s="1">
        <v>0</v>
      </c>
      <c r="CP570" s="1">
        <v>756023</v>
      </c>
      <c r="CQ570" s="1">
        <v>756023</v>
      </c>
      <c r="CR570" s="1">
        <v>83043</v>
      </c>
      <c r="CS570">
        <v>2018</v>
      </c>
      <c r="CT570">
        <v>9103.9943161976335</v>
      </c>
      <c r="CV570">
        <v>0</v>
      </c>
      <c r="CW570">
        <v>0</v>
      </c>
    </row>
    <row r="571" spans="1:101">
      <c r="A571" s="100">
        <v>54301</v>
      </c>
      <c r="B571" t="s">
        <v>108</v>
      </c>
      <c r="C571" t="s">
        <v>109</v>
      </c>
      <c r="D571" t="s">
        <v>638</v>
      </c>
      <c r="E571" t="s">
        <v>639</v>
      </c>
      <c r="F571">
        <v>12382</v>
      </c>
      <c r="G571" s="103" t="s">
        <v>121</v>
      </c>
      <c r="H571" t="s">
        <v>113</v>
      </c>
      <c r="I571" t="s">
        <v>114</v>
      </c>
      <c r="J571" t="s">
        <v>8</v>
      </c>
      <c r="K571">
        <v>22</v>
      </c>
      <c r="L571">
        <v>2</v>
      </c>
      <c r="M571" t="s">
        <v>115</v>
      </c>
      <c r="N571" t="s">
        <v>235</v>
      </c>
      <c r="O571" t="s">
        <v>226</v>
      </c>
      <c r="P571" t="s">
        <v>236</v>
      </c>
      <c r="Q571" t="s">
        <v>118</v>
      </c>
      <c r="R571" t="s">
        <v>142</v>
      </c>
      <c r="S571" t="s">
        <v>8</v>
      </c>
      <c r="T571" s="1">
        <v>0</v>
      </c>
      <c r="U571" s="1">
        <v>0</v>
      </c>
      <c r="V571" s="1">
        <v>0</v>
      </c>
      <c r="W571" s="1">
        <v>0</v>
      </c>
      <c r="X571" s="1">
        <v>0</v>
      </c>
      <c r="Y571" s="1">
        <v>0</v>
      </c>
      <c r="Z571" s="1">
        <v>0</v>
      </c>
      <c r="AA571" s="1">
        <v>0</v>
      </c>
      <c r="AB571" s="1">
        <v>0</v>
      </c>
      <c r="AC571" s="1">
        <v>0</v>
      </c>
      <c r="AD571" s="1">
        <v>0</v>
      </c>
      <c r="AE571" s="1">
        <v>0</v>
      </c>
      <c r="AF571" s="1">
        <v>0</v>
      </c>
      <c r="AG571" s="1">
        <v>0</v>
      </c>
      <c r="AH571" s="1">
        <v>0</v>
      </c>
      <c r="AI571" s="1">
        <v>0</v>
      </c>
      <c r="AJ571" s="1">
        <v>0</v>
      </c>
      <c r="AK571" s="1">
        <v>0</v>
      </c>
      <c r="AL571" s="1">
        <v>0</v>
      </c>
      <c r="AM571" s="1">
        <v>0</v>
      </c>
      <c r="AN571" s="1">
        <v>0</v>
      </c>
      <c r="AO571" s="1">
        <v>0</v>
      </c>
      <c r="AP571" s="1">
        <v>0</v>
      </c>
      <c r="AQ571" s="1">
        <v>0</v>
      </c>
      <c r="AR571" s="2">
        <v>0</v>
      </c>
      <c r="AS571" s="2">
        <v>0</v>
      </c>
      <c r="AT571" s="2">
        <v>0</v>
      </c>
      <c r="AU571" s="2">
        <v>0</v>
      </c>
      <c r="AV571" s="2">
        <v>0</v>
      </c>
      <c r="AW571" s="2">
        <v>0</v>
      </c>
      <c r="AX571" s="2">
        <v>0</v>
      </c>
      <c r="AY571" s="2">
        <v>0</v>
      </c>
      <c r="AZ571" s="2">
        <v>0</v>
      </c>
      <c r="BA571" s="2">
        <v>0</v>
      </c>
      <c r="BB571" s="2">
        <v>0</v>
      </c>
      <c r="BC571" s="2">
        <v>0</v>
      </c>
      <c r="BD571" s="1">
        <v>5387</v>
      </c>
      <c r="BE571" s="1">
        <v>5765</v>
      </c>
      <c r="BF571" s="1">
        <v>6388</v>
      </c>
      <c r="BG571" s="1">
        <v>7659</v>
      </c>
      <c r="BH571" s="1">
        <v>6251</v>
      </c>
      <c r="BI571" s="1">
        <v>2852</v>
      </c>
      <c r="BJ571" s="1">
        <v>2464</v>
      </c>
      <c r="BK571" s="1">
        <v>3397</v>
      </c>
      <c r="BL571" s="1">
        <v>3259</v>
      </c>
      <c r="BM571" s="1">
        <v>4857</v>
      </c>
      <c r="BN571" s="1">
        <v>6685</v>
      </c>
      <c r="BO571" s="1">
        <v>7161</v>
      </c>
      <c r="BP571" s="1">
        <v>5387</v>
      </c>
      <c r="BQ571" s="1">
        <v>5765</v>
      </c>
      <c r="BR571" s="1">
        <v>6388</v>
      </c>
      <c r="BS571" s="1">
        <v>7659</v>
      </c>
      <c r="BT571" s="1">
        <v>6251</v>
      </c>
      <c r="BU571" s="1">
        <v>2852</v>
      </c>
      <c r="BV571" s="1">
        <v>2464</v>
      </c>
      <c r="BW571" s="1">
        <v>3397</v>
      </c>
      <c r="BX571" s="1">
        <v>3259</v>
      </c>
      <c r="BY571" s="1">
        <v>4857</v>
      </c>
      <c r="BZ571" s="1">
        <v>6685</v>
      </c>
      <c r="CA571" s="1">
        <v>7161</v>
      </c>
      <c r="CB571" s="1">
        <v>591.71699999999998</v>
      </c>
      <c r="CC571" s="1">
        <v>633.22500000000002</v>
      </c>
      <c r="CD571" s="1">
        <v>701.71699999999998</v>
      </c>
      <c r="CE571" s="1">
        <v>841.27</v>
      </c>
      <c r="CF571" s="1">
        <v>686.59500000000003</v>
      </c>
      <c r="CG571" s="1">
        <v>313.25200000000001</v>
      </c>
      <c r="CH571" s="1">
        <v>270.70499999999998</v>
      </c>
      <c r="CI571" s="1">
        <v>373.14499999999998</v>
      </c>
      <c r="CJ571" s="1">
        <v>357.97399999999999</v>
      </c>
      <c r="CK571" s="1">
        <v>533.55200000000002</v>
      </c>
      <c r="CL571" s="1">
        <v>734.28300000000002</v>
      </c>
      <c r="CM571" s="1">
        <v>786.56500000000005</v>
      </c>
      <c r="CN571" s="1">
        <v>0</v>
      </c>
      <c r="CO571" s="1">
        <v>0</v>
      </c>
      <c r="CP571" s="1">
        <v>62125</v>
      </c>
      <c r="CQ571" s="1">
        <v>62125</v>
      </c>
      <c r="CR571" s="1">
        <v>6824</v>
      </c>
      <c r="CS571">
        <v>2018</v>
      </c>
      <c r="CT571">
        <v>9103.8980070339985</v>
      </c>
      <c r="CV571">
        <v>0</v>
      </c>
      <c r="CW571">
        <v>0</v>
      </c>
    </row>
    <row r="572" spans="1:101">
      <c r="A572" s="100">
        <v>54302</v>
      </c>
      <c r="B572" t="s">
        <v>108</v>
      </c>
      <c r="C572" t="s">
        <v>109</v>
      </c>
      <c r="D572" t="s">
        <v>640</v>
      </c>
      <c r="E572" t="s">
        <v>639</v>
      </c>
      <c r="F572">
        <v>12382</v>
      </c>
      <c r="G572" s="103" t="s">
        <v>121</v>
      </c>
      <c r="H572" t="s">
        <v>113</v>
      </c>
      <c r="I572" t="s">
        <v>114</v>
      </c>
      <c r="J572" t="s">
        <v>8</v>
      </c>
      <c r="K572">
        <v>22</v>
      </c>
      <c r="L572">
        <v>2</v>
      </c>
      <c r="M572" t="s">
        <v>115</v>
      </c>
      <c r="N572" t="s">
        <v>235</v>
      </c>
      <c r="O572" t="s">
        <v>226</v>
      </c>
      <c r="P572" t="s">
        <v>236</v>
      </c>
      <c r="Q572" t="s">
        <v>118</v>
      </c>
      <c r="R572" t="s">
        <v>142</v>
      </c>
      <c r="S572" t="s">
        <v>8</v>
      </c>
      <c r="T572" s="1">
        <v>0</v>
      </c>
      <c r="U572" s="1">
        <v>0</v>
      </c>
      <c r="V572" s="1">
        <v>0</v>
      </c>
      <c r="W572" s="1">
        <v>0</v>
      </c>
      <c r="X572" s="1">
        <v>0</v>
      </c>
      <c r="Y572" s="1">
        <v>0</v>
      </c>
      <c r="Z572" s="1">
        <v>0</v>
      </c>
      <c r="AA572" s="1">
        <v>0</v>
      </c>
      <c r="AB572" s="1">
        <v>0</v>
      </c>
      <c r="AC572" s="1">
        <v>0</v>
      </c>
      <c r="AD572" s="1">
        <v>0</v>
      </c>
      <c r="AE572" s="1">
        <v>0</v>
      </c>
      <c r="AF572" s="1">
        <v>0</v>
      </c>
      <c r="AG572" s="1">
        <v>0</v>
      </c>
      <c r="AH572" s="1">
        <v>0</v>
      </c>
      <c r="AI572" s="1">
        <v>0</v>
      </c>
      <c r="AJ572" s="1">
        <v>0</v>
      </c>
      <c r="AK572" s="1">
        <v>0</v>
      </c>
      <c r="AL572" s="1">
        <v>0</v>
      </c>
      <c r="AM572" s="1">
        <v>0</v>
      </c>
      <c r="AN572" s="1">
        <v>0</v>
      </c>
      <c r="AO572" s="1">
        <v>0</v>
      </c>
      <c r="AP572" s="1">
        <v>0</v>
      </c>
      <c r="AQ572" s="1">
        <v>0</v>
      </c>
      <c r="AR572" s="2">
        <v>0</v>
      </c>
      <c r="AS572" s="2">
        <v>0</v>
      </c>
      <c r="AT572" s="2">
        <v>0</v>
      </c>
      <c r="AU572" s="2">
        <v>0</v>
      </c>
      <c r="AV572" s="2">
        <v>0</v>
      </c>
      <c r="AW572" s="2">
        <v>0</v>
      </c>
      <c r="AX572" s="2">
        <v>0</v>
      </c>
      <c r="AY572" s="2">
        <v>0</v>
      </c>
      <c r="AZ572" s="2">
        <v>0</v>
      </c>
      <c r="BA572" s="2">
        <v>0</v>
      </c>
      <c r="BB572" s="2">
        <v>0</v>
      </c>
      <c r="BC572" s="2">
        <v>0</v>
      </c>
      <c r="BD572" s="1">
        <v>13218</v>
      </c>
      <c r="BE572" s="1">
        <v>14145</v>
      </c>
      <c r="BF572" s="1">
        <v>15675</v>
      </c>
      <c r="BG572" s="1">
        <v>18793</v>
      </c>
      <c r="BH572" s="1">
        <v>15337</v>
      </c>
      <c r="BI572" s="1">
        <v>6998</v>
      </c>
      <c r="BJ572" s="1">
        <v>6047</v>
      </c>
      <c r="BK572" s="1">
        <v>8335</v>
      </c>
      <c r="BL572" s="1">
        <v>7997</v>
      </c>
      <c r="BM572" s="1">
        <v>11919</v>
      </c>
      <c r="BN572" s="1">
        <v>16403</v>
      </c>
      <c r="BO572" s="1">
        <v>17571</v>
      </c>
      <c r="BP572" s="1">
        <v>13218</v>
      </c>
      <c r="BQ572" s="1">
        <v>14145</v>
      </c>
      <c r="BR572" s="1">
        <v>15675</v>
      </c>
      <c r="BS572" s="1">
        <v>18793</v>
      </c>
      <c r="BT572" s="1">
        <v>15337</v>
      </c>
      <c r="BU572" s="1">
        <v>6998</v>
      </c>
      <c r="BV572" s="1">
        <v>6047</v>
      </c>
      <c r="BW572" s="1">
        <v>8335</v>
      </c>
      <c r="BX572" s="1">
        <v>7997</v>
      </c>
      <c r="BY572" s="1">
        <v>11919</v>
      </c>
      <c r="BZ572" s="1">
        <v>16403</v>
      </c>
      <c r="CA572" s="1">
        <v>17571</v>
      </c>
      <c r="CB572" s="1">
        <v>1451.8889999999999</v>
      </c>
      <c r="CC572" s="1">
        <v>1553.741</v>
      </c>
      <c r="CD572" s="1">
        <v>1721.798</v>
      </c>
      <c r="CE572" s="1">
        <v>2064.2170000000001</v>
      </c>
      <c r="CF572" s="1">
        <v>1684.694</v>
      </c>
      <c r="CG572" s="1">
        <v>768.625</v>
      </c>
      <c r="CH572" s="1">
        <v>664.226</v>
      </c>
      <c r="CI572" s="1">
        <v>915.58399999999995</v>
      </c>
      <c r="CJ572" s="1">
        <v>878.35900000000004</v>
      </c>
      <c r="CK572" s="1">
        <v>1309.173</v>
      </c>
      <c r="CL572" s="1">
        <v>1801.704</v>
      </c>
      <c r="CM572" s="1">
        <v>1929.99</v>
      </c>
      <c r="CN572" s="1">
        <v>0</v>
      </c>
      <c r="CO572" s="1">
        <v>0</v>
      </c>
      <c r="CP572" s="1">
        <v>152438</v>
      </c>
      <c r="CQ572" s="1">
        <v>152438</v>
      </c>
      <c r="CR572" s="1">
        <v>16744</v>
      </c>
      <c r="CS572">
        <v>2018</v>
      </c>
      <c r="CT572">
        <v>9104.0372670807446</v>
      </c>
      <c r="CV572">
        <v>0</v>
      </c>
      <c r="CW572">
        <v>0</v>
      </c>
    </row>
    <row r="573" spans="1:101">
      <c r="A573" s="100">
        <v>54355</v>
      </c>
      <c r="B573" t="s">
        <v>108</v>
      </c>
      <c r="C573" t="s">
        <v>109</v>
      </c>
      <c r="D573" t="s">
        <v>641</v>
      </c>
      <c r="E573" t="s">
        <v>272</v>
      </c>
      <c r="F573">
        <v>2548</v>
      </c>
      <c r="G573" s="103" t="s">
        <v>273</v>
      </c>
      <c r="H573" t="s">
        <v>113</v>
      </c>
      <c r="I573" t="s">
        <v>114</v>
      </c>
      <c r="J573" t="s">
        <v>8</v>
      </c>
      <c r="K573">
        <v>22</v>
      </c>
      <c r="L573">
        <v>1</v>
      </c>
      <c r="M573" t="s">
        <v>131</v>
      </c>
      <c r="N573" t="s">
        <v>235</v>
      </c>
      <c r="O573" t="s">
        <v>226</v>
      </c>
      <c r="P573" t="s">
        <v>236</v>
      </c>
      <c r="Q573" t="s">
        <v>118</v>
      </c>
      <c r="R573" t="s">
        <v>142</v>
      </c>
      <c r="S573" t="s">
        <v>8</v>
      </c>
      <c r="T573" s="1">
        <v>0</v>
      </c>
      <c r="U573" s="1">
        <v>0</v>
      </c>
      <c r="V573" s="1">
        <v>0</v>
      </c>
      <c r="W573" s="1">
        <v>0</v>
      </c>
      <c r="X573" s="1">
        <v>0</v>
      </c>
      <c r="Y573" s="1">
        <v>0</v>
      </c>
      <c r="Z573" s="1">
        <v>0</v>
      </c>
      <c r="AA573" s="1">
        <v>0</v>
      </c>
      <c r="AB573" s="1">
        <v>0</v>
      </c>
      <c r="AC573" s="1">
        <v>0</v>
      </c>
      <c r="AD573" s="1">
        <v>0</v>
      </c>
      <c r="AE573" s="1">
        <v>0</v>
      </c>
      <c r="AF573" s="1">
        <v>0</v>
      </c>
      <c r="AG573" s="1">
        <v>0</v>
      </c>
      <c r="AH573" s="1">
        <v>0</v>
      </c>
      <c r="AI573" s="1">
        <v>0</v>
      </c>
      <c r="AJ573" s="1">
        <v>0</v>
      </c>
      <c r="AK573" s="1">
        <v>0</v>
      </c>
      <c r="AL573" s="1">
        <v>0</v>
      </c>
      <c r="AM573" s="1">
        <v>0</v>
      </c>
      <c r="AN573" s="1">
        <v>0</v>
      </c>
      <c r="AO573" s="1">
        <v>0</v>
      </c>
      <c r="AP573" s="1">
        <v>0</v>
      </c>
      <c r="AQ573" s="1">
        <v>0</v>
      </c>
      <c r="AR573" s="2">
        <v>0</v>
      </c>
      <c r="AS573" s="2">
        <v>0</v>
      </c>
      <c r="AT573" s="2">
        <v>0</v>
      </c>
      <c r="AU573" s="2">
        <v>0</v>
      </c>
      <c r="AV573" s="2">
        <v>0</v>
      </c>
      <c r="AW573" s="2">
        <v>0</v>
      </c>
      <c r="AX573" s="2">
        <v>0</v>
      </c>
      <c r="AY573" s="2">
        <v>0</v>
      </c>
      <c r="AZ573" s="2">
        <v>0</v>
      </c>
      <c r="BA573" s="2">
        <v>0</v>
      </c>
      <c r="BB573" s="2">
        <v>0</v>
      </c>
      <c r="BC573" s="2">
        <v>0</v>
      </c>
      <c r="BD573" s="1">
        <v>19656</v>
      </c>
      <c r="BE573" s="1">
        <v>21035</v>
      </c>
      <c r="BF573" s="1">
        <v>23310</v>
      </c>
      <c r="BG573" s="1">
        <v>27945</v>
      </c>
      <c r="BH573" s="1">
        <v>22807</v>
      </c>
      <c r="BI573" s="1">
        <v>10406</v>
      </c>
      <c r="BJ573" s="1">
        <v>8992</v>
      </c>
      <c r="BK573" s="1">
        <v>12395</v>
      </c>
      <c r="BL573" s="1">
        <v>11891</v>
      </c>
      <c r="BM573" s="1">
        <v>17724</v>
      </c>
      <c r="BN573" s="1">
        <v>24391</v>
      </c>
      <c r="BO573" s="1">
        <v>26128</v>
      </c>
      <c r="BP573" s="1">
        <v>19656</v>
      </c>
      <c r="BQ573" s="1">
        <v>21035</v>
      </c>
      <c r="BR573" s="1">
        <v>23310</v>
      </c>
      <c r="BS573" s="1">
        <v>27945</v>
      </c>
      <c r="BT573" s="1">
        <v>22807</v>
      </c>
      <c r="BU573" s="1">
        <v>10406</v>
      </c>
      <c r="BV573" s="1">
        <v>8992</v>
      </c>
      <c r="BW573" s="1">
        <v>12395</v>
      </c>
      <c r="BX573" s="1">
        <v>11891</v>
      </c>
      <c r="BY573" s="1">
        <v>17724</v>
      </c>
      <c r="BZ573" s="1">
        <v>24391</v>
      </c>
      <c r="CA573" s="1">
        <v>26128</v>
      </c>
      <c r="CB573" s="1">
        <v>2159.0149999999999</v>
      </c>
      <c r="CC573" s="1">
        <v>2310.4749999999999</v>
      </c>
      <c r="CD573" s="1">
        <v>2560.3829999999998</v>
      </c>
      <c r="CE573" s="1">
        <v>3069.5740000000001</v>
      </c>
      <c r="CF573" s="1">
        <v>2505.2080000000001</v>
      </c>
      <c r="CG573" s="1">
        <v>1142.9760000000001</v>
      </c>
      <c r="CH573" s="1">
        <v>987.73099999999999</v>
      </c>
      <c r="CI573" s="1">
        <v>1361.511</v>
      </c>
      <c r="CJ573" s="1">
        <v>1306.1559999999999</v>
      </c>
      <c r="CK573" s="1">
        <v>1946.7919999999999</v>
      </c>
      <c r="CL573" s="1">
        <v>2679.2060000000001</v>
      </c>
      <c r="CM573" s="1">
        <v>2869.973</v>
      </c>
      <c r="CN573" s="1">
        <v>0</v>
      </c>
      <c r="CO573" s="1">
        <v>0</v>
      </c>
      <c r="CP573" s="1">
        <v>226680</v>
      </c>
      <c r="CQ573" s="1">
        <v>226680</v>
      </c>
      <c r="CR573" s="1">
        <v>24899</v>
      </c>
      <c r="CS573">
        <v>2018</v>
      </c>
      <c r="CT573">
        <v>9103.9800795212668</v>
      </c>
      <c r="CV573">
        <v>0</v>
      </c>
      <c r="CW573">
        <v>0</v>
      </c>
    </row>
    <row r="574" spans="1:101">
      <c r="A574" s="100">
        <v>54384</v>
      </c>
      <c r="B574" t="s">
        <v>108</v>
      </c>
      <c r="C574" t="s">
        <v>109</v>
      </c>
      <c r="D574" t="s">
        <v>642</v>
      </c>
      <c r="E574" t="s">
        <v>279</v>
      </c>
      <c r="F574">
        <v>7601</v>
      </c>
      <c r="G574" s="103" t="s">
        <v>189</v>
      </c>
      <c r="H574" t="s">
        <v>113</v>
      </c>
      <c r="I574" t="s">
        <v>114</v>
      </c>
      <c r="J574" t="s">
        <v>8</v>
      </c>
      <c r="K574">
        <v>22</v>
      </c>
      <c r="L574">
        <v>2</v>
      </c>
      <c r="M574" t="s">
        <v>115</v>
      </c>
      <c r="N574" t="s">
        <v>235</v>
      </c>
      <c r="O574" t="s">
        <v>226</v>
      </c>
      <c r="P574" t="s">
        <v>236</v>
      </c>
      <c r="Q574" t="s">
        <v>118</v>
      </c>
      <c r="R574" t="s">
        <v>142</v>
      </c>
      <c r="S574" t="s">
        <v>8</v>
      </c>
      <c r="T574" s="1">
        <v>0</v>
      </c>
      <c r="U574" s="1">
        <v>0</v>
      </c>
      <c r="V574" s="1">
        <v>0</v>
      </c>
      <c r="W574" s="1">
        <v>0</v>
      </c>
      <c r="X574" s="1">
        <v>0</v>
      </c>
      <c r="Y574" s="1">
        <v>0</v>
      </c>
      <c r="Z574" s="1">
        <v>0</v>
      </c>
      <c r="AA574" s="1">
        <v>0</v>
      </c>
      <c r="AB574" s="1">
        <v>0</v>
      </c>
      <c r="AC574" s="1">
        <v>0</v>
      </c>
      <c r="AD574" s="1">
        <v>0</v>
      </c>
      <c r="AE574" s="1">
        <v>0</v>
      </c>
      <c r="AF574" s="1">
        <v>0</v>
      </c>
      <c r="AG574" s="1">
        <v>0</v>
      </c>
      <c r="AH574" s="1">
        <v>0</v>
      </c>
      <c r="AI574" s="1">
        <v>0</v>
      </c>
      <c r="AJ574" s="1">
        <v>0</v>
      </c>
      <c r="AK574" s="1">
        <v>0</v>
      </c>
      <c r="AL574" s="1">
        <v>0</v>
      </c>
      <c r="AM574" s="1">
        <v>0</v>
      </c>
      <c r="AN574" s="1">
        <v>0</v>
      </c>
      <c r="AO574" s="1">
        <v>0</v>
      </c>
      <c r="AP574" s="1">
        <v>0</v>
      </c>
      <c r="AQ574" s="1">
        <v>0</v>
      </c>
      <c r="AR574" s="2">
        <v>0</v>
      </c>
      <c r="AS574" s="2">
        <v>0</v>
      </c>
      <c r="AT574" s="2">
        <v>0</v>
      </c>
      <c r="AU574" s="2">
        <v>0</v>
      </c>
      <c r="AV574" s="2">
        <v>0</v>
      </c>
      <c r="AW574" s="2">
        <v>0</v>
      </c>
      <c r="AX574" s="2">
        <v>0</v>
      </c>
      <c r="AY574" s="2">
        <v>0</v>
      </c>
      <c r="AZ574" s="2">
        <v>0</v>
      </c>
      <c r="BA574" s="2">
        <v>0</v>
      </c>
      <c r="BB574" s="2">
        <v>0</v>
      </c>
      <c r="BC574" s="2">
        <v>0</v>
      </c>
      <c r="BD574" s="1">
        <v>1462</v>
      </c>
      <c r="BE574" s="1">
        <v>1565</v>
      </c>
      <c r="BF574" s="1">
        <v>1734</v>
      </c>
      <c r="BG574" s="1">
        <v>2079</v>
      </c>
      <c r="BH574" s="1">
        <v>1696</v>
      </c>
      <c r="BI574" s="1">
        <v>774</v>
      </c>
      <c r="BJ574" s="1">
        <v>669</v>
      </c>
      <c r="BK574" s="1">
        <v>922</v>
      </c>
      <c r="BL574" s="1">
        <v>884</v>
      </c>
      <c r="BM574" s="1">
        <v>1318</v>
      </c>
      <c r="BN574" s="1">
        <v>1814</v>
      </c>
      <c r="BO574" s="1">
        <v>1943</v>
      </c>
      <c r="BP574" s="1">
        <v>1462</v>
      </c>
      <c r="BQ574" s="1">
        <v>1565</v>
      </c>
      <c r="BR574" s="1">
        <v>1734</v>
      </c>
      <c r="BS574" s="1">
        <v>2079</v>
      </c>
      <c r="BT574" s="1">
        <v>1696</v>
      </c>
      <c r="BU574" s="1">
        <v>774</v>
      </c>
      <c r="BV574" s="1">
        <v>669</v>
      </c>
      <c r="BW574" s="1">
        <v>922</v>
      </c>
      <c r="BX574" s="1">
        <v>884</v>
      </c>
      <c r="BY574" s="1">
        <v>1318</v>
      </c>
      <c r="BZ574" s="1">
        <v>1814</v>
      </c>
      <c r="CA574" s="1">
        <v>1943</v>
      </c>
      <c r="CB574" s="1">
        <v>160.58799999999999</v>
      </c>
      <c r="CC574" s="1">
        <v>171.85400000000001</v>
      </c>
      <c r="CD574" s="1">
        <v>190.44300000000001</v>
      </c>
      <c r="CE574" s="1">
        <v>228.316</v>
      </c>
      <c r="CF574" s="1">
        <v>186.339</v>
      </c>
      <c r="CG574" s="1">
        <v>85.015000000000001</v>
      </c>
      <c r="CH574" s="1">
        <v>73.468000000000004</v>
      </c>
      <c r="CI574" s="1">
        <v>101.27</v>
      </c>
      <c r="CJ574" s="1">
        <v>97.153000000000006</v>
      </c>
      <c r="CK574" s="1">
        <v>144.803</v>
      </c>
      <c r="CL574" s="1">
        <v>199.28100000000001</v>
      </c>
      <c r="CM574" s="1">
        <v>213.47</v>
      </c>
      <c r="CN574" s="1">
        <v>0</v>
      </c>
      <c r="CO574" s="1">
        <v>0</v>
      </c>
      <c r="CP574" s="1">
        <v>16860</v>
      </c>
      <c r="CQ574" s="1">
        <v>16860</v>
      </c>
      <c r="CR574" s="1">
        <v>1852</v>
      </c>
      <c r="CS574">
        <v>2018</v>
      </c>
      <c r="CT574">
        <v>9103.6717062634998</v>
      </c>
      <c r="CV574">
        <v>0</v>
      </c>
      <c r="CW574">
        <v>0</v>
      </c>
    </row>
    <row r="575" spans="1:101">
      <c r="A575" s="100">
        <v>54385</v>
      </c>
      <c r="B575" t="s">
        <v>108</v>
      </c>
      <c r="C575" t="s">
        <v>109</v>
      </c>
      <c r="D575" t="s">
        <v>643</v>
      </c>
      <c r="E575" t="s">
        <v>644</v>
      </c>
      <c r="F575">
        <v>10347</v>
      </c>
      <c r="G575" s="103" t="s">
        <v>121</v>
      </c>
      <c r="H575" t="s">
        <v>113</v>
      </c>
      <c r="I575" t="s">
        <v>114</v>
      </c>
      <c r="J575" t="s">
        <v>8</v>
      </c>
      <c r="K575">
        <v>22</v>
      </c>
      <c r="L575">
        <v>2</v>
      </c>
      <c r="M575" t="s">
        <v>115</v>
      </c>
      <c r="N575" t="s">
        <v>235</v>
      </c>
      <c r="O575" t="s">
        <v>226</v>
      </c>
      <c r="P575" t="s">
        <v>236</v>
      </c>
      <c r="Q575" t="s">
        <v>118</v>
      </c>
      <c r="R575" t="s">
        <v>142</v>
      </c>
      <c r="S575" t="s">
        <v>8</v>
      </c>
      <c r="T575" s="1">
        <v>0</v>
      </c>
      <c r="U575" s="1">
        <v>0</v>
      </c>
      <c r="V575" s="1">
        <v>0</v>
      </c>
      <c r="W575" s="1">
        <v>0</v>
      </c>
      <c r="X575" s="1">
        <v>0</v>
      </c>
      <c r="Y575" s="1">
        <v>0</v>
      </c>
      <c r="Z575" s="1">
        <v>0</v>
      </c>
      <c r="AA575" s="1">
        <v>0</v>
      </c>
      <c r="AB575" s="1">
        <v>0</v>
      </c>
      <c r="AC575" s="1">
        <v>0</v>
      </c>
      <c r="AD575" s="1">
        <v>0</v>
      </c>
      <c r="AE575" s="1">
        <v>0</v>
      </c>
      <c r="AF575" s="1">
        <v>0</v>
      </c>
      <c r="AG575" s="1">
        <v>0</v>
      </c>
      <c r="AH575" s="1">
        <v>0</v>
      </c>
      <c r="AI575" s="1">
        <v>0</v>
      </c>
      <c r="AJ575" s="1">
        <v>0</v>
      </c>
      <c r="AK575" s="1">
        <v>0</v>
      </c>
      <c r="AL575" s="1">
        <v>0</v>
      </c>
      <c r="AM575" s="1">
        <v>0</v>
      </c>
      <c r="AN575" s="1">
        <v>0</v>
      </c>
      <c r="AO575" s="1">
        <v>0</v>
      </c>
      <c r="AP575" s="1">
        <v>0</v>
      </c>
      <c r="AQ575" s="1">
        <v>0</v>
      </c>
      <c r="AR575" s="2">
        <v>0</v>
      </c>
      <c r="AS575" s="2">
        <v>0</v>
      </c>
      <c r="AT575" s="2">
        <v>0</v>
      </c>
      <c r="AU575" s="2">
        <v>0</v>
      </c>
      <c r="AV575" s="2">
        <v>0</v>
      </c>
      <c r="AW575" s="2">
        <v>0</v>
      </c>
      <c r="AX575" s="2">
        <v>0</v>
      </c>
      <c r="AY575" s="2">
        <v>0</v>
      </c>
      <c r="AZ575" s="2">
        <v>0</v>
      </c>
      <c r="BA575" s="2">
        <v>0</v>
      </c>
      <c r="BB575" s="2">
        <v>0</v>
      </c>
      <c r="BC575" s="2">
        <v>0</v>
      </c>
      <c r="BD575" s="1">
        <v>2527</v>
      </c>
      <c r="BE575" s="1">
        <v>2704</v>
      </c>
      <c r="BF575" s="1">
        <v>2997</v>
      </c>
      <c r="BG575" s="1">
        <v>3593</v>
      </c>
      <c r="BH575" s="1">
        <v>2932</v>
      </c>
      <c r="BI575" s="1">
        <v>1338</v>
      </c>
      <c r="BJ575" s="1">
        <v>1156</v>
      </c>
      <c r="BK575" s="1">
        <v>1594</v>
      </c>
      <c r="BL575" s="1">
        <v>1529</v>
      </c>
      <c r="BM575" s="1">
        <v>2279</v>
      </c>
      <c r="BN575" s="1">
        <v>3136</v>
      </c>
      <c r="BO575" s="1">
        <v>3359</v>
      </c>
      <c r="BP575" s="1">
        <v>2527</v>
      </c>
      <c r="BQ575" s="1">
        <v>2704</v>
      </c>
      <c r="BR575" s="1">
        <v>2997</v>
      </c>
      <c r="BS575" s="1">
        <v>3593</v>
      </c>
      <c r="BT575" s="1">
        <v>2932</v>
      </c>
      <c r="BU575" s="1">
        <v>1338</v>
      </c>
      <c r="BV575" s="1">
        <v>1156</v>
      </c>
      <c r="BW575" s="1">
        <v>1594</v>
      </c>
      <c r="BX575" s="1">
        <v>1529</v>
      </c>
      <c r="BY575" s="1">
        <v>2279</v>
      </c>
      <c r="BZ575" s="1">
        <v>3136</v>
      </c>
      <c r="CA575" s="1">
        <v>3359</v>
      </c>
      <c r="CB575" s="1">
        <v>277.56200000000001</v>
      </c>
      <c r="CC575" s="1">
        <v>297.03300000000002</v>
      </c>
      <c r="CD575" s="1">
        <v>329.161</v>
      </c>
      <c r="CE575" s="1">
        <v>394.62299999999999</v>
      </c>
      <c r="CF575" s="1">
        <v>322.06799999999998</v>
      </c>
      <c r="CG575" s="1">
        <v>146.94</v>
      </c>
      <c r="CH575" s="1">
        <v>126.982</v>
      </c>
      <c r="CI575" s="1">
        <v>175.035</v>
      </c>
      <c r="CJ575" s="1">
        <v>167.91900000000001</v>
      </c>
      <c r="CK575" s="1">
        <v>250.27799999999999</v>
      </c>
      <c r="CL575" s="1">
        <v>344.43700000000001</v>
      </c>
      <c r="CM575" s="1">
        <v>368.96199999999999</v>
      </c>
      <c r="CN575" s="1">
        <v>0</v>
      </c>
      <c r="CO575" s="1">
        <v>0</v>
      </c>
      <c r="CP575" s="1">
        <v>29144</v>
      </c>
      <c r="CQ575" s="1">
        <v>29144</v>
      </c>
      <c r="CR575" s="1">
        <v>3201</v>
      </c>
      <c r="CS575">
        <v>2018</v>
      </c>
      <c r="CT575">
        <v>9104.6547953764457</v>
      </c>
      <c r="CV575">
        <v>0</v>
      </c>
      <c r="CW575">
        <v>0</v>
      </c>
    </row>
    <row r="576" spans="1:101">
      <c r="A576" s="100">
        <v>54418</v>
      </c>
      <c r="B576" t="s">
        <v>108</v>
      </c>
      <c r="C576" t="s">
        <v>109</v>
      </c>
      <c r="D576" t="s">
        <v>647</v>
      </c>
      <c r="E576" t="s">
        <v>279</v>
      </c>
      <c r="F576">
        <v>7601</v>
      </c>
      <c r="G576" s="103" t="s">
        <v>189</v>
      </c>
      <c r="H576" t="s">
        <v>113</v>
      </c>
      <c r="I576" t="s">
        <v>114</v>
      </c>
      <c r="J576" t="s">
        <v>8</v>
      </c>
      <c r="K576">
        <v>22</v>
      </c>
      <c r="L576">
        <v>2</v>
      </c>
      <c r="M576" t="s">
        <v>115</v>
      </c>
      <c r="N576" t="s">
        <v>235</v>
      </c>
      <c r="O576" t="s">
        <v>226</v>
      </c>
      <c r="P576" t="s">
        <v>236</v>
      </c>
      <c r="Q576" t="s">
        <v>118</v>
      </c>
      <c r="R576" t="s">
        <v>142</v>
      </c>
      <c r="S576" t="s">
        <v>8</v>
      </c>
      <c r="T576" s="1">
        <v>0</v>
      </c>
      <c r="U576" s="1">
        <v>0</v>
      </c>
      <c r="V576" s="1">
        <v>0</v>
      </c>
      <c r="W576" s="1">
        <v>0</v>
      </c>
      <c r="X576" s="1">
        <v>0</v>
      </c>
      <c r="Y576" s="1">
        <v>0</v>
      </c>
      <c r="Z576" s="1">
        <v>0</v>
      </c>
      <c r="AA576" s="1">
        <v>0</v>
      </c>
      <c r="AB576" s="1">
        <v>0</v>
      </c>
      <c r="AC576" s="1">
        <v>0</v>
      </c>
      <c r="AD576" s="1">
        <v>0</v>
      </c>
      <c r="AE576" s="1">
        <v>0</v>
      </c>
      <c r="AF576" s="1">
        <v>0</v>
      </c>
      <c r="AG576" s="1">
        <v>0</v>
      </c>
      <c r="AH576" s="1">
        <v>0</v>
      </c>
      <c r="AI576" s="1">
        <v>0</v>
      </c>
      <c r="AJ576" s="1">
        <v>0</v>
      </c>
      <c r="AK576" s="1">
        <v>0</v>
      </c>
      <c r="AL576" s="1">
        <v>0</v>
      </c>
      <c r="AM576" s="1">
        <v>0</v>
      </c>
      <c r="AN576" s="1">
        <v>0</v>
      </c>
      <c r="AO576" s="1">
        <v>0</v>
      </c>
      <c r="AP576" s="1">
        <v>0</v>
      </c>
      <c r="AQ576" s="1">
        <v>0</v>
      </c>
      <c r="AR576" s="2">
        <v>0</v>
      </c>
      <c r="AS576" s="2">
        <v>0</v>
      </c>
      <c r="AT576" s="2">
        <v>0</v>
      </c>
      <c r="AU576" s="2">
        <v>0</v>
      </c>
      <c r="AV576" s="2">
        <v>0</v>
      </c>
      <c r="AW576" s="2">
        <v>0</v>
      </c>
      <c r="AX576" s="2">
        <v>0</v>
      </c>
      <c r="AY576" s="2">
        <v>0</v>
      </c>
      <c r="AZ576" s="2">
        <v>0</v>
      </c>
      <c r="BA576" s="2">
        <v>0</v>
      </c>
      <c r="BB576" s="2">
        <v>0</v>
      </c>
      <c r="BC576" s="2">
        <v>0</v>
      </c>
      <c r="BD576" s="1">
        <v>4969</v>
      </c>
      <c r="BE576" s="1">
        <v>5318</v>
      </c>
      <c r="BF576" s="1">
        <v>5893</v>
      </c>
      <c r="BG576" s="1">
        <v>7065</v>
      </c>
      <c r="BH576" s="1">
        <v>5766</v>
      </c>
      <c r="BI576" s="1">
        <v>2631</v>
      </c>
      <c r="BJ576" s="1">
        <v>2273</v>
      </c>
      <c r="BK576" s="1">
        <v>3134</v>
      </c>
      <c r="BL576" s="1">
        <v>3006</v>
      </c>
      <c r="BM576" s="1">
        <v>4481</v>
      </c>
      <c r="BN576" s="1">
        <v>6167</v>
      </c>
      <c r="BO576" s="1">
        <v>6606</v>
      </c>
      <c r="BP576" s="1">
        <v>4969</v>
      </c>
      <c r="BQ576" s="1">
        <v>5318</v>
      </c>
      <c r="BR576" s="1">
        <v>5893</v>
      </c>
      <c r="BS576" s="1">
        <v>7065</v>
      </c>
      <c r="BT576" s="1">
        <v>5766</v>
      </c>
      <c r="BU576" s="1">
        <v>2631</v>
      </c>
      <c r="BV576" s="1">
        <v>2273</v>
      </c>
      <c r="BW576" s="1">
        <v>3134</v>
      </c>
      <c r="BX576" s="1">
        <v>3006</v>
      </c>
      <c r="BY576" s="1">
        <v>4481</v>
      </c>
      <c r="BZ576" s="1">
        <v>6167</v>
      </c>
      <c r="CA576" s="1">
        <v>6606</v>
      </c>
      <c r="CB576" s="1">
        <v>545.846</v>
      </c>
      <c r="CC576" s="1">
        <v>584.13699999999994</v>
      </c>
      <c r="CD576" s="1">
        <v>647.32000000000005</v>
      </c>
      <c r="CE576" s="1">
        <v>776.05399999999997</v>
      </c>
      <c r="CF576" s="1">
        <v>633.37</v>
      </c>
      <c r="CG576" s="1">
        <v>288.96899999999999</v>
      </c>
      <c r="CH576" s="1">
        <v>249.71899999999999</v>
      </c>
      <c r="CI576" s="1">
        <v>344.21899999999999</v>
      </c>
      <c r="CJ576" s="1">
        <v>330.22399999999999</v>
      </c>
      <c r="CK576" s="1">
        <v>492.19099999999997</v>
      </c>
      <c r="CL576" s="1">
        <v>677.36099999999999</v>
      </c>
      <c r="CM576" s="1">
        <v>725.59</v>
      </c>
      <c r="CN576" s="1">
        <v>0</v>
      </c>
      <c r="CO576" s="1">
        <v>0</v>
      </c>
      <c r="CP576" s="1">
        <v>57309</v>
      </c>
      <c r="CQ576" s="1">
        <v>57309</v>
      </c>
      <c r="CR576" s="1">
        <v>6295</v>
      </c>
      <c r="CS576">
        <v>2018</v>
      </c>
      <c r="CT576">
        <v>9103.8919777601277</v>
      </c>
      <c r="CV576">
        <v>0</v>
      </c>
      <c r="CW576">
        <v>0</v>
      </c>
    </row>
    <row r="577" spans="1:101">
      <c r="A577" s="100">
        <v>54471</v>
      </c>
      <c r="B577" t="s">
        <v>108</v>
      </c>
      <c r="C577" t="s">
        <v>109</v>
      </c>
      <c r="D577" t="s">
        <v>648</v>
      </c>
      <c r="E577" t="s">
        <v>279</v>
      </c>
      <c r="F577">
        <v>7601</v>
      </c>
      <c r="G577" s="103" t="s">
        <v>189</v>
      </c>
      <c r="H577" t="s">
        <v>113</v>
      </c>
      <c r="I577" t="s">
        <v>114</v>
      </c>
      <c r="J577" t="s">
        <v>8</v>
      </c>
      <c r="K577">
        <v>22</v>
      </c>
      <c r="L577">
        <v>2</v>
      </c>
      <c r="M577" t="s">
        <v>115</v>
      </c>
      <c r="N577" t="s">
        <v>235</v>
      </c>
      <c r="O577" t="s">
        <v>226</v>
      </c>
      <c r="P577" t="s">
        <v>236</v>
      </c>
      <c r="Q577" t="s">
        <v>118</v>
      </c>
      <c r="R577" t="s">
        <v>142</v>
      </c>
      <c r="S577" t="s">
        <v>8</v>
      </c>
      <c r="T577" s="1">
        <v>0</v>
      </c>
      <c r="U577" s="1">
        <v>0</v>
      </c>
      <c r="V577" s="1">
        <v>0</v>
      </c>
      <c r="W577" s="1">
        <v>0</v>
      </c>
      <c r="X577" s="1">
        <v>0</v>
      </c>
      <c r="Y577" s="1">
        <v>0</v>
      </c>
      <c r="Z577" s="1">
        <v>0</v>
      </c>
      <c r="AA577" s="1">
        <v>0</v>
      </c>
      <c r="AB577" s="1">
        <v>0</v>
      </c>
      <c r="AC577" s="1">
        <v>0</v>
      </c>
      <c r="AD577" s="1">
        <v>0</v>
      </c>
      <c r="AE577" s="1">
        <v>0</v>
      </c>
      <c r="AF577" s="1">
        <v>0</v>
      </c>
      <c r="AG577" s="1">
        <v>0</v>
      </c>
      <c r="AH577" s="1">
        <v>0</v>
      </c>
      <c r="AI577" s="1">
        <v>0</v>
      </c>
      <c r="AJ577" s="1">
        <v>0</v>
      </c>
      <c r="AK577" s="1">
        <v>0</v>
      </c>
      <c r="AL577" s="1">
        <v>0</v>
      </c>
      <c r="AM577" s="1">
        <v>0</v>
      </c>
      <c r="AN577" s="1">
        <v>0</v>
      </c>
      <c r="AO577" s="1">
        <v>0</v>
      </c>
      <c r="AP577" s="1">
        <v>0</v>
      </c>
      <c r="AQ577" s="1">
        <v>0</v>
      </c>
      <c r="AR577" s="2">
        <v>0</v>
      </c>
      <c r="AS577" s="2">
        <v>0</v>
      </c>
      <c r="AT577" s="2">
        <v>0</v>
      </c>
      <c r="AU577" s="2">
        <v>0</v>
      </c>
      <c r="AV577" s="2">
        <v>0</v>
      </c>
      <c r="AW577" s="2">
        <v>0</v>
      </c>
      <c r="AX577" s="2">
        <v>0</v>
      </c>
      <c r="AY577" s="2">
        <v>0</v>
      </c>
      <c r="AZ577" s="2">
        <v>0</v>
      </c>
      <c r="BA577" s="2">
        <v>0</v>
      </c>
      <c r="BB577" s="2">
        <v>0</v>
      </c>
      <c r="BC577" s="2">
        <v>0</v>
      </c>
      <c r="BD577" s="1">
        <v>1530</v>
      </c>
      <c r="BE577" s="1">
        <v>1637</v>
      </c>
      <c r="BF577" s="1">
        <v>1814</v>
      </c>
      <c r="BG577" s="1">
        <v>2175</v>
      </c>
      <c r="BH577" s="1">
        <v>1775</v>
      </c>
      <c r="BI577" s="1">
        <v>810</v>
      </c>
      <c r="BJ577" s="1">
        <v>700</v>
      </c>
      <c r="BK577" s="1">
        <v>965</v>
      </c>
      <c r="BL577" s="1">
        <v>926</v>
      </c>
      <c r="BM577" s="1">
        <v>1380</v>
      </c>
      <c r="BN577" s="1">
        <v>1899</v>
      </c>
      <c r="BO577" s="1">
        <v>2034</v>
      </c>
      <c r="BP577" s="1">
        <v>1530</v>
      </c>
      <c r="BQ577" s="1">
        <v>1637</v>
      </c>
      <c r="BR577" s="1">
        <v>1814</v>
      </c>
      <c r="BS577" s="1">
        <v>2175</v>
      </c>
      <c r="BT577" s="1">
        <v>1775</v>
      </c>
      <c r="BU577" s="1">
        <v>810</v>
      </c>
      <c r="BV577" s="1">
        <v>700</v>
      </c>
      <c r="BW577" s="1">
        <v>965</v>
      </c>
      <c r="BX577" s="1">
        <v>926</v>
      </c>
      <c r="BY577" s="1">
        <v>1380</v>
      </c>
      <c r="BZ577" s="1">
        <v>1899</v>
      </c>
      <c r="CA577" s="1">
        <v>2034</v>
      </c>
      <c r="CB577" s="1">
        <v>168.04400000000001</v>
      </c>
      <c r="CC577" s="1">
        <v>179.83500000000001</v>
      </c>
      <c r="CD577" s="1">
        <v>199.286</v>
      </c>
      <c r="CE577" s="1">
        <v>238.91900000000001</v>
      </c>
      <c r="CF577" s="1">
        <v>194.99199999999999</v>
      </c>
      <c r="CG577" s="1">
        <v>88.962999999999994</v>
      </c>
      <c r="CH577" s="1">
        <v>76.879000000000005</v>
      </c>
      <c r="CI577" s="1">
        <v>105.97199999999999</v>
      </c>
      <c r="CJ577" s="1">
        <v>101.664</v>
      </c>
      <c r="CK577" s="1">
        <v>151.52799999999999</v>
      </c>
      <c r="CL577" s="1">
        <v>208.535</v>
      </c>
      <c r="CM577" s="1">
        <v>223.38300000000001</v>
      </c>
      <c r="CN577" s="1">
        <v>0</v>
      </c>
      <c r="CO577" s="1">
        <v>0</v>
      </c>
      <c r="CP577" s="1">
        <v>17645</v>
      </c>
      <c r="CQ577" s="1">
        <v>17645</v>
      </c>
      <c r="CR577" s="1">
        <v>1938</v>
      </c>
      <c r="CS577">
        <v>2018</v>
      </c>
      <c r="CT577">
        <v>9104.7471620227043</v>
      </c>
      <c r="CV577">
        <v>0</v>
      </c>
      <c r="CW577">
        <v>0</v>
      </c>
    </row>
    <row r="578" spans="1:101">
      <c r="A578" s="100">
        <v>54572</v>
      </c>
      <c r="B578" t="s">
        <v>108</v>
      </c>
      <c r="C578" t="s">
        <v>109</v>
      </c>
      <c r="D578" t="s">
        <v>651</v>
      </c>
      <c r="E578" t="s">
        <v>467</v>
      </c>
      <c r="F578">
        <v>57280</v>
      </c>
      <c r="G578" s="103" t="s">
        <v>189</v>
      </c>
      <c r="H578" t="s">
        <v>113</v>
      </c>
      <c r="I578" t="s">
        <v>114</v>
      </c>
      <c r="J578" t="s">
        <v>8</v>
      </c>
      <c r="K578">
        <v>22</v>
      </c>
      <c r="L578">
        <v>2</v>
      </c>
      <c r="M578" t="s">
        <v>115</v>
      </c>
      <c r="N578" t="s">
        <v>235</v>
      </c>
      <c r="O578" t="s">
        <v>226</v>
      </c>
      <c r="P578" t="s">
        <v>236</v>
      </c>
      <c r="Q578" t="s">
        <v>118</v>
      </c>
      <c r="R578" t="s">
        <v>142</v>
      </c>
      <c r="S578" t="s">
        <v>8</v>
      </c>
      <c r="T578" s="1">
        <v>0</v>
      </c>
      <c r="U578" s="1">
        <v>0</v>
      </c>
      <c r="V578" s="1">
        <v>0</v>
      </c>
      <c r="W578" s="1">
        <v>0</v>
      </c>
      <c r="X578" s="1">
        <v>0</v>
      </c>
      <c r="Y578" s="1">
        <v>0</v>
      </c>
      <c r="Z578" s="1">
        <v>0</v>
      </c>
      <c r="AA578" s="1">
        <v>0</v>
      </c>
      <c r="AB578" s="1">
        <v>0</v>
      </c>
      <c r="AC578" s="1">
        <v>0</v>
      </c>
      <c r="AD578" s="1">
        <v>0</v>
      </c>
      <c r="AE578" s="1">
        <v>0</v>
      </c>
      <c r="AF578" s="1">
        <v>0</v>
      </c>
      <c r="AG578" s="1">
        <v>0</v>
      </c>
      <c r="AH578" s="1">
        <v>0</v>
      </c>
      <c r="AI578" s="1">
        <v>0</v>
      </c>
      <c r="AJ578" s="1">
        <v>0</v>
      </c>
      <c r="AK578" s="1">
        <v>0</v>
      </c>
      <c r="AL578" s="1">
        <v>0</v>
      </c>
      <c r="AM578" s="1">
        <v>0</v>
      </c>
      <c r="AN578" s="1">
        <v>0</v>
      </c>
      <c r="AO578" s="1">
        <v>0</v>
      </c>
      <c r="AP578" s="1">
        <v>0</v>
      </c>
      <c r="AQ578" s="1">
        <v>0</v>
      </c>
      <c r="AR578" s="2">
        <v>0</v>
      </c>
      <c r="AS578" s="2">
        <v>0</v>
      </c>
      <c r="AT578" s="2">
        <v>0</v>
      </c>
      <c r="AU578" s="2">
        <v>0</v>
      </c>
      <c r="AV578" s="2">
        <v>0</v>
      </c>
      <c r="AW578" s="2">
        <v>0</v>
      </c>
      <c r="AX578" s="2">
        <v>0</v>
      </c>
      <c r="AY578" s="2">
        <v>0</v>
      </c>
      <c r="AZ578" s="2">
        <v>0</v>
      </c>
      <c r="BA578" s="2">
        <v>0</v>
      </c>
      <c r="BB578" s="2">
        <v>0</v>
      </c>
      <c r="BC578" s="2">
        <v>0</v>
      </c>
      <c r="BD578" s="1">
        <v>2572</v>
      </c>
      <c r="BE578" s="1">
        <v>2752</v>
      </c>
      <c r="BF578" s="1">
        <v>3050</v>
      </c>
      <c r="BG578" s="1">
        <v>3657</v>
      </c>
      <c r="BH578" s="1">
        <v>2984</v>
      </c>
      <c r="BI578" s="1">
        <v>1362</v>
      </c>
      <c r="BJ578" s="1">
        <v>1177</v>
      </c>
      <c r="BK578" s="1">
        <v>1622</v>
      </c>
      <c r="BL578" s="1">
        <v>1556</v>
      </c>
      <c r="BM578" s="1">
        <v>2319</v>
      </c>
      <c r="BN578" s="1">
        <v>3192</v>
      </c>
      <c r="BO578" s="1">
        <v>3419</v>
      </c>
      <c r="BP578" s="1">
        <v>2572</v>
      </c>
      <c r="BQ578" s="1">
        <v>2752</v>
      </c>
      <c r="BR578" s="1">
        <v>3050</v>
      </c>
      <c r="BS578" s="1">
        <v>3657</v>
      </c>
      <c r="BT578" s="1">
        <v>2984</v>
      </c>
      <c r="BU578" s="1">
        <v>1362</v>
      </c>
      <c r="BV578" s="1">
        <v>1177</v>
      </c>
      <c r="BW578" s="1">
        <v>1622</v>
      </c>
      <c r="BX578" s="1">
        <v>1556</v>
      </c>
      <c r="BY578" s="1">
        <v>2319</v>
      </c>
      <c r="BZ578" s="1">
        <v>3192</v>
      </c>
      <c r="CA578" s="1">
        <v>3419</v>
      </c>
      <c r="CB578" s="1">
        <v>282.50400000000002</v>
      </c>
      <c r="CC578" s="1">
        <v>302.322</v>
      </c>
      <c r="CD578" s="1">
        <v>335.02300000000002</v>
      </c>
      <c r="CE578" s="1">
        <v>401.65</v>
      </c>
      <c r="CF578" s="1">
        <v>327.803</v>
      </c>
      <c r="CG578" s="1">
        <v>149.55699999999999</v>
      </c>
      <c r="CH578" s="1">
        <v>129.24299999999999</v>
      </c>
      <c r="CI578" s="1">
        <v>178.15199999999999</v>
      </c>
      <c r="CJ578" s="1">
        <v>170.90899999999999</v>
      </c>
      <c r="CK578" s="1">
        <v>254.73500000000001</v>
      </c>
      <c r="CL578" s="1">
        <v>350.57</v>
      </c>
      <c r="CM578" s="1">
        <v>375.53199999999998</v>
      </c>
      <c r="CN578" s="1">
        <v>0</v>
      </c>
      <c r="CO578" s="1">
        <v>0</v>
      </c>
      <c r="CP578" s="1">
        <v>29662</v>
      </c>
      <c r="CQ578" s="1">
        <v>29662</v>
      </c>
      <c r="CR578" s="1">
        <v>3258</v>
      </c>
      <c r="CS578">
        <v>2018</v>
      </c>
      <c r="CT578">
        <v>9104.3585021485578</v>
      </c>
      <c r="CV578">
        <v>0</v>
      </c>
      <c r="CW578">
        <v>0</v>
      </c>
    </row>
    <row r="579" spans="1:101">
      <c r="A579" s="100">
        <v>54639</v>
      </c>
      <c r="B579" t="s">
        <v>108</v>
      </c>
      <c r="C579" t="s">
        <v>109</v>
      </c>
      <c r="D579" t="s">
        <v>656</v>
      </c>
      <c r="E579" t="s">
        <v>629</v>
      </c>
      <c r="F579">
        <v>7595</v>
      </c>
      <c r="G579" s="103" t="s">
        <v>189</v>
      </c>
      <c r="H579" t="s">
        <v>113</v>
      </c>
      <c r="I579" t="s">
        <v>114</v>
      </c>
      <c r="J579" t="s">
        <v>8</v>
      </c>
      <c r="K579">
        <v>22</v>
      </c>
      <c r="L579">
        <v>2</v>
      </c>
      <c r="M579" t="s">
        <v>115</v>
      </c>
      <c r="N579" t="s">
        <v>235</v>
      </c>
      <c r="O579" t="s">
        <v>226</v>
      </c>
      <c r="P579" t="s">
        <v>236</v>
      </c>
      <c r="Q579" t="s">
        <v>118</v>
      </c>
      <c r="R579" t="s">
        <v>142</v>
      </c>
      <c r="S579" t="s">
        <v>8</v>
      </c>
      <c r="T579" s="1">
        <v>0</v>
      </c>
      <c r="U579" s="1">
        <v>0</v>
      </c>
      <c r="V579" s="1">
        <v>0</v>
      </c>
      <c r="W579" s="1">
        <v>0</v>
      </c>
      <c r="X579" s="1">
        <v>0</v>
      </c>
      <c r="Y579" s="1">
        <v>0</v>
      </c>
      <c r="Z579" s="1">
        <v>0</v>
      </c>
      <c r="AA579" s="1">
        <v>0</v>
      </c>
      <c r="AB579" s="1">
        <v>0</v>
      </c>
      <c r="AC579" s="1">
        <v>0</v>
      </c>
      <c r="AD579" s="1">
        <v>0</v>
      </c>
      <c r="AE579" s="1">
        <v>0</v>
      </c>
      <c r="AF579" s="1">
        <v>0</v>
      </c>
      <c r="AG579" s="1">
        <v>0</v>
      </c>
      <c r="AH579" s="1">
        <v>0</v>
      </c>
      <c r="AI579" s="1">
        <v>0</v>
      </c>
      <c r="AJ579" s="1">
        <v>0</v>
      </c>
      <c r="AK579" s="1">
        <v>0</v>
      </c>
      <c r="AL579" s="1">
        <v>0</v>
      </c>
      <c r="AM579" s="1">
        <v>0</v>
      </c>
      <c r="AN579" s="1">
        <v>0</v>
      </c>
      <c r="AO579" s="1">
        <v>0</v>
      </c>
      <c r="AP579" s="1">
        <v>0</v>
      </c>
      <c r="AQ579" s="1">
        <v>0</v>
      </c>
      <c r="AR579" s="2">
        <v>0</v>
      </c>
      <c r="AS579" s="2">
        <v>0</v>
      </c>
      <c r="AT579" s="2">
        <v>0</v>
      </c>
      <c r="AU579" s="2">
        <v>0</v>
      </c>
      <c r="AV579" s="2">
        <v>0</v>
      </c>
      <c r="AW579" s="2">
        <v>0</v>
      </c>
      <c r="AX579" s="2">
        <v>0</v>
      </c>
      <c r="AY579" s="2">
        <v>0</v>
      </c>
      <c r="AZ579" s="2">
        <v>0</v>
      </c>
      <c r="BA579" s="2">
        <v>0</v>
      </c>
      <c r="BB579" s="2">
        <v>0</v>
      </c>
      <c r="BC579" s="2">
        <v>0</v>
      </c>
      <c r="BD579" s="1">
        <v>93819</v>
      </c>
      <c r="BE579" s="1">
        <v>100401</v>
      </c>
      <c r="BF579" s="1">
        <v>111260</v>
      </c>
      <c r="BG579" s="1">
        <v>133387</v>
      </c>
      <c r="BH579" s="1">
        <v>108863</v>
      </c>
      <c r="BI579" s="1">
        <v>49667</v>
      </c>
      <c r="BJ579" s="1">
        <v>42921</v>
      </c>
      <c r="BK579" s="1">
        <v>59164</v>
      </c>
      <c r="BL579" s="1">
        <v>56758</v>
      </c>
      <c r="BM579" s="1">
        <v>84597</v>
      </c>
      <c r="BN579" s="1">
        <v>116424</v>
      </c>
      <c r="BO579" s="1">
        <v>124713</v>
      </c>
      <c r="BP579" s="1">
        <v>93819</v>
      </c>
      <c r="BQ579" s="1">
        <v>100401</v>
      </c>
      <c r="BR579" s="1">
        <v>111260</v>
      </c>
      <c r="BS579" s="1">
        <v>133387</v>
      </c>
      <c r="BT579" s="1">
        <v>108863</v>
      </c>
      <c r="BU579" s="1">
        <v>49667</v>
      </c>
      <c r="BV579" s="1">
        <v>42921</v>
      </c>
      <c r="BW579" s="1">
        <v>59164</v>
      </c>
      <c r="BX579" s="1">
        <v>56758</v>
      </c>
      <c r="BY579" s="1">
        <v>84597</v>
      </c>
      <c r="BZ579" s="1">
        <v>116424</v>
      </c>
      <c r="CA579" s="1">
        <v>124713</v>
      </c>
      <c r="CB579" s="1">
        <v>10305.246999999999</v>
      </c>
      <c r="CC579" s="1">
        <v>11028.182000000001</v>
      </c>
      <c r="CD579" s="1">
        <v>12221.022000000001</v>
      </c>
      <c r="CE579" s="1">
        <v>14651.457</v>
      </c>
      <c r="CF579" s="1">
        <v>11957.668</v>
      </c>
      <c r="CG579" s="1">
        <v>5455.5680000000002</v>
      </c>
      <c r="CH579" s="1">
        <v>4714.5609999999997</v>
      </c>
      <c r="CI579" s="1">
        <v>6498.6580000000004</v>
      </c>
      <c r="CJ579" s="1">
        <v>6234.4430000000002</v>
      </c>
      <c r="CK579" s="1">
        <v>9292.2800000000007</v>
      </c>
      <c r="CL579" s="1">
        <v>12788.181</v>
      </c>
      <c r="CM579" s="1">
        <v>13698.733</v>
      </c>
      <c r="CN579" s="1">
        <v>0</v>
      </c>
      <c r="CO579" s="1">
        <v>0</v>
      </c>
      <c r="CP579" s="1">
        <v>1081974</v>
      </c>
      <c r="CQ579" s="1">
        <v>1081974</v>
      </c>
      <c r="CR579" s="1">
        <v>118846</v>
      </c>
      <c r="CS579">
        <v>2018</v>
      </c>
      <c r="CT579">
        <v>9104.000134628006</v>
      </c>
      <c r="CV579">
        <v>0</v>
      </c>
      <c r="CW579">
        <v>0</v>
      </c>
    </row>
    <row r="580" spans="1:101">
      <c r="A580" s="100">
        <v>54981</v>
      </c>
      <c r="B580" t="s">
        <v>108</v>
      </c>
      <c r="C580" t="s">
        <v>109</v>
      </c>
      <c r="D580" t="s">
        <v>666</v>
      </c>
      <c r="E580" t="s">
        <v>330</v>
      </c>
      <c r="F580">
        <v>8776</v>
      </c>
      <c r="G580" s="103" t="s">
        <v>112</v>
      </c>
      <c r="H580" t="s">
        <v>113</v>
      </c>
      <c r="I580" t="s">
        <v>114</v>
      </c>
      <c r="J580" t="s">
        <v>8</v>
      </c>
      <c r="K580">
        <v>22</v>
      </c>
      <c r="L580">
        <v>1</v>
      </c>
      <c r="M580" t="s">
        <v>131</v>
      </c>
      <c r="N580" t="s">
        <v>235</v>
      </c>
      <c r="O580" t="s">
        <v>226</v>
      </c>
      <c r="P580" t="s">
        <v>236</v>
      </c>
      <c r="Q580" t="s">
        <v>118</v>
      </c>
      <c r="R580" t="s">
        <v>142</v>
      </c>
      <c r="S580" t="s">
        <v>8</v>
      </c>
      <c r="T580" s="1">
        <v>0</v>
      </c>
      <c r="U580" s="1">
        <v>0</v>
      </c>
      <c r="V580" s="1">
        <v>0</v>
      </c>
      <c r="W580" s="1">
        <v>0</v>
      </c>
      <c r="X580" s="1">
        <v>0</v>
      </c>
      <c r="Y580" s="1">
        <v>0</v>
      </c>
      <c r="Z580" s="1">
        <v>0</v>
      </c>
      <c r="AA580" s="1">
        <v>0</v>
      </c>
      <c r="AB580" s="1">
        <v>0</v>
      </c>
      <c r="AC580" s="1">
        <v>0</v>
      </c>
      <c r="AD580" s="1">
        <v>0</v>
      </c>
      <c r="AE580" s="1">
        <v>0</v>
      </c>
      <c r="AF580" s="1">
        <v>0</v>
      </c>
      <c r="AG580" s="1">
        <v>0</v>
      </c>
      <c r="AH580" s="1">
        <v>0</v>
      </c>
      <c r="AI580" s="1">
        <v>0</v>
      </c>
      <c r="AJ580" s="1">
        <v>0</v>
      </c>
      <c r="AK580" s="1">
        <v>0</v>
      </c>
      <c r="AL580" s="1">
        <v>0</v>
      </c>
      <c r="AM580" s="1">
        <v>0</v>
      </c>
      <c r="AN580" s="1">
        <v>0</v>
      </c>
      <c r="AO580" s="1">
        <v>0</v>
      </c>
      <c r="AP580" s="1">
        <v>0</v>
      </c>
      <c r="AQ580" s="1">
        <v>0</v>
      </c>
      <c r="AR580" s="2">
        <v>0</v>
      </c>
      <c r="AS580" s="2">
        <v>0</v>
      </c>
      <c r="AT580" s="2">
        <v>0</v>
      </c>
      <c r="AU580" s="2">
        <v>0</v>
      </c>
      <c r="AV580" s="2">
        <v>0</v>
      </c>
      <c r="AW580" s="2">
        <v>0</v>
      </c>
      <c r="AX580" s="2">
        <v>0</v>
      </c>
      <c r="AY580" s="2">
        <v>0</v>
      </c>
      <c r="AZ580" s="2">
        <v>0</v>
      </c>
      <c r="BA580" s="2">
        <v>0</v>
      </c>
      <c r="BB580" s="2">
        <v>0</v>
      </c>
      <c r="BC580" s="2">
        <v>0</v>
      </c>
      <c r="BD580" s="1">
        <v>0</v>
      </c>
      <c r="BE580" s="1">
        <v>0</v>
      </c>
      <c r="BF580" s="1">
        <v>0</v>
      </c>
      <c r="BG580" s="1">
        <v>0</v>
      </c>
      <c r="BH580" s="1">
        <v>0</v>
      </c>
      <c r="BI580" s="1">
        <v>0</v>
      </c>
      <c r="BJ580" s="1">
        <v>0</v>
      </c>
      <c r="BK580" s="1">
        <v>0</v>
      </c>
      <c r="BL580" s="1">
        <v>0</v>
      </c>
      <c r="BM580" s="1">
        <v>0</v>
      </c>
      <c r="BN580" s="1">
        <v>0</v>
      </c>
      <c r="BO580" s="1">
        <v>0</v>
      </c>
      <c r="BP580" s="1">
        <v>0</v>
      </c>
      <c r="BQ580" s="1">
        <v>0</v>
      </c>
      <c r="BR580" s="1">
        <v>0</v>
      </c>
      <c r="BS580" s="1">
        <v>0</v>
      </c>
      <c r="BT580" s="1">
        <v>0</v>
      </c>
      <c r="BU580" s="1">
        <v>0</v>
      </c>
      <c r="BV580" s="1">
        <v>0</v>
      </c>
      <c r="BW580" s="1">
        <v>0</v>
      </c>
      <c r="BX580" s="1">
        <v>0</v>
      </c>
      <c r="BY580" s="1">
        <v>0</v>
      </c>
      <c r="BZ580" s="1">
        <v>0</v>
      </c>
      <c r="CA580" s="1">
        <v>0</v>
      </c>
      <c r="CB580" s="1">
        <v>0</v>
      </c>
      <c r="CC580" s="1">
        <v>0</v>
      </c>
      <c r="CD580" s="1">
        <v>0</v>
      </c>
      <c r="CE580" s="1">
        <v>0</v>
      </c>
      <c r="CF580" s="1">
        <v>0</v>
      </c>
      <c r="CG580" s="1">
        <v>0</v>
      </c>
      <c r="CH580" s="1">
        <v>0</v>
      </c>
      <c r="CI580" s="1">
        <v>0</v>
      </c>
      <c r="CJ580" s="1">
        <v>0</v>
      </c>
      <c r="CK580" s="1">
        <v>0</v>
      </c>
      <c r="CL580" s="1">
        <v>0</v>
      </c>
      <c r="CM580" s="1">
        <v>0</v>
      </c>
      <c r="CN580" s="1">
        <v>0</v>
      </c>
      <c r="CO580" s="1">
        <v>0</v>
      </c>
      <c r="CP580" s="1">
        <v>0</v>
      </c>
      <c r="CQ580" s="1">
        <v>0</v>
      </c>
      <c r="CR580" s="1">
        <v>0</v>
      </c>
      <c r="CS580">
        <v>2018</v>
      </c>
      <c r="CT580" t="s">
        <v>8</v>
      </c>
      <c r="CV580">
        <v>0</v>
      </c>
      <c r="CW580" t="s">
        <v>8</v>
      </c>
    </row>
    <row r="581" spans="1:101">
      <c r="A581" s="100">
        <v>55288</v>
      </c>
      <c r="B581" t="s">
        <v>108</v>
      </c>
      <c r="C581" t="s">
        <v>109</v>
      </c>
      <c r="D581" t="s">
        <v>674</v>
      </c>
      <c r="E581" t="s">
        <v>285</v>
      </c>
      <c r="F581">
        <v>59178</v>
      </c>
      <c r="G581" s="103" t="s">
        <v>174</v>
      </c>
      <c r="H581" t="s">
        <v>113</v>
      </c>
      <c r="I581" t="s">
        <v>114</v>
      </c>
      <c r="J581" t="s">
        <v>8</v>
      </c>
      <c r="K581">
        <v>22</v>
      </c>
      <c r="L581">
        <v>2</v>
      </c>
      <c r="M581" t="s">
        <v>115</v>
      </c>
      <c r="N581" t="s">
        <v>235</v>
      </c>
      <c r="O581" t="s">
        <v>226</v>
      </c>
      <c r="P581" t="s">
        <v>236</v>
      </c>
      <c r="Q581" t="s">
        <v>118</v>
      </c>
      <c r="R581" t="s">
        <v>142</v>
      </c>
      <c r="S581" t="s">
        <v>8</v>
      </c>
      <c r="T581" s="1">
        <v>0</v>
      </c>
      <c r="U581" s="1">
        <v>0</v>
      </c>
      <c r="V581" s="1">
        <v>0</v>
      </c>
      <c r="W581" s="1">
        <v>0</v>
      </c>
      <c r="X581" s="1">
        <v>0</v>
      </c>
      <c r="Y581" s="1">
        <v>0</v>
      </c>
      <c r="Z581" s="1">
        <v>0</v>
      </c>
      <c r="AA581" s="1">
        <v>0</v>
      </c>
      <c r="AB581" s="1">
        <v>0</v>
      </c>
      <c r="AC581" s="1">
        <v>0</v>
      </c>
      <c r="AD581" s="1">
        <v>0</v>
      </c>
      <c r="AE581" s="1">
        <v>0</v>
      </c>
      <c r="AF581" s="1">
        <v>0</v>
      </c>
      <c r="AG581" s="1">
        <v>0</v>
      </c>
      <c r="AH581" s="1">
        <v>0</v>
      </c>
      <c r="AI581" s="1">
        <v>0</v>
      </c>
      <c r="AJ581" s="1">
        <v>0</v>
      </c>
      <c r="AK581" s="1">
        <v>0</v>
      </c>
      <c r="AL581" s="1">
        <v>0</v>
      </c>
      <c r="AM581" s="1">
        <v>0</v>
      </c>
      <c r="AN581" s="1">
        <v>0</v>
      </c>
      <c r="AO581" s="1">
        <v>0</v>
      </c>
      <c r="AP581" s="1">
        <v>0</v>
      </c>
      <c r="AQ581" s="1">
        <v>0</v>
      </c>
      <c r="AR581" s="2">
        <v>0</v>
      </c>
      <c r="AS581" s="2">
        <v>0</v>
      </c>
      <c r="AT581" s="2">
        <v>0</v>
      </c>
      <c r="AU581" s="2">
        <v>0</v>
      </c>
      <c r="AV581" s="2">
        <v>0</v>
      </c>
      <c r="AW581" s="2">
        <v>0</v>
      </c>
      <c r="AX581" s="2">
        <v>0</v>
      </c>
      <c r="AY581" s="2">
        <v>0</v>
      </c>
      <c r="AZ581" s="2">
        <v>0</v>
      </c>
      <c r="BA581" s="2">
        <v>0</v>
      </c>
      <c r="BB581" s="2">
        <v>0</v>
      </c>
      <c r="BC581" s="2">
        <v>0</v>
      </c>
      <c r="BD581" s="1">
        <v>23711</v>
      </c>
      <c r="BE581" s="1">
        <v>25374</v>
      </c>
      <c r="BF581" s="1">
        <v>28119</v>
      </c>
      <c r="BG581" s="1">
        <v>33711</v>
      </c>
      <c r="BH581" s="1">
        <v>27513</v>
      </c>
      <c r="BI581" s="1">
        <v>12552</v>
      </c>
      <c r="BJ581" s="1">
        <v>10848</v>
      </c>
      <c r="BK581" s="1">
        <v>14952</v>
      </c>
      <c r="BL581" s="1">
        <v>14345</v>
      </c>
      <c r="BM581" s="1">
        <v>21380</v>
      </c>
      <c r="BN581" s="1">
        <v>29424</v>
      </c>
      <c r="BO581" s="1">
        <v>31519</v>
      </c>
      <c r="BP581" s="1">
        <v>23711</v>
      </c>
      <c r="BQ581" s="1">
        <v>25374</v>
      </c>
      <c r="BR581" s="1">
        <v>28119</v>
      </c>
      <c r="BS581" s="1">
        <v>33711</v>
      </c>
      <c r="BT581" s="1">
        <v>27513</v>
      </c>
      <c r="BU581" s="1">
        <v>12552</v>
      </c>
      <c r="BV581" s="1">
        <v>10848</v>
      </c>
      <c r="BW581" s="1">
        <v>14952</v>
      </c>
      <c r="BX581" s="1">
        <v>14345</v>
      </c>
      <c r="BY581" s="1">
        <v>21380</v>
      </c>
      <c r="BZ581" s="1">
        <v>29424</v>
      </c>
      <c r="CA581" s="1">
        <v>31519</v>
      </c>
      <c r="CB581" s="1">
        <v>2604.4499999999998</v>
      </c>
      <c r="CC581" s="1">
        <v>2787.1570000000002</v>
      </c>
      <c r="CD581" s="1">
        <v>3088.6239999999998</v>
      </c>
      <c r="CE581" s="1">
        <v>3702.8690000000001</v>
      </c>
      <c r="CF581" s="1">
        <v>3022.0659999999998</v>
      </c>
      <c r="CG581" s="1">
        <v>1378.788</v>
      </c>
      <c r="CH581" s="1">
        <v>1191.5129999999999</v>
      </c>
      <c r="CI581" s="1">
        <v>1642.4090000000001</v>
      </c>
      <c r="CJ581" s="1">
        <v>1575.633</v>
      </c>
      <c r="CK581" s="1">
        <v>2348.442</v>
      </c>
      <c r="CL581" s="1">
        <v>3231.962</v>
      </c>
      <c r="CM581" s="1">
        <v>3462.087</v>
      </c>
      <c r="CN581" s="1">
        <v>0</v>
      </c>
      <c r="CO581" s="1">
        <v>0</v>
      </c>
      <c r="CP581" s="1">
        <v>273448</v>
      </c>
      <c r="CQ581" s="1">
        <v>273448</v>
      </c>
      <c r="CR581" s="1">
        <v>30036</v>
      </c>
      <c r="CS581">
        <v>2018</v>
      </c>
      <c r="CT581">
        <v>9104.0085231056073</v>
      </c>
      <c r="CV581">
        <v>0</v>
      </c>
      <c r="CW581">
        <v>0</v>
      </c>
    </row>
    <row r="582" spans="1:101">
      <c r="A582" s="100">
        <v>55860</v>
      </c>
      <c r="B582" t="s">
        <v>108</v>
      </c>
      <c r="C582" t="s">
        <v>109</v>
      </c>
      <c r="D582" t="s">
        <v>679</v>
      </c>
      <c r="E582" t="s">
        <v>680</v>
      </c>
      <c r="F582">
        <v>25771</v>
      </c>
      <c r="G582" s="103" t="s">
        <v>121</v>
      </c>
      <c r="H582" t="s">
        <v>113</v>
      </c>
      <c r="I582" t="s">
        <v>114</v>
      </c>
      <c r="J582" t="s">
        <v>8</v>
      </c>
      <c r="K582">
        <v>22</v>
      </c>
      <c r="L582">
        <v>2</v>
      </c>
      <c r="M582" t="s">
        <v>115</v>
      </c>
      <c r="N582" t="s">
        <v>235</v>
      </c>
      <c r="O582" t="s">
        <v>226</v>
      </c>
      <c r="P582" t="s">
        <v>236</v>
      </c>
      <c r="Q582" t="s">
        <v>118</v>
      </c>
      <c r="R582" t="s">
        <v>142</v>
      </c>
      <c r="S582" t="s">
        <v>8</v>
      </c>
      <c r="T582" s="1">
        <v>0</v>
      </c>
      <c r="U582" s="1">
        <v>0</v>
      </c>
      <c r="V582" s="1">
        <v>0</v>
      </c>
      <c r="W582" s="1">
        <v>0</v>
      </c>
      <c r="X582" s="1">
        <v>0</v>
      </c>
      <c r="Y582" s="1">
        <v>0</v>
      </c>
      <c r="Z582" s="1">
        <v>0</v>
      </c>
      <c r="AA582" s="1">
        <v>0</v>
      </c>
      <c r="AB582" s="1">
        <v>0</v>
      </c>
      <c r="AC582" s="1">
        <v>0</v>
      </c>
      <c r="AD582" s="1">
        <v>0</v>
      </c>
      <c r="AE582" s="1">
        <v>0</v>
      </c>
      <c r="AF582" s="1">
        <v>0</v>
      </c>
      <c r="AG582" s="1">
        <v>0</v>
      </c>
      <c r="AH582" s="1">
        <v>0</v>
      </c>
      <c r="AI582" s="1">
        <v>0</v>
      </c>
      <c r="AJ582" s="1">
        <v>0</v>
      </c>
      <c r="AK582" s="1">
        <v>0</v>
      </c>
      <c r="AL582" s="1">
        <v>0</v>
      </c>
      <c r="AM582" s="1">
        <v>0</v>
      </c>
      <c r="AN582" s="1">
        <v>0</v>
      </c>
      <c r="AO582" s="1">
        <v>0</v>
      </c>
      <c r="AP582" s="1">
        <v>0</v>
      </c>
      <c r="AQ582" s="1">
        <v>0</v>
      </c>
      <c r="AR582" s="2">
        <v>0</v>
      </c>
      <c r="AS582" s="2">
        <v>0</v>
      </c>
      <c r="AT582" s="2">
        <v>0</v>
      </c>
      <c r="AU582" s="2">
        <v>0</v>
      </c>
      <c r="AV582" s="2">
        <v>0</v>
      </c>
      <c r="AW582" s="2">
        <v>0</v>
      </c>
      <c r="AX582" s="2">
        <v>0</v>
      </c>
      <c r="AY582" s="2">
        <v>0</v>
      </c>
      <c r="AZ582" s="2">
        <v>0</v>
      </c>
      <c r="BA582" s="2">
        <v>0</v>
      </c>
      <c r="BB582" s="2">
        <v>0</v>
      </c>
      <c r="BC582" s="2">
        <v>0</v>
      </c>
      <c r="BD582" s="1">
        <v>7492</v>
      </c>
      <c r="BE582" s="1">
        <v>8017</v>
      </c>
      <c r="BF582" s="1">
        <v>8884</v>
      </c>
      <c r="BG582" s="1">
        <v>10651</v>
      </c>
      <c r="BH582" s="1">
        <v>8693</v>
      </c>
      <c r="BI582" s="1">
        <v>3966</v>
      </c>
      <c r="BJ582" s="1">
        <v>3427</v>
      </c>
      <c r="BK582" s="1">
        <v>4724</v>
      </c>
      <c r="BL582" s="1">
        <v>4532</v>
      </c>
      <c r="BM582" s="1">
        <v>6755</v>
      </c>
      <c r="BN582" s="1">
        <v>9297</v>
      </c>
      <c r="BO582" s="1">
        <v>9959</v>
      </c>
      <c r="BP582" s="1">
        <v>7492</v>
      </c>
      <c r="BQ582" s="1">
        <v>8017</v>
      </c>
      <c r="BR582" s="1">
        <v>8884</v>
      </c>
      <c r="BS582" s="1">
        <v>10651</v>
      </c>
      <c r="BT582" s="1">
        <v>8693</v>
      </c>
      <c r="BU582" s="1">
        <v>3966</v>
      </c>
      <c r="BV582" s="1">
        <v>3427</v>
      </c>
      <c r="BW582" s="1">
        <v>4724</v>
      </c>
      <c r="BX582" s="1">
        <v>4532</v>
      </c>
      <c r="BY582" s="1">
        <v>6755</v>
      </c>
      <c r="BZ582" s="1">
        <v>9297</v>
      </c>
      <c r="CA582" s="1">
        <v>9959</v>
      </c>
      <c r="CB582" s="1">
        <v>822.88599999999997</v>
      </c>
      <c r="CC582" s="1">
        <v>880.61400000000003</v>
      </c>
      <c r="CD582" s="1">
        <v>975.86400000000003</v>
      </c>
      <c r="CE582" s="1">
        <v>1169.9369999999999</v>
      </c>
      <c r="CF582" s="1">
        <v>954.83500000000004</v>
      </c>
      <c r="CG582" s="1">
        <v>435.63400000000001</v>
      </c>
      <c r="CH582" s="1">
        <v>376.46300000000002</v>
      </c>
      <c r="CI582" s="1">
        <v>518.92600000000004</v>
      </c>
      <c r="CJ582" s="1">
        <v>497.82799999999997</v>
      </c>
      <c r="CK582" s="1">
        <v>742</v>
      </c>
      <c r="CL582" s="1">
        <v>1021.152</v>
      </c>
      <c r="CM582" s="1">
        <v>1093.8610000000001</v>
      </c>
      <c r="CN582" s="1">
        <v>0</v>
      </c>
      <c r="CO582" s="1">
        <v>0</v>
      </c>
      <c r="CP582" s="1">
        <v>86397</v>
      </c>
      <c r="CQ582" s="1">
        <v>86397</v>
      </c>
      <c r="CR582" s="1">
        <v>9490</v>
      </c>
      <c r="CS582">
        <v>2018</v>
      </c>
      <c r="CT582">
        <v>9104.004214963119</v>
      </c>
      <c r="CV582">
        <v>0</v>
      </c>
      <c r="CW582">
        <v>0</v>
      </c>
    </row>
    <row r="583" spans="1:101">
      <c r="A583" s="100">
        <v>56399</v>
      </c>
      <c r="B583" t="s">
        <v>108</v>
      </c>
      <c r="C583" t="s">
        <v>109</v>
      </c>
      <c r="D583" t="s">
        <v>682</v>
      </c>
      <c r="E583" t="s">
        <v>683</v>
      </c>
      <c r="F583">
        <v>15399</v>
      </c>
      <c r="G583" s="103" t="s">
        <v>189</v>
      </c>
      <c r="H583" t="s">
        <v>113</v>
      </c>
      <c r="I583" t="s">
        <v>114</v>
      </c>
      <c r="J583" t="s">
        <v>8</v>
      </c>
      <c r="K583">
        <v>22</v>
      </c>
      <c r="L583">
        <v>2</v>
      </c>
      <c r="M583" t="s">
        <v>115</v>
      </c>
      <c r="N583" t="s">
        <v>439</v>
      </c>
      <c r="O583" t="s">
        <v>440</v>
      </c>
      <c r="P583" t="s">
        <v>440</v>
      </c>
      <c r="Q583" t="s">
        <v>118</v>
      </c>
      <c r="R583" t="s">
        <v>142</v>
      </c>
      <c r="S583" t="s">
        <v>8</v>
      </c>
      <c r="T583" s="1">
        <v>0</v>
      </c>
      <c r="U583" s="1">
        <v>0</v>
      </c>
      <c r="V583" s="1">
        <v>0</v>
      </c>
      <c r="W583" s="1">
        <v>0</v>
      </c>
      <c r="X583" s="1">
        <v>0</v>
      </c>
      <c r="Y583" s="1">
        <v>0</v>
      </c>
      <c r="Z583" s="1">
        <v>0</v>
      </c>
      <c r="AA583" s="1">
        <v>0</v>
      </c>
      <c r="AB583" s="1">
        <v>0</v>
      </c>
      <c r="AC583" s="1">
        <v>0</v>
      </c>
      <c r="AD583" s="1">
        <v>0</v>
      </c>
      <c r="AE583" s="1">
        <v>0</v>
      </c>
      <c r="AF583" s="1">
        <v>0</v>
      </c>
      <c r="AG583" s="1">
        <v>0</v>
      </c>
      <c r="AH583" s="1">
        <v>0</v>
      </c>
      <c r="AI583" s="1">
        <v>0</v>
      </c>
      <c r="AJ583" s="1">
        <v>0</v>
      </c>
      <c r="AK583" s="1">
        <v>0</v>
      </c>
      <c r="AL583" s="1">
        <v>0</v>
      </c>
      <c r="AM583" s="1">
        <v>0</v>
      </c>
      <c r="AN583" s="1">
        <v>0</v>
      </c>
      <c r="AO583" s="1">
        <v>0</v>
      </c>
      <c r="AP583" s="1">
        <v>0</v>
      </c>
      <c r="AQ583" s="1">
        <v>0</v>
      </c>
      <c r="AR583" s="2">
        <v>0</v>
      </c>
      <c r="AS583" s="2">
        <v>0</v>
      </c>
      <c r="AT583" s="2">
        <v>0</v>
      </c>
      <c r="AU583" s="2">
        <v>0</v>
      </c>
      <c r="AV583" s="2">
        <v>0</v>
      </c>
      <c r="AW583" s="2">
        <v>0</v>
      </c>
      <c r="AX583" s="2">
        <v>0</v>
      </c>
      <c r="AY583" s="2">
        <v>0</v>
      </c>
      <c r="AZ583" s="2">
        <v>0</v>
      </c>
      <c r="BA583" s="2">
        <v>0</v>
      </c>
      <c r="BB583" s="2">
        <v>0</v>
      </c>
      <c r="BC583" s="2">
        <v>0</v>
      </c>
      <c r="BD583" s="1">
        <v>63409</v>
      </c>
      <c r="BE583" s="1">
        <v>52377</v>
      </c>
      <c r="BF583" s="1">
        <v>64511</v>
      </c>
      <c r="BG583" s="1">
        <v>45618</v>
      </c>
      <c r="BH583" s="1">
        <v>41021</v>
      </c>
      <c r="BI583" s="1">
        <v>35229</v>
      </c>
      <c r="BJ583" s="1">
        <v>29706</v>
      </c>
      <c r="BK583" s="1">
        <v>24795</v>
      </c>
      <c r="BL583" s="1">
        <v>31766</v>
      </c>
      <c r="BM583" s="1">
        <v>58399</v>
      </c>
      <c r="BN583" s="1">
        <v>56020</v>
      </c>
      <c r="BO583" s="1">
        <v>58302</v>
      </c>
      <c r="BP583" s="1">
        <v>63409</v>
      </c>
      <c r="BQ583" s="1">
        <v>52377</v>
      </c>
      <c r="BR583" s="1">
        <v>64511</v>
      </c>
      <c r="BS583" s="1">
        <v>45618</v>
      </c>
      <c r="BT583" s="1">
        <v>41021</v>
      </c>
      <c r="BU583" s="1">
        <v>35229</v>
      </c>
      <c r="BV583" s="1">
        <v>29706</v>
      </c>
      <c r="BW583" s="1">
        <v>24795</v>
      </c>
      <c r="BX583" s="1">
        <v>31766</v>
      </c>
      <c r="BY583" s="1">
        <v>58399</v>
      </c>
      <c r="BZ583" s="1">
        <v>56020</v>
      </c>
      <c r="CA583" s="1">
        <v>58302</v>
      </c>
      <c r="CB583" s="1">
        <v>6964.9070000000002</v>
      </c>
      <c r="CC583" s="1">
        <v>5753.1880000000001</v>
      </c>
      <c r="CD583" s="1">
        <v>7085.9930000000004</v>
      </c>
      <c r="CE583" s="1">
        <v>5010.7610000000004</v>
      </c>
      <c r="CF583" s="1">
        <v>4505.7929999999997</v>
      </c>
      <c r="CG583" s="1">
        <v>3869.6129999999998</v>
      </c>
      <c r="CH583" s="1">
        <v>3262.9360000000001</v>
      </c>
      <c r="CI583" s="1">
        <v>2723.5830000000001</v>
      </c>
      <c r="CJ583" s="1">
        <v>3489.2539999999999</v>
      </c>
      <c r="CK583" s="1">
        <v>6414.6729999999998</v>
      </c>
      <c r="CL583" s="1">
        <v>6153.3530000000001</v>
      </c>
      <c r="CM583" s="1">
        <v>6403.9459999999999</v>
      </c>
      <c r="CN583" s="1">
        <v>0</v>
      </c>
      <c r="CO583" s="1">
        <v>0</v>
      </c>
      <c r="CP583" s="1">
        <v>561153</v>
      </c>
      <c r="CQ583" s="1">
        <v>561153</v>
      </c>
      <c r="CR583" s="1">
        <v>61638</v>
      </c>
      <c r="CS583">
        <v>2018</v>
      </c>
      <c r="CT583">
        <v>9104.0105129952299</v>
      </c>
      <c r="CV583">
        <v>0</v>
      </c>
      <c r="CW583">
        <v>0</v>
      </c>
    </row>
    <row r="584" spans="1:101">
      <c r="A584" s="100">
        <v>56448</v>
      </c>
      <c r="B584" t="s">
        <v>108</v>
      </c>
      <c r="C584" t="s">
        <v>109</v>
      </c>
      <c r="D584" t="s">
        <v>686</v>
      </c>
      <c r="E584" t="s">
        <v>687</v>
      </c>
      <c r="F584">
        <v>59155</v>
      </c>
      <c r="G584" s="103" t="s">
        <v>174</v>
      </c>
      <c r="H584" t="s">
        <v>113</v>
      </c>
      <c r="I584" t="s">
        <v>114</v>
      </c>
      <c r="J584" t="s">
        <v>8</v>
      </c>
      <c r="K584">
        <v>22</v>
      </c>
      <c r="L584">
        <v>2</v>
      </c>
      <c r="M584" t="s">
        <v>115</v>
      </c>
      <c r="N584" t="s">
        <v>439</v>
      </c>
      <c r="O584" t="s">
        <v>440</v>
      </c>
      <c r="P584" t="s">
        <v>440</v>
      </c>
      <c r="Q584" t="s">
        <v>317</v>
      </c>
      <c r="R584" t="s">
        <v>142</v>
      </c>
      <c r="S584" t="s">
        <v>8</v>
      </c>
      <c r="T584" s="1">
        <v>0</v>
      </c>
      <c r="U584" s="1">
        <v>0</v>
      </c>
      <c r="V584" s="1">
        <v>0</v>
      </c>
      <c r="W584" s="1">
        <v>0</v>
      </c>
      <c r="X584" s="1">
        <v>0</v>
      </c>
      <c r="Y584" s="1">
        <v>0</v>
      </c>
      <c r="Z584" s="1">
        <v>0</v>
      </c>
      <c r="AA584" s="1">
        <v>0</v>
      </c>
      <c r="AB584" s="1">
        <v>0</v>
      </c>
      <c r="AC584" s="1">
        <v>0</v>
      </c>
      <c r="AD584" s="1">
        <v>0</v>
      </c>
      <c r="AE584" s="1">
        <v>0</v>
      </c>
      <c r="AF584" s="1">
        <v>0</v>
      </c>
      <c r="AG584" s="1">
        <v>0</v>
      </c>
      <c r="AH584" s="1">
        <v>0</v>
      </c>
      <c r="AI584" s="1">
        <v>0</v>
      </c>
      <c r="AJ584" s="1">
        <v>0</v>
      </c>
      <c r="AK584" s="1">
        <v>0</v>
      </c>
      <c r="AL584" s="1">
        <v>0</v>
      </c>
      <c r="AM584" s="1">
        <v>0</v>
      </c>
      <c r="AN584" s="1">
        <v>0</v>
      </c>
      <c r="AO584" s="1">
        <v>0</v>
      </c>
      <c r="AP584" s="1">
        <v>0</v>
      </c>
      <c r="AQ584" s="1">
        <v>0</v>
      </c>
      <c r="AR584" s="2">
        <v>0</v>
      </c>
      <c r="AS584" s="2">
        <v>0</v>
      </c>
      <c r="AT584" s="2">
        <v>0</v>
      </c>
      <c r="AU584" s="2">
        <v>0</v>
      </c>
      <c r="AV584" s="2">
        <v>0</v>
      </c>
      <c r="AW584" s="2">
        <v>0</v>
      </c>
      <c r="AX584" s="2">
        <v>0</v>
      </c>
      <c r="AY584" s="2">
        <v>0</v>
      </c>
      <c r="AZ584" s="2">
        <v>0</v>
      </c>
      <c r="BA584" s="2">
        <v>0</v>
      </c>
      <c r="BB584" s="2">
        <v>0</v>
      </c>
      <c r="BC584" s="2">
        <v>0</v>
      </c>
      <c r="BD584" s="1">
        <v>144796</v>
      </c>
      <c r="BE584" s="1">
        <v>119605</v>
      </c>
      <c r="BF584" s="1">
        <v>147313</v>
      </c>
      <c r="BG584" s="1">
        <v>104171</v>
      </c>
      <c r="BH584" s="1">
        <v>93673</v>
      </c>
      <c r="BI584" s="1">
        <v>80447</v>
      </c>
      <c r="BJ584" s="1">
        <v>67834</v>
      </c>
      <c r="BK584" s="1">
        <v>56622</v>
      </c>
      <c r="BL584" s="1">
        <v>72539</v>
      </c>
      <c r="BM584" s="1">
        <v>133357</v>
      </c>
      <c r="BN584" s="1">
        <v>127924</v>
      </c>
      <c r="BO584" s="1">
        <v>133134</v>
      </c>
      <c r="BP584" s="1">
        <v>144796</v>
      </c>
      <c r="BQ584" s="1">
        <v>119605</v>
      </c>
      <c r="BR584" s="1">
        <v>147313</v>
      </c>
      <c r="BS584" s="1">
        <v>104171</v>
      </c>
      <c r="BT584" s="1">
        <v>93673</v>
      </c>
      <c r="BU584" s="1">
        <v>80447</v>
      </c>
      <c r="BV584" s="1">
        <v>67834</v>
      </c>
      <c r="BW584" s="1">
        <v>56622</v>
      </c>
      <c r="BX584" s="1">
        <v>72539</v>
      </c>
      <c r="BY584" s="1">
        <v>133357</v>
      </c>
      <c r="BZ584" s="1">
        <v>127924</v>
      </c>
      <c r="CA584" s="1">
        <v>133134</v>
      </c>
      <c r="CB584" s="1">
        <v>15904.662</v>
      </c>
      <c r="CC584" s="1">
        <v>13137.648999999999</v>
      </c>
      <c r="CD584" s="1">
        <v>16181.168</v>
      </c>
      <c r="CE584" s="1">
        <v>11442.286</v>
      </c>
      <c r="CF584" s="1">
        <v>10289.169</v>
      </c>
      <c r="CG584" s="1">
        <v>8836.4269999999997</v>
      </c>
      <c r="CH584" s="1">
        <v>7451.0540000000001</v>
      </c>
      <c r="CI584" s="1">
        <v>6219.4189999999999</v>
      </c>
      <c r="CJ584" s="1">
        <v>7967.86</v>
      </c>
      <c r="CK584" s="1">
        <v>14648.18</v>
      </c>
      <c r="CL584" s="1">
        <v>14051.442999999999</v>
      </c>
      <c r="CM584" s="1">
        <v>14623.683000000001</v>
      </c>
      <c r="CN584" s="1">
        <v>0</v>
      </c>
      <c r="CO584" s="1">
        <v>0</v>
      </c>
      <c r="CP584" s="1">
        <v>1281415</v>
      </c>
      <c r="CQ584" s="1">
        <v>1281415</v>
      </c>
      <c r="CR584" s="1">
        <v>140753</v>
      </c>
      <c r="CS584">
        <v>2018</v>
      </c>
      <c r="CT584">
        <v>9103.9977833509765</v>
      </c>
      <c r="CV584">
        <v>0</v>
      </c>
      <c r="CW584">
        <v>0</v>
      </c>
    </row>
    <row r="585" spans="1:101">
      <c r="A585" s="100">
        <v>56800</v>
      </c>
      <c r="B585" t="s">
        <v>108</v>
      </c>
      <c r="C585" t="s">
        <v>109</v>
      </c>
      <c r="D585" t="s">
        <v>691</v>
      </c>
      <c r="E585" t="s">
        <v>692</v>
      </c>
      <c r="F585">
        <v>8797</v>
      </c>
      <c r="G585" s="103" t="s">
        <v>112</v>
      </c>
      <c r="H585" t="s">
        <v>113</v>
      </c>
      <c r="I585" t="s">
        <v>114</v>
      </c>
      <c r="J585" t="s">
        <v>8</v>
      </c>
      <c r="K585">
        <v>22</v>
      </c>
      <c r="L585">
        <v>1</v>
      </c>
      <c r="M585" t="s">
        <v>131</v>
      </c>
      <c r="N585" t="s">
        <v>439</v>
      </c>
      <c r="O585" t="s">
        <v>440</v>
      </c>
      <c r="P585" t="s">
        <v>440</v>
      </c>
      <c r="Q585" t="s">
        <v>118</v>
      </c>
      <c r="R585" t="s">
        <v>142</v>
      </c>
      <c r="S585" t="s">
        <v>8</v>
      </c>
      <c r="T585" s="1">
        <v>0</v>
      </c>
      <c r="U585" s="1">
        <v>0</v>
      </c>
      <c r="V585" s="1">
        <v>0</v>
      </c>
      <c r="W585" s="1">
        <v>0</v>
      </c>
      <c r="X585" s="1">
        <v>0</v>
      </c>
      <c r="Y585" s="1">
        <v>0</v>
      </c>
      <c r="Z585" s="1">
        <v>0</v>
      </c>
      <c r="AA585" s="1">
        <v>0</v>
      </c>
      <c r="AB585" s="1">
        <v>0</v>
      </c>
      <c r="AC585" s="1">
        <v>0</v>
      </c>
      <c r="AD585" s="1">
        <v>0</v>
      </c>
      <c r="AE585" s="1">
        <v>0</v>
      </c>
      <c r="AF585" s="1">
        <v>0</v>
      </c>
      <c r="AG585" s="1">
        <v>0</v>
      </c>
      <c r="AH585" s="1">
        <v>0</v>
      </c>
      <c r="AI585" s="1">
        <v>0</v>
      </c>
      <c r="AJ585" s="1">
        <v>0</v>
      </c>
      <c r="AK585" s="1">
        <v>0</v>
      </c>
      <c r="AL585" s="1">
        <v>0</v>
      </c>
      <c r="AM585" s="1">
        <v>0</v>
      </c>
      <c r="AN585" s="1">
        <v>0</v>
      </c>
      <c r="AO585" s="1">
        <v>0</v>
      </c>
      <c r="AP585" s="1">
        <v>0</v>
      </c>
      <c r="AQ585" s="1">
        <v>0</v>
      </c>
      <c r="AR585" s="2">
        <v>0</v>
      </c>
      <c r="AS585" s="2">
        <v>0</v>
      </c>
      <c r="AT585" s="2">
        <v>0</v>
      </c>
      <c r="AU585" s="2">
        <v>0</v>
      </c>
      <c r="AV585" s="2">
        <v>0</v>
      </c>
      <c r="AW585" s="2">
        <v>0</v>
      </c>
      <c r="AX585" s="2">
        <v>0</v>
      </c>
      <c r="AY585" s="2">
        <v>0</v>
      </c>
      <c r="AZ585" s="2">
        <v>0</v>
      </c>
      <c r="BA585" s="2">
        <v>0</v>
      </c>
      <c r="BB585" s="2">
        <v>0</v>
      </c>
      <c r="BC585" s="2">
        <v>0</v>
      </c>
      <c r="BD585" s="1">
        <v>5221</v>
      </c>
      <c r="BE585" s="1">
        <v>3633</v>
      </c>
      <c r="BF585" s="1">
        <v>5589</v>
      </c>
      <c r="BG585" s="1">
        <v>4824</v>
      </c>
      <c r="BH585" s="1">
        <v>2940</v>
      </c>
      <c r="BI585" s="1">
        <v>2824</v>
      </c>
      <c r="BJ585" s="1">
        <v>2360</v>
      </c>
      <c r="BK585" s="1">
        <v>2322</v>
      </c>
      <c r="BL585" s="1">
        <v>2408</v>
      </c>
      <c r="BM585" s="1">
        <v>4408</v>
      </c>
      <c r="BN585" s="1">
        <v>4851</v>
      </c>
      <c r="BO585" s="1">
        <v>3430</v>
      </c>
      <c r="BP585" s="1">
        <v>5221</v>
      </c>
      <c r="BQ585" s="1">
        <v>3633</v>
      </c>
      <c r="BR585" s="1">
        <v>5589</v>
      </c>
      <c r="BS585" s="1">
        <v>4824</v>
      </c>
      <c r="BT585" s="1">
        <v>2940</v>
      </c>
      <c r="BU585" s="1">
        <v>2824</v>
      </c>
      <c r="BV585" s="1">
        <v>2360</v>
      </c>
      <c r="BW585" s="1">
        <v>2322</v>
      </c>
      <c r="BX585" s="1">
        <v>2408</v>
      </c>
      <c r="BY585" s="1">
        <v>4408</v>
      </c>
      <c r="BZ585" s="1">
        <v>4851</v>
      </c>
      <c r="CA585" s="1">
        <v>3430</v>
      </c>
      <c r="CB585" s="1">
        <v>573.44100000000003</v>
      </c>
      <c r="CC585" s="1">
        <v>399.08300000000003</v>
      </c>
      <c r="CD585" s="1">
        <v>613.95799999999997</v>
      </c>
      <c r="CE585" s="1">
        <v>529.86800000000005</v>
      </c>
      <c r="CF585" s="1">
        <v>322.90699999999998</v>
      </c>
      <c r="CG585" s="1">
        <v>310.24400000000003</v>
      </c>
      <c r="CH585" s="1">
        <v>259.19600000000003</v>
      </c>
      <c r="CI585" s="1">
        <v>255.041</v>
      </c>
      <c r="CJ585" s="1">
        <v>264.53800000000001</v>
      </c>
      <c r="CK585" s="1">
        <v>484.16300000000001</v>
      </c>
      <c r="CL585" s="1">
        <v>532.83600000000001</v>
      </c>
      <c r="CM585" s="1">
        <v>376.72500000000002</v>
      </c>
      <c r="CN585" s="1">
        <v>0</v>
      </c>
      <c r="CO585" s="1">
        <v>0</v>
      </c>
      <c r="CP585" s="1">
        <v>44810</v>
      </c>
      <c r="CQ585" s="1">
        <v>44810</v>
      </c>
      <c r="CR585" s="1">
        <v>4922</v>
      </c>
      <c r="CS585">
        <v>2018</v>
      </c>
      <c r="CT585">
        <v>9104.0227549776519</v>
      </c>
      <c r="CV585">
        <v>0</v>
      </c>
      <c r="CW585">
        <v>0</v>
      </c>
    </row>
    <row r="586" spans="1:101">
      <c r="A586" s="100">
        <v>56829</v>
      </c>
      <c r="B586" t="s">
        <v>108</v>
      </c>
      <c r="C586" t="s">
        <v>109</v>
      </c>
      <c r="D586" t="s">
        <v>693</v>
      </c>
      <c r="E586" t="s">
        <v>694</v>
      </c>
      <c r="F586">
        <v>61191</v>
      </c>
      <c r="G586" s="103" t="s">
        <v>174</v>
      </c>
      <c r="H586" t="s">
        <v>113</v>
      </c>
      <c r="I586" t="s">
        <v>114</v>
      </c>
      <c r="J586" t="s">
        <v>8</v>
      </c>
      <c r="K586">
        <v>22</v>
      </c>
      <c r="L586">
        <v>2</v>
      </c>
      <c r="M586" t="s">
        <v>115</v>
      </c>
      <c r="N586" t="s">
        <v>439</v>
      </c>
      <c r="O586" t="s">
        <v>440</v>
      </c>
      <c r="P586" t="s">
        <v>440</v>
      </c>
      <c r="Q586" t="s">
        <v>118</v>
      </c>
      <c r="R586" t="s">
        <v>142</v>
      </c>
      <c r="S586" t="s">
        <v>8</v>
      </c>
      <c r="T586" s="1">
        <v>0</v>
      </c>
      <c r="U586" s="1">
        <v>0</v>
      </c>
      <c r="V586" s="1">
        <v>0</v>
      </c>
      <c r="W586" s="1">
        <v>0</v>
      </c>
      <c r="X586" s="1">
        <v>0</v>
      </c>
      <c r="Y586" s="1">
        <v>0</v>
      </c>
      <c r="Z586" s="1">
        <v>0</v>
      </c>
      <c r="AA586" s="1">
        <v>0</v>
      </c>
      <c r="AB586" s="1">
        <v>0</v>
      </c>
      <c r="AC586" s="1">
        <v>0</v>
      </c>
      <c r="AD586" s="1">
        <v>0</v>
      </c>
      <c r="AE586" s="1">
        <v>0</v>
      </c>
      <c r="AF586" s="1">
        <v>0</v>
      </c>
      <c r="AG586" s="1">
        <v>0</v>
      </c>
      <c r="AH586" s="1">
        <v>0</v>
      </c>
      <c r="AI586" s="1">
        <v>0</v>
      </c>
      <c r="AJ586" s="1">
        <v>0</v>
      </c>
      <c r="AK586" s="1">
        <v>0</v>
      </c>
      <c r="AL586" s="1">
        <v>0</v>
      </c>
      <c r="AM586" s="1">
        <v>0</v>
      </c>
      <c r="AN586" s="1">
        <v>0</v>
      </c>
      <c r="AO586" s="1">
        <v>0</v>
      </c>
      <c r="AP586" s="1">
        <v>0</v>
      </c>
      <c r="AQ586" s="1">
        <v>0</v>
      </c>
      <c r="AR586" s="2">
        <v>0</v>
      </c>
      <c r="AS586" s="2">
        <v>0</v>
      </c>
      <c r="AT586" s="2">
        <v>0</v>
      </c>
      <c r="AU586" s="2">
        <v>0</v>
      </c>
      <c r="AV586" s="2">
        <v>0</v>
      </c>
      <c r="AW586" s="2">
        <v>0</v>
      </c>
      <c r="AX586" s="2">
        <v>0</v>
      </c>
      <c r="AY586" s="2">
        <v>0</v>
      </c>
      <c r="AZ586" s="2">
        <v>0</v>
      </c>
      <c r="BA586" s="2">
        <v>0</v>
      </c>
      <c r="BB586" s="2">
        <v>0</v>
      </c>
      <c r="BC586" s="2">
        <v>0</v>
      </c>
      <c r="BD586" s="1">
        <v>298639</v>
      </c>
      <c r="BE586" s="1">
        <v>246683</v>
      </c>
      <c r="BF586" s="1">
        <v>303831</v>
      </c>
      <c r="BG586" s="1">
        <v>214850</v>
      </c>
      <c r="BH586" s="1">
        <v>193198</v>
      </c>
      <c r="BI586" s="1">
        <v>165920</v>
      </c>
      <c r="BJ586" s="1">
        <v>139907</v>
      </c>
      <c r="BK586" s="1">
        <v>116781</v>
      </c>
      <c r="BL586" s="1">
        <v>149611</v>
      </c>
      <c r="BM586" s="1">
        <v>275046</v>
      </c>
      <c r="BN586" s="1">
        <v>263841</v>
      </c>
      <c r="BO586" s="1">
        <v>274586</v>
      </c>
      <c r="BP586" s="1">
        <v>298639</v>
      </c>
      <c r="BQ586" s="1">
        <v>246683</v>
      </c>
      <c r="BR586" s="1">
        <v>303831</v>
      </c>
      <c r="BS586" s="1">
        <v>214850</v>
      </c>
      <c r="BT586" s="1">
        <v>193198</v>
      </c>
      <c r="BU586" s="1">
        <v>165920</v>
      </c>
      <c r="BV586" s="1">
        <v>139907</v>
      </c>
      <c r="BW586" s="1">
        <v>116781</v>
      </c>
      <c r="BX586" s="1">
        <v>149611</v>
      </c>
      <c r="BY586" s="1">
        <v>275046</v>
      </c>
      <c r="BZ586" s="1">
        <v>263841</v>
      </c>
      <c r="CA586" s="1">
        <v>274586</v>
      </c>
      <c r="CB586" s="1">
        <v>32803.019999999997</v>
      </c>
      <c r="CC586" s="1">
        <v>27096.115000000002</v>
      </c>
      <c r="CD586" s="1">
        <v>33373.305999999997</v>
      </c>
      <c r="CE586" s="1">
        <v>23599.466</v>
      </c>
      <c r="CF586" s="1">
        <v>21221.187999999998</v>
      </c>
      <c r="CG586" s="1">
        <v>18224.938999999998</v>
      </c>
      <c r="CH586" s="1">
        <v>15367.637000000001</v>
      </c>
      <c r="CI586" s="1">
        <v>12827.415999999999</v>
      </c>
      <c r="CJ586" s="1">
        <v>16433.538</v>
      </c>
      <c r="CK586" s="1">
        <v>30211.553</v>
      </c>
      <c r="CL586" s="1">
        <v>28980.794999999998</v>
      </c>
      <c r="CM586" s="1">
        <v>30161.026999999998</v>
      </c>
      <c r="CN586" s="1">
        <v>0</v>
      </c>
      <c r="CO586" s="1">
        <v>0</v>
      </c>
      <c r="CP586" s="1">
        <v>2642893</v>
      </c>
      <c r="CQ586" s="1">
        <v>2642893</v>
      </c>
      <c r="CR586" s="1">
        <v>290300</v>
      </c>
      <c r="CS586">
        <v>2018</v>
      </c>
      <c r="CT586">
        <v>9104.0062004822594</v>
      </c>
      <c r="CV586">
        <v>0</v>
      </c>
      <c r="CW586">
        <v>0</v>
      </c>
    </row>
    <row r="587" spans="1:101">
      <c r="A587" s="100">
        <v>56989</v>
      </c>
      <c r="B587" t="s">
        <v>108</v>
      </c>
      <c r="C587" t="s">
        <v>109</v>
      </c>
      <c r="D587" t="s">
        <v>700</v>
      </c>
      <c r="E587" t="s">
        <v>687</v>
      </c>
      <c r="F587">
        <v>59155</v>
      </c>
      <c r="G587" s="103" t="s">
        <v>174</v>
      </c>
      <c r="H587" t="s">
        <v>113</v>
      </c>
      <c r="I587" t="s">
        <v>114</v>
      </c>
      <c r="J587" t="s">
        <v>8</v>
      </c>
      <c r="K587">
        <v>22</v>
      </c>
      <c r="L587">
        <v>2</v>
      </c>
      <c r="M587" t="s">
        <v>115</v>
      </c>
      <c r="N587" t="s">
        <v>439</v>
      </c>
      <c r="O587" t="s">
        <v>440</v>
      </c>
      <c r="P587" t="s">
        <v>440</v>
      </c>
      <c r="Q587" t="s">
        <v>118</v>
      </c>
      <c r="R587" t="s">
        <v>142</v>
      </c>
      <c r="S587" t="s">
        <v>8</v>
      </c>
      <c r="T587" s="1">
        <v>0</v>
      </c>
      <c r="U587" s="1">
        <v>0</v>
      </c>
      <c r="V587" s="1">
        <v>0</v>
      </c>
      <c r="W587" s="1">
        <v>0</v>
      </c>
      <c r="X587" s="1">
        <v>0</v>
      </c>
      <c r="Y587" s="1">
        <v>0</v>
      </c>
      <c r="Z587" s="1">
        <v>0</v>
      </c>
      <c r="AA587" s="1">
        <v>0</v>
      </c>
      <c r="AB587" s="1">
        <v>0</v>
      </c>
      <c r="AC587" s="1">
        <v>0</v>
      </c>
      <c r="AD587" s="1">
        <v>0</v>
      </c>
      <c r="AE587" s="1">
        <v>0</v>
      </c>
      <c r="AF587" s="1">
        <v>0</v>
      </c>
      <c r="AG587" s="1">
        <v>0</v>
      </c>
      <c r="AH587" s="1">
        <v>0</v>
      </c>
      <c r="AI587" s="1">
        <v>0</v>
      </c>
      <c r="AJ587" s="1">
        <v>0</v>
      </c>
      <c r="AK587" s="1">
        <v>0</v>
      </c>
      <c r="AL587" s="1">
        <v>0</v>
      </c>
      <c r="AM587" s="1">
        <v>0</v>
      </c>
      <c r="AN587" s="1">
        <v>0</v>
      </c>
      <c r="AO587" s="1">
        <v>0</v>
      </c>
      <c r="AP587" s="1">
        <v>0</v>
      </c>
      <c r="AQ587" s="1">
        <v>0</v>
      </c>
      <c r="AR587" s="2">
        <v>0</v>
      </c>
      <c r="AS587" s="2">
        <v>0</v>
      </c>
      <c r="AT587" s="2">
        <v>0</v>
      </c>
      <c r="AU587" s="2">
        <v>0</v>
      </c>
      <c r="AV587" s="2">
        <v>0</v>
      </c>
      <c r="AW587" s="2">
        <v>0</v>
      </c>
      <c r="AX587" s="2">
        <v>0</v>
      </c>
      <c r="AY587" s="2">
        <v>0</v>
      </c>
      <c r="AZ587" s="2">
        <v>0</v>
      </c>
      <c r="BA587" s="2">
        <v>0</v>
      </c>
      <c r="BB587" s="2">
        <v>0</v>
      </c>
      <c r="BC587" s="2">
        <v>0</v>
      </c>
      <c r="BD587" s="1">
        <v>119603</v>
      </c>
      <c r="BE587" s="1">
        <v>98795</v>
      </c>
      <c r="BF587" s="1">
        <v>121682</v>
      </c>
      <c r="BG587" s="1">
        <v>86046</v>
      </c>
      <c r="BH587" s="1">
        <v>77374</v>
      </c>
      <c r="BI587" s="1">
        <v>66450</v>
      </c>
      <c r="BJ587" s="1">
        <v>56032</v>
      </c>
      <c r="BK587" s="1">
        <v>46770</v>
      </c>
      <c r="BL587" s="1">
        <v>59918</v>
      </c>
      <c r="BM587" s="1">
        <v>110154</v>
      </c>
      <c r="BN587" s="1">
        <v>105666</v>
      </c>
      <c r="BO587" s="1">
        <v>109970</v>
      </c>
      <c r="BP587" s="1">
        <v>119603</v>
      </c>
      <c r="BQ587" s="1">
        <v>98795</v>
      </c>
      <c r="BR587" s="1">
        <v>121682</v>
      </c>
      <c r="BS587" s="1">
        <v>86046</v>
      </c>
      <c r="BT587" s="1">
        <v>77374</v>
      </c>
      <c r="BU587" s="1">
        <v>66450</v>
      </c>
      <c r="BV587" s="1">
        <v>56032</v>
      </c>
      <c r="BW587" s="1">
        <v>46770</v>
      </c>
      <c r="BX587" s="1">
        <v>59918</v>
      </c>
      <c r="BY587" s="1">
        <v>110154</v>
      </c>
      <c r="BZ587" s="1">
        <v>105666</v>
      </c>
      <c r="CA587" s="1">
        <v>109970</v>
      </c>
      <c r="CB587" s="1">
        <v>13137.367</v>
      </c>
      <c r="CC587" s="1">
        <v>10851.793</v>
      </c>
      <c r="CD587" s="1">
        <v>13365.762000000001</v>
      </c>
      <c r="CE587" s="1">
        <v>9451.4110000000001</v>
      </c>
      <c r="CF587" s="1">
        <v>8498.9290000000001</v>
      </c>
      <c r="CG587" s="1">
        <v>7298.9530000000004</v>
      </c>
      <c r="CH587" s="1">
        <v>6154.625</v>
      </c>
      <c r="CI587" s="1">
        <v>5137.2849999999999</v>
      </c>
      <c r="CJ587" s="1">
        <v>6581.51</v>
      </c>
      <c r="CK587" s="1">
        <v>12099.503000000001</v>
      </c>
      <c r="CL587" s="1">
        <v>11606.593999999999</v>
      </c>
      <c r="CM587" s="1">
        <v>12079.268</v>
      </c>
      <c r="CN587" s="1">
        <v>0</v>
      </c>
      <c r="CO587" s="1">
        <v>0</v>
      </c>
      <c r="CP587" s="1">
        <v>1058460</v>
      </c>
      <c r="CQ587" s="1">
        <v>1058460</v>
      </c>
      <c r="CR587" s="1">
        <v>116263</v>
      </c>
      <c r="CS587">
        <v>2018</v>
      </c>
      <c r="CT587">
        <v>9104.0141747589514</v>
      </c>
      <c r="CV587">
        <v>0</v>
      </c>
      <c r="CW587">
        <v>0</v>
      </c>
    </row>
    <row r="588" spans="1:101">
      <c r="A588" s="100">
        <v>56990</v>
      </c>
      <c r="B588" t="s">
        <v>108</v>
      </c>
      <c r="C588" t="s">
        <v>109</v>
      </c>
      <c r="D588" t="s">
        <v>701</v>
      </c>
      <c r="E588" t="s">
        <v>687</v>
      </c>
      <c r="F588">
        <v>59155</v>
      </c>
      <c r="G588" s="103" t="s">
        <v>174</v>
      </c>
      <c r="H588" t="s">
        <v>113</v>
      </c>
      <c r="I588" t="s">
        <v>114</v>
      </c>
      <c r="J588" t="s">
        <v>8</v>
      </c>
      <c r="K588">
        <v>22</v>
      </c>
      <c r="L588">
        <v>2</v>
      </c>
      <c r="M588" t="s">
        <v>115</v>
      </c>
      <c r="N588" t="s">
        <v>439</v>
      </c>
      <c r="O588" t="s">
        <v>440</v>
      </c>
      <c r="P588" t="s">
        <v>440</v>
      </c>
      <c r="Q588" t="s">
        <v>118</v>
      </c>
      <c r="R588" t="s">
        <v>142</v>
      </c>
      <c r="S588" t="s">
        <v>8</v>
      </c>
      <c r="T588" s="1">
        <v>0</v>
      </c>
      <c r="U588" s="1">
        <v>0</v>
      </c>
      <c r="V588" s="1">
        <v>0</v>
      </c>
      <c r="W588" s="1">
        <v>0</v>
      </c>
      <c r="X588" s="1">
        <v>0</v>
      </c>
      <c r="Y588" s="1">
        <v>0</v>
      </c>
      <c r="Z588" s="1">
        <v>0</v>
      </c>
      <c r="AA588" s="1">
        <v>0</v>
      </c>
      <c r="AB588" s="1">
        <v>0</v>
      </c>
      <c r="AC588" s="1">
        <v>0</v>
      </c>
      <c r="AD588" s="1">
        <v>0</v>
      </c>
      <c r="AE588" s="1">
        <v>0</v>
      </c>
      <c r="AF588" s="1">
        <v>0</v>
      </c>
      <c r="AG588" s="1">
        <v>0</v>
      </c>
      <c r="AH588" s="1">
        <v>0</v>
      </c>
      <c r="AI588" s="1">
        <v>0</v>
      </c>
      <c r="AJ588" s="1">
        <v>0</v>
      </c>
      <c r="AK588" s="1">
        <v>0</v>
      </c>
      <c r="AL588" s="1">
        <v>0</v>
      </c>
      <c r="AM588" s="1">
        <v>0</v>
      </c>
      <c r="AN588" s="1">
        <v>0</v>
      </c>
      <c r="AO588" s="1">
        <v>0</v>
      </c>
      <c r="AP588" s="1">
        <v>0</v>
      </c>
      <c r="AQ588" s="1">
        <v>0</v>
      </c>
      <c r="AR588" s="2">
        <v>0</v>
      </c>
      <c r="AS588" s="2">
        <v>0</v>
      </c>
      <c r="AT588" s="2">
        <v>0</v>
      </c>
      <c r="AU588" s="2">
        <v>0</v>
      </c>
      <c r="AV588" s="2">
        <v>0</v>
      </c>
      <c r="AW588" s="2">
        <v>0</v>
      </c>
      <c r="AX588" s="2">
        <v>0</v>
      </c>
      <c r="AY588" s="2">
        <v>0</v>
      </c>
      <c r="AZ588" s="2">
        <v>0</v>
      </c>
      <c r="BA588" s="2">
        <v>0</v>
      </c>
      <c r="BB588" s="2">
        <v>0</v>
      </c>
      <c r="BC588" s="2">
        <v>0</v>
      </c>
      <c r="BD588" s="1">
        <v>155458</v>
      </c>
      <c r="BE588" s="1">
        <v>128412</v>
      </c>
      <c r="BF588" s="1">
        <v>158160</v>
      </c>
      <c r="BG588" s="1">
        <v>111841</v>
      </c>
      <c r="BH588" s="1">
        <v>100570</v>
      </c>
      <c r="BI588" s="1">
        <v>86370</v>
      </c>
      <c r="BJ588" s="1">
        <v>72829</v>
      </c>
      <c r="BK588" s="1">
        <v>60791</v>
      </c>
      <c r="BL588" s="1">
        <v>77881</v>
      </c>
      <c r="BM588" s="1">
        <v>143176</v>
      </c>
      <c r="BN588" s="1">
        <v>137344</v>
      </c>
      <c r="BO588" s="1">
        <v>142937</v>
      </c>
      <c r="BP588" s="1">
        <v>155458</v>
      </c>
      <c r="BQ588" s="1">
        <v>128412</v>
      </c>
      <c r="BR588" s="1">
        <v>158160</v>
      </c>
      <c r="BS588" s="1">
        <v>111841</v>
      </c>
      <c r="BT588" s="1">
        <v>100570</v>
      </c>
      <c r="BU588" s="1">
        <v>86370</v>
      </c>
      <c r="BV588" s="1">
        <v>72829</v>
      </c>
      <c r="BW588" s="1">
        <v>60791</v>
      </c>
      <c r="BX588" s="1">
        <v>77881</v>
      </c>
      <c r="BY588" s="1">
        <v>143176</v>
      </c>
      <c r="BZ588" s="1">
        <v>137344</v>
      </c>
      <c r="CA588" s="1">
        <v>142937</v>
      </c>
      <c r="CB588" s="1">
        <v>17075.761999999999</v>
      </c>
      <c r="CC588" s="1">
        <v>14105.007</v>
      </c>
      <c r="CD588" s="1">
        <v>17372.628000000001</v>
      </c>
      <c r="CE588" s="1">
        <v>12284.811</v>
      </c>
      <c r="CF588" s="1">
        <v>11046.787</v>
      </c>
      <c r="CG588" s="1">
        <v>9487.0759999999991</v>
      </c>
      <c r="CH588" s="1">
        <v>7999.6940000000004</v>
      </c>
      <c r="CI588" s="1">
        <v>6677.3710000000001</v>
      </c>
      <c r="CJ588" s="1">
        <v>8554.5540000000001</v>
      </c>
      <c r="CK588" s="1">
        <v>15726.763000000001</v>
      </c>
      <c r="CL588" s="1">
        <v>15086.085999999999</v>
      </c>
      <c r="CM588" s="1">
        <v>15700.460999999999</v>
      </c>
      <c r="CN588" s="1">
        <v>0</v>
      </c>
      <c r="CO588" s="1">
        <v>0</v>
      </c>
      <c r="CP588" s="1">
        <v>1375769</v>
      </c>
      <c r="CQ588" s="1">
        <v>1375769</v>
      </c>
      <c r="CR588" s="1">
        <v>151117</v>
      </c>
      <c r="CS588">
        <v>2018</v>
      </c>
      <c r="CT588">
        <v>9103.9988882786183</v>
      </c>
      <c r="CV588">
        <v>0</v>
      </c>
      <c r="CW588">
        <v>0</v>
      </c>
    </row>
    <row r="589" spans="1:101">
      <c r="A589" s="100">
        <v>56991</v>
      </c>
      <c r="B589" t="s">
        <v>108</v>
      </c>
      <c r="C589" t="s">
        <v>109</v>
      </c>
      <c r="D589" t="s">
        <v>702</v>
      </c>
      <c r="E589" t="s">
        <v>687</v>
      </c>
      <c r="F589">
        <v>59155</v>
      </c>
      <c r="G589" s="103" t="s">
        <v>174</v>
      </c>
      <c r="H589" t="s">
        <v>113</v>
      </c>
      <c r="I589" t="s">
        <v>114</v>
      </c>
      <c r="J589" t="s">
        <v>8</v>
      </c>
      <c r="K589">
        <v>22</v>
      </c>
      <c r="L589">
        <v>2</v>
      </c>
      <c r="M589" t="s">
        <v>115</v>
      </c>
      <c r="N589" t="s">
        <v>439</v>
      </c>
      <c r="O589" t="s">
        <v>440</v>
      </c>
      <c r="P589" t="s">
        <v>440</v>
      </c>
      <c r="Q589" t="s">
        <v>118</v>
      </c>
      <c r="R589" t="s">
        <v>142</v>
      </c>
      <c r="S589" t="s">
        <v>8</v>
      </c>
      <c r="T589" s="1">
        <v>0</v>
      </c>
      <c r="U589" s="1">
        <v>0</v>
      </c>
      <c r="V589" s="1">
        <v>0</v>
      </c>
      <c r="W589" s="1">
        <v>0</v>
      </c>
      <c r="X589" s="1">
        <v>0</v>
      </c>
      <c r="Y589" s="1">
        <v>0</v>
      </c>
      <c r="Z589" s="1">
        <v>0</v>
      </c>
      <c r="AA589" s="1">
        <v>0</v>
      </c>
      <c r="AB589" s="1">
        <v>0</v>
      </c>
      <c r="AC589" s="1">
        <v>0</v>
      </c>
      <c r="AD589" s="1">
        <v>0</v>
      </c>
      <c r="AE589" s="1">
        <v>0</v>
      </c>
      <c r="AF589" s="1">
        <v>0</v>
      </c>
      <c r="AG589" s="1">
        <v>0</v>
      </c>
      <c r="AH589" s="1">
        <v>0</v>
      </c>
      <c r="AI589" s="1">
        <v>0</v>
      </c>
      <c r="AJ589" s="1">
        <v>0</v>
      </c>
      <c r="AK589" s="1">
        <v>0</v>
      </c>
      <c r="AL589" s="1">
        <v>0</v>
      </c>
      <c r="AM589" s="1">
        <v>0</v>
      </c>
      <c r="AN589" s="1">
        <v>0</v>
      </c>
      <c r="AO589" s="1">
        <v>0</v>
      </c>
      <c r="AP589" s="1">
        <v>0</v>
      </c>
      <c r="AQ589" s="1">
        <v>0</v>
      </c>
      <c r="AR589" s="2">
        <v>0</v>
      </c>
      <c r="AS589" s="2">
        <v>0</v>
      </c>
      <c r="AT589" s="2">
        <v>0</v>
      </c>
      <c r="AU589" s="2">
        <v>0</v>
      </c>
      <c r="AV589" s="2">
        <v>0</v>
      </c>
      <c r="AW589" s="2">
        <v>0</v>
      </c>
      <c r="AX589" s="2">
        <v>0</v>
      </c>
      <c r="AY589" s="2">
        <v>0</v>
      </c>
      <c r="AZ589" s="2">
        <v>0</v>
      </c>
      <c r="BA589" s="2">
        <v>0</v>
      </c>
      <c r="BB589" s="2">
        <v>0</v>
      </c>
      <c r="BC589" s="2">
        <v>0</v>
      </c>
      <c r="BD589" s="1">
        <v>54591</v>
      </c>
      <c r="BE589" s="1">
        <v>45094</v>
      </c>
      <c r="BF589" s="1">
        <v>55540</v>
      </c>
      <c r="BG589" s="1">
        <v>39275</v>
      </c>
      <c r="BH589" s="1">
        <v>35317</v>
      </c>
      <c r="BI589" s="1">
        <v>30330</v>
      </c>
      <c r="BJ589" s="1">
        <v>25575</v>
      </c>
      <c r="BK589" s="1">
        <v>21348</v>
      </c>
      <c r="BL589" s="1">
        <v>27349</v>
      </c>
      <c r="BM589" s="1">
        <v>50279</v>
      </c>
      <c r="BN589" s="1">
        <v>48230</v>
      </c>
      <c r="BO589" s="1">
        <v>50194</v>
      </c>
      <c r="BP589" s="1">
        <v>54591</v>
      </c>
      <c r="BQ589" s="1">
        <v>45094</v>
      </c>
      <c r="BR589" s="1">
        <v>55540</v>
      </c>
      <c r="BS589" s="1">
        <v>39275</v>
      </c>
      <c r="BT589" s="1">
        <v>35317</v>
      </c>
      <c r="BU589" s="1">
        <v>30330</v>
      </c>
      <c r="BV589" s="1">
        <v>25575</v>
      </c>
      <c r="BW589" s="1">
        <v>21348</v>
      </c>
      <c r="BX589" s="1">
        <v>27349</v>
      </c>
      <c r="BY589" s="1">
        <v>50279</v>
      </c>
      <c r="BZ589" s="1">
        <v>48230</v>
      </c>
      <c r="CA589" s="1">
        <v>50194</v>
      </c>
      <c r="CB589" s="1">
        <v>5996.41</v>
      </c>
      <c r="CC589" s="1">
        <v>4953.1850000000004</v>
      </c>
      <c r="CD589" s="1">
        <v>6100.6589999999997</v>
      </c>
      <c r="CE589" s="1">
        <v>4313.9949999999999</v>
      </c>
      <c r="CF589" s="1">
        <v>3879.2449999999999</v>
      </c>
      <c r="CG589" s="1">
        <v>3331.529</v>
      </c>
      <c r="CH589" s="1">
        <v>2809.212</v>
      </c>
      <c r="CI589" s="1">
        <v>2344.8589999999999</v>
      </c>
      <c r="CJ589" s="1">
        <v>3004.06</v>
      </c>
      <c r="CK589" s="1">
        <v>5522.6890000000003</v>
      </c>
      <c r="CL589" s="1">
        <v>5297.7049999999999</v>
      </c>
      <c r="CM589" s="1">
        <v>5513.4520000000002</v>
      </c>
      <c r="CN589" s="1">
        <v>0</v>
      </c>
      <c r="CO589" s="1">
        <v>0</v>
      </c>
      <c r="CP589" s="1">
        <v>483122</v>
      </c>
      <c r="CQ589" s="1">
        <v>483122</v>
      </c>
      <c r="CR589" s="1">
        <v>53067</v>
      </c>
      <c r="CS589">
        <v>2018</v>
      </c>
      <c r="CT589">
        <v>9104.0006030112872</v>
      </c>
      <c r="CV589">
        <v>0</v>
      </c>
      <c r="CW589">
        <v>0</v>
      </c>
    </row>
    <row r="590" spans="1:101">
      <c r="A590" s="100">
        <v>57002</v>
      </c>
      <c r="B590" t="s">
        <v>108</v>
      </c>
      <c r="C590" t="s">
        <v>109</v>
      </c>
      <c r="D590" t="s">
        <v>703</v>
      </c>
      <c r="E590" t="s">
        <v>704</v>
      </c>
      <c r="F590">
        <v>60453</v>
      </c>
      <c r="G590" s="103" t="s">
        <v>174</v>
      </c>
      <c r="H590" t="s">
        <v>113</v>
      </c>
      <c r="I590" t="s">
        <v>114</v>
      </c>
      <c r="J590" t="s">
        <v>8</v>
      </c>
      <c r="K590">
        <v>22</v>
      </c>
      <c r="L590">
        <v>2</v>
      </c>
      <c r="M590" t="s">
        <v>115</v>
      </c>
      <c r="N590" t="s">
        <v>439</v>
      </c>
      <c r="O590" t="s">
        <v>440</v>
      </c>
      <c r="P590" t="s">
        <v>440</v>
      </c>
      <c r="Q590" t="s">
        <v>118</v>
      </c>
      <c r="R590" t="s">
        <v>142</v>
      </c>
      <c r="S590" t="s">
        <v>8</v>
      </c>
      <c r="T590" s="1">
        <v>0</v>
      </c>
      <c r="U590" s="1">
        <v>0</v>
      </c>
      <c r="V590" s="1">
        <v>0</v>
      </c>
      <c r="W590" s="1">
        <v>0</v>
      </c>
      <c r="X590" s="1">
        <v>0</v>
      </c>
      <c r="Y590" s="1">
        <v>0</v>
      </c>
      <c r="Z590" s="1">
        <v>0</v>
      </c>
      <c r="AA590" s="1">
        <v>0</v>
      </c>
      <c r="AB590" s="1">
        <v>0</v>
      </c>
      <c r="AC590" s="1">
        <v>0</v>
      </c>
      <c r="AD590" s="1">
        <v>0</v>
      </c>
      <c r="AE590" s="1">
        <v>0</v>
      </c>
      <c r="AF590" s="1">
        <v>0</v>
      </c>
      <c r="AG590" s="1">
        <v>0</v>
      </c>
      <c r="AH590" s="1">
        <v>0</v>
      </c>
      <c r="AI590" s="1">
        <v>0</v>
      </c>
      <c r="AJ590" s="1">
        <v>0</v>
      </c>
      <c r="AK590" s="1">
        <v>0</v>
      </c>
      <c r="AL590" s="1">
        <v>0</v>
      </c>
      <c r="AM590" s="1">
        <v>0</v>
      </c>
      <c r="AN590" s="1">
        <v>0</v>
      </c>
      <c r="AO590" s="1">
        <v>0</v>
      </c>
      <c r="AP590" s="1">
        <v>0</v>
      </c>
      <c r="AQ590" s="1">
        <v>0</v>
      </c>
      <c r="AR590" s="2">
        <v>0</v>
      </c>
      <c r="AS590" s="2">
        <v>0</v>
      </c>
      <c r="AT590" s="2">
        <v>0</v>
      </c>
      <c r="AU590" s="2">
        <v>0</v>
      </c>
      <c r="AV590" s="2">
        <v>0</v>
      </c>
      <c r="AW590" s="2">
        <v>0</v>
      </c>
      <c r="AX590" s="2">
        <v>0</v>
      </c>
      <c r="AY590" s="2">
        <v>0</v>
      </c>
      <c r="AZ590" s="2">
        <v>0</v>
      </c>
      <c r="BA590" s="2">
        <v>0</v>
      </c>
      <c r="BB590" s="2">
        <v>0</v>
      </c>
      <c r="BC590" s="2">
        <v>0</v>
      </c>
      <c r="BD590" s="1">
        <v>362126</v>
      </c>
      <c r="BE590" s="1">
        <v>299125</v>
      </c>
      <c r="BF590" s="1">
        <v>368422</v>
      </c>
      <c r="BG590" s="1">
        <v>260524</v>
      </c>
      <c r="BH590" s="1">
        <v>234270</v>
      </c>
      <c r="BI590" s="1">
        <v>201193</v>
      </c>
      <c r="BJ590" s="1">
        <v>169650</v>
      </c>
      <c r="BK590" s="1">
        <v>141607</v>
      </c>
      <c r="BL590" s="1">
        <v>181417</v>
      </c>
      <c r="BM590" s="1">
        <v>333518</v>
      </c>
      <c r="BN590" s="1">
        <v>319931</v>
      </c>
      <c r="BO590" s="1">
        <v>332960</v>
      </c>
      <c r="BP590" s="1">
        <v>362126</v>
      </c>
      <c r="BQ590" s="1">
        <v>299125</v>
      </c>
      <c r="BR590" s="1">
        <v>368422</v>
      </c>
      <c r="BS590" s="1">
        <v>260524</v>
      </c>
      <c r="BT590" s="1">
        <v>234270</v>
      </c>
      <c r="BU590" s="1">
        <v>201193</v>
      </c>
      <c r="BV590" s="1">
        <v>169650</v>
      </c>
      <c r="BW590" s="1">
        <v>141607</v>
      </c>
      <c r="BX590" s="1">
        <v>181417</v>
      </c>
      <c r="BY590" s="1">
        <v>333518</v>
      </c>
      <c r="BZ590" s="1">
        <v>319931</v>
      </c>
      <c r="CA590" s="1">
        <v>332960</v>
      </c>
      <c r="CB590" s="1">
        <v>39776.625999999997</v>
      </c>
      <c r="CC590" s="1">
        <v>32856.49</v>
      </c>
      <c r="CD590" s="1">
        <v>40468.152000000002</v>
      </c>
      <c r="CE590" s="1">
        <v>28616.487000000001</v>
      </c>
      <c r="CF590" s="1">
        <v>25732.609</v>
      </c>
      <c r="CG590" s="1">
        <v>22099.386999999999</v>
      </c>
      <c r="CH590" s="1">
        <v>18634.649000000001</v>
      </c>
      <c r="CI590" s="1">
        <v>15554.402</v>
      </c>
      <c r="CJ590" s="1">
        <v>19927.151000000002</v>
      </c>
      <c r="CK590" s="1">
        <v>36634.239999999998</v>
      </c>
      <c r="CL590" s="1">
        <v>35141.834000000003</v>
      </c>
      <c r="CM590" s="1">
        <v>36572.972999999998</v>
      </c>
      <c r="CN590" s="1">
        <v>0</v>
      </c>
      <c r="CO590" s="1">
        <v>0</v>
      </c>
      <c r="CP590" s="1">
        <v>3204743</v>
      </c>
      <c r="CQ590" s="1">
        <v>3204743</v>
      </c>
      <c r="CR590" s="1">
        <v>352015</v>
      </c>
      <c r="CS590">
        <v>2018</v>
      </c>
      <c r="CT590">
        <v>9103.9955683706667</v>
      </c>
      <c r="CV590">
        <v>0</v>
      </c>
      <c r="CW590">
        <v>0</v>
      </c>
    </row>
    <row r="591" spans="1:101">
      <c r="A591" s="100">
        <v>57080</v>
      </c>
      <c r="B591" t="s">
        <v>108</v>
      </c>
      <c r="C591" t="s">
        <v>109</v>
      </c>
      <c r="D591" t="s">
        <v>708</v>
      </c>
      <c r="E591" t="s">
        <v>687</v>
      </c>
      <c r="F591">
        <v>59155</v>
      </c>
      <c r="G591" s="103" t="s">
        <v>273</v>
      </c>
      <c r="H591" t="s">
        <v>113</v>
      </c>
      <c r="I591" t="s">
        <v>114</v>
      </c>
      <c r="J591" t="s">
        <v>8</v>
      </c>
      <c r="K591">
        <v>22</v>
      </c>
      <c r="L591">
        <v>2</v>
      </c>
      <c r="M591" t="s">
        <v>115</v>
      </c>
      <c r="N591" t="s">
        <v>439</v>
      </c>
      <c r="O591" t="s">
        <v>440</v>
      </c>
      <c r="P591" t="s">
        <v>440</v>
      </c>
      <c r="Q591" t="s">
        <v>118</v>
      </c>
      <c r="R591" t="s">
        <v>142</v>
      </c>
      <c r="S591" t="s">
        <v>8</v>
      </c>
      <c r="T591" s="1">
        <v>0</v>
      </c>
      <c r="U591" s="1">
        <v>0</v>
      </c>
      <c r="V591" s="1">
        <v>0</v>
      </c>
      <c r="W591" s="1">
        <v>0</v>
      </c>
      <c r="X591" s="1">
        <v>0</v>
      </c>
      <c r="Y591" s="1">
        <v>0</v>
      </c>
      <c r="Z591" s="1">
        <v>0</v>
      </c>
      <c r="AA591" s="1">
        <v>0</v>
      </c>
      <c r="AB591" s="1">
        <v>0</v>
      </c>
      <c r="AC591" s="1">
        <v>0</v>
      </c>
      <c r="AD591" s="1">
        <v>0</v>
      </c>
      <c r="AE591" s="1">
        <v>0</v>
      </c>
      <c r="AF591" s="1">
        <v>0</v>
      </c>
      <c r="AG591" s="1">
        <v>0</v>
      </c>
      <c r="AH591" s="1">
        <v>0</v>
      </c>
      <c r="AI591" s="1">
        <v>0</v>
      </c>
      <c r="AJ591" s="1">
        <v>0</v>
      </c>
      <c r="AK591" s="1">
        <v>0</v>
      </c>
      <c r="AL591" s="1">
        <v>0</v>
      </c>
      <c r="AM591" s="1">
        <v>0</v>
      </c>
      <c r="AN591" s="1">
        <v>0</v>
      </c>
      <c r="AO591" s="1">
        <v>0</v>
      </c>
      <c r="AP591" s="1">
        <v>0</v>
      </c>
      <c r="AQ591" s="1">
        <v>0</v>
      </c>
      <c r="AR591" s="2">
        <v>0</v>
      </c>
      <c r="AS591" s="2">
        <v>0</v>
      </c>
      <c r="AT591" s="2">
        <v>0</v>
      </c>
      <c r="AU591" s="2">
        <v>0</v>
      </c>
      <c r="AV591" s="2">
        <v>0</v>
      </c>
      <c r="AW591" s="2">
        <v>0</v>
      </c>
      <c r="AX591" s="2">
        <v>0</v>
      </c>
      <c r="AY591" s="2">
        <v>0</v>
      </c>
      <c r="AZ591" s="2">
        <v>0</v>
      </c>
      <c r="BA591" s="2">
        <v>0</v>
      </c>
      <c r="BB591" s="2">
        <v>0</v>
      </c>
      <c r="BC591" s="2">
        <v>0</v>
      </c>
      <c r="BD591" s="1">
        <v>87413</v>
      </c>
      <c r="BE591" s="1">
        <v>72205</v>
      </c>
      <c r="BF591" s="1">
        <v>88932</v>
      </c>
      <c r="BG591" s="1">
        <v>62887</v>
      </c>
      <c r="BH591" s="1">
        <v>56550</v>
      </c>
      <c r="BI591" s="1">
        <v>48565</v>
      </c>
      <c r="BJ591" s="1">
        <v>40951</v>
      </c>
      <c r="BK591" s="1">
        <v>34182</v>
      </c>
      <c r="BL591" s="1">
        <v>43792</v>
      </c>
      <c r="BM591" s="1">
        <v>80507</v>
      </c>
      <c r="BN591" s="1">
        <v>77227</v>
      </c>
      <c r="BO591" s="1">
        <v>80372</v>
      </c>
      <c r="BP591" s="1">
        <v>87413</v>
      </c>
      <c r="BQ591" s="1">
        <v>72205</v>
      </c>
      <c r="BR591" s="1">
        <v>88932</v>
      </c>
      <c r="BS591" s="1">
        <v>62887</v>
      </c>
      <c r="BT591" s="1">
        <v>56550</v>
      </c>
      <c r="BU591" s="1">
        <v>48565</v>
      </c>
      <c r="BV591" s="1">
        <v>40951</v>
      </c>
      <c r="BW591" s="1">
        <v>34182</v>
      </c>
      <c r="BX591" s="1">
        <v>43792</v>
      </c>
      <c r="BY591" s="1">
        <v>80507</v>
      </c>
      <c r="BZ591" s="1">
        <v>77227</v>
      </c>
      <c r="CA591" s="1">
        <v>80372</v>
      </c>
      <c r="CB591" s="1">
        <v>9601.58</v>
      </c>
      <c r="CC591" s="1">
        <v>7931.1440000000002</v>
      </c>
      <c r="CD591" s="1">
        <v>9768.5040000000008</v>
      </c>
      <c r="CE591" s="1">
        <v>6907.66</v>
      </c>
      <c r="CF591" s="1">
        <v>6211.5290000000005</v>
      </c>
      <c r="CG591" s="1">
        <v>5334.5140000000001</v>
      </c>
      <c r="CH591" s="1">
        <v>4498.17</v>
      </c>
      <c r="CI591" s="1">
        <v>3754.6370000000002</v>
      </c>
      <c r="CJ591" s="1">
        <v>4810.1639999999998</v>
      </c>
      <c r="CK591" s="1">
        <v>8843.0450000000001</v>
      </c>
      <c r="CL591" s="1">
        <v>8482.7970000000005</v>
      </c>
      <c r="CM591" s="1">
        <v>8828.2559999999994</v>
      </c>
      <c r="CN591" s="1">
        <v>0</v>
      </c>
      <c r="CO591" s="1">
        <v>0</v>
      </c>
      <c r="CP591" s="1">
        <v>773583</v>
      </c>
      <c r="CQ591" s="1">
        <v>773583</v>
      </c>
      <c r="CR591" s="1">
        <v>84972</v>
      </c>
      <c r="CS591">
        <v>2018</v>
      </c>
      <c r="CT591">
        <v>9103.975427199548</v>
      </c>
      <c r="CV591">
        <v>0</v>
      </c>
      <c r="CW591">
        <v>0</v>
      </c>
    </row>
    <row r="592" spans="1:101">
      <c r="A592" s="100">
        <v>57083</v>
      </c>
      <c r="B592" t="s">
        <v>108</v>
      </c>
      <c r="C592" t="s">
        <v>109</v>
      </c>
      <c r="D592" t="s">
        <v>709</v>
      </c>
      <c r="E592" t="s">
        <v>687</v>
      </c>
      <c r="F592">
        <v>59155</v>
      </c>
      <c r="G592" s="103" t="s">
        <v>174</v>
      </c>
      <c r="H592" t="s">
        <v>113</v>
      </c>
      <c r="I592" t="s">
        <v>114</v>
      </c>
      <c r="J592" t="s">
        <v>8</v>
      </c>
      <c r="K592">
        <v>22</v>
      </c>
      <c r="L592">
        <v>2</v>
      </c>
      <c r="M592" t="s">
        <v>115</v>
      </c>
      <c r="N592" t="s">
        <v>439</v>
      </c>
      <c r="O592" t="s">
        <v>440</v>
      </c>
      <c r="P592" t="s">
        <v>440</v>
      </c>
      <c r="Q592" t="s">
        <v>118</v>
      </c>
      <c r="R592" t="s">
        <v>142</v>
      </c>
      <c r="S592" t="s">
        <v>8</v>
      </c>
      <c r="T592" s="1">
        <v>0</v>
      </c>
      <c r="U592" s="1">
        <v>0</v>
      </c>
      <c r="V592" s="1">
        <v>0</v>
      </c>
      <c r="W592" s="1">
        <v>0</v>
      </c>
      <c r="X592" s="1">
        <v>0</v>
      </c>
      <c r="Y592" s="1">
        <v>0</v>
      </c>
      <c r="Z592" s="1">
        <v>0</v>
      </c>
      <c r="AA592" s="1">
        <v>0</v>
      </c>
      <c r="AB592" s="1">
        <v>0</v>
      </c>
      <c r="AC592" s="1">
        <v>0</v>
      </c>
      <c r="AD592" s="1">
        <v>0</v>
      </c>
      <c r="AE592" s="1">
        <v>0</v>
      </c>
      <c r="AF592" s="1">
        <v>0</v>
      </c>
      <c r="AG592" s="1">
        <v>0</v>
      </c>
      <c r="AH592" s="1">
        <v>0</v>
      </c>
      <c r="AI592" s="1">
        <v>0</v>
      </c>
      <c r="AJ592" s="1">
        <v>0</v>
      </c>
      <c r="AK592" s="1">
        <v>0</v>
      </c>
      <c r="AL592" s="1">
        <v>0</v>
      </c>
      <c r="AM592" s="1">
        <v>0</v>
      </c>
      <c r="AN592" s="1">
        <v>0</v>
      </c>
      <c r="AO592" s="1">
        <v>0</v>
      </c>
      <c r="AP592" s="1">
        <v>0</v>
      </c>
      <c r="AQ592" s="1">
        <v>0</v>
      </c>
      <c r="AR592" s="2">
        <v>0</v>
      </c>
      <c r="AS592" s="2">
        <v>0</v>
      </c>
      <c r="AT592" s="2">
        <v>0</v>
      </c>
      <c r="AU592" s="2">
        <v>0</v>
      </c>
      <c r="AV592" s="2">
        <v>0</v>
      </c>
      <c r="AW592" s="2">
        <v>0</v>
      </c>
      <c r="AX592" s="2">
        <v>0</v>
      </c>
      <c r="AY592" s="2">
        <v>0</v>
      </c>
      <c r="AZ592" s="2">
        <v>0</v>
      </c>
      <c r="BA592" s="2">
        <v>0</v>
      </c>
      <c r="BB592" s="2">
        <v>0</v>
      </c>
      <c r="BC592" s="2">
        <v>0</v>
      </c>
      <c r="BD592" s="1">
        <v>110562</v>
      </c>
      <c r="BE592" s="1">
        <v>91327</v>
      </c>
      <c r="BF592" s="1">
        <v>112484</v>
      </c>
      <c r="BG592" s="1">
        <v>79542</v>
      </c>
      <c r="BH592" s="1">
        <v>71526</v>
      </c>
      <c r="BI592" s="1">
        <v>61427</v>
      </c>
      <c r="BJ592" s="1">
        <v>51796</v>
      </c>
      <c r="BK592" s="1">
        <v>43235</v>
      </c>
      <c r="BL592" s="1">
        <v>55389</v>
      </c>
      <c r="BM592" s="1">
        <v>101828</v>
      </c>
      <c r="BN592" s="1">
        <v>97679</v>
      </c>
      <c r="BO592" s="1">
        <v>101657</v>
      </c>
      <c r="BP592" s="1">
        <v>110562</v>
      </c>
      <c r="BQ592" s="1">
        <v>91327</v>
      </c>
      <c r="BR592" s="1">
        <v>112484</v>
      </c>
      <c r="BS592" s="1">
        <v>79542</v>
      </c>
      <c r="BT592" s="1">
        <v>71526</v>
      </c>
      <c r="BU592" s="1">
        <v>61427</v>
      </c>
      <c r="BV592" s="1">
        <v>51796</v>
      </c>
      <c r="BW592" s="1">
        <v>43235</v>
      </c>
      <c r="BX592" s="1">
        <v>55389</v>
      </c>
      <c r="BY592" s="1">
        <v>101828</v>
      </c>
      <c r="BZ592" s="1">
        <v>97679</v>
      </c>
      <c r="CA592" s="1">
        <v>101657</v>
      </c>
      <c r="CB592" s="1">
        <v>12144.35</v>
      </c>
      <c r="CC592" s="1">
        <v>10031.536</v>
      </c>
      <c r="CD592" s="1">
        <v>12355.481</v>
      </c>
      <c r="CE592" s="1">
        <v>8737.0049999999992</v>
      </c>
      <c r="CF592" s="1">
        <v>7856.518</v>
      </c>
      <c r="CG592" s="1">
        <v>6747.2449999999999</v>
      </c>
      <c r="CH592" s="1">
        <v>5689.4139999999998</v>
      </c>
      <c r="CI592" s="1">
        <v>4748.9719999999998</v>
      </c>
      <c r="CJ592" s="1">
        <v>6084.0320000000002</v>
      </c>
      <c r="CK592" s="1">
        <v>11184.934999999999</v>
      </c>
      <c r="CL592" s="1">
        <v>10729.282999999999</v>
      </c>
      <c r="CM592" s="1">
        <v>11166.228999999999</v>
      </c>
      <c r="CN592" s="1">
        <v>0</v>
      </c>
      <c r="CO592" s="1">
        <v>0</v>
      </c>
      <c r="CP592" s="1">
        <v>978452</v>
      </c>
      <c r="CQ592" s="1">
        <v>978452</v>
      </c>
      <c r="CR592" s="1">
        <v>107475</v>
      </c>
      <c r="CS592">
        <v>2018</v>
      </c>
      <c r="CT592">
        <v>9103.996278204233</v>
      </c>
      <c r="CV592">
        <v>0</v>
      </c>
      <c r="CW592">
        <v>0</v>
      </c>
    </row>
    <row r="593" spans="1:101">
      <c r="A593" s="100">
        <v>57130</v>
      </c>
      <c r="B593" t="s">
        <v>108</v>
      </c>
      <c r="C593" t="s">
        <v>109</v>
      </c>
      <c r="D593" t="s">
        <v>712</v>
      </c>
      <c r="E593" t="s">
        <v>713</v>
      </c>
      <c r="F593">
        <v>56439</v>
      </c>
      <c r="G593" s="103" t="s">
        <v>174</v>
      </c>
      <c r="H593" t="s">
        <v>113</v>
      </c>
      <c r="I593" t="s">
        <v>114</v>
      </c>
      <c r="J593" t="s">
        <v>8</v>
      </c>
      <c r="K593">
        <v>22</v>
      </c>
      <c r="L593">
        <v>2</v>
      </c>
      <c r="M593" t="s">
        <v>115</v>
      </c>
      <c r="N593" t="s">
        <v>439</v>
      </c>
      <c r="O593" t="s">
        <v>440</v>
      </c>
      <c r="P593" t="s">
        <v>440</v>
      </c>
      <c r="Q593" t="s">
        <v>118</v>
      </c>
      <c r="R593" t="s">
        <v>142</v>
      </c>
      <c r="S593" t="s">
        <v>8</v>
      </c>
      <c r="T593" s="1">
        <v>0</v>
      </c>
      <c r="U593" s="1">
        <v>0</v>
      </c>
      <c r="V593" s="1">
        <v>0</v>
      </c>
      <c r="W593" s="1">
        <v>0</v>
      </c>
      <c r="X593" s="1">
        <v>0</v>
      </c>
      <c r="Y593" s="1">
        <v>0</v>
      </c>
      <c r="Z593" s="1">
        <v>0</v>
      </c>
      <c r="AA593" s="1">
        <v>0</v>
      </c>
      <c r="AB593" s="1">
        <v>0</v>
      </c>
      <c r="AC593" s="1">
        <v>0</v>
      </c>
      <c r="AD593" s="1">
        <v>0</v>
      </c>
      <c r="AE593" s="1">
        <v>0</v>
      </c>
      <c r="AF593" s="1">
        <v>0</v>
      </c>
      <c r="AG593" s="1">
        <v>0</v>
      </c>
      <c r="AH593" s="1">
        <v>0</v>
      </c>
      <c r="AI593" s="1">
        <v>0</v>
      </c>
      <c r="AJ593" s="1">
        <v>0</v>
      </c>
      <c r="AK593" s="1">
        <v>0</v>
      </c>
      <c r="AL593" s="1">
        <v>0</v>
      </c>
      <c r="AM593" s="1">
        <v>0</v>
      </c>
      <c r="AN593" s="1">
        <v>0</v>
      </c>
      <c r="AO593" s="1">
        <v>0</v>
      </c>
      <c r="AP593" s="1">
        <v>0</v>
      </c>
      <c r="AQ593" s="1">
        <v>0</v>
      </c>
      <c r="AR593" s="2">
        <v>0</v>
      </c>
      <c r="AS593" s="2">
        <v>0</v>
      </c>
      <c r="AT593" s="2">
        <v>0</v>
      </c>
      <c r="AU593" s="2">
        <v>0</v>
      </c>
      <c r="AV593" s="2">
        <v>0</v>
      </c>
      <c r="AW593" s="2">
        <v>0</v>
      </c>
      <c r="AX593" s="2">
        <v>0</v>
      </c>
      <c r="AY593" s="2">
        <v>0</v>
      </c>
      <c r="AZ593" s="2">
        <v>0</v>
      </c>
      <c r="BA593" s="2">
        <v>0</v>
      </c>
      <c r="BB593" s="2">
        <v>0</v>
      </c>
      <c r="BC593" s="2">
        <v>0</v>
      </c>
      <c r="BD593" s="1">
        <v>12207</v>
      </c>
      <c r="BE593" s="1">
        <v>10083</v>
      </c>
      <c r="BF593" s="1">
        <v>12419</v>
      </c>
      <c r="BG593" s="1">
        <v>8782</v>
      </c>
      <c r="BH593" s="1">
        <v>7897</v>
      </c>
      <c r="BI593" s="1">
        <v>6782</v>
      </c>
      <c r="BJ593" s="1">
        <v>5719</v>
      </c>
      <c r="BK593" s="1">
        <v>4773</v>
      </c>
      <c r="BL593" s="1">
        <v>6115</v>
      </c>
      <c r="BM593" s="1">
        <v>11242</v>
      </c>
      <c r="BN593" s="1">
        <v>10784</v>
      </c>
      <c r="BO593" s="1">
        <v>11224</v>
      </c>
      <c r="BP593" s="1">
        <v>12207</v>
      </c>
      <c r="BQ593" s="1">
        <v>10083</v>
      </c>
      <c r="BR593" s="1">
        <v>12419</v>
      </c>
      <c r="BS593" s="1">
        <v>8782</v>
      </c>
      <c r="BT593" s="1">
        <v>7897</v>
      </c>
      <c r="BU593" s="1">
        <v>6782</v>
      </c>
      <c r="BV593" s="1">
        <v>5719</v>
      </c>
      <c r="BW593" s="1">
        <v>4773</v>
      </c>
      <c r="BX593" s="1">
        <v>6115</v>
      </c>
      <c r="BY593" s="1">
        <v>11242</v>
      </c>
      <c r="BZ593" s="1">
        <v>10784</v>
      </c>
      <c r="CA593" s="1">
        <v>11224</v>
      </c>
      <c r="CB593" s="1">
        <v>1340.8219999999999</v>
      </c>
      <c r="CC593" s="1">
        <v>1107.5530000000001</v>
      </c>
      <c r="CD593" s="1">
        <v>1364.1320000000001</v>
      </c>
      <c r="CE593" s="1">
        <v>964.62699999999995</v>
      </c>
      <c r="CF593" s="1">
        <v>867.41499999999996</v>
      </c>
      <c r="CG593" s="1">
        <v>744.94399999999996</v>
      </c>
      <c r="CH593" s="1">
        <v>628.15099999999995</v>
      </c>
      <c r="CI593" s="1">
        <v>524.32000000000005</v>
      </c>
      <c r="CJ593" s="1">
        <v>671.72</v>
      </c>
      <c r="CK593" s="1">
        <v>1234.896</v>
      </c>
      <c r="CL593" s="1">
        <v>1184.5889999999999</v>
      </c>
      <c r="CM593" s="1">
        <v>1232.8309999999999</v>
      </c>
      <c r="CN593" s="1">
        <v>0</v>
      </c>
      <c r="CO593" s="1">
        <v>0</v>
      </c>
      <c r="CP593" s="1">
        <v>108027</v>
      </c>
      <c r="CQ593" s="1">
        <v>108027</v>
      </c>
      <c r="CR593" s="1">
        <v>11866</v>
      </c>
      <c r="CS593">
        <v>2018</v>
      </c>
      <c r="CT593">
        <v>9103.910332041125</v>
      </c>
      <c r="CV593">
        <v>0</v>
      </c>
      <c r="CW593">
        <v>0</v>
      </c>
    </row>
    <row r="594" spans="1:101">
      <c r="A594" s="100">
        <v>57184</v>
      </c>
      <c r="B594" t="s">
        <v>108</v>
      </c>
      <c r="C594" t="s">
        <v>109</v>
      </c>
      <c r="D594" t="s">
        <v>715</v>
      </c>
      <c r="E594" t="s">
        <v>285</v>
      </c>
      <c r="F594">
        <v>59178</v>
      </c>
      <c r="G594" s="103" t="s">
        <v>174</v>
      </c>
      <c r="H594" t="s">
        <v>113</v>
      </c>
      <c r="I594" t="s">
        <v>114</v>
      </c>
      <c r="J594" t="s">
        <v>8</v>
      </c>
      <c r="K594">
        <v>22</v>
      </c>
      <c r="L594">
        <v>2</v>
      </c>
      <c r="M594" t="s">
        <v>115</v>
      </c>
      <c r="N594" t="s">
        <v>235</v>
      </c>
      <c r="O594" t="s">
        <v>226</v>
      </c>
      <c r="P594" t="s">
        <v>236</v>
      </c>
      <c r="Q594" t="s">
        <v>118</v>
      </c>
      <c r="R594" t="s">
        <v>142</v>
      </c>
      <c r="S594" t="s">
        <v>8</v>
      </c>
      <c r="T594" s="1">
        <v>0</v>
      </c>
      <c r="U594" s="1">
        <v>0</v>
      </c>
      <c r="V594" s="1">
        <v>0</v>
      </c>
      <c r="W594" s="1">
        <v>0</v>
      </c>
      <c r="X594" s="1">
        <v>0</v>
      </c>
      <c r="Y594" s="1">
        <v>0</v>
      </c>
      <c r="Z594" s="1">
        <v>0</v>
      </c>
      <c r="AA594" s="1">
        <v>0</v>
      </c>
      <c r="AB594" s="1">
        <v>0</v>
      </c>
      <c r="AC594" s="1">
        <v>0</v>
      </c>
      <c r="AD594" s="1">
        <v>0</v>
      </c>
      <c r="AE594" s="1">
        <v>0</v>
      </c>
      <c r="AF594" s="1">
        <v>0</v>
      </c>
      <c r="AG594" s="1">
        <v>0</v>
      </c>
      <c r="AH594" s="1">
        <v>0</v>
      </c>
      <c r="AI594" s="1">
        <v>0</v>
      </c>
      <c r="AJ594" s="1">
        <v>0</v>
      </c>
      <c r="AK594" s="1">
        <v>0</v>
      </c>
      <c r="AL594" s="1">
        <v>0</v>
      </c>
      <c r="AM594" s="1">
        <v>0</v>
      </c>
      <c r="AN594" s="1">
        <v>0</v>
      </c>
      <c r="AO594" s="1">
        <v>0</v>
      </c>
      <c r="AP594" s="1">
        <v>0</v>
      </c>
      <c r="AQ594" s="1">
        <v>0</v>
      </c>
      <c r="AR594" s="2">
        <v>0</v>
      </c>
      <c r="AS594" s="2">
        <v>0</v>
      </c>
      <c r="AT594" s="2">
        <v>0</v>
      </c>
      <c r="AU594" s="2">
        <v>0</v>
      </c>
      <c r="AV594" s="2">
        <v>0</v>
      </c>
      <c r="AW594" s="2">
        <v>0</v>
      </c>
      <c r="AX594" s="2">
        <v>0</v>
      </c>
      <c r="AY594" s="2">
        <v>0</v>
      </c>
      <c r="AZ594" s="2">
        <v>0</v>
      </c>
      <c r="BA594" s="2">
        <v>0</v>
      </c>
      <c r="BB594" s="2">
        <v>0</v>
      </c>
      <c r="BC594" s="2">
        <v>0</v>
      </c>
      <c r="BD594" s="1">
        <v>5685</v>
      </c>
      <c r="BE594" s="1">
        <v>6083</v>
      </c>
      <c r="BF594" s="1">
        <v>6741</v>
      </c>
      <c r="BG594" s="1">
        <v>8082</v>
      </c>
      <c r="BH594" s="1">
        <v>6596</v>
      </c>
      <c r="BI594" s="1">
        <v>3009</v>
      </c>
      <c r="BJ594" s="1">
        <v>2601</v>
      </c>
      <c r="BK594" s="1">
        <v>3585</v>
      </c>
      <c r="BL594" s="1">
        <v>3439</v>
      </c>
      <c r="BM594" s="1">
        <v>5126</v>
      </c>
      <c r="BN594" s="1">
        <v>7054</v>
      </c>
      <c r="BO594" s="1">
        <v>7557</v>
      </c>
      <c r="BP594" s="1">
        <v>5685</v>
      </c>
      <c r="BQ594" s="1">
        <v>6083</v>
      </c>
      <c r="BR594" s="1">
        <v>6741</v>
      </c>
      <c r="BS594" s="1">
        <v>8082</v>
      </c>
      <c r="BT594" s="1">
        <v>6596</v>
      </c>
      <c r="BU594" s="1">
        <v>3009</v>
      </c>
      <c r="BV594" s="1">
        <v>2601</v>
      </c>
      <c r="BW594" s="1">
        <v>3585</v>
      </c>
      <c r="BX594" s="1">
        <v>3439</v>
      </c>
      <c r="BY594" s="1">
        <v>5126</v>
      </c>
      <c r="BZ594" s="1">
        <v>7054</v>
      </c>
      <c r="CA594" s="1">
        <v>7557</v>
      </c>
      <c r="CB594" s="1">
        <v>624.40599999999995</v>
      </c>
      <c r="CC594" s="1">
        <v>668.20899999999995</v>
      </c>
      <c r="CD594" s="1">
        <v>740.48400000000004</v>
      </c>
      <c r="CE594" s="1">
        <v>887.74699999999996</v>
      </c>
      <c r="CF594" s="1">
        <v>724.52700000000004</v>
      </c>
      <c r="CG594" s="1">
        <v>330.55799999999999</v>
      </c>
      <c r="CH594" s="1">
        <v>285.66000000000003</v>
      </c>
      <c r="CI594" s="1">
        <v>393.76</v>
      </c>
      <c r="CJ594" s="1">
        <v>377.75099999999998</v>
      </c>
      <c r="CK594" s="1">
        <v>563.029</v>
      </c>
      <c r="CL594" s="1">
        <v>774.84900000000005</v>
      </c>
      <c r="CM594" s="1">
        <v>830.02</v>
      </c>
      <c r="CN594" s="1">
        <v>0</v>
      </c>
      <c r="CO594" s="1">
        <v>0</v>
      </c>
      <c r="CP594" s="1">
        <v>65558</v>
      </c>
      <c r="CQ594" s="1">
        <v>65558</v>
      </c>
      <c r="CR594" s="1">
        <v>7201</v>
      </c>
      <c r="CS594">
        <v>2018</v>
      </c>
      <c r="CT594">
        <v>9104.0133314817394</v>
      </c>
      <c r="CV594">
        <v>0</v>
      </c>
      <c r="CW594">
        <v>0</v>
      </c>
    </row>
    <row r="595" spans="1:101">
      <c r="A595" s="100">
        <v>57253</v>
      </c>
      <c r="B595" t="s">
        <v>108</v>
      </c>
      <c r="C595" t="s">
        <v>109</v>
      </c>
      <c r="D595" t="s">
        <v>716</v>
      </c>
      <c r="E595" t="s">
        <v>717</v>
      </c>
      <c r="F595">
        <v>56619</v>
      </c>
      <c r="G595" s="103" t="s">
        <v>112</v>
      </c>
      <c r="H595" t="s">
        <v>113</v>
      </c>
      <c r="I595" t="s">
        <v>114</v>
      </c>
      <c r="J595" t="s">
        <v>8</v>
      </c>
      <c r="K595">
        <v>22</v>
      </c>
      <c r="L595">
        <v>2</v>
      </c>
      <c r="M595" t="s">
        <v>115</v>
      </c>
      <c r="N595" t="s">
        <v>439</v>
      </c>
      <c r="O595" t="s">
        <v>440</v>
      </c>
      <c r="P595" t="s">
        <v>440</v>
      </c>
      <c r="Q595" t="s">
        <v>118</v>
      </c>
      <c r="R595" t="s">
        <v>142</v>
      </c>
      <c r="S595" t="s">
        <v>8</v>
      </c>
      <c r="T595" s="1">
        <v>0</v>
      </c>
      <c r="U595" s="1">
        <v>0</v>
      </c>
      <c r="V595" s="1">
        <v>0</v>
      </c>
      <c r="W595" s="1">
        <v>0</v>
      </c>
      <c r="X595" s="1">
        <v>0</v>
      </c>
      <c r="Y595" s="1">
        <v>0</v>
      </c>
      <c r="Z595" s="1">
        <v>0</v>
      </c>
      <c r="AA595" s="1">
        <v>0</v>
      </c>
      <c r="AB595" s="1">
        <v>0</v>
      </c>
      <c r="AC595" s="1">
        <v>0</v>
      </c>
      <c r="AD595" s="1">
        <v>0</v>
      </c>
      <c r="AE595" s="1">
        <v>0</v>
      </c>
      <c r="AF595" s="1">
        <v>0</v>
      </c>
      <c r="AG595" s="1">
        <v>0</v>
      </c>
      <c r="AH595" s="1">
        <v>0</v>
      </c>
      <c r="AI595" s="1">
        <v>0</v>
      </c>
      <c r="AJ595" s="1">
        <v>0</v>
      </c>
      <c r="AK595" s="1">
        <v>0</v>
      </c>
      <c r="AL595" s="1">
        <v>0</v>
      </c>
      <c r="AM595" s="1">
        <v>0</v>
      </c>
      <c r="AN595" s="1">
        <v>0</v>
      </c>
      <c r="AO595" s="1">
        <v>0</v>
      </c>
      <c r="AP595" s="1">
        <v>0</v>
      </c>
      <c r="AQ595" s="1">
        <v>0</v>
      </c>
      <c r="AR595" s="2">
        <v>0</v>
      </c>
      <c r="AS595" s="2">
        <v>0</v>
      </c>
      <c r="AT595" s="2">
        <v>0</v>
      </c>
      <c r="AU595" s="2">
        <v>0</v>
      </c>
      <c r="AV595" s="2">
        <v>0</v>
      </c>
      <c r="AW595" s="2">
        <v>0</v>
      </c>
      <c r="AX595" s="2">
        <v>0</v>
      </c>
      <c r="AY595" s="2">
        <v>0</v>
      </c>
      <c r="AZ595" s="2">
        <v>0</v>
      </c>
      <c r="BA595" s="2">
        <v>0</v>
      </c>
      <c r="BB595" s="2">
        <v>0</v>
      </c>
      <c r="BC595" s="2">
        <v>0</v>
      </c>
      <c r="BD595" s="1">
        <v>10948</v>
      </c>
      <c r="BE595" s="1">
        <v>7619</v>
      </c>
      <c r="BF595" s="1">
        <v>11722</v>
      </c>
      <c r="BG595" s="1">
        <v>10116</v>
      </c>
      <c r="BH595" s="1">
        <v>6165</v>
      </c>
      <c r="BI595" s="1">
        <v>5923</v>
      </c>
      <c r="BJ595" s="1">
        <v>4949</v>
      </c>
      <c r="BK595" s="1">
        <v>4869</v>
      </c>
      <c r="BL595" s="1">
        <v>5051</v>
      </c>
      <c r="BM595" s="1">
        <v>9244</v>
      </c>
      <c r="BN595" s="1">
        <v>10173</v>
      </c>
      <c r="BO595" s="1">
        <v>7192</v>
      </c>
      <c r="BP595" s="1">
        <v>10948</v>
      </c>
      <c r="BQ595" s="1">
        <v>7619</v>
      </c>
      <c r="BR595" s="1">
        <v>11722</v>
      </c>
      <c r="BS595" s="1">
        <v>10116</v>
      </c>
      <c r="BT595" s="1">
        <v>6165</v>
      </c>
      <c r="BU595" s="1">
        <v>5923</v>
      </c>
      <c r="BV595" s="1">
        <v>4949</v>
      </c>
      <c r="BW595" s="1">
        <v>4869</v>
      </c>
      <c r="BX595" s="1">
        <v>5051</v>
      </c>
      <c r="BY595" s="1">
        <v>9244</v>
      </c>
      <c r="BZ595" s="1">
        <v>10173</v>
      </c>
      <c r="CA595" s="1">
        <v>7192</v>
      </c>
      <c r="CB595" s="1">
        <v>1202.5740000000001</v>
      </c>
      <c r="CC595" s="1">
        <v>836.923</v>
      </c>
      <c r="CD595" s="1">
        <v>1287.5409999999999</v>
      </c>
      <c r="CE595" s="1">
        <v>1111.194</v>
      </c>
      <c r="CF595" s="1">
        <v>677.173</v>
      </c>
      <c r="CG595" s="1">
        <v>650.61699999999996</v>
      </c>
      <c r="CH595" s="1">
        <v>543.56399999999996</v>
      </c>
      <c r="CI595" s="1">
        <v>534.85</v>
      </c>
      <c r="CJ595" s="1">
        <v>554.76700000000005</v>
      </c>
      <c r="CK595" s="1">
        <v>1015.3440000000001</v>
      </c>
      <c r="CL595" s="1">
        <v>1117.4179999999999</v>
      </c>
      <c r="CM595" s="1">
        <v>790.03499999999997</v>
      </c>
      <c r="CN595" s="1">
        <v>0</v>
      </c>
      <c r="CO595" s="1">
        <v>0</v>
      </c>
      <c r="CP595" s="1">
        <v>93971</v>
      </c>
      <c r="CQ595" s="1">
        <v>93971</v>
      </c>
      <c r="CR595" s="1">
        <v>10322</v>
      </c>
      <c r="CS595">
        <v>2018</v>
      </c>
      <c r="CT595">
        <v>9103.9527223406312</v>
      </c>
      <c r="CV595">
        <v>0</v>
      </c>
      <c r="CW595">
        <v>0</v>
      </c>
    </row>
    <row r="596" spans="1:101">
      <c r="A596" s="100">
        <v>57265</v>
      </c>
      <c r="B596" t="s">
        <v>108</v>
      </c>
      <c r="C596" t="s">
        <v>109</v>
      </c>
      <c r="D596" t="s">
        <v>718</v>
      </c>
      <c r="E596" t="s">
        <v>719</v>
      </c>
      <c r="F596">
        <v>11804</v>
      </c>
      <c r="G596" s="103" t="s">
        <v>112</v>
      </c>
      <c r="H596" t="s">
        <v>113</v>
      </c>
      <c r="I596" t="s">
        <v>114</v>
      </c>
      <c r="J596" t="s">
        <v>8</v>
      </c>
      <c r="K596">
        <v>22</v>
      </c>
      <c r="L596">
        <v>1</v>
      </c>
      <c r="M596" t="s">
        <v>131</v>
      </c>
      <c r="N596" t="s">
        <v>456</v>
      </c>
      <c r="O596" t="s">
        <v>457</v>
      </c>
      <c r="P596" t="s">
        <v>457</v>
      </c>
      <c r="Q596" t="s">
        <v>118</v>
      </c>
      <c r="R596" t="s">
        <v>142</v>
      </c>
      <c r="S596" t="s">
        <v>8</v>
      </c>
      <c r="T596" s="1">
        <v>0</v>
      </c>
      <c r="U596" s="1">
        <v>0</v>
      </c>
      <c r="V596" s="1">
        <v>0</v>
      </c>
      <c r="W596" s="1">
        <v>0</v>
      </c>
      <c r="X596" s="1">
        <v>0</v>
      </c>
      <c r="Y596" s="1">
        <v>0</v>
      </c>
      <c r="Z596" s="1">
        <v>0</v>
      </c>
      <c r="AA596" s="1">
        <v>0</v>
      </c>
      <c r="AB596" s="1">
        <v>0</v>
      </c>
      <c r="AC596" s="1">
        <v>0</v>
      </c>
      <c r="AD596" s="1">
        <v>0</v>
      </c>
      <c r="AE596" s="1">
        <v>0</v>
      </c>
      <c r="AF596" s="1">
        <v>0</v>
      </c>
      <c r="AG596" s="1">
        <v>0</v>
      </c>
      <c r="AH596" s="1">
        <v>0</v>
      </c>
      <c r="AI596" s="1">
        <v>0</v>
      </c>
      <c r="AJ596" s="1">
        <v>0</v>
      </c>
      <c r="AK596" s="1">
        <v>0</v>
      </c>
      <c r="AL596" s="1">
        <v>0</v>
      </c>
      <c r="AM596" s="1">
        <v>0</v>
      </c>
      <c r="AN596" s="1">
        <v>0</v>
      </c>
      <c r="AO596" s="1">
        <v>0</v>
      </c>
      <c r="AP596" s="1">
        <v>0</v>
      </c>
      <c r="AQ596" s="1">
        <v>0</v>
      </c>
      <c r="AR596" s="2">
        <v>0</v>
      </c>
      <c r="AS596" s="2">
        <v>0</v>
      </c>
      <c r="AT596" s="2">
        <v>0</v>
      </c>
      <c r="AU596" s="2">
        <v>0</v>
      </c>
      <c r="AV596" s="2">
        <v>0</v>
      </c>
      <c r="AW596" s="2">
        <v>0</v>
      </c>
      <c r="AX596" s="2">
        <v>0</v>
      </c>
      <c r="AY596" s="2">
        <v>0</v>
      </c>
      <c r="AZ596" s="2">
        <v>0</v>
      </c>
      <c r="BA596" s="2">
        <v>0</v>
      </c>
      <c r="BB596" s="2">
        <v>0</v>
      </c>
      <c r="BC596" s="2">
        <v>0</v>
      </c>
      <c r="BD596" s="1">
        <v>662</v>
      </c>
      <c r="BE596" s="1">
        <v>724</v>
      </c>
      <c r="BF596" s="1">
        <v>1167</v>
      </c>
      <c r="BG596" s="1">
        <v>1303</v>
      </c>
      <c r="BH596" s="1">
        <v>1642</v>
      </c>
      <c r="BI596" s="1">
        <v>1601</v>
      </c>
      <c r="BJ596" s="1">
        <v>1881</v>
      </c>
      <c r="BK596" s="1">
        <v>1520</v>
      </c>
      <c r="BL596" s="1">
        <v>941</v>
      </c>
      <c r="BM596" s="1">
        <v>902</v>
      </c>
      <c r="BN596" s="1">
        <v>539</v>
      </c>
      <c r="BO596" s="1">
        <v>747</v>
      </c>
      <c r="BP596" s="1">
        <v>662</v>
      </c>
      <c r="BQ596" s="1">
        <v>724</v>
      </c>
      <c r="BR596" s="1">
        <v>1167</v>
      </c>
      <c r="BS596" s="1">
        <v>1303</v>
      </c>
      <c r="BT596" s="1">
        <v>1642</v>
      </c>
      <c r="BU596" s="1">
        <v>1601</v>
      </c>
      <c r="BV596" s="1">
        <v>1881</v>
      </c>
      <c r="BW596" s="1">
        <v>1520</v>
      </c>
      <c r="BX596" s="1">
        <v>941</v>
      </c>
      <c r="BY596" s="1">
        <v>902</v>
      </c>
      <c r="BZ596" s="1">
        <v>539</v>
      </c>
      <c r="CA596" s="1">
        <v>747</v>
      </c>
      <c r="CB596" s="1">
        <v>72.671000000000006</v>
      </c>
      <c r="CC596" s="1">
        <v>79.558999999999997</v>
      </c>
      <c r="CD596" s="1">
        <v>128.19399999999999</v>
      </c>
      <c r="CE596" s="1">
        <v>143.09399999999999</v>
      </c>
      <c r="CF596" s="1">
        <v>180.34299999999999</v>
      </c>
      <c r="CG596" s="1">
        <v>175.845</v>
      </c>
      <c r="CH596" s="1">
        <v>206.62799999999999</v>
      </c>
      <c r="CI596" s="1">
        <v>166.989</v>
      </c>
      <c r="CJ596" s="1">
        <v>103.31399999999999</v>
      </c>
      <c r="CK596" s="1">
        <v>99.096999999999994</v>
      </c>
      <c r="CL596" s="1">
        <v>59.177</v>
      </c>
      <c r="CM596" s="1">
        <v>82.088999999999999</v>
      </c>
      <c r="CN596" s="1">
        <v>0</v>
      </c>
      <c r="CO596" s="1">
        <v>0</v>
      </c>
      <c r="CP596" s="1">
        <v>13629</v>
      </c>
      <c r="CQ596" s="1">
        <v>13629</v>
      </c>
      <c r="CR596" s="1">
        <v>1497</v>
      </c>
      <c r="CS596">
        <v>2018</v>
      </c>
      <c r="CT596">
        <v>9104.2084168336678</v>
      </c>
      <c r="CV596">
        <v>0</v>
      </c>
      <c r="CW596">
        <v>0</v>
      </c>
    </row>
    <row r="597" spans="1:101">
      <c r="A597" s="100">
        <v>57269</v>
      </c>
      <c r="B597" t="s">
        <v>108</v>
      </c>
      <c r="C597" t="s">
        <v>109</v>
      </c>
      <c r="D597" t="s">
        <v>720</v>
      </c>
      <c r="E597" t="s">
        <v>719</v>
      </c>
      <c r="F597">
        <v>11804</v>
      </c>
      <c r="G597" s="103" t="s">
        <v>112</v>
      </c>
      <c r="H597" t="s">
        <v>113</v>
      </c>
      <c r="I597" t="s">
        <v>114</v>
      </c>
      <c r="J597" t="s">
        <v>8</v>
      </c>
      <c r="K597">
        <v>22</v>
      </c>
      <c r="L597">
        <v>1</v>
      </c>
      <c r="M597" t="s">
        <v>131</v>
      </c>
      <c r="N597" t="s">
        <v>456</v>
      </c>
      <c r="O597" t="s">
        <v>457</v>
      </c>
      <c r="P597" t="s">
        <v>457</v>
      </c>
      <c r="Q597" t="s">
        <v>118</v>
      </c>
      <c r="R597" t="s">
        <v>142</v>
      </c>
      <c r="S597" t="s">
        <v>8</v>
      </c>
      <c r="T597" s="1">
        <v>0</v>
      </c>
      <c r="U597" s="1">
        <v>0</v>
      </c>
      <c r="V597" s="1">
        <v>0</v>
      </c>
      <c r="W597" s="1">
        <v>0</v>
      </c>
      <c r="X597" s="1">
        <v>0</v>
      </c>
      <c r="Y597" s="1">
        <v>0</v>
      </c>
      <c r="Z597" s="1">
        <v>0</v>
      </c>
      <c r="AA597" s="1">
        <v>0</v>
      </c>
      <c r="AB597" s="1">
        <v>0</v>
      </c>
      <c r="AC597" s="1">
        <v>0</v>
      </c>
      <c r="AD597" s="1">
        <v>0</v>
      </c>
      <c r="AE597" s="1">
        <v>0</v>
      </c>
      <c r="AF597" s="1">
        <v>0</v>
      </c>
      <c r="AG597" s="1">
        <v>0</v>
      </c>
      <c r="AH597" s="1">
        <v>0</v>
      </c>
      <c r="AI597" s="1">
        <v>0</v>
      </c>
      <c r="AJ597" s="1">
        <v>0</v>
      </c>
      <c r="AK597" s="1">
        <v>0</v>
      </c>
      <c r="AL597" s="1">
        <v>0</v>
      </c>
      <c r="AM597" s="1">
        <v>0</v>
      </c>
      <c r="AN597" s="1">
        <v>0</v>
      </c>
      <c r="AO597" s="1">
        <v>0</v>
      </c>
      <c r="AP597" s="1">
        <v>0</v>
      </c>
      <c r="AQ597" s="1">
        <v>0</v>
      </c>
      <c r="AR597" s="2">
        <v>0</v>
      </c>
      <c r="AS597" s="2">
        <v>0</v>
      </c>
      <c r="AT597" s="2">
        <v>0</v>
      </c>
      <c r="AU597" s="2">
        <v>0</v>
      </c>
      <c r="AV597" s="2">
        <v>0</v>
      </c>
      <c r="AW597" s="2">
        <v>0</v>
      </c>
      <c r="AX597" s="2">
        <v>0</v>
      </c>
      <c r="AY597" s="2">
        <v>0</v>
      </c>
      <c r="AZ597" s="2">
        <v>0</v>
      </c>
      <c r="BA597" s="2">
        <v>0</v>
      </c>
      <c r="BB597" s="2">
        <v>0</v>
      </c>
      <c r="BC597" s="2">
        <v>0</v>
      </c>
      <c r="BD597" s="1">
        <v>513</v>
      </c>
      <c r="BE597" s="1">
        <v>562</v>
      </c>
      <c r="BF597" s="1">
        <v>905</v>
      </c>
      <c r="BG597" s="1">
        <v>1010</v>
      </c>
      <c r="BH597" s="1">
        <v>1273</v>
      </c>
      <c r="BI597" s="1">
        <v>1242</v>
      </c>
      <c r="BJ597" s="1">
        <v>1459</v>
      </c>
      <c r="BK597" s="1">
        <v>1179</v>
      </c>
      <c r="BL597" s="1">
        <v>729</v>
      </c>
      <c r="BM597" s="1">
        <v>700</v>
      </c>
      <c r="BN597" s="1">
        <v>418</v>
      </c>
      <c r="BO597" s="1">
        <v>580</v>
      </c>
      <c r="BP597" s="1">
        <v>513</v>
      </c>
      <c r="BQ597" s="1">
        <v>562</v>
      </c>
      <c r="BR597" s="1">
        <v>905</v>
      </c>
      <c r="BS597" s="1">
        <v>1010</v>
      </c>
      <c r="BT597" s="1">
        <v>1273</v>
      </c>
      <c r="BU597" s="1">
        <v>1242</v>
      </c>
      <c r="BV597" s="1">
        <v>1459</v>
      </c>
      <c r="BW597" s="1">
        <v>1179</v>
      </c>
      <c r="BX597" s="1">
        <v>729</v>
      </c>
      <c r="BY597" s="1">
        <v>700</v>
      </c>
      <c r="BZ597" s="1">
        <v>418</v>
      </c>
      <c r="CA597" s="1">
        <v>580</v>
      </c>
      <c r="CB597" s="1">
        <v>56.36</v>
      </c>
      <c r="CC597" s="1">
        <v>61.701999999999998</v>
      </c>
      <c r="CD597" s="1">
        <v>99.421000000000006</v>
      </c>
      <c r="CE597" s="1">
        <v>110.976</v>
      </c>
      <c r="CF597" s="1">
        <v>139.86500000000001</v>
      </c>
      <c r="CG597" s="1">
        <v>136.37700000000001</v>
      </c>
      <c r="CH597" s="1">
        <v>160.251</v>
      </c>
      <c r="CI597" s="1">
        <v>129.50899999999999</v>
      </c>
      <c r="CJ597" s="1">
        <v>80.125</v>
      </c>
      <c r="CK597" s="1">
        <v>76.855000000000004</v>
      </c>
      <c r="CL597" s="1">
        <v>45.895000000000003</v>
      </c>
      <c r="CM597" s="1">
        <v>63.664000000000001</v>
      </c>
      <c r="CN597" s="1">
        <v>0</v>
      </c>
      <c r="CO597" s="1">
        <v>0</v>
      </c>
      <c r="CP597" s="1">
        <v>10570</v>
      </c>
      <c r="CQ597" s="1">
        <v>10570</v>
      </c>
      <c r="CR597" s="1">
        <v>1161</v>
      </c>
      <c r="CS597">
        <v>2018</v>
      </c>
      <c r="CT597">
        <v>9104.2204995693373</v>
      </c>
      <c r="CV597">
        <v>0</v>
      </c>
      <c r="CW597">
        <v>0</v>
      </c>
    </row>
    <row r="598" spans="1:101">
      <c r="A598" s="100">
        <v>57270</v>
      </c>
      <c r="B598" t="s">
        <v>108</v>
      </c>
      <c r="C598" t="s">
        <v>109</v>
      </c>
      <c r="D598" t="s">
        <v>721</v>
      </c>
      <c r="E598" t="s">
        <v>719</v>
      </c>
      <c r="F598">
        <v>11804</v>
      </c>
      <c r="G598" s="103" t="s">
        <v>112</v>
      </c>
      <c r="H598" t="s">
        <v>113</v>
      </c>
      <c r="I598" t="s">
        <v>114</v>
      </c>
      <c r="J598" t="s">
        <v>8</v>
      </c>
      <c r="K598">
        <v>22</v>
      </c>
      <c r="L598">
        <v>1</v>
      </c>
      <c r="M598" t="s">
        <v>131</v>
      </c>
      <c r="N598" t="s">
        <v>456</v>
      </c>
      <c r="O598" t="s">
        <v>457</v>
      </c>
      <c r="P598" t="s">
        <v>457</v>
      </c>
      <c r="Q598" t="s">
        <v>118</v>
      </c>
      <c r="R598" t="s">
        <v>142</v>
      </c>
      <c r="S598" t="s">
        <v>8</v>
      </c>
      <c r="T598" s="1">
        <v>0</v>
      </c>
      <c r="U598" s="1">
        <v>0</v>
      </c>
      <c r="V598" s="1">
        <v>0</v>
      </c>
      <c r="W598" s="1">
        <v>0</v>
      </c>
      <c r="X598" s="1">
        <v>0</v>
      </c>
      <c r="Y598" s="1">
        <v>0</v>
      </c>
      <c r="Z598" s="1">
        <v>0</v>
      </c>
      <c r="AA598" s="1">
        <v>0</v>
      </c>
      <c r="AB598" s="1">
        <v>0</v>
      </c>
      <c r="AC598" s="1">
        <v>0</v>
      </c>
      <c r="AD598" s="1">
        <v>0</v>
      </c>
      <c r="AE598" s="1">
        <v>0</v>
      </c>
      <c r="AF598" s="1">
        <v>0</v>
      </c>
      <c r="AG598" s="1">
        <v>0</v>
      </c>
      <c r="AH598" s="1">
        <v>0</v>
      </c>
      <c r="AI598" s="1">
        <v>0</v>
      </c>
      <c r="AJ598" s="1">
        <v>0</v>
      </c>
      <c r="AK598" s="1">
        <v>0</v>
      </c>
      <c r="AL598" s="1">
        <v>0</v>
      </c>
      <c r="AM598" s="1">
        <v>0</v>
      </c>
      <c r="AN598" s="1">
        <v>0</v>
      </c>
      <c r="AO598" s="1">
        <v>0</v>
      </c>
      <c r="AP598" s="1">
        <v>0</v>
      </c>
      <c r="AQ598" s="1">
        <v>0</v>
      </c>
      <c r="AR598" s="2">
        <v>0</v>
      </c>
      <c r="AS598" s="2">
        <v>0</v>
      </c>
      <c r="AT598" s="2">
        <v>0</v>
      </c>
      <c r="AU598" s="2">
        <v>0</v>
      </c>
      <c r="AV598" s="2">
        <v>0</v>
      </c>
      <c r="AW598" s="2">
        <v>0</v>
      </c>
      <c r="AX598" s="2">
        <v>0</v>
      </c>
      <c r="AY598" s="2">
        <v>0</v>
      </c>
      <c r="AZ598" s="2">
        <v>0</v>
      </c>
      <c r="BA598" s="2">
        <v>0</v>
      </c>
      <c r="BB598" s="2">
        <v>0</v>
      </c>
      <c r="BC598" s="2">
        <v>0</v>
      </c>
      <c r="BD598" s="1">
        <v>439</v>
      </c>
      <c r="BE598" s="1">
        <v>481</v>
      </c>
      <c r="BF598" s="1">
        <v>775</v>
      </c>
      <c r="BG598" s="1">
        <v>865</v>
      </c>
      <c r="BH598" s="1">
        <v>1090</v>
      </c>
      <c r="BI598" s="1">
        <v>1063</v>
      </c>
      <c r="BJ598" s="1">
        <v>1249</v>
      </c>
      <c r="BK598" s="1">
        <v>1009</v>
      </c>
      <c r="BL598" s="1">
        <v>625</v>
      </c>
      <c r="BM598" s="1">
        <v>599</v>
      </c>
      <c r="BN598" s="1">
        <v>358</v>
      </c>
      <c r="BO598" s="1">
        <v>496</v>
      </c>
      <c r="BP598" s="1">
        <v>439</v>
      </c>
      <c r="BQ598" s="1">
        <v>481</v>
      </c>
      <c r="BR598" s="1">
        <v>775</v>
      </c>
      <c r="BS598" s="1">
        <v>865</v>
      </c>
      <c r="BT598" s="1">
        <v>1090</v>
      </c>
      <c r="BU598" s="1">
        <v>1063</v>
      </c>
      <c r="BV598" s="1">
        <v>1249</v>
      </c>
      <c r="BW598" s="1">
        <v>1009</v>
      </c>
      <c r="BX598" s="1">
        <v>625</v>
      </c>
      <c r="BY598" s="1">
        <v>599</v>
      </c>
      <c r="BZ598" s="1">
        <v>358</v>
      </c>
      <c r="CA598" s="1">
        <v>496</v>
      </c>
      <c r="CB598" s="1">
        <v>48.253</v>
      </c>
      <c r="CC598" s="1">
        <v>52.826999999999998</v>
      </c>
      <c r="CD598" s="1">
        <v>85.12</v>
      </c>
      <c r="CE598" s="1">
        <v>95.013000000000005</v>
      </c>
      <c r="CF598" s="1">
        <v>119.747</v>
      </c>
      <c r="CG598" s="1">
        <v>116.76</v>
      </c>
      <c r="CH598" s="1">
        <v>137.19999999999999</v>
      </c>
      <c r="CI598" s="1">
        <v>110.88</v>
      </c>
      <c r="CJ598" s="1">
        <v>68.599999999999994</v>
      </c>
      <c r="CK598" s="1">
        <v>65.8</v>
      </c>
      <c r="CL598" s="1">
        <v>39.292999999999999</v>
      </c>
      <c r="CM598" s="1">
        <v>54.506999999999998</v>
      </c>
      <c r="CN598" s="1">
        <v>0</v>
      </c>
      <c r="CO598" s="1">
        <v>0</v>
      </c>
      <c r="CP598" s="1">
        <v>9049</v>
      </c>
      <c r="CQ598" s="1">
        <v>9049</v>
      </c>
      <c r="CR598" s="1">
        <v>994</v>
      </c>
      <c r="CS598">
        <v>2018</v>
      </c>
      <c r="CT598">
        <v>9103.6217303822941</v>
      </c>
      <c r="CV598">
        <v>0</v>
      </c>
      <c r="CW598">
        <v>0</v>
      </c>
    </row>
    <row r="599" spans="1:101">
      <c r="A599" s="100">
        <v>57354</v>
      </c>
      <c r="B599" t="s">
        <v>108</v>
      </c>
      <c r="C599" t="s">
        <v>109</v>
      </c>
      <c r="D599" t="s">
        <v>722</v>
      </c>
      <c r="E599" t="s">
        <v>722</v>
      </c>
      <c r="F599">
        <v>56693</v>
      </c>
      <c r="G599" s="103" t="s">
        <v>174</v>
      </c>
      <c r="H599" t="s">
        <v>113</v>
      </c>
      <c r="I599" t="s">
        <v>114</v>
      </c>
      <c r="J599" t="s">
        <v>8</v>
      </c>
      <c r="K599">
        <v>22</v>
      </c>
      <c r="L599">
        <v>2</v>
      </c>
      <c r="M599" t="s">
        <v>115</v>
      </c>
      <c r="N599" t="s">
        <v>439</v>
      </c>
      <c r="O599" t="s">
        <v>440</v>
      </c>
      <c r="P599" t="s">
        <v>440</v>
      </c>
      <c r="Q599" t="s">
        <v>118</v>
      </c>
      <c r="R599" t="s">
        <v>142</v>
      </c>
      <c r="S599" t="s">
        <v>8</v>
      </c>
      <c r="T599" s="1">
        <v>0</v>
      </c>
      <c r="U599" s="1">
        <v>0</v>
      </c>
      <c r="V599" s="1">
        <v>0</v>
      </c>
      <c r="W599" s="1">
        <v>0</v>
      </c>
      <c r="X599" s="1">
        <v>0</v>
      </c>
      <c r="Y599" s="1">
        <v>0</v>
      </c>
      <c r="Z599" s="1">
        <v>0</v>
      </c>
      <c r="AA599" s="1">
        <v>0</v>
      </c>
      <c r="AB599" s="1">
        <v>0</v>
      </c>
      <c r="AC599" s="1">
        <v>0</v>
      </c>
      <c r="AD599" s="1">
        <v>0</v>
      </c>
      <c r="AE599" s="1">
        <v>0</v>
      </c>
      <c r="AF599" s="1">
        <v>0</v>
      </c>
      <c r="AG599" s="1">
        <v>0</v>
      </c>
      <c r="AH599" s="1">
        <v>0</v>
      </c>
      <c r="AI599" s="1">
        <v>0</v>
      </c>
      <c r="AJ599" s="1">
        <v>0</v>
      </c>
      <c r="AK599" s="1">
        <v>0</v>
      </c>
      <c r="AL599" s="1">
        <v>0</v>
      </c>
      <c r="AM599" s="1">
        <v>0</v>
      </c>
      <c r="AN599" s="1">
        <v>0</v>
      </c>
      <c r="AO599" s="1">
        <v>0</v>
      </c>
      <c r="AP599" s="1">
        <v>0</v>
      </c>
      <c r="AQ599" s="1">
        <v>0</v>
      </c>
      <c r="AR599" s="2">
        <v>0</v>
      </c>
      <c r="AS599" s="2">
        <v>0</v>
      </c>
      <c r="AT599" s="2">
        <v>0</v>
      </c>
      <c r="AU599" s="2">
        <v>0</v>
      </c>
      <c r="AV599" s="2">
        <v>0</v>
      </c>
      <c r="AW599" s="2">
        <v>0</v>
      </c>
      <c r="AX599" s="2">
        <v>0</v>
      </c>
      <c r="AY599" s="2">
        <v>0</v>
      </c>
      <c r="AZ599" s="2">
        <v>0</v>
      </c>
      <c r="BA599" s="2">
        <v>0</v>
      </c>
      <c r="BB599" s="2">
        <v>0</v>
      </c>
      <c r="BC599" s="2">
        <v>0</v>
      </c>
      <c r="BD599" s="1">
        <v>10921</v>
      </c>
      <c r="BE599" s="1">
        <v>9021</v>
      </c>
      <c r="BF599" s="1">
        <v>11111</v>
      </c>
      <c r="BG599" s="1">
        <v>7857</v>
      </c>
      <c r="BH599" s="1">
        <v>7065</v>
      </c>
      <c r="BI599" s="1">
        <v>6068</v>
      </c>
      <c r="BJ599" s="1">
        <v>5116</v>
      </c>
      <c r="BK599" s="1">
        <v>4271</v>
      </c>
      <c r="BL599" s="1">
        <v>5471</v>
      </c>
      <c r="BM599" s="1">
        <v>10058</v>
      </c>
      <c r="BN599" s="1">
        <v>9648</v>
      </c>
      <c r="BO599" s="1">
        <v>10041</v>
      </c>
      <c r="BP599" s="1">
        <v>10921</v>
      </c>
      <c r="BQ599" s="1">
        <v>9021</v>
      </c>
      <c r="BR599" s="1">
        <v>11111</v>
      </c>
      <c r="BS599" s="1">
        <v>7857</v>
      </c>
      <c r="BT599" s="1">
        <v>7065</v>
      </c>
      <c r="BU599" s="1">
        <v>6068</v>
      </c>
      <c r="BV599" s="1">
        <v>5116</v>
      </c>
      <c r="BW599" s="1">
        <v>4271</v>
      </c>
      <c r="BX599" s="1">
        <v>5471</v>
      </c>
      <c r="BY599" s="1">
        <v>10058</v>
      </c>
      <c r="BZ599" s="1">
        <v>9648</v>
      </c>
      <c r="CA599" s="1">
        <v>10041</v>
      </c>
      <c r="CB599" s="1">
        <v>1199.575</v>
      </c>
      <c r="CC599" s="1">
        <v>990.88</v>
      </c>
      <c r="CD599" s="1">
        <v>1220.431</v>
      </c>
      <c r="CE599" s="1">
        <v>863.01</v>
      </c>
      <c r="CF599" s="1">
        <v>776.03899999999999</v>
      </c>
      <c r="CG599" s="1">
        <v>666.46900000000005</v>
      </c>
      <c r="CH599" s="1">
        <v>561.98</v>
      </c>
      <c r="CI599" s="1">
        <v>469.08699999999999</v>
      </c>
      <c r="CJ599" s="1">
        <v>600.95899999999995</v>
      </c>
      <c r="CK599" s="1">
        <v>1104.808</v>
      </c>
      <c r="CL599" s="1">
        <v>1059.8009999999999</v>
      </c>
      <c r="CM599" s="1">
        <v>1102.961</v>
      </c>
      <c r="CN599" s="1">
        <v>0</v>
      </c>
      <c r="CO599" s="1">
        <v>0</v>
      </c>
      <c r="CP599" s="1">
        <v>96648</v>
      </c>
      <c r="CQ599" s="1">
        <v>96648</v>
      </c>
      <c r="CR599" s="1">
        <v>10616</v>
      </c>
      <c r="CS599">
        <v>2018</v>
      </c>
      <c r="CT599">
        <v>9103.9939713639797</v>
      </c>
      <c r="CV599">
        <v>0</v>
      </c>
      <c r="CW599">
        <v>0</v>
      </c>
    </row>
    <row r="600" spans="1:101">
      <c r="A600" s="100">
        <v>57380</v>
      </c>
      <c r="B600" t="s">
        <v>108</v>
      </c>
      <c r="C600" t="s">
        <v>109</v>
      </c>
      <c r="D600" t="s">
        <v>723</v>
      </c>
      <c r="E600" t="s">
        <v>683</v>
      </c>
      <c r="F600">
        <v>15399</v>
      </c>
      <c r="G600" s="103" t="s">
        <v>112</v>
      </c>
      <c r="H600" t="s">
        <v>113</v>
      </c>
      <c r="I600" t="s">
        <v>114</v>
      </c>
      <c r="J600" t="s">
        <v>8</v>
      </c>
      <c r="K600">
        <v>22</v>
      </c>
      <c r="L600">
        <v>2</v>
      </c>
      <c r="M600" t="s">
        <v>115</v>
      </c>
      <c r="N600" t="s">
        <v>439</v>
      </c>
      <c r="O600" t="s">
        <v>440</v>
      </c>
      <c r="P600" t="s">
        <v>440</v>
      </c>
      <c r="Q600" t="s">
        <v>118</v>
      </c>
      <c r="R600" t="s">
        <v>142</v>
      </c>
      <c r="S600" t="s">
        <v>8</v>
      </c>
      <c r="T600" s="1">
        <v>0</v>
      </c>
      <c r="U600" s="1">
        <v>0</v>
      </c>
      <c r="V600" s="1">
        <v>0</v>
      </c>
      <c r="W600" s="1">
        <v>0</v>
      </c>
      <c r="X600" s="1">
        <v>0</v>
      </c>
      <c r="Y600" s="1">
        <v>0</v>
      </c>
      <c r="Z600" s="1">
        <v>0</v>
      </c>
      <c r="AA600" s="1">
        <v>0</v>
      </c>
      <c r="AB600" s="1">
        <v>0</v>
      </c>
      <c r="AC600" s="1">
        <v>0</v>
      </c>
      <c r="AD600" s="1">
        <v>0</v>
      </c>
      <c r="AE600" s="1">
        <v>0</v>
      </c>
      <c r="AF600" s="1">
        <v>0</v>
      </c>
      <c r="AG600" s="1">
        <v>0</v>
      </c>
      <c r="AH600" s="1">
        <v>0</v>
      </c>
      <c r="AI600" s="1">
        <v>0</v>
      </c>
      <c r="AJ600" s="1">
        <v>0</v>
      </c>
      <c r="AK600" s="1">
        <v>0</v>
      </c>
      <c r="AL600" s="1">
        <v>0</v>
      </c>
      <c r="AM600" s="1">
        <v>0</v>
      </c>
      <c r="AN600" s="1">
        <v>0</v>
      </c>
      <c r="AO600" s="1">
        <v>0</v>
      </c>
      <c r="AP600" s="1">
        <v>0</v>
      </c>
      <c r="AQ600" s="1">
        <v>0</v>
      </c>
      <c r="AR600" s="2">
        <v>0</v>
      </c>
      <c r="AS600" s="2">
        <v>0</v>
      </c>
      <c r="AT600" s="2">
        <v>0</v>
      </c>
      <c r="AU600" s="2">
        <v>0</v>
      </c>
      <c r="AV600" s="2">
        <v>0</v>
      </c>
      <c r="AW600" s="2">
        <v>0</v>
      </c>
      <c r="AX600" s="2">
        <v>0</v>
      </c>
      <c r="AY600" s="2">
        <v>0</v>
      </c>
      <c r="AZ600" s="2">
        <v>0</v>
      </c>
      <c r="BA600" s="2">
        <v>0</v>
      </c>
      <c r="BB600" s="2">
        <v>0</v>
      </c>
      <c r="BC600" s="2">
        <v>0</v>
      </c>
      <c r="BD600" s="1">
        <v>82017</v>
      </c>
      <c r="BE600" s="1">
        <v>57079</v>
      </c>
      <c r="BF600" s="1">
        <v>87812</v>
      </c>
      <c r="BG600" s="1">
        <v>75785</v>
      </c>
      <c r="BH600" s="1">
        <v>46184</v>
      </c>
      <c r="BI600" s="1">
        <v>44373</v>
      </c>
      <c r="BJ600" s="1">
        <v>37072</v>
      </c>
      <c r="BK600" s="1">
        <v>36478</v>
      </c>
      <c r="BL600" s="1">
        <v>37836</v>
      </c>
      <c r="BM600" s="1">
        <v>69248</v>
      </c>
      <c r="BN600" s="1">
        <v>76210</v>
      </c>
      <c r="BO600" s="1">
        <v>53882</v>
      </c>
      <c r="BP600" s="1">
        <v>82017</v>
      </c>
      <c r="BQ600" s="1">
        <v>57079</v>
      </c>
      <c r="BR600" s="1">
        <v>87812</v>
      </c>
      <c r="BS600" s="1">
        <v>75785</v>
      </c>
      <c r="BT600" s="1">
        <v>46184</v>
      </c>
      <c r="BU600" s="1">
        <v>44373</v>
      </c>
      <c r="BV600" s="1">
        <v>37072</v>
      </c>
      <c r="BW600" s="1">
        <v>36478</v>
      </c>
      <c r="BX600" s="1">
        <v>37836</v>
      </c>
      <c r="BY600" s="1">
        <v>69248</v>
      </c>
      <c r="BZ600" s="1">
        <v>76210</v>
      </c>
      <c r="CA600" s="1">
        <v>53882</v>
      </c>
      <c r="CB600" s="1">
        <v>9008.9189999999999</v>
      </c>
      <c r="CC600" s="1">
        <v>6269.7039999999997</v>
      </c>
      <c r="CD600" s="1">
        <v>9645.4590000000007</v>
      </c>
      <c r="CE600" s="1">
        <v>8324.3760000000002</v>
      </c>
      <c r="CF600" s="1">
        <v>5072.9579999999996</v>
      </c>
      <c r="CG600" s="1">
        <v>4874.0190000000002</v>
      </c>
      <c r="CH600" s="1">
        <v>4072.0439999999999</v>
      </c>
      <c r="CI600" s="1">
        <v>4006.7669999999998</v>
      </c>
      <c r="CJ600" s="1">
        <v>4155.9709999999995</v>
      </c>
      <c r="CK600" s="1">
        <v>7606.3289999999997</v>
      </c>
      <c r="CL600" s="1">
        <v>8371.0030000000006</v>
      </c>
      <c r="CM600" s="1">
        <v>5918.451</v>
      </c>
      <c r="CN600" s="1">
        <v>0</v>
      </c>
      <c r="CO600" s="1">
        <v>0</v>
      </c>
      <c r="CP600" s="1">
        <v>703976</v>
      </c>
      <c r="CQ600" s="1">
        <v>703976</v>
      </c>
      <c r="CR600" s="1">
        <v>77326</v>
      </c>
      <c r="CS600">
        <v>2018</v>
      </c>
      <c r="CT600">
        <v>9104.0012414970388</v>
      </c>
      <c r="CV600">
        <v>0</v>
      </c>
      <c r="CW600">
        <v>0</v>
      </c>
    </row>
    <row r="601" spans="1:101">
      <c r="A601" s="100">
        <v>57414</v>
      </c>
      <c r="B601" t="s">
        <v>108</v>
      </c>
      <c r="C601" t="s">
        <v>109</v>
      </c>
      <c r="D601" t="s">
        <v>724</v>
      </c>
      <c r="E601" t="s">
        <v>725</v>
      </c>
      <c r="F601">
        <v>56742</v>
      </c>
      <c r="G601" s="103" t="s">
        <v>112</v>
      </c>
      <c r="H601" t="s">
        <v>113</v>
      </c>
      <c r="I601" t="s">
        <v>114</v>
      </c>
      <c r="J601" t="s">
        <v>8</v>
      </c>
      <c r="K601">
        <v>22</v>
      </c>
      <c r="L601">
        <v>2</v>
      </c>
      <c r="M601" t="s">
        <v>115</v>
      </c>
      <c r="N601" t="s">
        <v>439</v>
      </c>
      <c r="O601" t="s">
        <v>440</v>
      </c>
      <c r="P601" t="s">
        <v>440</v>
      </c>
      <c r="Q601" t="s">
        <v>118</v>
      </c>
      <c r="R601" t="s">
        <v>142</v>
      </c>
      <c r="S601" t="s">
        <v>8</v>
      </c>
      <c r="T601" s="1">
        <v>0</v>
      </c>
      <c r="U601" s="1">
        <v>0</v>
      </c>
      <c r="V601" s="1">
        <v>0</v>
      </c>
      <c r="W601" s="1">
        <v>0</v>
      </c>
      <c r="X601" s="1">
        <v>0</v>
      </c>
      <c r="Y601" s="1">
        <v>0</v>
      </c>
      <c r="Z601" s="1">
        <v>0</v>
      </c>
      <c r="AA601" s="1">
        <v>0</v>
      </c>
      <c r="AB601" s="1">
        <v>0</v>
      </c>
      <c r="AC601" s="1">
        <v>0</v>
      </c>
      <c r="AD601" s="1">
        <v>0</v>
      </c>
      <c r="AE601" s="1">
        <v>0</v>
      </c>
      <c r="AF601" s="1">
        <v>0</v>
      </c>
      <c r="AG601" s="1">
        <v>0</v>
      </c>
      <c r="AH601" s="1">
        <v>0</v>
      </c>
      <c r="AI601" s="1">
        <v>0</v>
      </c>
      <c r="AJ601" s="1">
        <v>0</v>
      </c>
      <c r="AK601" s="1">
        <v>0</v>
      </c>
      <c r="AL601" s="1">
        <v>0</v>
      </c>
      <c r="AM601" s="1">
        <v>0</v>
      </c>
      <c r="AN601" s="1">
        <v>0</v>
      </c>
      <c r="AO601" s="1">
        <v>0</v>
      </c>
      <c r="AP601" s="1">
        <v>0</v>
      </c>
      <c r="AQ601" s="1">
        <v>0</v>
      </c>
      <c r="AR601" s="2">
        <v>0</v>
      </c>
      <c r="AS601" s="2">
        <v>0</v>
      </c>
      <c r="AT601" s="2">
        <v>0</v>
      </c>
      <c r="AU601" s="2">
        <v>0</v>
      </c>
      <c r="AV601" s="2">
        <v>0</v>
      </c>
      <c r="AW601" s="2">
        <v>0</v>
      </c>
      <c r="AX601" s="2">
        <v>0</v>
      </c>
      <c r="AY601" s="2">
        <v>0</v>
      </c>
      <c r="AZ601" s="2">
        <v>0</v>
      </c>
      <c r="BA601" s="2">
        <v>0</v>
      </c>
      <c r="BB601" s="2">
        <v>0</v>
      </c>
      <c r="BC601" s="2">
        <v>0</v>
      </c>
      <c r="BD601" s="1">
        <v>4529</v>
      </c>
      <c r="BE601" s="1">
        <v>3152</v>
      </c>
      <c r="BF601" s="1">
        <v>4849</v>
      </c>
      <c r="BG601" s="1">
        <v>4185</v>
      </c>
      <c r="BH601" s="1">
        <v>2550</v>
      </c>
      <c r="BI601" s="1">
        <v>2450</v>
      </c>
      <c r="BJ601" s="1">
        <v>2047</v>
      </c>
      <c r="BK601" s="1">
        <v>2014</v>
      </c>
      <c r="BL601" s="1">
        <v>2089</v>
      </c>
      <c r="BM601" s="1">
        <v>3824</v>
      </c>
      <c r="BN601" s="1">
        <v>4208</v>
      </c>
      <c r="BO601" s="1">
        <v>2975</v>
      </c>
      <c r="BP601" s="1">
        <v>4529</v>
      </c>
      <c r="BQ601" s="1">
        <v>3152</v>
      </c>
      <c r="BR601" s="1">
        <v>4849</v>
      </c>
      <c r="BS601" s="1">
        <v>4185</v>
      </c>
      <c r="BT601" s="1">
        <v>2550</v>
      </c>
      <c r="BU601" s="1">
        <v>2450</v>
      </c>
      <c r="BV601" s="1">
        <v>2047</v>
      </c>
      <c r="BW601" s="1">
        <v>2014</v>
      </c>
      <c r="BX601" s="1">
        <v>2089</v>
      </c>
      <c r="BY601" s="1">
        <v>3824</v>
      </c>
      <c r="BZ601" s="1">
        <v>4208</v>
      </c>
      <c r="CA601" s="1">
        <v>2975</v>
      </c>
      <c r="CB601" s="1">
        <v>497.47899999999998</v>
      </c>
      <c r="CC601" s="1">
        <v>346.21800000000002</v>
      </c>
      <c r="CD601" s="1">
        <v>532.63</v>
      </c>
      <c r="CE601" s="1">
        <v>459.678</v>
      </c>
      <c r="CF601" s="1">
        <v>280.13299999999998</v>
      </c>
      <c r="CG601" s="1">
        <v>269.14699999999999</v>
      </c>
      <c r="CH601" s="1">
        <v>224.86099999999999</v>
      </c>
      <c r="CI601" s="1">
        <v>221.25700000000001</v>
      </c>
      <c r="CJ601" s="1">
        <v>229.49600000000001</v>
      </c>
      <c r="CK601" s="1">
        <v>420.02699999999999</v>
      </c>
      <c r="CL601" s="1">
        <v>462.25299999999999</v>
      </c>
      <c r="CM601" s="1">
        <v>326.82100000000003</v>
      </c>
      <c r="CN601" s="1">
        <v>0</v>
      </c>
      <c r="CO601" s="1">
        <v>0</v>
      </c>
      <c r="CP601" s="1">
        <v>38872</v>
      </c>
      <c r="CQ601" s="1">
        <v>38872</v>
      </c>
      <c r="CR601" s="1">
        <v>4270</v>
      </c>
      <c r="CS601">
        <v>2018</v>
      </c>
      <c r="CT601">
        <v>9103.5128805620607</v>
      </c>
      <c r="CV601">
        <v>0</v>
      </c>
      <c r="CW601">
        <v>0</v>
      </c>
    </row>
    <row r="602" spans="1:101">
      <c r="A602" s="100">
        <v>57473</v>
      </c>
      <c r="B602" t="s">
        <v>108</v>
      </c>
      <c r="C602" t="s">
        <v>109</v>
      </c>
      <c r="D602" t="s">
        <v>726</v>
      </c>
      <c r="E602" t="s">
        <v>727</v>
      </c>
      <c r="F602">
        <v>56769</v>
      </c>
      <c r="G602" s="103" t="s">
        <v>112</v>
      </c>
      <c r="H602" t="s">
        <v>113</v>
      </c>
      <c r="I602" t="s">
        <v>114</v>
      </c>
      <c r="J602" t="s">
        <v>8</v>
      </c>
      <c r="K602">
        <v>22</v>
      </c>
      <c r="L602">
        <v>2</v>
      </c>
      <c r="M602" t="s">
        <v>115</v>
      </c>
      <c r="N602" t="s">
        <v>456</v>
      </c>
      <c r="O602" t="s">
        <v>457</v>
      </c>
      <c r="P602" t="s">
        <v>457</v>
      </c>
      <c r="Q602" t="s">
        <v>118</v>
      </c>
      <c r="R602" t="s">
        <v>142</v>
      </c>
      <c r="S602" t="s">
        <v>8</v>
      </c>
      <c r="T602" s="1">
        <v>0</v>
      </c>
      <c r="U602" s="1">
        <v>0</v>
      </c>
      <c r="V602" s="1">
        <v>0</v>
      </c>
      <c r="W602" s="1">
        <v>0</v>
      </c>
      <c r="X602" s="1">
        <v>0</v>
      </c>
      <c r="Y602" s="1">
        <v>0</v>
      </c>
      <c r="Z602" s="1">
        <v>0</v>
      </c>
      <c r="AA602" s="1">
        <v>0</v>
      </c>
      <c r="AB602" s="1">
        <v>0</v>
      </c>
      <c r="AC602" s="1">
        <v>0</v>
      </c>
      <c r="AD602" s="1">
        <v>0</v>
      </c>
      <c r="AE602" s="1">
        <v>0</v>
      </c>
      <c r="AF602" s="1">
        <v>0</v>
      </c>
      <c r="AG602" s="1">
        <v>0</v>
      </c>
      <c r="AH602" s="1">
        <v>0</v>
      </c>
      <c r="AI602" s="1">
        <v>0</v>
      </c>
      <c r="AJ602" s="1">
        <v>0</v>
      </c>
      <c r="AK602" s="1">
        <v>0</v>
      </c>
      <c r="AL602" s="1">
        <v>0</v>
      </c>
      <c r="AM602" s="1">
        <v>0</v>
      </c>
      <c r="AN602" s="1">
        <v>0</v>
      </c>
      <c r="AO602" s="1">
        <v>0</v>
      </c>
      <c r="AP602" s="1">
        <v>0</v>
      </c>
      <c r="AQ602" s="1">
        <v>0</v>
      </c>
      <c r="AR602" s="2">
        <v>0</v>
      </c>
      <c r="AS602" s="2">
        <v>0</v>
      </c>
      <c r="AT602" s="2">
        <v>0</v>
      </c>
      <c r="AU602" s="2">
        <v>0</v>
      </c>
      <c r="AV602" s="2">
        <v>0</v>
      </c>
      <c r="AW602" s="2">
        <v>0</v>
      </c>
      <c r="AX602" s="2">
        <v>0</v>
      </c>
      <c r="AY602" s="2">
        <v>0</v>
      </c>
      <c r="AZ602" s="2">
        <v>0</v>
      </c>
      <c r="BA602" s="2">
        <v>0</v>
      </c>
      <c r="BB602" s="2">
        <v>0</v>
      </c>
      <c r="BC602" s="2">
        <v>0</v>
      </c>
      <c r="BD602" s="1">
        <v>940</v>
      </c>
      <c r="BE602" s="1">
        <v>1030</v>
      </c>
      <c r="BF602" s="1">
        <v>1659</v>
      </c>
      <c r="BG602" s="1">
        <v>1852</v>
      </c>
      <c r="BH602" s="1">
        <v>2334</v>
      </c>
      <c r="BI602" s="1">
        <v>2276</v>
      </c>
      <c r="BJ602" s="1">
        <v>2674</v>
      </c>
      <c r="BK602" s="1">
        <v>2161</v>
      </c>
      <c r="BL602" s="1">
        <v>1337</v>
      </c>
      <c r="BM602" s="1">
        <v>1282</v>
      </c>
      <c r="BN602" s="1">
        <v>766</v>
      </c>
      <c r="BO602" s="1">
        <v>1062</v>
      </c>
      <c r="BP602" s="1">
        <v>940</v>
      </c>
      <c r="BQ602" s="1">
        <v>1030</v>
      </c>
      <c r="BR602" s="1">
        <v>1659</v>
      </c>
      <c r="BS602" s="1">
        <v>1852</v>
      </c>
      <c r="BT602" s="1">
        <v>2334</v>
      </c>
      <c r="BU602" s="1">
        <v>2276</v>
      </c>
      <c r="BV602" s="1">
        <v>2674</v>
      </c>
      <c r="BW602" s="1">
        <v>2161</v>
      </c>
      <c r="BX602" s="1">
        <v>1337</v>
      </c>
      <c r="BY602" s="1">
        <v>1282</v>
      </c>
      <c r="BZ602" s="1">
        <v>766</v>
      </c>
      <c r="CA602" s="1">
        <v>1062</v>
      </c>
      <c r="CB602" s="1">
        <v>103.30200000000001</v>
      </c>
      <c r="CC602" s="1">
        <v>113.09399999999999</v>
      </c>
      <c r="CD602" s="1">
        <v>182.22900000000001</v>
      </c>
      <c r="CE602" s="1">
        <v>203.40899999999999</v>
      </c>
      <c r="CF602" s="1">
        <v>256.35899999999998</v>
      </c>
      <c r="CG602" s="1">
        <v>249.965</v>
      </c>
      <c r="CH602" s="1">
        <v>293.72399999999999</v>
      </c>
      <c r="CI602" s="1">
        <v>237.37700000000001</v>
      </c>
      <c r="CJ602" s="1">
        <v>146.86199999999999</v>
      </c>
      <c r="CK602" s="1">
        <v>140.86799999999999</v>
      </c>
      <c r="CL602" s="1">
        <v>84.120999999999995</v>
      </c>
      <c r="CM602" s="1">
        <v>116.69</v>
      </c>
      <c r="CN602" s="1">
        <v>0</v>
      </c>
      <c r="CO602" s="1">
        <v>0</v>
      </c>
      <c r="CP602" s="1">
        <v>19373</v>
      </c>
      <c r="CQ602" s="1">
        <v>19373</v>
      </c>
      <c r="CR602" s="1">
        <v>2128</v>
      </c>
      <c r="CS602">
        <v>2018</v>
      </c>
      <c r="CT602">
        <v>9103.8533834586469</v>
      </c>
      <c r="CV602">
        <v>0</v>
      </c>
      <c r="CW602">
        <v>0</v>
      </c>
    </row>
    <row r="603" spans="1:101">
      <c r="A603" s="100">
        <v>57481</v>
      </c>
      <c r="B603" t="s">
        <v>108</v>
      </c>
      <c r="C603" t="s">
        <v>109</v>
      </c>
      <c r="D603" t="s">
        <v>728</v>
      </c>
      <c r="E603" t="s">
        <v>729</v>
      </c>
      <c r="F603">
        <v>56795</v>
      </c>
      <c r="G603" s="103" t="s">
        <v>273</v>
      </c>
      <c r="H603" t="s">
        <v>113</v>
      </c>
      <c r="I603" t="s">
        <v>114</v>
      </c>
      <c r="J603" t="s">
        <v>8</v>
      </c>
      <c r="K603">
        <v>22</v>
      </c>
      <c r="L603">
        <v>2</v>
      </c>
      <c r="M603" t="s">
        <v>115</v>
      </c>
      <c r="N603" t="s">
        <v>456</v>
      </c>
      <c r="O603" t="s">
        <v>457</v>
      </c>
      <c r="P603" t="s">
        <v>457</v>
      </c>
      <c r="Q603" t="s">
        <v>118</v>
      </c>
      <c r="R603" t="s">
        <v>142</v>
      </c>
      <c r="S603" t="s">
        <v>8</v>
      </c>
      <c r="T603" s="1">
        <v>0</v>
      </c>
      <c r="U603" s="1">
        <v>0</v>
      </c>
      <c r="V603" s="1">
        <v>0</v>
      </c>
      <c r="W603" s="1">
        <v>0</v>
      </c>
      <c r="X603" s="1">
        <v>0</v>
      </c>
      <c r="Y603" s="1">
        <v>0</v>
      </c>
      <c r="Z603" s="1">
        <v>0</v>
      </c>
      <c r="AA603" s="1">
        <v>0</v>
      </c>
      <c r="AB603" s="1">
        <v>0</v>
      </c>
      <c r="AC603" s="1">
        <v>0</v>
      </c>
      <c r="AD603" s="1">
        <v>0</v>
      </c>
      <c r="AE603" s="1">
        <v>0</v>
      </c>
      <c r="AF603" s="1">
        <v>0</v>
      </c>
      <c r="AG603" s="1">
        <v>0</v>
      </c>
      <c r="AH603" s="1">
        <v>0</v>
      </c>
      <c r="AI603" s="1">
        <v>0</v>
      </c>
      <c r="AJ603" s="1">
        <v>0</v>
      </c>
      <c r="AK603" s="1">
        <v>0</v>
      </c>
      <c r="AL603" s="1">
        <v>0</v>
      </c>
      <c r="AM603" s="1">
        <v>0</v>
      </c>
      <c r="AN603" s="1">
        <v>0</v>
      </c>
      <c r="AO603" s="1">
        <v>0</v>
      </c>
      <c r="AP603" s="1">
        <v>0</v>
      </c>
      <c r="AQ603" s="1">
        <v>0</v>
      </c>
      <c r="AR603" s="2">
        <v>0</v>
      </c>
      <c r="AS603" s="2">
        <v>0</v>
      </c>
      <c r="AT603" s="2">
        <v>0</v>
      </c>
      <c r="AU603" s="2">
        <v>0</v>
      </c>
      <c r="AV603" s="2">
        <v>0</v>
      </c>
      <c r="AW603" s="2">
        <v>0</v>
      </c>
      <c r="AX603" s="2">
        <v>0</v>
      </c>
      <c r="AY603" s="2">
        <v>0</v>
      </c>
      <c r="AZ603" s="2">
        <v>0</v>
      </c>
      <c r="BA603" s="2">
        <v>0</v>
      </c>
      <c r="BB603" s="2">
        <v>0</v>
      </c>
      <c r="BC603" s="2">
        <v>0</v>
      </c>
      <c r="BD603" s="1">
        <v>1033</v>
      </c>
      <c r="BE603" s="1">
        <v>1674</v>
      </c>
      <c r="BF603" s="1">
        <v>2694</v>
      </c>
      <c r="BG603" s="1">
        <v>2967</v>
      </c>
      <c r="BH603" s="1">
        <v>3458</v>
      </c>
      <c r="BI603" s="1">
        <v>3499</v>
      </c>
      <c r="BJ603" s="1">
        <v>3218</v>
      </c>
      <c r="BK603" s="1">
        <v>2646</v>
      </c>
      <c r="BL603" s="1">
        <v>1839</v>
      </c>
      <c r="BM603" s="1">
        <v>1980</v>
      </c>
      <c r="BN603" s="1">
        <v>1441</v>
      </c>
      <c r="BO603" s="1">
        <v>1636</v>
      </c>
      <c r="BP603" s="1">
        <v>1033</v>
      </c>
      <c r="BQ603" s="1">
        <v>1674</v>
      </c>
      <c r="BR603" s="1">
        <v>2694</v>
      </c>
      <c r="BS603" s="1">
        <v>2967</v>
      </c>
      <c r="BT603" s="1">
        <v>3458</v>
      </c>
      <c r="BU603" s="1">
        <v>3499</v>
      </c>
      <c r="BV603" s="1">
        <v>3218</v>
      </c>
      <c r="BW603" s="1">
        <v>2646</v>
      </c>
      <c r="BX603" s="1">
        <v>1839</v>
      </c>
      <c r="BY603" s="1">
        <v>1980</v>
      </c>
      <c r="BZ603" s="1">
        <v>1441</v>
      </c>
      <c r="CA603" s="1">
        <v>1636</v>
      </c>
      <c r="CB603" s="1">
        <v>113.434</v>
      </c>
      <c r="CC603" s="1">
        <v>183.85900000000001</v>
      </c>
      <c r="CD603" s="1">
        <v>295.923</v>
      </c>
      <c r="CE603" s="1">
        <v>325.90899999999999</v>
      </c>
      <c r="CF603" s="1">
        <v>379.88499999999999</v>
      </c>
      <c r="CG603" s="1">
        <v>384.34</v>
      </c>
      <c r="CH603" s="1">
        <v>353.49700000000001</v>
      </c>
      <c r="CI603" s="1">
        <v>290.61099999999999</v>
      </c>
      <c r="CJ603" s="1">
        <v>202.023</v>
      </c>
      <c r="CK603" s="1">
        <v>217.44399999999999</v>
      </c>
      <c r="CL603" s="1">
        <v>158.328</v>
      </c>
      <c r="CM603" s="1">
        <v>179.74700000000001</v>
      </c>
      <c r="CN603" s="1">
        <v>0</v>
      </c>
      <c r="CO603" s="1">
        <v>0</v>
      </c>
      <c r="CP603" s="1">
        <v>28085</v>
      </c>
      <c r="CQ603" s="1">
        <v>28085</v>
      </c>
      <c r="CR603" s="1">
        <v>3085</v>
      </c>
      <c r="CS603">
        <v>2018</v>
      </c>
      <c r="CT603">
        <v>9103.7277147487839</v>
      </c>
      <c r="CV603">
        <v>0</v>
      </c>
      <c r="CW603">
        <v>0</v>
      </c>
    </row>
    <row r="604" spans="1:101">
      <c r="A604" s="100">
        <v>57531</v>
      </c>
      <c r="B604" t="s">
        <v>108</v>
      </c>
      <c r="C604" t="s">
        <v>109</v>
      </c>
      <c r="D604" t="s">
        <v>730</v>
      </c>
      <c r="E604" t="s">
        <v>704</v>
      </c>
      <c r="F604">
        <v>60453</v>
      </c>
      <c r="G604" s="103" t="s">
        <v>174</v>
      </c>
      <c r="H604" t="s">
        <v>113</v>
      </c>
      <c r="I604" t="s">
        <v>114</v>
      </c>
      <c r="J604" t="s">
        <v>8</v>
      </c>
      <c r="K604">
        <v>22</v>
      </c>
      <c r="L604">
        <v>2</v>
      </c>
      <c r="M604" t="s">
        <v>115</v>
      </c>
      <c r="N604" t="s">
        <v>439</v>
      </c>
      <c r="O604" t="s">
        <v>440</v>
      </c>
      <c r="P604" t="s">
        <v>440</v>
      </c>
      <c r="Q604" t="s">
        <v>118</v>
      </c>
      <c r="R604" t="s">
        <v>119</v>
      </c>
      <c r="S604" t="s">
        <v>8</v>
      </c>
      <c r="T604" s="1">
        <v>0</v>
      </c>
      <c r="U604" s="1">
        <v>0</v>
      </c>
      <c r="V604" s="1">
        <v>0</v>
      </c>
      <c r="W604" s="1">
        <v>0</v>
      </c>
      <c r="X604" s="1">
        <v>0</v>
      </c>
      <c r="Y604" s="1">
        <v>0</v>
      </c>
      <c r="Z604" s="1">
        <v>0</v>
      </c>
      <c r="AA604" s="1">
        <v>0</v>
      </c>
      <c r="AB604" s="1">
        <v>0</v>
      </c>
      <c r="AC604" s="1">
        <v>0</v>
      </c>
      <c r="AD604" s="1">
        <v>0</v>
      </c>
      <c r="AE604" s="1">
        <v>0</v>
      </c>
      <c r="AF604" s="1">
        <v>0</v>
      </c>
      <c r="AG604" s="1">
        <v>0</v>
      </c>
      <c r="AH604" s="1">
        <v>0</v>
      </c>
      <c r="AI604" s="1">
        <v>0</v>
      </c>
      <c r="AJ604" s="1">
        <v>0</v>
      </c>
      <c r="AK604" s="1">
        <v>0</v>
      </c>
      <c r="AL604" s="1">
        <v>0</v>
      </c>
      <c r="AM604" s="1">
        <v>0</v>
      </c>
      <c r="AN604" s="1">
        <v>0</v>
      </c>
      <c r="AO604" s="1">
        <v>0</v>
      </c>
      <c r="AP604" s="1">
        <v>0</v>
      </c>
      <c r="AQ604" s="1">
        <v>0</v>
      </c>
      <c r="AR604" s="2">
        <v>0</v>
      </c>
      <c r="AS604" s="2">
        <v>0</v>
      </c>
      <c r="AT604" s="2">
        <v>0</v>
      </c>
      <c r="AU604" s="2">
        <v>0</v>
      </c>
      <c r="AV604" s="2">
        <v>0</v>
      </c>
      <c r="AW604" s="2">
        <v>0</v>
      </c>
      <c r="AX604" s="2">
        <v>0</v>
      </c>
      <c r="AY604" s="2">
        <v>0</v>
      </c>
      <c r="AZ604" s="2">
        <v>0</v>
      </c>
      <c r="BA604" s="2">
        <v>0</v>
      </c>
      <c r="BB604" s="2">
        <v>0</v>
      </c>
      <c r="BC604" s="2">
        <v>0</v>
      </c>
      <c r="BD604" s="1">
        <v>517499</v>
      </c>
      <c r="BE604" s="1">
        <v>434934</v>
      </c>
      <c r="BF604" s="1">
        <v>544456</v>
      </c>
      <c r="BG604" s="1">
        <v>346953</v>
      </c>
      <c r="BH604" s="1">
        <v>329556</v>
      </c>
      <c r="BI604" s="1">
        <v>278346</v>
      </c>
      <c r="BJ604" s="1">
        <v>234046</v>
      </c>
      <c r="BK604" s="1">
        <v>173331</v>
      </c>
      <c r="BL604" s="1">
        <v>250069</v>
      </c>
      <c r="BM604" s="1">
        <v>477714</v>
      </c>
      <c r="BN604" s="1">
        <v>460526</v>
      </c>
      <c r="BO604" s="1">
        <v>498371</v>
      </c>
      <c r="BP604" s="1">
        <v>517499</v>
      </c>
      <c r="BQ604" s="1">
        <v>434934</v>
      </c>
      <c r="BR604" s="1">
        <v>544456</v>
      </c>
      <c r="BS604" s="1">
        <v>346953</v>
      </c>
      <c r="BT604" s="1">
        <v>329556</v>
      </c>
      <c r="BU604" s="1">
        <v>278346</v>
      </c>
      <c r="BV604" s="1">
        <v>234046</v>
      </c>
      <c r="BW604" s="1">
        <v>173331</v>
      </c>
      <c r="BX604" s="1">
        <v>250069</v>
      </c>
      <c r="BY604" s="1">
        <v>477714</v>
      </c>
      <c r="BZ604" s="1">
        <v>460526</v>
      </c>
      <c r="CA604" s="1">
        <v>498371</v>
      </c>
      <c r="CB604" s="1">
        <v>56843</v>
      </c>
      <c r="CC604" s="1">
        <v>47774</v>
      </c>
      <c r="CD604" s="1">
        <v>59804</v>
      </c>
      <c r="CE604" s="1">
        <v>38110</v>
      </c>
      <c r="CF604" s="1">
        <v>36199</v>
      </c>
      <c r="CG604" s="1">
        <v>30574</v>
      </c>
      <c r="CH604" s="1">
        <v>25708</v>
      </c>
      <c r="CI604" s="1">
        <v>19039</v>
      </c>
      <c r="CJ604" s="1">
        <v>27468</v>
      </c>
      <c r="CK604" s="1">
        <v>52473</v>
      </c>
      <c r="CL604" s="1">
        <v>50585</v>
      </c>
      <c r="CM604" s="1">
        <v>54742</v>
      </c>
      <c r="CN604" s="1">
        <v>0</v>
      </c>
      <c r="CO604" s="1">
        <v>0</v>
      </c>
      <c r="CP604" s="1">
        <v>4545801</v>
      </c>
      <c r="CQ604" s="1">
        <v>4545801</v>
      </c>
      <c r="CR604" s="1">
        <v>499319</v>
      </c>
      <c r="CS604">
        <v>2018</v>
      </c>
      <c r="CT604">
        <v>9104.0016502476374</v>
      </c>
      <c r="CV604">
        <v>0</v>
      </c>
      <c r="CW604">
        <v>0</v>
      </c>
    </row>
    <row r="605" spans="1:101">
      <c r="A605" s="100">
        <v>57568</v>
      </c>
      <c r="B605" t="s">
        <v>108</v>
      </c>
      <c r="C605" t="s">
        <v>109</v>
      </c>
      <c r="D605" t="s">
        <v>731</v>
      </c>
      <c r="E605" t="s">
        <v>732</v>
      </c>
      <c r="F605">
        <v>56909</v>
      </c>
      <c r="G605" s="103" t="s">
        <v>174</v>
      </c>
      <c r="H605" t="s">
        <v>113</v>
      </c>
      <c r="I605" t="s">
        <v>114</v>
      </c>
      <c r="J605" t="s">
        <v>8</v>
      </c>
      <c r="K605">
        <v>22</v>
      </c>
      <c r="L605">
        <v>2</v>
      </c>
      <c r="M605" t="s">
        <v>115</v>
      </c>
      <c r="N605" t="s">
        <v>439</v>
      </c>
      <c r="O605" t="s">
        <v>440</v>
      </c>
      <c r="P605" t="s">
        <v>440</v>
      </c>
      <c r="Q605" t="s">
        <v>118</v>
      </c>
      <c r="R605" t="s">
        <v>142</v>
      </c>
      <c r="S605" t="s">
        <v>8</v>
      </c>
      <c r="T605" s="1">
        <v>0</v>
      </c>
      <c r="U605" s="1">
        <v>0</v>
      </c>
      <c r="V605" s="1">
        <v>0</v>
      </c>
      <c r="W605" s="1">
        <v>0</v>
      </c>
      <c r="X605" s="1">
        <v>0</v>
      </c>
      <c r="Y605" s="1">
        <v>0</v>
      </c>
      <c r="Z605" s="1">
        <v>0</v>
      </c>
      <c r="AA605" s="1">
        <v>0</v>
      </c>
      <c r="AB605" s="1">
        <v>0</v>
      </c>
      <c r="AC605" s="1">
        <v>0</v>
      </c>
      <c r="AD605" s="1">
        <v>0</v>
      </c>
      <c r="AE605" s="1">
        <v>0</v>
      </c>
      <c r="AF605" s="1">
        <v>0</v>
      </c>
      <c r="AG605" s="1">
        <v>0</v>
      </c>
      <c r="AH605" s="1">
        <v>0</v>
      </c>
      <c r="AI605" s="1">
        <v>0</v>
      </c>
      <c r="AJ605" s="1">
        <v>0</v>
      </c>
      <c r="AK605" s="1">
        <v>0</v>
      </c>
      <c r="AL605" s="1">
        <v>0</v>
      </c>
      <c r="AM605" s="1">
        <v>0</v>
      </c>
      <c r="AN605" s="1">
        <v>0</v>
      </c>
      <c r="AO605" s="1">
        <v>0</v>
      </c>
      <c r="AP605" s="1">
        <v>0</v>
      </c>
      <c r="AQ605" s="1">
        <v>0</v>
      </c>
      <c r="AR605" s="2">
        <v>0</v>
      </c>
      <c r="AS605" s="2">
        <v>0</v>
      </c>
      <c r="AT605" s="2">
        <v>0</v>
      </c>
      <c r="AU605" s="2">
        <v>0</v>
      </c>
      <c r="AV605" s="2">
        <v>0</v>
      </c>
      <c r="AW605" s="2">
        <v>0</v>
      </c>
      <c r="AX605" s="2">
        <v>0</v>
      </c>
      <c r="AY605" s="2">
        <v>0</v>
      </c>
      <c r="AZ605" s="2">
        <v>0</v>
      </c>
      <c r="BA605" s="2">
        <v>0</v>
      </c>
      <c r="BB605" s="2">
        <v>0</v>
      </c>
      <c r="BC605" s="2">
        <v>0</v>
      </c>
      <c r="BD605" s="1">
        <v>123332</v>
      </c>
      <c r="BE605" s="1">
        <v>101875</v>
      </c>
      <c r="BF605" s="1">
        <v>125476</v>
      </c>
      <c r="BG605" s="1">
        <v>88728</v>
      </c>
      <c r="BH605" s="1">
        <v>79787</v>
      </c>
      <c r="BI605" s="1">
        <v>68522</v>
      </c>
      <c r="BJ605" s="1">
        <v>57779</v>
      </c>
      <c r="BK605" s="1">
        <v>48228</v>
      </c>
      <c r="BL605" s="1">
        <v>61786</v>
      </c>
      <c r="BM605" s="1">
        <v>113588</v>
      </c>
      <c r="BN605" s="1">
        <v>108961</v>
      </c>
      <c r="BO605" s="1">
        <v>113398</v>
      </c>
      <c r="BP605" s="1">
        <v>123332</v>
      </c>
      <c r="BQ605" s="1">
        <v>101875</v>
      </c>
      <c r="BR605" s="1">
        <v>125476</v>
      </c>
      <c r="BS605" s="1">
        <v>88728</v>
      </c>
      <c r="BT605" s="1">
        <v>79787</v>
      </c>
      <c r="BU605" s="1">
        <v>68522</v>
      </c>
      <c r="BV605" s="1">
        <v>57779</v>
      </c>
      <c r="BW605" s="1">
        <v>48228</v>
      </c>
      <c r="BX605" s="1">
        <v>61786</v>
      </c>
      <c r="BY605" s="1">
        <v>113588</v>
      </c>
      <c r="BZ605" s="1">
        <v>108961</v>
      </c>
      <c r="CA605" s="1">
        <v>113398</v>
      </c>
      <c r="CB605" s="1">
        <v>13546.982</v>
      </c>
      <c r="CC605" s="1">
        <v>11190.145</v>
      </c>
      <c r="CD605" s="1">
        <v>13782.496999999999</v>
      </c>
      <c r="CE605" s="1">
        <v>9746.1</v>
      </c>
      <c r="CF605" s="1">
        <v>8763.9189999999999</v>
      </c>
      <c r="CG605" s="1">
        <v>7526.5290000000005</v>
      </c>
      <c r="CH605" s="1">
        <v>6346.5219999999999</v>
      </c>
      <c r="CI605" s="1">
        <v>5297.4620000000004</v>
      </c>
      <c r="CJ605" s="1">
        <v>6786.7169999999996</v>
      </c>
      <c r="CK605" s="1">
        <v>12476.757</v>
      </c>
      <c r="CL605" s="1">
        <v>11968.478999999999</v>
      </c>
      <c r="CM605" s="1">
        <v>12455.891</v>
      </c>
      <c r="CN605" s="1">
        <v>0</v>
      </c>
      <c r="CO605" s="1">
        <v>0</v>
      </c>
      <c r="CP605" s="1">
        <v>1091460</v>
      </c>
      <c r="CQ605" s="1">
        <v>1091460</v>
      </c>
      <c r="CR605" s="1">
        <v>119888</v>
      </c>
      <c r="CS605">
        <v>2018</v>
      </c>
      <c r="CT605">
        <v>9103.997063926332</v>
      </c>
      <c r="CV605">
        <v>0</v>
      </c>
      <c r="CW605">
        <v>0</v>
      </c>
    </row>
    <row r="606" spans="1:101">
      <c r="A606" s="100">
        <v>57674</v>
      </c>
      <c r="B606" t="s">
        <v>108</v>
      </c>
      <c r="C606" t="s">
        <v>109</v>
      </c>
      <c r="D606" t="s">
        <v>741</v>
      </c>
      <c r="E606" t="s">
        <v>742</v>
      </c>
      <c r="F606">
        <v>56999</v>
      </c>
      <c r="G606" s="103" t="s">
        <v>112</v>
      </c>
      <c r="H606" t="s">
        <v>113</v>
      </c>
      <c r="I606" t="s">
        <v>114</v>
      </c>
      <c r="J606" t="s">
        <v>8</v>
      </c>
      <c r="K606">
        <v>22</v>
      </c>
      <c r="L606">
        <v>1</v>
      </c>
      <c r="M606" t="s">
        <v>131</v>
      </c>
      <c r="N606" t="s">
        <v>456</v>
      </c>
      <c r="O606" t="s">
        <v>457</v>
      </c>
      <c r="P606" t="s">
        <v>457</v>
      </c>
      <c r="Q606" t="s">
        <v>118</v>
      </c>
      <c r="R606" t="s">
        <v>142</v>
      </c>
      <c r="S606" t="s">
        <v>8</v>
      </c>
      <c r="T606" s="1">
        <v>0</v>
      </c>
      <c r="U606" s="1">
        <v>0</v>
      </c>
      <c r="V606" s="1">
        <v>0</v>
      </c>
      <c r="W606" s="1">
        <v>0</v>
      </c>
      <c r="X606" s="1">
        <v>0</v>
      </c>
      <c r="Y606" s="1">
        <v>0</v>
      </c>
      <c r="Z606" s="1">
        <v>0</v>
      </c>
      <c r="AA606" s="1">
        <v>0</v>
      </c>
      <c r="AB606" s="1">
        <v>0</v>
      </c>
      <c r="AC606" s="1">
        <v>0</v>
      </c>
      <c r="AD606" s="1">
        <v>0</v>
      </c>
      <c r="AE606" s="1">
        <v>0</v>
      </c>
      <c r="AF606" s="1">
        <v>0</v>
      </c>
      <c r="AG606" s="1">
        <v>0</v>
      </c>
      <c r="AH606" s="1">
        <v>0</v>
      </c>
      <c r="AI606" s="1">
        <v>0</v>
      </c>
      <c r="AJ606" s="1">
        <v>0</v>
      </c>
      <c r="AK606" s="1">
        <v>0</v>
      </c>
      <c r="AL606" s="1">
        <v>0</v>
      </c>
      <c r="AM606" s="1">
        <v>0</v>
      </c>
      <c r="AN606" s="1">
        <v>0</v>
      </c>
      <c r="AO606" s="1">
        <v>0</v>
      </c>
      <c r="AP606" s="1">
        <v>0</v>
      </c>
      <c r="AQ606" s="1">
        <v>0</v>
      </c>
      <c r="AR606" s="2">
        <v>0</v>
      </c>
      <c r="AS606" s="2">
        <v>0</v>
      </c>
      <c r="AT606" s="2">
        <v>0</v>
      </c>
      <c r="AU606" s="2">
        <v>0</v>
      </c>
      <c r="AV606" s="2">
        <v>0</v>
      </c>
      <c r="AW606" s="2">
        <v>0</v>
      </c>
      <c r="AX606" s="2">
        <v>0</v>
      </c>
      <c r="AY606" s="2">
        <v>0</v>
      </c>
      <c r="AZ606" s="2">
        <v>0</v>
      </c>
      <c r="BA606" s="2">
        <v>0</v>
      </c>
      <c r="BB606" s="2">
        <v>0</v>
      </c>
      <c r="BC606" s="2">
        <v>0</v>
      </c>
      <c r="BD606" s="1">
        <v>1173</v>
      </c>
      <c r="BE606" s="1">
        <v>1284</v>
      </c>
      <c r="BF606" s="1">
        <v>2068</v>
      </c>
      <c r="BG606" s="1">
        <v>2309</v>
      </c>
      <c r="BH606" s="1">
        <v>2910</v>
      </c>
      <c r="BI606" s="1">
        <v>2837</v>
      </c>
      <c r="BJ606" s="1">
        <v>3334</v>
      </c>
      <c r="BK606" s="1">
        <v>2694</v>
      </c>
      <c r="BL606" s="1">
        <v>1667</v>
      </c>
      <c r="BM606" s="1">
        <v>1599</v>
      </c>
      <c r="BN606" s="1">
        <v>955</v>
      </c>
      <c r="BO606" s="1">
        <v>1324</v>
      </c>
      <c r="BP606" s="1">
        <v>1173</v>
      </c>
      <c r="BQ606" s="1">
        <v>1284</v>
      </c>
      <c r="BR606" s="1">
        <v>2068</v>
      </c>
      <c r="BS606" s="1">
        <v>2309</v>
      </c>
      <c r="BT606" s="1">
        <v>2910</v>
      </c>
      <c r="BU606" s="1">
        <v>2837</v>
      </c>
      <c r="BV606" s="1">
        <v>3334</v>
      </c>
      <c r="BW606" s="1">
        <v>2694</v>
      </c>
      <c r="BX606" s="1">
        <v>1667</v>
      </c>
      <c r="BY606" s="1">
        <v>1599</v>
      </c>
      <c r="BZ606" s="1">
        <v>955</v>
      </c>
      <c r="CA606" s="1">
        <v>1324</v>
      </c>
      <c r="CB606" s="1">
        <v>128.79</v>
      </c>
      <c r="CC606" s="1">
        <v>140.995</v>
      </c>
      <c r="CD606" s="1">
        <v>227.18600000000001</v>
      </c>
      <c r="CE606" s="1">
        <v>253.59200000000001</v>
      </c>
      <c r="CF606" s="1">
        <v>319.60599999999999</v>
      </c>
      <c r="CG606" s="1">
        <v>311.63400000000001</v>
      </c>
      <c r="CH606" s="1">
        <v>366.18900000000002</v>
      </c>
      <c r="CI606" s="1">
        <v>295.94</v>
      </c>
      <c r="CJ606" s="1">
        <v>183.09399999999999</v>
      </c>
      <c r="CK606" s="1">
        <v>175.62100000000001</v>
      </c>
      <c r="CL606" s="1">
        <v>104.874</v>
      </c>
      <c r="CM606" s="1">
        <v>145.47900000000001</v>
      </c>
      <c r="CN606" s="1">
        <v>0</v>
      </c>
      <c r="CO606" s="1">
        <v>0</v>
      </c>
      <c r="CP606" s="1">
        <v>24154</v>
      </c>
      <c r="CQ606" s="1">
        <v>24154</v>
      </c>
      <c r="CR606" s="1">
        <v>2653</v>
      </c>
      <c r="CS606">
        <v>2018</v>
      </c>
      <c r="CT606">
        <v>9104.4101017715802</v>
      </c>
      <c r="CV606">
        <v>0</v>
      </c>
      <c r="CW606">
        <v>0</v>
      </c>
    </row>
    <row r="607" spans="1:101">
      <c r="A607" s="100">
        <v>57676</v>
      </c>
      <c r="B607" t="s">
        <v>108</v>
      </c>
      <c r="C607" t="s">
        <v>109</v>
      </c>
      <c r="D607" t="s">
        <v>743</v>
      </c>
      <c r="E607" t="s">
        <v>742</v>
      </c>
      <c r="F607">
        <v>56999</v>
      </c>
      <c r="G607" s="103" t="s">
        <v>112</v>
      </c>
      <c r="H607" t="s">
        <v>113</v>
      </c>
      <c r="I607" t="s">
        <v>114</v>
      </c>
      <c r="J607" t="s">
        <v>8</v>
      </c>
      <c r="K607">
        <v>22</v>
      </c>
      <c r="L607">
        <v>1</v>
      </c>
      <c r="M607" t="s">
        <v>131</v>
      </c>
      <c r="N607" t="s">
        <v>456</v>
      </c>
      <c r="O607" t="s">
        <v>457</v>
      </c>
      <c r="P607" t="s">
        <v>457</v>
      </c>
      <c r="Q607" t="s">
        <v>118</v>
      </c>
      <c r="R607" t="s">
        <v>142</v>
      </c>
      <c r="S607" t="s">
        <v>8</v>
      </c>
      <c r="T607" s="1">
        <v>0</v>
      </c>
      <c r="U607" s="1">
        <v>0</v>
      </c>
      <c r="V607" s="1">
        <v>0</v>
      </c>
      <c r="W607" s="1">
        <v>0</v>
      </c>
      <c r="X607" s="1">
        <v>0</v>
      </c>
      <c r="Y607" s="1">
        <v>0</v>
      </c>
      <c r="Z607" s="1">
        <v>0</v>
      </c>
      <c r="AA607" s="1">
        <v>0</v>
      </c>
      <c r="AB607" s="1">
        <v>0</v>
      </c>
      <c r="AC607" s="1">
        <v>0</v>
      </c>
      <c r="AD607" s="1">
        <v>0</v>
      </c>
      <c r="AE607" s="1">
        <v>0</v>
      </c>
      <c r="AF607" s="1">
        <v>0</v>
      </c>
      <c r="AG607" s="1">
        <v>0</v>
      </c>
      <c r="AH607" s="1">
        <v>0</v>
      </c>
      <c r="AI607" s="1">
        <v>0</v>
      </c>
      <c r="AJ607" s="1">
        <v>0</v>
      </c>
      <c r="AK607" s="1">
        <v>0</v>
      </c>
      <c r="AL607" s="1">
        <v>0</v>
      </c>
      <c r="AM607" s="1">
        <v>0</v>
      </c>
      <c r="AN607" s="1">
        <v>0</v>
      </c>
      <c r="AO607" s="1">
        <v>0</v>
      </c>
      <c r="AP607" s="1">
        <v>0</v>
      </c>
      <c r="AQ607" s="1">
        <v>0</v>
      </c>
      <c r="AR607" s="2">
        <v>0</v>
      </c>
      <c r="AS607" s="2">
        <v>0</v>
      </c>
      <c r="AT607" s="2">
        <v>0</v>
      </c>
      <c r="AU607" s="2">
        <v>0</v>
      </c>
      <c r="AV607" s="2">
        <v>0</v>
      </c>
      <c r="AW607" s="2">
        <v>0</v>
      </c>
      <c r="AX607" s="2">
        <v>0</v>
      </c>
      <c r="AY607" s="2">
        <v>0</v>
      </c>
      <c r="AZ607" s="2">
        <v>0</v>
      </c>
      <c r="BA607" s="2">
        <v>0</v>
      </c>
      <c r="BB607" s="2">
        <v>0</v>
      </c>
      <c r="BC607" s="2">
        <v>0</v>
      </c>
      <c r="BD607" s="1">
        <v>871</v>
      </c>
      <c r="BE607" s="1">
        <v>953</v>
      </c>
      <c r="BF607" s="1">
        <v>1536</v>
      </c>
      <c r="BG607" s="1">
        <v>1714</v>
      </c>
      <c r="BH607" s="1">
        <v>2161</v>
      </c>
      <c r="BI607" s="1">
        <v>2107</v>
      </c>
      <c r="BJ607" s="1">
        <v>2476</v>
      </c>
      <c r="BK607" s="1">
        <v>2001</v>
      </c>
      <c r="BL607" s="1">
        <v>1238</v>
      </c>
      <c r="BM607" s="1">
        <v>1187</v>
      </c>
      <c r="BN607" s="1">
        <v>709</v>
      </c>
      <c r="BO607" s="1">
        <v>983</v>
      </c>
      <c r="BP607" s="1">
        <v>871</v>
      </c>
      <c r="BQ607" s="1">
        <v>953</v>
      </c>
      <c r="BR607" s="1">
        <v>1536</v>
      </c>
      <c r="BS607" s="1">
        <v>1714</v>
      </c>
      <c r="BT607" s="1">
        <v>2161</v>
      </c>
      <c r="BU607" s="1">
        <v>2107</v>
      </c>
      <c r="BV607" s="1">
        <v>2476</v>
      </c>
      <c r="BW607" s="1">
        <v>2001</v>
      </c>
      <c r="BX607" s="1">
        <v>1238</v>
      </c>
      <c r="BY607" s="1">
        <v>1187</v>
      </c>
      <c r="BZ607" s="1">
        <v>709</v>
      </c>
      <c r="CA607" s="1">
        <v>983</v>
      </c>
      <c r="CB607" s="1">
        <v>95.632999999999996</v>
      </c>
      <c r="CC607" s="1">
        <v>104.697</v>
      </c>
      <c r="CD607" s="1">
        <v>168.69900000000001</v>
      </c>
      <c r="CE607" s="1">
        <v>188.30600000000001</v>
      </c>
      <c r="CF607" s="1">
        <v>237.32499999999999</v>
      </c>
      <c r="CG607" s="1">
        <v>231.40600000000001</v>
      </c>
      <c r="CH607" s="1">
        <v>271.91500000000002</v>
      </c>
      <c r="CI607" s="1">
        <v>219.75200000000001</v>
      </c>
      <c r="CJ607" s="1">
        <v>135.958</v>
      </c>
      <c r="CK607" s="1">
        <v>130.40799999999999</v>
      </c>
      <c r="CL607" s="1">
        <v>77.875</v>
      </c>
      <c r="CM607" s="1">
        <v>108.026</v>
      </c>
      <c r="CN607" s="1">
        <v>0</v>
      </c>
      <c r="CO607" s="1">
        <v>0</v>
      </c>
      <c r="CP607" s="1">
        <v>17936</v>
      </c>
      <c r="CQ607" s="1">
        <v>17936</v>
      </c>
      <c r="CR607" s="1">
        <v>1970</v>
      </c>
      <c r="CS607">
        <v>2018</v>
      </c>
      <c r="CT607">
        <v>9104.5685279187819</v>
      </c>
      <c r="CV607">
        <v>0</v>
      </c>
      <c r="CW607">
        <v>0</v>
      </c>
    </row>
    <row r="608" spans="1:101">
      <c r="A608" s="100">
        <v>57721</v>
      </c>
      <c r="B608" t="s">
        <v>108</v>
      </c>
      <c r="C608" t="s">
        <v>109</v>
      </c>
      <c r="D608" t="s">
        <v>746</v>
      </c>
      <c r="E608" t="s">
        <v>139</v>
      </c>
      <c r="F608">
        <v>11806</v>
      </c>
      <c r="G608" s="103" t="s">
        <v>112</v>
      </c>
      <c r="H608" t="s">
        <v>113</v>
      </c>
      <c r="I608" t="s">
        <v>114</v>
      </c>
      <c r="J608" t="s">
        <v>8</v>
      </c>
      <c r="K608">
        <v>22</v>
      </c>
      <c r="L608">
        <v>1</v>
      </c>
      <c r="M608" t="s">
        <v>131</v>
      </c>
      <c r="N608" t="s">
        <v>439</v>
      </c>
      <c r="O608" t="s">
        <v>440</v>
      </c>
      <c r="P608" t="s">
        <v>440</v>
      </c>
      <c r="Q608" t="s">
        <v>118</v>
      </c>
      <c r="R608" t="s">
        <v>142</v>
      </c>
      <c r="S608" t="s">
        <v>8</v>
      </c>
      <c r="T608" s="1">
        <v>0</v>
      </c>
      <c r="U608" s="1">
        <v>0</v>
      </c>
      <c r="V608" s="1">
        <v>0</v>
      </c>
      <c r="W608" s="1">
        <v>0</v>
      </c>
      <c r="X608" s="1">
        <v>0</v>
      </c>
      <c r="Y608" s="1">
        <v>0</v>
      </c>
      <c r="Z608" s="1">
        <v>0</v>
      </c>
      <c r="AA608" s="1">
        <v>0</v>
      </c>
      <c r="AB608" s="1">
        <v>0</v>
      </c>
      <c r="AC608" s="1">
        <v>0</v>
      </c>
      <c r="AD608" s="1">
        <v>0</v>
      </c>
      <c r="AE608" s="1">
        <v>0</v>
      </c>
      <c r="AF608" s="1">
        <v>0</v>
      </c>
      <c r="AG608" s="1">
        <v>0</v>
      </c>
      <c r="AH608" s="1">
        <v>0</v>
      </c>
      <c r="AI608" s="1">
        <v>0</v>
      </c>
      <c r="AJ608" s="1">
        <v>0</v>
      </c>
      <c r="AK608" s="1">
        <v>0</v>
      </c>
      <c r="AL608" s="1">
        <v>0</v>
      </c>
      <c r="AM608" s="1">
        <v>0</v>
      </c>
      <c r="AN608" s="1">
        <v>0</v>
      </c>
      <c r="AO608" s="1">
        <v>0</v>
      </c>
      <c r="AP608" s="1">
        <v>0</v>
      </c>
      <c r="AQ608" s="1">
        <v>0</v>
      </c>
      <c r="AR608" s="2">
        <v>0</v>
      </c>
      <c r="AS608" s="2">
        <v>0</v>
      </c>
      <c r="AT608" s="2">
        <v>0</v>
      </c>
      <c r="AU608" s="2">
        <v>0</v>
      </c>
      <c r="AV608" s="2">
        <v>0</v>
      </c>
      <c r="AW608" s="2">
        <v>0</v>
      </c>
      <c r="AX608" s="2">
        <v>0</v>
      </c>
      <c r="AY608" s="2">
        <v>0</v>
      </c>
      <c r="AZ608" s="2">
        <v>0</v>
      </c>
      <c r="BA608" s="2">
        <v>0</v>
      </c>
      <c r="BB608" s="2">
        <v>0</v>
      </c>
      <c r="BC608" s="2">
        <v>0</v>
      </c>
      <c r="BD608" s="1">
        <v>47593</v>
      </c>
      <c r="BE608" s="1">
        <v>33122</v>
      </c>
      <c r="BF608" s="1">
        <v>50956</v>
      </c>
      <c r="BG608" s="1">
        <v>43977</v>
      </c>
      <c r="BH608" s="1">
        <v>26800</v>
      </c>
      <c r="BI608" s="1">
        <v>25749</v>
      </c>
      <c r="BJ608" s="1">
        <v>21512</v>
      </c>
      <c r="BK608" s="1">
        <v>21167</v>
      </c>
      <c r="BL608" s="1">
        <v>21955</v>
      </c>
      <c r="BM608" s="1">
        <v>40183</v>
      </c>
      <c r="BN608" s="1">
        <v>44223</v>
      </c>
      <c r="BO608" s="1">
        <v>31266</v>
      </c>
      <c r="BP608" s="1">
        <v>47593</v>
      </c>
      <c r="BQ608" s="1">
        <v>33122</v>
      </c>
      <c r="BR608" s="1">
        <v>50956</v>
      </c>
      <c r="BS608" s="1">
        <v>43977</v>
      </c>
      <c r="BT608" s="1">
        <v>26800</v>
      </c>
      <c r="BU608" s="1">
        <v>25749</v>
      </c>
      <c r="BV608" s="1">
        <v>21512</v>
      </c>
      <c r="BW608" s="1">
        <v>21167</v>
      </c>
      <c r="BX608" s="1">
        <v>21955</v>
      </c>
      <c r="BY608" s="1">
        <v>40183</v>
      </c>
      <c r="BZ608" s="1">
        <v>44223</v>
      </c>
      <c r="CA608" s="1">
        <v>31266</v>
      </c>
      <c r="CB608" s="1">
        <v>5227.701</v>
      </c>
      <c r="CC608" s="1">
        <v>3638.1860000000001</v>
      </c>
      <c r="CD608" s="1">
        <v>5597.07</v>
      </c>
      <c r="CE608" s="1">
        <v>4830.4719999999998</v>
      </c>
      <c r="CF608" s="1">
        <v>2943.7379999999998</v>
      </c>
      <c r="CG608" s="1">
        <v>2828.297</v>
      </c>
      <c r="CH608" s="1">
        <v>2362.9270000000001</v>
      </c>
      <c r="CI608" s="1">
        <v>2325.0479999999998</v>
      </c>
      <c r="CJ608" s="1">
        <v>2411.6289999999999</v>
      </c>
      <c r="CK608" s="1">
        <v>4413.8029999999999</v>
      </c>
      <c r="CL608" s="1">
        <v>4857.5280000000002</v>
      </c>
      <c r="CM608" s="1">
        <v>3434.3609999999999</v>
      </c>
      <c r="CN608" s="1">
        <v>0</v>
      </c>
      <c r="CO608" s="1">
        <v>0</v>
      </c>
      <c r="CP608" s="1">
        <v>408503</v>
      </c>
      <c r="CQ608" s="1">
        <v>408503</v>
      </c>
      <c r="CR608" s="1">
        <v>44870.76</v>
      </c>
      <c r="CS608">
        <v>2018</v>
      </c>
      <c r="CT608">
        <v>9103.9911069034715</v>
      </c>
      <c r="CV608">
        <v>0</v>
      </c>
      <c r="CW608">
        <v>0</v>
      </c>
    </row>
    <row r="609" spans="1:101">
      <c r="A609" s="100">
        <v>57838</v>
      </c>
      <c r="B609" t="s">
        <v>108</v>
      </c>
      <c r="C609" t="s">
        <v>109</v>
      </c>
      <c r="D609" t="s">
        <v>749</v>
      </c>
      <c r="E609" t="s">
        <v>727</v>
      </c>
      <c r="F609">
        <v>56769</v>
      </c>
      <c r="G609" s="103" t="s">
        <v>112</v>
      </c>
      <c r="H609" t="s">
        <v>113</v>
      </c>
      <c r="I609" t="s">
        <v>114</v>
      </c>
      <c r="J609" t="s">
        <v>8</v>
      </c>
      <c r="K609">
        <v>22</v>
      </c>
      <c r="L609">
        <v>2</v>
      </c>
      <c r="M609" t="s">
        <v>115</v>
      </c>
      <c r="N609" t="s">
        <v>456</v>
      </c>
      <c r="O609" t="s">
        <v>457</v>
      </c>
      <c r="P609" t="s">
        <v>457</v>
      </c>
      <c r="Q609" t="s">
        <v>118</v>
      </c>
      <c r="R609" t="s">
        <v>142</v>
      </c>
      <c r="S609" t="s">
        <v>8</v>
      </c>
      <c r="T609" s="1">
        <v>0</v>
      </c>
      <c r="U609" s="1">
        <v>0</v>
      </c>
      <c r="V609" s="1">
        <v>0</v>
      </c>
      <c r="W609" s="1">
        <v>0</v>
      </c>
      <c r="X609" s="1">
        <v>0</v>
      </c>
      <c r="Y609" s="1">
        <v>0</v>
      </c>
      <c r="Z609" s="1">
        <v>0</v>
      </c>
      <c r="AA609" s="1">
        <v>0</v>
      </c>
      <c r="AB609" s="1">
        <v>0</v>
      </c>
      <c r="AC609" s="1">
        <v>0</v>
      </c>
      <c r="AD609" s="1">
        <v>0</v>
      </c>
      <c r="AE609" s="1">
        <v>0</v>
      </c>
      <c r="AF609" s="1">
        <v>0</v>
      </c>
      <c r="AG609" s="1">
        <v>0</v>
      </c>
      <c r="AH609" s="1">
        <v>0</v>
      </c>
      <c r="AI609" s="1">
        <v>0</v>
      </c>
      <c r="AJ609" s="1">
        <v>0</v>
      </c>
      <c r="AK609" s="1">
        <v>0</v>
      </c>
      <c r="AL609" s="1">
        <v>0</v>
      </c>
      <c r="AM609" s="1">
        <v>0</v>
      </c>
      <c r="AN609" s="1">
        <v>0</v>
      </c>
      <c r="AO609" s="1">
        <v>0</v>
      </c>
      <c r="AP609" s="1">
        <v>0</v>
      </c>
      <c r="AQ609" s="1">
        <v>0</v>
      </c>
      <c r="AR609" s="2">
        <v>0</v>
      </c>
      <c r="AS609" s="2">
        <v>0</v>
      </c>
      <c r="AT609" s="2">
        <v>0</v>
      </c>
      <c r="AU609" s="2">
        <v>0</v>
      </c>
      <c r="AV609" s="2">
        <v>0</v>
      </c>
      <c r="AW609" s="2">
        <v>0</v>
      </c>
      <c r="AX609" s="2">
        <v>0</v>
      </c>
      <c r="AY609" s="2">
        <v>0</v>
      </c>
      <c r="AZ609" s="2">
        <v>0</v>
      </c>
      <c r="BA609" s="2">
        <v>0</v>
      </c>
      <c r="BB609" s="2">
        <v>0</v>
      </c>
      <c r="BC609" s="2">
        <v>0</v>
      </c>
      <c r="BD609" s="1">
        <v>1396</v>
      </c>
      <c r="BE609" s="1">
        <v>1528</v>
      </c>
      <c r="BF609" s="1">
        <v>2462</v>
      </c>
      <c r="BG609" s="1">
        <v>2748</v>
      </c>
      <c r="BH609" s="1">
        <v>3464</v>
      </c>
      <c r="BI609" s="1">
        <v>3377</v>
      </c>
      <c r="BJ609" s="1">
        <v>3968</v>
      </c>
      <c r="BK609" s="1">
        <v>3207</v>
      </c>
      <c r="BL609" s="1">
        <v>1984</v>
      </c>
      <c r="BM609" s="1">
        <v>1903</v>
      </c>
      <c r="BN609" s="1">
        <v>1137</v>
      </c>
      <c r="BO609" s="1">
        <v>1577</v>
      </c>
      <c r="BP609" s="1">
        <v>1396</v>
      </c>
      <c r="BQ609" s="1">
        <v>1528</v>
      </c>
      <c r="BR609" s="1">
        <v>2462</v>
      </c>
      <c r="BS609" s="1">
        <v>2748</v>
      </c>
      <c r="BT609" s="1">
        <v>3464</v>
      </c>
      <c r="BU609" s="1">
        <v>3377</v>
      </c>
      <c r="BV609" s="1">
        <v>3968</v>
      </c>
      <c r="BW609" s="1">
        <v>3207</v>
      </c>
      <c r="BX609" s="1">
        <v>1984</v>
      </c>
      <c r="BY609" s="1">
        <v>1903</v>
      </c>
      <c r="BZ609" s="1">
        <v>1137</v>
      </c>
      <c r="CA609" s="1">
        <v>1577</v>
      </c>
      <c r="CB609" s="1">
        <v>153.303</v>
      </c>
      <c r="CC609" s="1">
        <v>167.834</v>
      </c>
      <c r="CD609" s="1">
        <v>270.43200000000002</v>
      </c>
      <c r="CE609" s="1">
        <v>301.863</v>
      </c>
      <c r="CF609" s="1">
        <v>380.44299999999998</v>
      </c>
      <c r="CG609" s="1">
        <v>370.95400000000001</v>
      </c>
      <c r="CH609" s="1">
        <v>435.89299999999997</v>
      </c>
      <c r="CI609" s="1">
        <v>352.27300000000002</v>
      </c>
      <c r="CJ609" s="1">
        <v>217.946</v>
      </c>
      <c r="CK609" s="1">
        <v>209.05099999999999</v>
      </c>
      <c r="CL609" s="1">
        <v>124.837</v>
      </c>
      <c r="CM609" s="1">
        <v>173.17099999999999</v>
      </c>
      <c r="CN609" s="1">
        <v>0</v>
      </c>
      <c r="CO609" s="1">
        <v>0</v>
      </c>
      <c r="CP609" s="1">
        <v>28751</v>
      </c>
      <c r="CQ609" s="1">
        <v>28751</v>
      </c>
      <c r="CR609" s="1">
        <v>3158</v>
      </c>
      <c r="CS609">
        <v>2018</v>
      </c>
      <c r="CT609">
        <v>9104.179860671311</v>
      </c>
      <c r="CV609">
        <v>0</v>
      </c>
      <c r="CW609">
        <v>0</v>
      </c>
    </row>
    <row r="610" spans="1:101">
      <c r="A610" s="100">
        <v>57855</v>
      </c>
      <c r="B610" t="s">
        <v>108</v>
      </c>
      <c r="C610" t="s">
        <v>109</v>
      </c>
      <c r="D610" t="s">
        <v>750</v>
      </c>
      <c r="E610" t="s">
        <v>349</v>
      </c>
      <c r="F610">
        <v>9442</v>
      </c>
      <c r="G610" s="103" t="s">
        <v>112</v>
      </c>
      <c r="H610" t="s">
        <v>113</v>
      </c>
      <c r="I610" t="s">
        <v>114</v>
      </c>
      <c r="J610" t="s">
        <v>8</v>
      </c>
      <c r="K610">
        <v>22</v>
      </c>
      <c r="L610">
        <v>1</v>
      </c>
      <c r="M610" t="s">
        <v>131</v>
      </c>
      <c r="N610" t="s">
        <v>439</v>
      </c>
      <c r="O610" t="s">
        <v>440</v>
      </c>
      <c r="P610" t="s">
        <v>440</v>
      </c>
      <c r="Q610" t="s">
        <v>118</v>
      </c>
      <c r="R610" t="s">
        <v>142</v>
      </c>
      <c r="S610" t="s">
        <v>8</v>
      </c>
      <c r="T610" s="1">
        <v>0</v>
      </c>
      <c r="U610" s="1">
        <v>0</v>
      </c>
      <c r="V610" s="1">
        <v>0</v>
      </c>
      <c r="W610" s="1">
        <v>0</v>
      </c>
      <c r="X610" s="1">
        <v>0</v>
      </c>
      <c r="Y610" s="1">
        <v>0</v>
      </c>
      <c r="Z610" s="1">
        <v>0</v>
      </c>
      <c r="AA610" s="1">
        <v>0</v>
      </c>
      <c r="AB610" s="1">
        <v>0</v>
      </c>
      <c r="AC610" s="1">
        <v>0</v>
      </c>
      <c r="AD610" s="1">
        <v>0</v>
      </c>
      <c r="AE610" s="1">
        <v>0</v>
      </c>
      <c r="AF610" s="1">
        <v>0</v>
      </c>
      <c r="AG610" s="1">
        <v>0</v>
      </c>
      <c r="AH610" s="1">
        <v>0</v>
      </c>
      <c r="AI610" s="1">
        <v>0</v>
      </c>
      <c r="AJ610" s="1">
        <v>0</v>
      </c>
      <c r="AK610" s="1">
        <v>0</v>
      </c>
      <c r="AL610" s="1">
        <v>0</v>
      </c>
      <c r="AM610" s="1">
        <v>0</v>
      </c>
      <c r="AN610" s="1">
        <v>0</v>
      </c>
      <c r="AO610" s="1">
        <v>0</v>
      </c>
      <c r="AP610" s="1">
        <v>0</v>
      </c>
      <c r="AQ610" s="1">
        <v>0</v>
      </c>
      <c r="AR610" s="2">
        <v>0</v>
      </c>
      <c r="AS610" s="2">
        <v>0</v>
      </c>
      <c r="AT610" s="2">
        <v>0</v>
      </c>
      <c r="AU610" s="2">
        <v>0</v>
      </c>
      <c r="AV610" s="2">
        <v>0</v>
      </c>
      <c r="AW610" s="2">
        <v>0</v>
      </c>
      <c r="AX610" s="2">
        <v>0</v>
      </c>
      <c r="AY610" s="2">
        <v>0</v>
      </c>
      <c r="AZ610" s="2">
        <v>0</v>
      </c>
      <c r="BA610" s="2">
        <v>0</v>
      </c>
      <c r="BB610" s="2">
        <v>0</v>
      </c>
      <c r="BC610" s="2">
        <v>0</v>
      </c>
      <c r="BD610" s="1">
        <v>4219</v>
      </c>
      <c r="BE610" s="1">
        <v>2936</v>
      </c>
      <c r="BF610" s="1">
        <v>4517</v>
      </c>
      <c r="BG610" s="1">
        <v>3899</v>
      </c>
      <c r="BH610" s="1">
        <v>2376</v>
      </c>
      <c r="BI610" s="1">
        <v>2283</v>
      </c>
      <c r="BJ610" s="1">
        <v>1907</v>
      </c>
      <c r="BK610" s="1">
        <v>1877</v>
      </c>
      <c r="BL610" s="1">
        <v>1946</v>
      </c>
      <c r="BM610" s="1">
        <v>3562</v>
      </c>
      <c r="BN610" s="1">
        <v>3921</v>
      </c>
      <c r="BO610" s="1">
        <v>2772</v>
      </c>
      <c r="BP610" s="1">
        <v>4219</v>
      </c>
      <c r="BQ610" s="1">
        <v>2936</v>
      </c>
      <c r="BR610" s="1">
        <v>4517</v>
      </c>
      <c r="BS610" s="1">
        <v>3899</v>
      </c>
      <c r="BT610" s="1">
        <v>2376</v>
      </c>
      <c r="BU610" s="1">
        <v>2283</v>
      </c>
      <c r="BV610" s="1">
        <v>1907</v>
      </c>
      <c r="BW610" s="1">
        <v>1877</v>
      </c>
      <c r="BX610" s="1">
        <v>1946</v>
      </c>
      <c r="BY610" s="1">
        <v>3562</v>
      </c>
      <c r="BZ610" s="1">
        <v>3921</v>
      </c>
      <c r="CA610" s="1">
        <v>2772</v>
      </c>
      <c r="CB610" s="1">
        <v>463.46</v>
      </c>
      <c r="CC610" s="1">
        <v>322.54199999999997</v>
      </c>
      <c r="CD610" s="1">
        <v>496.20600000000002</v>
      </c>
      <c r="CE610" s="1">
        <v>428.24400000000003</v>
      </c>
      <c r="CF610" s="1">
        <v>260.976</v>
      </c>
      <c r="CG610" s="1">
        <v>250.74199999999999</v>
      </c>
      <c r="CH610" s="1">
        <v>209.48400000000001</v>
      </c>
      <c r="CI610" s="1">
        <v>206.126</v>
      </c>
      <c r="CJ610" s="1">
        <v>213.80199999999999</v>
      </c>
      <c r="CK610" s="1">
        <v>391.30399999999997</v>
      </c>
      <c r="CL610" s="1">
        <v>430.642</v>
      </c>
      <c r="CM610" s="1">
        <v>304.47199999999998</v>
      </c>
      <c r="CN610" s="1">
        <v>0</v>
      </c>
      <c r="CO610" s="1">
        <v>0</v>
      </c>
      <c r="CP610" s="1">
        <v>36215</v>
      </c>
      <c r="CQ610" s="1">
        <v>36215</v>
      </c>
      <c r="CR610" s="1">
        <v>3978</v>
      </c>
      <c r="CS610">
        <v>2018</v>
      </c>
      <c r="CT610">
        <v>9103.8210155857214</v>
      </c>
      <c r="CV610">
        <v>0</v>
      </c>
      <c r="CW610">
        <v>0</v>
      </c>
    </row>
    <row r="611" spans="1:101">
      <c r="A611" s="100">
        <v>57931</v>
      </c>
      <c r="B611" t="s">
        <v>108</v>
      </c>
      <c r="C611" t="s">
        <v>109</v>
      </c>
      <c r="D611" t="s">
        <v>751</v>
      </c>
      <c r="E611" t="s">
        <v>752</v>
      </c>
      <c r="F611">
        <v>57309</v>
      </c>
      <c r="G611" s="103" t="s">
        <v>112</v>
      </c>
      <c r="H611" t="s">
        <v>113</v>
      </c>
      <c r="I611" t="s">
        <v>114</v>
      </c>
      <c r="J611" t="s">
        <v>8</v>
      </c>
      <c r="K611">
        <v>22</v>
      </c>
      <c r="L611">
        <v>2</v>
      </c>
      <c r="M611" t="s">
        <v>115</v>
      </c>
      <c r="N611" t="s">
        <v>456</v>
      </c>
      <c r="O611" t="s">
        <v>457</v>
      </c>
      <c r="P611" t="s">
        <v>457</v>
      </c>
      <c r="Q611" t="s">
        <v>118</v>
      </c>
      <c r="R611" t="s">
        <v>142</v>
      </c>
      <c r="S611" t="s">
        <v>8</v>
      </c>
      <c r="T611" s="1">
        <v>0</v>
      </c>
      <c r="U611" s="1">
        <v>0</v>
      </c>
      <c r="V611" s="1">
        <v>0</v>
      </c>
      <c r="W611" s="1">
        <v>0</v>
      </c>
      <c r="X611" s="1">
        <v>0</v>
      </c>
      <c r="Y611" s="1">
        <v>0</v>
      </c>
      <c r="Z611" s="1">
        <v>0</v>
      </c>
      <c r="AA611" s="1">
        <v>0</v>
      </c>
      <c r="AB611" s="1">
        <v>0</v>
      </c>
      <c r="AC611" s="1">
        <v>0</v>
      </c>
      <c r="AD611" s="1">
        <v>0</v>
      </c>
      <c r="AE611" s="1">
        <v>0</v>
      </c>
      <c r="AF611" s="1">
        <v>0</v>
      </c>
      <c r="AG611" s="1">
        <v>0</v>
      </c>
      <c r="AH611" s="1">
        <v>0</v>
      </c>
      <c r="AI611" s="1">
        <v>0</v>
      </c>
      <c r="AJ611" s="1">
        <v>0</v>
      </c>
      <c r="AK611" s="1">
        <v>0</v>
      </c>
      <c r="AL611" s="1">
        <v>0</v>
      </c>
      <c r="AM611" s="1">
        <v>0</v>
      </c>
      <c r="AN611" s="1">
        <v>0</v>
      </c>
      <c r="AO611" s="1">
        <v>0</v>
      </c>
      <c r="AP611" s="1">
        <v>0</v>
      </c>
      <c r="AQ611" s="1">
        <v>0</v>
      </c>
      <c r="AR611" s="2">
        <v>0</v>
      </c>
      <c r="AS611" s="2">
        <v>0</v>
      </c>
      <c r="AT611" s="2">
        <v>0</v>
      </c>
      <c r="AU611" s="2">
        <v>0</v>
      </c>
      <c r="AV611" s="2">
        <v>0</v>
      </c>
      <c r="AW611" s="2">
        <v>0</v>
      </c>
      <c r="AX611" s="2">
        <v>0</v>
      </c>
      <c r="AY611" s="2">
        <v>0</v>
      </c>
      <c r="AZ611" s="2">
        <v>0</v>
      </c>
      <c r="BA611" s="2">
        <v>0</v>
      </c>
      <c r="BB611" s="2">
        <v>0</v>
      </c>
      <c r="BC611" s="2">
        <v>0</v>
      </c>
      <c r="BD611" s="1">
        <v>1668</v>
      </c>
      <c r="BE611" s="1">
        <v>1826</v>
      </c>
      <c r="BF611" s="1">
        <v>2942</v>
      </c>
      <c r="BG611" s="1">
        <v>3284</v>
      </c>
      <c r="BH611" s="1">
        <v>4139</v>
      </c>
      <c r="BI611" s="1">
        <v>4036</v>
      </c>
      <c r="BJ611" s="1">
        <v>4742</v>
      </c>
      <c r="BK611" s="1">
        <v>3833</v>
      </c>
      <c r="BL611" s="1">
        <v>2371</v>
      </c>
      <c r="BM611" s="1">
        <v>2274</v>
      </c>
      <c r="BN611" s="1">
        <v>1358</v>
      </c>
      <c r="BO611" s="1">
        <v>1884</v>
      </c>
      <c r="BP611" s="1">
        <v>1668</v>
      </c>
      <c r="BQ611" s="1">
        <v>1826</v>
      </c>
      <c r="BR611" s="1">
        <v>2942</v>
      </c>
      <c r="BS611" s="1">
        <v>3284</v>
      </c>
      <c r="BT611" s="1">
        <v>4139</v>
      </c>
      <c r="BU611" s="1">
        <v>4036</v>
      </c>
      <c r="BV611" s="1">
        <v>4742</v>
      </c>
      <c r="BW611" s="1">
        <v>3833</v>
      </c>
      <c r="BX611" s="1">
        <v>2371</v>
      </c>
      <c r="BY611" s="1">
        <v>2274</v>
      </c>
      <c r="BZ611" s="1">
        <v>1358</v>
      </c>
      <c r="CA611" s="1">
        <v>1884</v>
      </c>
      <c r="CB611" s="1">
        <v>183.208</v>
      </c>
      <c r="CC611" s="1">
        <v>200.571</v>
      </c>
      <c r="CD611" s="1">
        <v>323.18200000000002</v>
      </c>
      <c r="CE611" s="1">
        <v>360.745</v>
      </c>
      <c r="CF611" s="1">
        <v>454.65199999999999</v>
      </c>
      <c r="CG611" s="1">
        <v>443.31200000000001</v>
      </c>
      <c r="CH611" s="1">
        <v>520.91800000000001</v>
      </c>
      <c r="CI611" s="1">
        <v>420.98700000000002</v>
      </c>
      <c r="CJ611" s="1">
        <v>260.459</v>
      </c>
      <c r="CK611" s="1">
        <v>249.828</v>
      </c>
      <c r="CL611" s="1">
        <v>149.18799999999999</v>
      </c>
      <c r="CM611" s="1">
        <v>206.95</v>
      </c>
      <c r="CN611" s="1">
        <v>0</v>
      </c>
      <c r="CO611" s="1">
        <v>0</v>
      </c>
      <c r="CP611" s="1">
        <v>34357</v>
      </c>
      <c r="CQ611" s="1">
        <v>34357</v>
      </c>
      <c r="CR611" s="1">
        <v>3774</v>
      </c>
      <c r="CS611">
        <v>2018</v>
      </c>
      <c r="CT611">
        <v>9103.6036036036039</v>
      </c>
      <c r="CV611">
        <v>0</v>
      </c>
      <c r="CW611">
        <v>0</v>
      </c>
    </row>
    <row r="612" spans="1:101">
      <c r="A612" s="100">
        <v>57934</v>
      </c>
      <c r="B612" t="s">
        <v>108</v>
      </c>
      <c r="C612" t="s">
        <v>109</v>
      </c>
      <c r="D612" t="s">
        <v>753</v>
      </c>
      <c r="E612" t="s">
        <v>727</v>
      </c>
      <c r="F612">
        <v>56769</v>
      </c>
      <c r="G612" s="103" t="s">
        <v>112</v>
      </c>
      <c r="H612" t="s">
        <v>113</v>
      </c>
      <c r="I612" t="s">
        <v>114</v>
      </c>
      <c r="J612" t="s">
        <v>8</v>
      </c>
      <c r="K612">
        <v>22</v>
      </c>
      <c r="L612">
        <v>2</v>
      </c>
      <c r="M612" t="s">
        <v>115</v>
      </c>
      <c r="N612" t="s">
        <v>456</v>
      </c>
      <c r="O612" t="s">
        <v>457</v>
      </c>
      <c r="P612" t="s">
        <v>457</v>
      </c>
      <c r="Q612" t="s">
        <v>118</v>
      </c>
      <c r="R612" t="s">
        <v>142</v>
      </c>
      <c r="S612" t="s">
        <v>8</v>
      </c>
      <c r="T612" s="1">
        <v>0</v>
      </c>
      <c r="U612" s="1">
        <v>0</v>
      </c>
      <c r="V612" s="1">
        <v>0</v>
      </c>
      <c r="W612" s="1">
        <v>0</v>
      </c>
      <c r="X612" s="1">
        <v>0</v>
      </c>
      <c r="Y612" s="1">
        <v>0</v>
      </c>
      <c r="Z612" s="1">
        <v>0</v>
      </c>
      <c r="AA612" s="1">
        <v>0</v>
      </c>
      <c r="AB612" s="1">
        <v>0</v>
      </c>
      <c r="AC612" s="1">
        <v>0</v>
      </c>
      <c r="AD612" s="1">
        <v>0</v>
      </c>
      <c r="AE612" s="1">
        <v>0</v>
      </c>
      <c r="AF612" s="1">
        <v>0</v>
      </c>
      <c r="AG612" s="1">
        <v>0</v>
      </c>
      <c r="AH612" s="1">
        <v>0</v>
      </c>
      <c r="AI612" s="1">
        <v>0</v>
      </c>
      <c r="AJ612" s="1">
        <v>0</v>
      </c>
      <c r="AK612" s="1">
        <v>0</v>
      </c>
      <c r="AL612" s="1">
        <v>0</v>
      </c>
      <c r="AM612" s="1">
        <v>0</v>
      </c>
      <c r="AN612" s="1">
        <v>0</v>
      </c>
      <c r="AO612" s="1">
        <v>0</v>
      </c>
      <c r="AP612" s="1">
        <v>0</v>
      </c>
      <c r="AQ612" s="1">
        <v>0</v>
      </c>
      <c r="AR612" s="2">
        <v>0</v>
      </c>
      <c r="AS612" s="2">
        <v>0</v>
      </c>
      <c r="AT612" s="2">
        <v>0</v>
      </c>
      <c r="AU612" s="2">
        <v>0</v>
      </c>
      <c r="AV612" s="2">
        <v>0</v>
      </c>
      <c r="AW612" s="2">
        <v>0</v>
      </c>
      <c r="AX612" s="2">
        <v>0</v>
      </c>
      <c r="AY612" s="2">
        <v>0</v>
      </c>
      <c r="AZ612" s="2">
        <v>0</v>
      </c>
      <c r="BA612" s="2">
        <v>0</v>
      </c>
      <c r="BB612" s="2">
        <v>0</v>
      </c>
      <c r="BC612" s="2">
        <v>0</v>
      </c>
      <c r="BD612" s="1">
        <v>1372</v>
      </c>
      <c r="BE612" s="1">
        <v>1502</v>
      </c>
      <c r="BF612" s="1">
        <v>2421</v>
      </c>
      <c r="BG612" s="1">
        <v>2702</v>
      </c>
      <c r="BH612" s="1">
        <v>3405</v>
      </c>
      <c r="BI612" s="1">
        <v>3320</v>
      </c>
      <c r="BJ612" s="1">
        <v>3902</v>
      </c>
      <c r="BK612" s="1">
        <v>3153</v>
      </c>
      <c r="BL612" s="1">
        <v>1951</v>
      </c>
      <c r="BM612" s="1">
        <v>1871</v>
      </c>
      <c r="BN612" s="1">
        <v>1117</v>
      </c>
      <c r="BO612" s="1">
        <v>1550</v>
      </c>
      <c r="BP612" s="1">
        <v>1372</v>
      </c>
      <c r="BQ612" s="1">
        <v>1502</v>
      </c>
      <c r="BR612" s="1">
        <v>2421</v>
      </c>
      <c r="BS612" s="1">
        <v>2702</v>
      </c>
      <c r="BT612" s="1">
        <v>3405</v>
      </c>
      <c r="BU612" s="1">
        <v>3320</v>
      </c>
      <c r="BV612" s="1">
        <v>3902</v>
      </c>
      <c r="BW612" s="1">
        <v>3153</v>
      </c>
      <c r="BX612" s="1">
        <v>1951</v>
      </c>
      <c r="BY612" s="1">
        <v>1871</v>
      </c>
      <c r="BZ612" s="1">
        <v>1117</v>
      </c>
      <c r="CA612" s="1">
        <v>1550</v>
      </c>
      <c r="CB612" s="1">
        <v>150.73099999999999</v>
      </c>
      <c r="CC612" s="1">
        <v>165.017</v>
      </c>
      <c r="CD612" s="1">
        <v>265.89299999999997</v>
      </c>
      <c r="CE612" s="1">
        <v>296.79700000000003</v>
      </c>
      <c r="CF612" s="1">
        <v>374.05799999999999</v>
      </c>
      <c r="CG612" s="1">
        <v>364.72800000000001</v>
      </c>
      <c r="CH612" s="1">
        <v>428.577</v>
      </c>
      <c r="CI612" s="1">
        <v>346.36099999999999</v>
      </c>
      <c r="CJ612" s="1">
        <v>214.28899999999999</v>
      </c>
      <c r="CK612" s="1">
        <v>205.542</v>
      </c>
      <c r="CL612" s="1">
        <v>122.742</v>
      </c>
      <c r="CM612" s="1">
        <v>170.26499999999999</v>
      </c>
      <c r="CN612" s="1">
        <v>0</v>
      </c>
      <c r="CO612" s="1">
        <v>0</v>
      </c>
      <c r="CP612" s="1">
        <v>28266</v>
      </c>
      <c r="CQ612" s="1">
        <v>28266</v>
      </c>
      <c r="CR612" s="1">
        <v>3105</v>
      </c>
      <c r="CS612">
        <v>2018</v>
      </c>
      <c r="CT612">
        <v>9103.3816425120767</v>
      </c>
      <c r="CV612">
        <v>0</v>
      </c>
      <c r="CW612">
        <v>0</v>
      </c>
    </row>
    <row r="613" spans="1:101">
      <c r="A613" s="100">
        <v>57941</v>
      </c>
      <c r="B613" t="s">
        <v>108</v>
      </c>
      <c r="C613" t="s">
        <v>109</v>
      </c>
      <c r="D613" t="s">
        <v>754</v>
      </c>
      <c r="E613" t="s">
        <v>755</v>
      </c>
      <c r="F613">
        <v>57318</v>
      </c>
      <c r="G613" s="103" t="s">
        <v>112</v>
      </c>
      <c r="H613" t="s">
        <v>113</v>
      </c>
      <c r="I613" t="s">
        <v>114</v>
      </c>
      <c r="J613" t="s">
        <v>8</v>
      </c>
      <c r="K613">
        <v>22</v>
      </c>
      <c r="L613">
        <v>2</v>
      </c>
      <c r="M613" t="s">
        <v>115</v>
      </c>
      <c r="N613" t="s">
        <v>456</v>
      </c>
      <c r="O613" t="s">
        <v>457</v>
      </c>
      <c r="P613" t="s">
        <v>457</v>
      </c>
      <c r="Q613" t="s">
        <v>118</v>
      </c>
      <c r="R613" t="s">
        <v>142</v>
      </c>
      <c r="S613" t="s">
        <v>8</v>
      </c>
      <c r="T613" s="1">
        <v>0</v>
      </c>
      <c r="U613" s="1">
        <v>0</v>
      </c>
      <c r="V613" s="1">
        <v>0</v>
      </c>
      <c r="W613" s="1">
        <v>0</v>
      </c>
      <c r="X613" s="1">
        <v>0</v>
      </c>
      <c r="Y613" s="1">
        <v>0</v>
      </c>
      <c r="Z613" s="1">
        <v>0</v>
      </c>
      <c r="AA613" s="1">
        <v>0</v>
      </c>
      <c r="AB613" s="1">
        <v>0</v>
      </c>
      <c r="AC613" s="1">
        <v>0</v>
      </c>
      <c r="AD613" s="1">
        <v>0</v>
      </c>
      <c r="AE613" s="1">
        <v>0</v>
      </c>
      <c r="AF613" s="1">
        <v>0</v>
      </c>
      <c r="AG613" s="1">
        <v>0</v>
      </c>
      <c r="AH613" s="1">
        <v>0</v>
      </c>
      <c r="AI613" s="1">
        <v>0</v>
      </c>
      <c r="AJ613" s="1">
        <v>0</v>
      </c>
      <c r="AK613" s="1">
        <v>0</v>
      </c>
      <c r="AL613" s="1">
        <v>0</v>
      </c>
      <c r="AM613" s="1">
        <v>0</v>
      </c>
      <c r="AN613" s="1">
        <v>0</v>
      </c>
      <c r="AO613" s="1">
        <v>0</v>
      </c>
      <c r="AP613" s="1">
        <v>0</v>
      </c>
      <c r="AQ613" s="1">
        <v>0</v>
      </c>
      <c r="AR613" s="2">
        <v>0</v>
      </c>
      <c r="AS613" s="2">
        <v>0</v>
      </c>
      <c r="AT613" s="2">
        <v>0</v>
      </c>
      <c r="AU613" s="2">
        <v>0</v>
      </c>
      <c r="AV613" s="2">
        <v>0</v>
      </c>
      <c r="AW613" s="2">
        <v>0</v>
      </c>
      <c r="AX613" s="2">
        <v>0</v>
      </c>
      <c r="AY613" s="2">
        <v>0</v>
      </c>
      <c r="AZ613" s="2">
        <v>0</v>
      </c>
      <c r="BA613" s="2">
        <v>0</v>
      </c>
      <c r="BB613" s="2">
        <v>0</v>
      </c>
      <c r="BC613" s="2">
        <v>0</v>
      </c>
      <c r="BD613" s="1">
        <v>1161</v>
      </c>
      <c r="BE613" s="1">
        <v>1271</v>
      </c>
      <c r="BF613" s="1">
        <v>2047</v>
      </c>
      <c r="BG613" s="1">
        <v>2285</v>
      </c>
      <c r="BH613" s="1">
        <v>2880</v>
      </c>
      <c r="BI613" s="1">
        <v>2808</v>
      </c>
      <c r="BJ613" s="1">
        <v>3300</v>
      </c>
      <c r="BK613" s="1">
        <v>2667</v>
      </c>
      <c r="BL613" s="1">
        <v>1650</v>
      </c>
      <c r="BM613" s="1">
        <v>1583</v>
      </c>
      <c r="BN613" s="1">
        <v>945</v>
      </c>
      <c r="BO613" s="1">
        <v>1311</v>
      </c>
      <c r="BP613" s="1">
        <v>1161</v>
      </c>
      <c r="BQ613" s="1">
        <v>1271</v>
      </c>
      <c r="BR613" s="1">
        <v>2047</v>
      </c>
      <c r="BS613" s="1">
        <v>2285</v>
      </c>
      <c r="BT613" s="1">
        <v>2880</v>
      </c>
      <c r="BU613" s="1">
        <v>2808</v>
      </c>
      <c r="BV613" s="1">
        <v>3300</v>
      </c>
      <c r="BW613" s="1">
        <v>2667</v>
      </c>
      <c r="BX613" s="1">
        <v>1650</v>
      </c>
      <c r="BY613" s="1">
        <v>1583</v>
      </c>
      <c r="BZ613" s="1">
        <v>945</v>
      </c>
      <c r="CA613" s="1">
        <v>1311</v>
      </c>
      <c r="CB613" s="1">
        <v>127.479</v>
      </c>
      <c r="CC613" s="1">
        <v>139.56</v>
      </c>
      <c r="CD613" s="1">
        <v>224.874</v>
      </c>
      <c r="CE613" s="1">
        <v>251.011</v>
      </c>
      <c r="CF613" s="1">
        <v>316.35300000000001</v>
      </c>
      <c r="CG613" s="1">
        <v>308.46300000000002</v>
      </c>
      <c r="CH613" s="1">
        <v>362.46199999999999</v>
      </c>
      <c r="CI613" s="1">
        <v>292.928</v>
      </c>
      <c r="CJ613" s="1">
        <v>181.23099999999999</v>
      </c>
      <c r="CK613" s="1">
        <v>173.834</v>
      </c>
      <c r="CL613" s="1">
        <v>103.807</v>
      </c>
      <c r="CM613" s="1">
        <v>143.99799999999999</v>
      </c>
      <c r="CN613" s="1">
        <v>0</v>
      </c>
      <c r="CO613" s="1">
        <v>0</v>
      </c>
      <c r="CP613" s="1">
        <v>23908</v>
      </c>
      <c r="CQ613" s="1">
        <v>23908</v>
      </c>
      <c r="CR613" s="1">
        <v>2626</v>
      </c>
      <c r="CS613">
        <v>2018</v>
      </c>
      <c r="CT613">
        <v>9104.3412033511049</v>
      </c>
      <c r="CV613">
        <v>0</v>
      </c>
      <c r="CW613">
        <v>0</v>
      </c>
    </row>
    <row r="614" spans="1:101">
      <c r="A614" s="100">
        <v>57942</v>
      </c>
      <c r="B614" t="s">
        <v>108</v>
      </c>
      <c r="C614" t="s">
        <v>109</v>
      </c>
      <c r="D614" t="s">
        <v>756</v>
      </c>
      <c r="E614" t="s">
        <v>757</v>
      </c>
      <c r="F614">
        <v>57319</v>
      </c>
      <c r="G614" s="103" t="s">
        <v>112</v>
      </c>
      <c r="H614" t="s">
        <v>113</v>
      </c>
      <c r="I614" t="s">
        <v>114</v>
      </c>
      <c r="J614" t="s">
        <v>8</v>
      </c>
      <c r="K614">
        <v>22</v>
      </c>
      <c r="L614">
        <v>2</v>
      </c>
      <c r="M614" t="s">
        <v>115</v>
      </c>
      <c r="N614" t="s">
        <v>456</v>
      </c>
      <c r="O614" t="s">
        <v>457</v>
      </c>
      <c r="P614" t="s">
        <v>457</v>
      </c>
      <c r="Q614" t="s">
        <v>118</v>
      </c>
      <c r="R614" t="s">
        <v>142</v>
      </c>
      <c r="S614" t="s">
        <v>8</v>
      </c>
      <c r="T614" s="1">
        <v>0</v>
      </c>
      <c r="U614" s="1">
        <v>0</v>
      </c>
      <c r="V614" s="1">
        <v>0</v>
      </c>
      <c r="W614" s="1">
        <v>0</v>
      </c>
      <c r="X614" s="1">
        <v>0</v>
      </c>
      <c r="Y614" s="1">
        <v>0</v>
      </c>
      <c r="Z614" s="1">
        <v>0</v>
      </c>
      <c r="AA614" s="1">
        <v>0</v>
      </c>
      <c r="AB614" s="1">
        <v>0</v>
      </c>
      <c r="AC614" s="1">
        <v>0</v>
      </c>
      <c r="AD614" s="1">
        <v>0</v>
      </c>
      <c r="AE614" s="1">
        <v>0</v>
      </c>
      <c r="AF614" s="1">
        <v>0</v>
      </c>
      <c r="AG614" s="1">
        <v>0</v>
      </c>
      <c r="AH614" s="1">
        <v>0</v>
      </c>
      <c r="AI614" s="1">
        <v>0</v>
      </c>
      <c r="AJ614" s="1">
        <v>0</v>
      </c>
      <c r="AK614" s="1">
        <v>0</v>
      </c>
      <c r="AL614" s="1">
        <v>0</v>
      </c>
      <c r="AM614" s="1">
        <v>0</v>
      </c>
      <c r="AN614" s="1">
        <v>0</v>
      </c>
      <c r="AO614" s="1">
        <v>0</v>
      </c>
      <c r="AP614" s="1">
        <v>0</v>
      </c>
      <c r="AQ614" s="1">
        <v>0</v>
      </c>
      <c r="AR614" s="2">
        <v>0</v>
      </c>
      <c r="AS614" s="2">
        <v>0</v>
      </c>
      <c r="AT614" s="2">
        <v>0</v>
      </c>
      <c r="AU614" s="2">
        <v>0</v>
      </c>
      <c r="AV614" s="2">
        <v>0</v>
      </c>
      <c r="AW614" s="2">
        <v>0</v>
      </c>
      <c r="AX614" s="2">
        <v>0</v>
      </c>
      <c r="AY614" s="2">
        <v>0</v>
      </c>
      <c r="AZ614" s="2">
        <v>0</v>
      </c>
      <c r="BA614" s="2">
        <v>0</v>
      </c>
      <c r="BB614" s="2">
        <v>0</v>
      </c>
      <c r="BC614" s="2">
        <v>0</v>
      </c>
      <c r="BD614" s="1">
        <v>838</v>
      </c>
      <c r="BE614" s="1">
        <v>918</v>
      </c>
      <c r="BF614" s="1">
        <v>1479</v>
      </c>
      <c r="BG614" s="1">
        <v>1651</v>
      </c>
      <c r="BH614" s="1">
        <v>2081</v>
      </c>
      <c r="BI614" s="1">
        <v>2029</v>
      </c>
      <c r="BJ614" s="1">
        <v>2384</v>
      </c>
      <c r="BK614" s="1">
        <v>1926</v>
      </c>
      <c r="BL614" s="1">
        <v>1192</v>
      </c>
      <c r="BM614" s="1">
        <v>1143</v>
      </c>
      <c r="BN614" s="1">
        <v>683</v>
      </c>
      <c r="BO614" s="1">
        <v>947</v>
      </c>
      <c r="BP614" s="1">
        <v>838</v>
      </c>
      <c r="BQ614" s="1">
        <v>918</v>
      </c>
      <c r="BR614" s="1">
        <v>1479</v>
      </c>
      <c r="BS614" s="1">
        <v>1651</v>
      </c>
      <c r="BT614" s="1">
        <v>2081</v>
      </c>
      <c r="BU614" s="1">
        <v>2029</v>
      </c>
      <c r="BV614" s="1">
        <v>2384</v>
      </c>
      <c r="BW614" s="1">
        <v>1926</v>
      </c>
      <c r="BX614" s="1">
        <v>1192</v>
      </c>
      <c r="BY614" s="1">
        <v>1143</v>
      </c>
      <c r="BZ614" s="1">
        <v>683</v>
      </c>
      <c r="CA614" s="1">
        <v>947</v>
      </c>
      <c r="CB614" s="1">
        <v>92.09</v>
      </c>
      <c r="CC614" s="1">
        <v>100.81699999999999</v>
      </c>
      <c r="CD614" s="1">
        <v>162.447</v>
      </c>
      <c r="CE614" s="1">
        <v>181.328</v>
      </c>
      <c r="CF614" s="1">
        <v>228.53100000000001</v>
      </c>
      <c r="CG614" s="1">
        <v>222.83099999999999</v>
      </c>
      <c r="CH614" s="1">
        <v>261.839</v>
      </c>
      <c r="CI614" s="1">
        <v>211.60900000000001</v>
      </c>
      <c r="CJ614" s="1">
        <v>130.91999999999999</v>
      </c>
      <c r="CK614" s="1">
        <v>125.57599999999999</v>
      </c>
      <c r="CL614" s="1">
        <v>74.989000000000004</v>
      </c>
      <c r="CM614" s="1">
        <v>104.023</v>
      </c>
      <c r="CN614" s="1">
        <v>0</v>
      </c>
      <c r="CO614" s="1">
        <v>0</v>
      </c>
      <c r="CP614" s="1">
        <v>17271</v>
      </c>
      <c r="CQ614" s="1">
        <v>17271</v>
      </c>
      <c r="CR614" s="1">
        <v>1897</v>
      </c>
      <c r="CS614">
        <v>2018</v>
      </c>
      <c r="CT614">
        <v>9104.3753294675807</v>
      </c>
      <c r="CV614">
        <v>0</v>
      </c>
      <c r="CW614">
        <v>0</v>
      </c>
    </row>
    <row r="615" spans="1:101">
      <c r="A615" s="100">
        <v>57979</v>
      </c>
      <c r="B615" t="s">
        <v>108</v>
      </c>
      <c r="C615" t="s">
        <v>109</v>
      </c>
      <c r="D615" t="s">
        <v>758</v>
      </c>
      <c r="E615" t="s">
        <v>279</v>
      </c>
      <c r="F615">
        <v>7601</v>
      </c>
      <c r="G615" s="103" t="s">
        <v>273</v>
      </c>
      <c r="H615" t="s">
        <v>113</v>
      </c>
      <c r="I615" t="s">
        <v>114</v>
      </c>
      <c r="J615" t="s">
        <v>8</v>
      </c>
      <c r="K615">
        <v>22</v>
      </c>
      <c r="L615">
        <v>1</v>
      </c>
      <c r="M615" t="s">
        <v>131</v>
      </c>
      <c r="N615" t="s">
        <v>439</v>
      </c>
      <c r="O615" t="s">
        <v>440</v>
      </c>
      <c r="P615" t="s">
        <v>440</v>
      </c>
      <c r="Q615" t="s">
        <v>118</v>
      </c>
      <c r="R615" t="s">
        <v>142</v>
      </c>
      <c r="S615" t="s">
        <v>8</v>
      </c>
      <c r="T615" s="1">
        <v>0</v>
      </c>
      <c r="U615" s="1">
        <v>0</v>
      </c>
      <c r="V615" s="1">
        <v>0</v>
      </c>
      <c r="W615" s="1">
        <v>0</v>
      </c>
      <c r="X615" s="1">
        <v>0</v>
      </c>
      <c r="Y615" s="1">
        <v>0</v>
      </c>
      <c r="Z615" s="1">
        <v>0</v>
      </c>
      <c r="AA615" s="1">
        <v>0</v>
      </c>
      <c r="AB615" s="1">
        <v>0</v>
      </c>
      <c r="AC615" s="1">
        <v>0</v>
      </c>
      <c r="AD615" s="1">
        <v>0</v>
      </c>
      <c r="AE615" s="1">
        <v>0</v>
      </c>
      <c r="AF615" s="1">
        <v>0</v>
      </c>
      <c r="AG615" s="1">
        <v>0</v>
      </c>
      <c r="AH615" s="1">
        <v>0</v>
      </c>
      <c r="AI615" s="1">
        <v>0</v>
      </c>
      <c r="AJ615" s="1">
        <v>0</v>
      </c>
      <c r="AK615" s="1">
        <v>0</v>
      </c>
      <c r="AL615" s="1">
        <v>0</v>
      </c>
      <c r="AM615" s="1">
        <v>0</v>
      </c>
      <c r="AN615" s="1">
        <v>0</v>
      </c>
      <c r="AO615" s="1">
        <v>0</v>
      </c>
      <c r="AP615" s="1">
        <v>0</v>
      </c>
      <c r="AQ615" s="1">
        <v>0</v>
      </c>
      <c r="AR615" s="2">
        <v>0</v>
      </c>
      <c r="AS615" s="2">
        <v>0</v>
      </c>
      <c r="AT615" s="2">
        <v>0</v>
      </c>
      <c r="AU615" s="2">
        <v>0</v>
      </c>
      <c r="AV615" s="2">
        <v>0</v>
      </c>
      <c r="AW615" s="2">
        <v>0</v>
      </c>
      <c r="AX615" s="2">
        <v>0</v>
      </c>
      <c r="AY615" s="2">
        <v>0</v>
      </c>
      <c r="AZ615" s="2">
        <v>0</v>
      </c>
      <c r="BA615" s="2">
        <v>0</v>
      </c>
      <c r="BB615" s="2">
        <v>0</v>
      </c>
      <c r="BC615" s="2">
        <v>0</v>
      </c>
      <c r="BD615" s="1">
        <v>165124</v>
      </c>
      <c r="BE615" s="1">
        <v>136396</v>
      </c>
      <c r="BF615" s="1">
        <v>167994</v>
      </c>
      <c r="BG615" s="1">
        <v>118795</v>
      </c>
      <c r="BH615" s="1">
        <v>106823</v>
      </c>
      <c r="BI615" s="1">
        <v>91741</v>
      </c>
      <c r="BJ615" s="1">
        <v>77358</v>
      </c>
      <c r="BK615" s="1">
        <v>64571</v>
      </c>
      <c r="BL615" s="1">
        <v>82723</v>
      </c>
      <c r="BM615" s="1">
        <v>152079</v>
      </c>
      <c r="BN615" s="1">
        <v>145883</v>
      </c>
      <c r="BO615" s="1">
        <v>151824</v>
      </c>
      <c r="BP615" s="1">
        <v>165124</v>
      </c>
      <c r="BQ615" s="1">
        <v>136396</v>
      </c>
      <c r="BR615" s="1">
        <v>167994</v>
      </c>
      <c r="BS615" s="1">
        <v>118795</v>
      </c>
      <c r="BT615" s="1">
        <v>106823</v>
      </c>
      <c r="BU615" s="1">
        <v>91741</v>
      </c>
      <c r="BV615" s="1">
        <v>77358</v>
      </c>
      <c r="BW615" s="1">
        <v>64571</v>
      </c>
      <c r="BX615" s="1">
        <v>82723</v>
      </c>
      <c r="BY615" s="1">
        <v>152079</v>
      </c>
      <c r="BZ615" s="1">
        <v>145883</v>
      </c>
      <c r="CA615" s="1">
        <v>151824</v>
      </c>
      <c r="CB615" s="1">
        <v>18137.482</v>
      </c>
      <c r="CC615" s="1">
        <v>14982.013999999999</v>
      </c>
      <c r="CD615" s="1">
        <v>18452.806</v>
      </c>
      <c r="CE615" s="1">
        <v>13048.643</v>
      </c>
      <c r="CF615" s="1">
        <v>11733.643</v>
      </c>
      <c r="CG615" s="1">
        <v>10076.954</v>
      </c>
      <c r="CH615" s="1">
        <v>8497.0910000000003</v>
      </c>
      <c r="CI615" s="1">
        <v>7092.549</v>
      </c>
      <c r="CJ615" s="1">
        <v>9086.4500000000007</v>
      </c>
      <c r="CK615" s="1">
        <v>16704.606</v>
      </c>
      <c r="CL615" s="1">
        <v>16024.093000000001</v>
      </c>
      <c r="CM615" s="1">
        <v>16676.669000000002</v>
      </c>
      <c r="CN615" s="1">
        <v>0</v>
      </c>
      <c r="CO615" s="1">
        <v>0</v>
      </c>
      <c r="CP615" s="1">
        <v>1461311</v>
      </c>
      <c r="CQ615" s="1">
        <v>1461311</v>
      </c>
      <c r="CR615" s="1">
        <v>160513</v>
      </c>
      <c r="CS615">
        <v>2018</v>
      </c>
      <c r="CT615">
        <v>9104.0040370561892</v>
      </c>
      <c r="CV615">
        <v>0</v>
      </c>
      <c r="CW615">
        <v>0</v>
      </c>
    </row>
    <row r="616" spans="1:101">
      <c r="A616" s="100">
        <v>57989</v>
      </c>
      <c r="B616" t="s">
        <v>108</v>
      </c>
      <c r="C616" t="s">
        <v>109</v>
      </c>
      <c r="D616" t="s">
        <v>759</v>
      </c>
      <c r="E616" t="s">
        <v>727</v>
      </c>
      <c r="F616">
        <v>56769</v>
      </c>
      <c r="G616" s="103" t="s">
        <v>112</v>
      </c>
      <c r="H616" t="s">
        <v>113</v>
      </c>
      <c r="I616" t="s">
        <v>114</v>
      </c>
      <c r="J616" t="s">
        <v>8</v>
      </c>
      <c r="K616">
        <v>22</v>
      </c>
      <c r="L616">
        <v>2</v>
      </c>
      <c r="M616" t="s">
        <v>115</v>
      </c>
      <c r="N616" t="s">
        <v>456</v>
      </c>
      <c r="O616" t="s">
        <v>457</v>
      </c>
      <c r="P616" t="s">
        <v>457</v>
      </c>
      <c r="Q616" t="s">
        <v>118</v>
      </c>
      <c r="R616" t="s">
        <v>142</v>
      </c>
      <c r="S616" t="s">
        <v>8</v>
      </c>
      <c r="T616" s="1">
        <v>0</v>
      </c>
      <c r="U616" s="1">
        <v>0</v>
      </c>
      <c r="V616" s="1">
        <v>0</v>
      </c>
      <c r="W616" s="1">
        <v>0</v>
      </c>
      <c r="X616" s="1">
        <v>0</v>
      </c>
      <c r="Y616" s="1">
        <v>0</v>
      </c>
      <c r="Z616" s="1">
        <v>0</v>
      </c>
      <c r="AA616" s="1">
        <v>0</v>
      </c>
      <c r="AB616" s="1">
        <v>0</v>
      </c>
      <c r="AC616" s="1">
        <v>0</v>
      </c>
      <c r="AD616" s="1">
        <v>0</v>
      </c>
      <c r="AE616" s="1">
        <v>0</v>
      </c>
      <c r="AF616" s="1">
        <v>0</v>
      </c>
      <c r="AG616" s="1">
        <v>0</v>
      </c>
      <c r="AH616" s="1">
        <v>0</v>
      </c>
      <c r="AI616" s="1">
        <v>0</v>
      </c>
      <c r="AJ616" s="1">
        <v>0</v>
      </c>
      <c r="AK616" s="1">
        <v>0</v>
      </c>
      <c r="AL616" s="1">
        <v>0</v>
      </c>
      <c r="AM616" s="1">
        <v>0</v>
      </c>
      <c r="AN616" s="1">
        <v>0</v>
      </c>
      <c r="AO616" s="1">
        <v>0</v>
      </c>
      <c r="AP616" s="1">
        <v>0</v>
      </c>
      <c r="AQ616" s="1">
        <v>0</v>
      </c>
      <c r="AR616" s="2">
        <v>0</v>
      </c>
      <c r="AS616" s="2">
        <v>0</v>
      </c>
      <c r="AT616" s="2">
        <v>0</v>
      </c>
      <c r="AU616" s="2">
        <v>0</v>
      </c>
      <c r="AV616" s="2">
        <v>0</v>
      </c>
      <c r="AW616" s="2">
        <v>0</v>
      </c>
      <c r="AX616" s="2">
        <v>0</v>
      </c>
      <c r="AY616" s="2">
        <v>0</v>
      </c>
      <c r="AZ616" s="2">
        <v>0</v>
      </c>
      <c r="BA616" s="2">
        <v>0</v>
      </c>
      <c r="BB616" s="2">
        <v>0</v>
      </c>
      <c r="BC616" s="2">
        <v>0</v>
      </c>
      <c r="BD616" s="1">
        <v>1909</v>
      </c>
      <c r="BE616" s="1">
        <v>2090</v>
      </c>
      <c r="BF616" s="1">
        <v>3368</v>
      </c>
      <c r="BG616" s="1">
        <v>3759</v>
      </c>
      <c r="BH616" s="1">
        <v>4738</v>
      </c>
      <c r="BI616" s="1">
        <v>4620</v>
      </c>
      <c r="BJ616" s="1">
        <v>5429</v>
      </c>
      <c r="BK616" s="1">
        <v>4387</v>
      </c>
      <c r="BL616" s="1">
        <v>2714</v>
      </c>
      <c r="BM616" s="1">
        <v>2603</v>
      </c>
      <c r="BN616" s="1">
        <v>1555</v>
      </c>
      <c r="BO616" s="1">
        <v>2157</v>
      </c>
      <c r="BP616" s="1">
        <v>1909</v>
      </c>
      <c r="BQ616" s="1">
        <v>2090</v>
      </c>
      <c r="BR616" s="1">
        <v>3368</v>
      </c>
      <c r="BS616" s="1">
        <v>3759</v>
      </c>
      <c r="BT616" s="1">
        <v>4738</v>
      </c>
      <c r="BU616" s="1">
        <v>4620</v>
      </c>
      <c r="BV616" s="1">
        <v>5429</v>
      </c>
      <c r="BW616" s="1">
        <v>4387</v>
      </c>
      <c r="BX616" s="1">
        <v>2714</v>
      </c>
      <c r="BY616" s="1">
        <v>2603</v>
      </c>
      <c r="BZ616" s="1">
        <v>1555</v>
      </c>
      <c r="CA616" s="1">
        <v>2157</v>
      </c>
      <c r="CB616" s="1">
        <v>209.71199999999999</v>
      </c>
      <c r="CC616" s="1">
        <v>229.589</v>
      </c>
      <c r="CD616" s="1">
        <v>369.93799999999999</v>
      </c>
      <c r="CE616" s="1">
        <v>412.935</v>
      </c>
      <c r="CF616" s="1">
        <v>520.428</v>
      </c>
      <c r="CG616" s="1">
        <v>507.44799999999998</v>
      </c>
      <c r="CH616" s="1">
        <v>596.28200000000004</v>
      </c>
      <c r="CI616" s="1">
        <v>481.89299999999997</v>
      </c>
      <c r="CJ616" s="1">
        <v>298.14100000000002</v>
      </c>
      <c r="CK616" s="1">
        <v>285.97199999999998</v>
      </c>
      <c r="CL616" s="1">
        <v>170.77199999999999</v>
      </c>
      <c r="CM616" s="1">
        <v>236.89</v>
      </c>
      <c r="CN616" s="1">
        <v>0</v>
      </c>
      <c r="CO616" s="1">
        <v>0</v>
      </c>
      <c r="CP616" s="1">
        <v>39329</v>
      </c>
      <c r="CQ616" s="1">
        <v>39329</v>
      </c>
      <c r="CR616" s="1">
        <v>4320</v>
      </c>
      <c r="CS616">
        <v>2018</v>
      </c>
      <c r="CT616">
        <v>9103.9351851851843</v>
      </c>
      <c r="CV616">
        <v>0</v>
      </c>
      <c r="CW616">
        <v>0</v>
      </c>
    </row>
    <row r="617" spans="1:101">
      <c r="A617" s="100">
        <v>57990</v>
      </c>
      <c r="B617" t="s">
        <v>108</v>
      </c>
      <c r="C617" t="s">
        <v>109</v>
      </c>
      <c r="D617" t="s">
        <v>760</v>
      </c>
      <c r="E617" t="s">
        <v>727</v>
      </c>
      <c r="F617">
        <v>56769</v>
      </c>
      <c r="G617" s="103" t="s">
        <v>112</v>
      </c>
      <c r="H617" t="s">
        <v>113</v>
      </c>
      <c r="I617" t="s">
        <v>114</v>
      </c>
      <c r="J617" t="s">
        <v>8</v>
      </c>
      <c r="K617">
        <v>22</v>
      </c>
      <c r="L617">
        <v>2</v>
      </c>
      <c r="M617" t="s">
        <v>115</v>
      </c>
      <c r="N617" t="s">
        <v>456</v>
      </c>
      <c r="O617" t="s">
        <v>457</v>
      </c>
      <c r="P617" t="s">
        <v>457</v>
      </c>
      <c r="Q617" t="s">
        <v>118</v>
      </c>
      <c r="R617" t="s">
        <v>142</v>
      </c>
      <c r="S617" t="s">
        <v>8</v>
      </c>
      <c r="T617" s="1">
        <v>0</v>
      </c>
      <c r="U617" s="1">
        <v>0</v>
      </c>
      <c r="V617" s="1">
        <v>0</v>
      </c>
      <c r="W617" s="1">
        <v>0</v>
      </c>
      <c r="X617" s="1">
        <v>0</v>
      </c>
      <c r="Y617" s="1">
        <v>0</v>
      </c>
      <c r="Z617" s="1">
        <v>0</v>
      </c>
      <c r="AA617" s="1">
        <v>0</v>
      </c>
      <c r="AB617" s="1">
        <v>0</v>
      </c>
      <c r="AC617" s="1">
        <v>0</v>
      </c>
      <c r="AD617" s="1">
        <v>0</v>
      </c>
      <c r="AE617" s="1">
        <v>0</v>
      </c>
      <c r="AF617" s="1">
        <v>0</v>
      </c>
      <c r="AG617" s="1">
        <v>0</v>
      </c>
      <c r="AH617" s="1">
        <v>0</v>
      </c>
      <c r="AI617" s="1">
        <v>0</v>
      </c>
      <c r="AJ617" s="1">
        <v>0</v>
      </c>
      <c r="AK617" s="1">
        <v>0</v>
      </c>
      <c r="AL617" s="1">
        <v>0</v>
      </c>
      <c r="AM617" s="1">
        <v>0</v>
      </c>
      <c r="AN617" s="1">
        <v>0</v>
      </c>
      <c r="AO617" s="1">
        <v>0</v>
      </c>
      <c r="AP617" s="1">
        <v>0</v>
      </c>
      <c r="AQ617" s="1">
        <v>0</v>
      </c>
      <c r="AR617" s="2">
        <v>0</v>
      </c>
      <c r="AS617" s="2">
        <v>0</v>
      </c>
      <c r="AT617" s="2">
        <v>0</v>
      </c>
      <c r="AU617" s="2">
        <v>0</v>
      </c>
      <c r="AV617" s="2">
        <v>0</v>
      </c>
      <c r="AW617" s="2">
        <v>0</v>
      </c>
      <c r="AX617" s="2">
        <v>0</v>
      </c>
      <c r="AY617" s="2">
        <v>0</v>
      </c>
      <c r="AZ617" s="2">
        <v>0</v>
      </c>
      <c r="BA617" s="2">
        <v>0</v>
      </c>
      <c r="BB617" s="2">
        <v>0</v>
      </c>
      <c r="BC617" s="2">
        <v>0</v>
      </c>
      <c r="BD617" s="1">
        <v>1744</v>
      </c>
      <c r="BE617" s="1">
        <v>1909</v>
      </c>
      <c r="BF617" s="1">
        <v>3076</v>
      </c>
      <c r="BG617" s="1">
        <v>3434</v>
      </c>
      <c r="BH617" s="1">
        <v>4328</v>
      </c>
      <c r="BI617" s="1">
        <v>4220</v>
      </c>
      <c r="BJ617" s="1">
        <v>4959</v>
      </c>
      <c r="BK617" s="1">
        <v>4007</v>
      </c>
      <c r="BL617" s="1">
        <v>2479</v>
      </c>
      <c r="BM617" s="1">
        <v>2378</v>
      </c>
      <c r="BN617" s="1">
        <v>1420</v>
      </c>
      <c r="BO617" s="1">
        <v>1970</v>
      </c>
      <c r="BP617" s="1">
        <v>1744</v>
      </c>
      <c r="BQ617" s="1">
        <v>1909</v>
      </c>
      <c r="BR617" s="1">
        <v>3076</v>
      </c>
      <c r="BS617" s="1">
        <v>3434</v>
      </c>
      <c r="BT617" s="1">
        <v>4328</v>
      </c>
      <c r="BU617" s="1">
        <v>4220</v>
      </c>
      <c r="BV617" s="1">
        <v>4959</v>
      </c>
      <c r="BW617" s="1">
        <v>4007</v>
      </c>
      <c r="BX617" s="1">
        <v>2479</v>
      </c>
      <c r="BY617" s="1">
        <v>2378</v>
      </c>
      <c r="BZ617" s="1">
        <v>1420</v>
      </c>
      <c r="CA617" s="1">
        <v>1970</v>
      </c>
      <c r="CB617" s="1">
        <v>191.55600000000001</v>
      </c>
      <c r="CC617" s="1">
        <v>209.71199999999999</v>
      </c>
      <c r="CD617" s="1">
        <v>337.911</v>
      </c>
      <c r="CE617" s="1">
        <v>377.18599999999998</v>
      </c>
      <c r="CF617" s="1">
        <v>475.37299999999999</v>
      </c>
      <c r="CG617" s="1">
        <v>463.51600000000002</v>
      </c>
      <c r="CH617" s="1">
        <v>544.65899999999999</v>
      </c>
      <c r="CI617" s="1">
        <v>440.17399999999998</v>
      </c>
      <c r="CJ617" s="1">
        <v>272.33</v>
      </c>
      <c r="CK617" s="1">
        <v>261.214</v>
      </c>
      <c r="CL617" s="1">
        <v>155.98699999999999</v>
      </c>
      <c r="CM617" s="1">
        <v>216.38200000000001</v>
      </c>
      <c r="CN617" s="1">
        <v>0</v>
      </c>
      <c r="CO617" s="1">
        <v>0</v>
      </c>
      <c r="CP617" s="1">
        <v>35924</v>
      </c>
      <c r="CQ617" s="1">
        <v>35924</v>
      </c>
      <c r="CR617" s="1">
        <v>3946</v>
      </c>
      <c r="CS617">
        <v>2018</v>
      </c>
      <c r="CT617">
        <v>9103.9026862645715</v>
      </c>
      <c r="CV617">
        <v>0</v>
      </c>
      <c r="CW617">
        <v>0</v>
      </c>
    </row>
    <row r="618" spans="1:101">
      <c r="A618" s="100">
        <v>57992</v>
      </c>
      <c r="B618" t="s">
        <v>108</v>
      </c>
      <c r="C618" t="s">
        <v>109</v>
      </c>
      <c r="D618" t="s">
        <v>761</v>
      </c>
      <c r="E618" t="s">
        <v>762</v>
      </c>
      <c r="F618">
        <v>57365</v>
      </c>
      <c r="G618" s="103" t="s">
        <v>112</v>
      </c>
      <c r="H618" t="s">
        <v>113</v>
      </c>
      <c r="I618" t="s">
        <v>114</v>
      </c>
      <c r="J618" t="s">
        <v>8</v>
      </c>
      <c r="K618">
        <v>22</v>
      </c>
      <c r="L618">
        <v>2</v>
      </c>
      <c r="M618" t="s">
        <v>115</v>
      </c>
      <c r="N618" t="s">
        <v>456</v>
      </c>
      <c r="O618" t="s">
        <v>457</v>
      </c>
      <c r="P618" t="s">
        <v>457</v>
      </c>
      <c r="Q618" t="s">
        <v>118</v>
      </c>
      <c r="R618" t="s">
        <v>142</v>
      </c>
      <c r="S618" t="s">
        <v>8</v>
      </c>
      <c r="T618" s="1">
        <v>0</v>
      </c>
      <c r="U618" s="1">
        <v>0</v>
      </c>
      <c r="V618" s="1">
        <v>0</v>
      </c>
      <c r="W618" s="1">
        <v>0</v>
      </c>
      <c r="X618" s="1">
        <v>0</v>
      </c>
      <c r="Y618" s="1">
        <v>0</v>
      </c>
      <c r="Z618" s="1">
        <v>0</v>
      </c>
      <c r="AA618" s="1">
        <v>0</v>
      </c>
      <c r="AB618" s="1">
        <v>0</v>
      </c>
      <c r="AC618" s="1">
        <v>0</v>
      </c>
      <c r="AD618" s="1">
        <v>0</v>
      </c>
      <c r="AE618" s="1">
        <v>0</v>
      </c>
      <c r="AF618" s="1">
        <v>0</v>
      </c>
      <c r="AG618" s="1">
        <v>0</v>
      </c>
      <c r="AH618" s="1">
        <v>0</v>
      </c>
      <c r="AI618" s="1">
        <v>0</v>
      </c>
      <c r="AJ618" s="1">
        <v>0</v>
      </c>
      <c r="AK618" s="1">
        <v>0</v>
      </c>
      <c r="AL618" s="1">
        <v>0</v>
      </c>
      <c r="AM618" s="1">
        <v>0</v>
      </c>
      <c r="AN618" s="1">
        <v>0</v>
      </c>
      <c r="AO618" s="1">
        <v>0</v>
      </c>
      <c r="AP618" s="1">
        <v>0</v>
      </c>
      <c r="AQ618" s="1">
        <v>0</v>
      </c>
      <c r="AR618" s="2">
        <v>0</v>
      </c>
      <c r="AS618" s="2">
        <v>0</v>
      </c>
      <c r="AT618" s="2">
        <v>0</v>
      </c>
      <c r="AU618" s="2">
        <v>0</v>
      </c>
      <c r="AV618" s="2">
        <v>0</v>
      </c>
      <c r="AW618" s="2">
        <v>0</v>
      </c>
      <c r="AX618" s="2">
        <v>0</v>
      </c>
      <c r="AY618" s="2">
        <v>0</v>
      </c>
      <c r="AZ618" s="2">
        <v>0</v>
      </c>
      <c r="BA618" s="2">
        <v>0</v>
      </c>
      <c r="BB618" s="2">
        <v>0</v>
      </c>
      <c r="BC618" s="2">
        <v>0</v>
      </c>
      <c r="BD618" s="1">
        <v>662</v>
      </c>
      <c r="BE618" s="1">
        <v>724</v>
      </c>
      <c r="BF618" s="1">
        <v>1167</v>
      </c>
      <c r="BG618" s="1">
        <v>1303</v>
      </c>
      <c r="BH618" s="1">
        <v>1642</v>
      </c>
      <c r="BI618" s="1">
        <v>1601</v>
      </c>
      <c r="BJ618" s="1">
        <v>1881</v>
      </c>
      <c r="BK618" s="1">
        <v>1520</v>
      </c>
      <c r="BL618" s="1">
        <v>941</v>
      </c>
      <c r="BM618" s="1">
        <v>902</v>
      </c>
      <c r="BN618" s="1">
        <v>539</v>
      </c>
      <c r="BO618" s="1">
        <v>747</v>
      </c>
      <c r="BP618" s="1">
        <v>662</v>
      </c>
      <c r="BQ618" s="1">
        <v>724</v>
      </c>
      <c r="BR618" s="1">
        <v>1167</v>
      </c>
      <c r="BS618" s="1">
        <v>1303</v>
      </c>
      <c r="BT618" s="1">
        <v>1642</v>
      </c>
      <c r="BU618" s="1">
        <v>1601</v>
      </c>
      <c r="BV618" s="1">
        <v>1881</v>
      </c>
      <c r="BW618" s="1">
        <v>1520</v>
      </c>
      <c r="BX618" s="1">
        <v>941</v>
      </c>
      <c r="BY618" s="1">
        <v>902</v>
      </c>
      <c r="BZ618" s="1">
        <v>539</v>
      </c>
      <c r="CA618" s="1">
        <v>747</v>
      </c>
      <c r="CB618" s="1">
        <v>72.671000000000006</v>
      </c>
      <c r="CC618" s="1">
        <v>79.558999999999997</v>
      </c>
      <c r="CD618" s="1">
        <v>128.19399999999999</v>
      </c>
      <c r="CE618" s="1">
        <v>143.09399999999999</v>
      </c>
      <c r="CF618" s="1">
        <v>180.34299999999999</v>
      </c>
      <c r="CG618" s="1">
        <v>175.845</v>
      </c>
      <c r="CH618" s="1">
        <v>206.62799999999999</v>
      </c>
      <c r="CI618" s="1">
        <v>166.989</v>
      </c>
      <c r="CJ618" s="1">
        <v>103.31399999999999</v>
      </c>
      <c r="CK618" s="1">
        <v>99.096999999999994</v>
      </c>
      <c r="CL618" s="1">
        <v>59.177</v>
      </c>
      <c r="CM618" s="1">
        <v>82.088999999999999</v>
      </c>
      <c r="CN618" s="1">
        <v>0</v>
      </c>
      <c r="CO618" s="1">
        <v>0</v>
      </c>
      <c r="CP618" s="1">
        <v>13629</v>
      </c>
      <c r="CQ618" s="1">
        <v>13629</v>
      </c>
      <c r="CR618" s="1">
        <v>1497</v>
      </c>
      <c r="CS618">
        <v>2018</v>
      </c>
      <c r="CT618">
        <v>9104.2084168336678</v>
      </c>
      <c r="CV618">
        <v>0</v>
      </c>
      <c r="CW618">
        <v>0</v>
      </c>
    </row>
    <row r="619" spans="1:101">
      <c r="A619" s="100">
        <v>58004</v>
      </c>
      <c r="B619" t="s">
        <v>108</v>
      </c>
      <c r="C619" t="s">
        <v>109</v>
      </c>
      <c r="D619" t="s">
        <v>763</v>
      </c>
      <c r="E619" t="s">
        <v>763</v>
      </c>
      <c r="F619">
        <v>57378</v>
      </c>
      <c r="G619" s="103" t="s">
        <v>189</v>
      </c>
      <c r="H619" t="s">
        <v>113</v>
      </c>
      <c r="I619" t="s">
        <v>114</v>
      </c>
      <c r="J619" t="s">
        <v>8</v>
      </c>
      <c r="K619">
        <v>22</v>
      </c>
      <c r="L619">
        <v>2</v>
      </c>
      <c r="M619" t="s">
        <v>115</v>
      </c>
      <c r="N619" t="s">
        <v>439</v>
      </c>
      <c r="O619" t="s">
        <v>440</v>
      </c>
      <c r="P619" t="s">
        <v>440</v>
      </c>
      <c r="Q619" t="s">
        <v>118</v>
      </c>
      <c r="R619" t="s">
        <v>142</v>
      </c>
      <c r="S619" t="s">
        <v>8</v>
      </c>
      <c r="T619" s="1">
        <v>0</v>
      </c>
      <c r="U619" s="1">
        <v>0</v>
      </c>
      <c r="V619" s="1">
        <v>0</v>
      </c>
      <c r="W619" s="1">
        <v>0</v>
      </c>
      <c r="X619" s="1">
        <v>0</v>
      </c>
      <c r="Y619" s="1">
        <v>0</v>
      </c>
      <c r="Z619" s="1">
        <v>0</v>
      </c>
      <c r="AA619" s="1">
        <v>0</v>
      </c>
      <c r="AB619" s="1">
        <v>0</v>
      </c>
      <c r="AC619" s="1">
        <v>0</v>
      </c>
      <c r="AD619" s="1">
        <v>0</v>
      </c>
      <c r="AE619" s="1">
        <v>0</v>
      </c>
      <c r="AF619" s="1">
        <v>0</v>
      </c>
      <c r="AG619" s="1">
        <v>0</v>
      </c>
      <c r="AH619" s="1">
        <v>0</v>
      </c>
      <c r="AI619" s="1">
        <v>0</v>
      </c>
      <c r="AJ619" s="1">
        <v>0</v>
      </c>
      <c r="AK619" s="1">
        <v>0</v>
      </c>
      <c r="AL619" s="1">
        <v>0</v>
      </c>
      <c r="AM619" s="1">
        <v>0</v>
      </c>
      <c r="AN619" s="1">
        <v>0</v>
      </c>
      <c r="AO619" s="1">
        <v>0</v>
      </c>
      <c r="AP619" s="1">
        <v>0</v>
      </c>
      <c r="AQ619" s="1">
        <v>0</v>
      </c>
      <c r="AR619" s="2">
        <v>0</v>
      </c>
      <c r="AS619" s="2">
        <v>0</v>
      </c>
      <c r="AT619" s="2">
        <v>0</v>
      </c>
      <c r="AU619" s="2">
        <v>0</v>
      </c>
      <c r="AV619" s="2">
        <v>0</v>
      </c>
      <c r="AW619" s="2">
        <v>0</v>
      </c>
      <c r="AX619" s="2">
        <v>0</v>
      </c>
      <c r="AY619" s="2">
        <v>0</v>
      </c>
      <c r="AZ619" s="2">
        <v>0</v>
      </c>
      <c r="BA619" s="2">
        <v>0</v>
      </c>
      <c r="BB619" s="2">
        <v>0</v>
      </c>
      <c r="BC619" s="2">
        <v>0</v>
      </c>
      <c r="BD619" s="1">
        <v>220391</v>
      </c>
      <c r="BE619" s="1">
        <v>182048</v>
      </c>
      <c r="BF619" s="1">
        <v>224222</v>
      </c>
      <c r="BG619" s="1">
        <v>158556</v>
      </c>
      <c r="BH619" s="1">
        <v>142577</v>
      </c>
      <c r="BI619" s="1">
        <v>122446</v>
      </c>
      <c r="BJ619" s="1">
        <v>103249</v>
      </c>
      <c r="BK619" s="1">
        <v>86182</v>
      </c>
      <c r="BL619" s="1">
        <v>110411</v>
      </c>
      <c r="BM619" s="1">
        <v>202980</v>
      </c>
      <c r="BN619" s="1">
        <v>194711</v>
      </c>
      <c r="BO619" s="1">
        <v>202640</v>
      </c>
      <c r="BP619" s="1">
        <v>220391</v>
      </c>
      <c r="BQ619" s="1">
        <v>182048</v>
      </c>
      <c r="BR619" s="1">
        <v>224222</v>
      </c>
      <c r="BS619" s="1">
        <v>158556</v>
      </c>
      <c r="BT619" s="1">
        <v>142577</v>
      </c>
      <c r="BU619" s="1">
        <v>122446</v>
      </c>
      <c r="BV619" s="1">
        <v>103249</v>
      </c>
      <c r="BW619" s="1">
        <v>86182</v>
      </c>
      <c r="BX619" s="1">
        <v>110411</v>
      </c>
      <c r="BY619" s="1">
        <v>202980</v>
      </c>
      <c r="BZ619" s="1">
        <v>194711</v>
      </c>
      <c r="CA619" s="1">
        <v>202640</v>
      </c>
      <c r="CB619" s="1">
        <v>24208.132000000001</v>
      </c>
      <c r="CC619" s="1">
        <v>19996.522000000001</v>
      </c>
      <c r="CD619" s="1">
        <v>24628.993999999999</v>
      </c>
      <c r="CE619" s="1">
        <v>17416.047999999999</v>
      </c>
      <c r="CF619" s="1">
        <v>15660.915000000001</v>
      </c>
      <c r="CG619" s="1">
        <v>13449.728999999999</v>
      </c>
      <c r="CH619" s="1">
        <v>11341.083000000001</v>
      </c>
      <c r="CI619" s="1">
        <v>9466.4390000000003</v>
      </c>
      <c r="CJ619" s="1">
        <v>12127.701999999999</v>
      </c>
      <c r="CK619" s="1">
        <v>22295.668000000001</v>
      </c>
      <c r="CL619" s="1">
        <v>21387.386999999999</v>
      </c>
      <c r="CM619" s="1">
        <v>22258.381000000001</v>
      </c>
      <c r="CN619" s="1">
        <v>0</v>
      </c>
      <c r="CO619" s="1">
        <v>0</v>
      </c>
      <c r="CP619" s="1">
        <v>1950413</v>
      </c>
      <c r="CQ619" s="1">
        <v>1950413</v>
      </c>
      <c r="CR619" s="1">
        <v>214237</v>
      </c>
      <c r="CS619">
        <v>2018</v>
      </c>
      <c r="CT619">
        <v>9103.9969753123878</v>
      </c>
      <c r="CV619">
        <v>0</v>
      </c>
      <c r="CW619">
        <v>0</v>
      </c>
    </row>
    <row r="620" spans="1:101">
      <c r="A620" s="100">
        <v>58025</v>
      </c>
      <c r="B620" t="s">
        <v>108</v>
      </c>
      <c r="C620" t="s">
        <v>109</v>
      </c>
      <c r="D620" t="s">
        <v>764</v>
      </c>
      <c r="E620" t="s">
        <v>764</v>
      </c>
      <c r="F620">
        <v>57401</v>
      </c>
      <c r="G620" s="103" t="s">
        <v>112</v>
      </c>
      <c r="H620" t="s">
        <v>113</v>
      </c>
      <c r="I620" t="s">
        <v>114</v>
      </c>
      <c r="J620" t="s">
        <v>8</v>
      </c>
      <c r="K620">
        <v>611</v>
      </c>
      <c r="L620">
        <v>4</v>
      </c>
      <c r="M620" t="s">
        <v>539</v>
      </c>
      <c r="N620" t="s">
        <v>439</v>
      </c>
      <c r="O620" t="s">
        <v>440</v>
      </c>
      <c r="P620" t="s">
        <v>440</v>
      </c>
      <c r="Q620" t="s">
        <v>118</v>
      </c>
      <c r="R620" t="s">
        <v>119</v>
      </c>
      <c r="S620" t="s">
        <v>8</v>
      </c>
      <c r="T620" s="1">
        <v>0</v>
      </c>
      <c r="U620" s="1">
        <v>0</v>
      </c>
      <c r="V620" s="1">
        <v>0</v>
      </c>
      <c r="W620" s="1">
        <v>0</v>
      </c>
      <c r="X620" s="1">
        <v>0</v>
      </c>
      <c r="Y620" s="1">
        <v>0</v>
      </c>
      <c r="Z620" s="1">
        <v>0</v>
      </c>
      <c r="AA620" s="1">
        <v>0</v>
      </c>
      <c r="AB620" s="1">
        <v>0</v>
      </c>
      <c r="AC620" s="1">
        <v>0</v>
      </c>
      <c r="AD620" s="1">
        <v>0</v>
      </c>
      <c r="AE620" s="1">
        <v>0</v>
      </c>
      <c r="AF620" s="1">
        <v>0</v>
      </c>
      <c r="AG620" s="1">
        <v>0</v>
      </c>
      <c r="AH620" s="1">
        <v>0</v>
      </c>
      <c r="AI620" s="1">
        <v>0</v>
      </c>
      <c r="AJ620" s="1">
        <v>0</v>
      </c>
      <c r="AK620" s="1">
        <v>0</v>
      </c>
      <c r="AL620" s="1">
        <v>0</v>
      </c>
      <c r="AM620" s="1">
        <v>0</v>
      </c>
      <c r="AN620" s="1">
        <v>0</v>
      </c>
      <c r="AO620" s="1">
        <v>0</v>
      </c>
      <c r="AP620" s="1">
        <v>0</v>
      </c>
      <c r="AQ620" s="1">
        <v>0</v>
      </c>
      <c r="AR620" s="2">
        <v>0</v>
      </c>
      <c r="AS620" s="2">
        <v>0</v>
      </c>
      <c r="AT620" s="2">
        <v>0</v>
      </c>
      <c r="AU620" s="2">
        <v>0</v>
      </c>
      <c r="AV620" s="2">
        <v>0</v>
      </c>
      <c r="AW620" s="2">
        <v>0</v>
      </c>
      <c r="AX620" s="2">
        <v>0</v>
      </c>
      <c r="AY620" s="2">
        <v>0</v>
      </c>
      <c r="AZ620" s="2">
        <v>0</v>
      </c>
      <c r="BA620" s="2">
        <v>0</v>
      </c>
      <c r="BB620" s="2">
        <v>0</v>
      </c>
      <c r="BC620" s="2">
        <v>0</v>
      </c>
      <c r="BD620" s="1">
        <v>6498</v>
      </c>
      <c r="BE620" s="1">
        <v>4380</v>
      </c>
      <c r="BF620" s="1">
        <v>6012</v>
      </c>
      <c r="BG620" s="1">
        <v>4479</v>
      </c>
      <c r="BH620" s="1">
        <v>2740</v>
      </c>
      <c r="BI620" s="1">
        <v>2388</v>
      </c>
      <c r="BJ620" s="1">
        <v>1676</v>
      </c>
      <c r="BK620" s="1">
        <v>1785</v>
      </c>
      <c r="BL620" s="1">
        <v>2289</v>
      </c>
      <c r="BM620" s="1">
        <v>4218</v>
      </c>
      <c r="BN620" s="1">
        <v>3858</v>
      </c>
      <c r="BO620" s="1">
        <v>1451</v>
      </c>
      <c r="BP620" s="1">
        <v>6498</v>
      </c>
      <c r="BQ620" s="1">
        <v>4380</v>
      </c>
      <c r="BR620" s="1">
        <v>6012</v>
      </c>
      <c r="BS620" s="1">
        <v>4479</v>
      </c>
      <c r="BT620" s="1">
        <v>2740</v>
      </c>
      <c r="BU620" s="1">
        <v>2388</v>
      </c>
      <c r="BV620" s="1">
        <v>1676</v>
      </c>
      <c r="BW620" s="1">
        <v>1785</v>
      </c>
      <c r="BX620" s="1">
        <v>2289</v>
      </c>
      <c r="BY620" s="1">
        <v>4218</v>
      </c>
      <c r="BZ620" s="1">
        <v>3858</v>
      </c>
      <c r="CA620" s="1">
        <v>1451</v>
      </c>
      <c r="CB620" s="1">
        <v>713.79</v>
      </c>
      <c r="CC620" s="1">
        <v>481.14</v>
      </c>
      <c r="CD620" s="1">
        <v>660.33</v>
      </c>
      <c r="CE620" s="1">
        <v>492.03</v>
      </c>
      <c r="CF620" s="1">
        <v>300.95999999999998</v>
      </c>
      <c r="CG620" s="1">
        <v>262.35000000000002</v>
      </c>
      <c r="CH620" s="1">
        <v>184.14</v>
      </c>
      <c r="CI620" s="1">
        <v>196.02</v>
      </c>
      <c r="CJ620" s="1">
        <v>251.46</v>
      </c>
      <c r="CK620" s="1">
        <v>463.32</v>
      </c>
      <c r="CL620" s="1">
        <v>423.72</v>
      </c>
      <c r="CM620" s="1">
        <v>159.38999999999999</v>
      </c>
      <c r="CN620" s="1">
        <v>0</v>
      </c>
      <c r="CO620" s="1">
        <v>0</v>
      </c>
      <c r="CP620" s="1">
        <v>41774</v>
      </c>
      <c r="CQ620" s="1">
        <v>41774</v>
      </c>
      <c r="CR620" s="1">
        <v>4588.6499999999996</v>
      </c>
      <c r="CS620">
        <v>2018</v>
      </c>
      <c r="CT620">
        <v>9103.7669031196547</v>
      </c>
      <c r="CV620">
        <v>0</v>
      </c>
      <c r="CW620">
        <v>0</v>
      </c>
    </row>
    <row r="621" spans="1:101">
      <c r="A621" s="100">
        <v>58026</v>
      </c>
      <c r="B621" t="s">
        <v>108</v>
      </c>
      <c r="C621" t="s">
        <v>109</v>
      </c>
      <c r="D621" t="s">
        <v>765</v>
      </c>
      <c r="E621" t="s">
        <v>766</v>
      </c>
      <c r="F621">
        <v>57402</v>
      </c>
      <c r="G621" s="103" t="s">
        <v>174</v>
      </c>
      <c r="H621" t="s">
        <v>113</v>
      </c>
      <c r="I621" t="s">
        <v>114</v>
      </c>
      <c r="J621" t="s">
        <v>8</v>
      </c>
      <c r="K621">
        <v>22</v>
      </c>
      <c r="L621">
        <v>2</v>
      </c>
      <c r="M621" t="s">
        <v>115</v>
      </c>
      <c r="N621" t="s">
        <v>439</v>
      </c>
      <c r="O621" t="s">
        <v>440</v>
      </c>
      <c r="P621" t="s">
        <v>440</v>
      </c>
      <c r="Q621" t="s">
        <v>118</v>
      </c>
      <c r="R621" t="s">
        <v>142</v>
      </c>
      <c r="S621" t="s">
        <v>8</v>
      </c>
      <c r="T621" s="1">
        <v>0</v>
      </c>
      <c r="U621" s="1">
        <v>0</v>
      </c>
      <c r="V621" s="1">
        <v>0</v>
      </c>
      <c r="W621" s="1">
        <v>0</v>
      </c>
      <c r="X621" s="1">
        <v>0</v>
      </c>
      <c r="Y621" s="1">
        <v>0</v>
      </c>
      <c r="Z621" s="1">
        <v>0</v>
      </c>
      <c r="AA621" s="1">
        <v>0</v>
      </c>
      <c r="AB621" s="1">
        <v>0</v>
      </c>
      <c r="AC621" s="1">
        <v>0</v>
      </c>
      <c r="AD621" s="1">
        <v>0</v>
      </c>
      <c r="AE621" s="1">
        <v>0</v>
      </c>
      <c r="AF621" s="1">
        <v>0</v>
      </c>
      <c r="AG621" s="1">
        <v>0</v>
      </c>
      <c r="AH621" s="1">
        <v>0</v>
      </c>
      <c r="AI621" s="1">
        <v>0</v>
      </c>
      <c r="AJ621" s="1">
        <v>0</v>
      </c>
      <c r="AK621" s="1">
        <v>0</v>
      </c>
      <c r="AL621" s="1">
        <v>0</v>
      </c>
      <c r="AM621" s="1">
        <v>0</v>
      </c>
      <c r="AN621" s="1">
        <v>0</v>
      </c>
      <c r="AO621" s="1">
        <v>0</v>
      </c>
      <c r="AP621" s="1">
        <v>0</v>
      </c>
      <c r="AQ621" s="1">
        <v>0</v>
      </c>
      <c r="AR621" s="2">
        <v>0</v>
      </c>
      <c r="AS621" s="2">
        <v>0</v>
      </c>
      <c r="AT621" s="2">
        <v>0</v>
      </c>
      <c r="AU621" s="2">
        <v>0</v>
      </c>
      <c r="AV621" s="2">
        <v>0</v>
      </c>
      <c r="AW621" s="2">
        <v>0</v>
      </c>
      <c r="AX621" s="2">
        <v>0</v>
      </c>
      <c r="AY621" s="2">
        <v>0</v>
      </c>
      <c r="AZ621" s="2">
        <v>0</v>
      </c>
      <c r="BA621" s="2">
        <v>0</v>
      </c>
      <c r="BB621" s="2">
        <v>0</v>
      </c>
      <c r="BC621" s="2">
        <v>0</v>
      </c>
      <c r="BD621" s="1">
        <v>60824</v>
      </c>
      <c r="BE621" s="1">
        <v>50242</v>
      </c>
      <c r="BF621" s="1">
        <v>61882</v>
      </c>
      <c r="BG621" s="1">
        <v>43759</v>
      </c>
      <c r="BH621" s="1">
        <v>39349</v>
      </c>
      <c r="BI621" s="1">
        <v>33793</v>
      </c>
      <c r="BJ621" s="1">
        <v>28495</v>
      </c>
      <c r="BK621" s="1">
        <v>23785</v>
      </c>
      <c r="BL621" s="1">
        <v>30472</v>
      </c>
      <c r="BM621" s="1">
        <v>56019</v>
      </c>
      <c r="BN621" s="1">
        <v>53737</v>
      </c>
      <c r="BO621" s="1">
        <v>55925</v>
      </c>
      <c r="BP621" s="1">
        <v>60824</v>
      </c>
      <c r="BQ621" s="1">
        <v>50242</v>
      </c>
      <c r="BR621" s="1">
        <v>61882</v>
      </c>
      <c r="BS621" s="1">
        <v>43759</v>
      </c>
      <c r="BT621" s="1">
        <v>39349</v>
      </c>
      <c r="BU621" s="1">
        <v>33793</v>
      </c>
      <c r="BV621" s="1">
        <v>28495</v>
      </c>
      <c r="BW621" s="1">
        <v>23785</v>
      </c>
      <c r="BX621" s="1">
        <v>30472</v>
      </c>
      <c r="BY621" s="1">
        <v>56019</v>
      </c>
      <c r="BZ621" s="1">
        <v>53737</v>
      </c>
      <c r="CA621" s="1">
        <v>55925</v>
      </c>
      <c r="CB621" s="1">
        <v>6681.0590000000002</v>
      </c>
      <c r="CC621" s="1">
        <v>5518.7219999999998</v>
      </c>
      <c r="CD621" s="1">
        <v>6797.21</v>
      </c>
      <c r="CE621" s="1">
        <v>4806.5519999999997</v>
      </c>
      <c r="CF621" s="1">
        <v>4322.1629999999996</v>
      </c>
      <c r="CG621" s="1">
        <v>3711.9110000000001</v>
      </c>
      <c r="CH621" s="1">
        <v>3129.9580000000001</v>
      </c>
      <c r="CI621" s="1">
        <v>2612.5859999999998</v>
      </c>
      <c r="CJ621" s="1">
        <v>3347.0529999999999</v>
      </c>
      <c r="CK621" s="1">
        <v>6153.2489999999998</v>
      </c>
      <c r="CL621" s="1">
        <v>5902.5780000000004</v>
      </c>
      <c r="CM621" s="1">
        <v>6142.9589999999998</v>
      </c>
      <c r="CN621" s="1">
        <v>0</v>
      </c>
      <c r="CO621" s="1">
        <v>0</v>
      </c>
      <c r="CP621" s="1">
        <v>538282</v>
      </c>
      <c r="CQ621" s="1">
        <v>538282</v>
      </c>
      <c r="CR621" s="1">
        <v>59126</v>
      </c>
      <c r="CS621">
        <v>2018</v>
      </c>
      <c r="CT621">
        <v>9103.9813280113649</v>
      </c>
      <c r="CV621">
        <v>0</v>
      </c>
      <c r="CW621">
        <v>0</v>
      </c>
    </row>
    <row r="622" spans="1:101">
      <c r="A622" s="100">
        <v>58032</v>
      </c>
      <c r="B622" t="s">
        <v>108</v>
      </c>
      <c r="C622" t="s">
        <v>109</v>
      </c>
      <c r="D622" t="s">
        <v>767</v>
      </c>
      <c r="E622" t="s">
        <v>762</v>
      </c>
      <c r="F622">
        <v>57365</v>
      </c>
      <c r="G622" s="103" t="s">
        <v>112</v>
      </c>
      <c r="H622" t="s">
        <v>113</v>
      </c>
      <c r="I622" t="s">
        <v>114</v>
      </c>
      <c r="J622" t="s">
        <v>8</v>
      </c>
      <c r="K622">
        <v>22</v>
      </c>
      <c r="L622">
        <v>2</v>
      </c>
      <c r="M622" t="s">
        <v>115</v>
      </c>
      <c r="N622" t="s">
        <v>456</v>
      </c>
      <c r="O622" t="s">
        <v>457</v>
      </c>
      <c r="P622" t="s">
        <v>457</v>
      </c>
      <c r="Q622" t="s">
        <v>118</v>
      </c>
      <c r="R622" t="s">
        <v>142</v>
      </c>
      <c r="S622" t="s">
        <v>8</v>
      </c>
      <c r="T622" s="1">
        <v>0</v>
      </c>
      <c r="U622" s="1">
        <v>0</v>
      </c>
      <c r="V622" s="1">
        <v>0</v>
      </c>
      <c r="W622" s="1">
        <v>0</v>
      </c>
      <c r="X622" s="1">
        <v>0</v>
      </c>
      <c r="Y622" s="1">
        <v>0</v>
      </c>
      <c r="Z622" s="1">
        <v>0</v>
      </c>
      <c r="AA622" s="1">
        <v>0</v>
      </c>
      <c r="AB622" s="1">
        <v>0</v>
      </c>
      <c r="AC622" s="1">
        <v>0</v>
      </c>
      <c r="AD622" s="1">
        <v>0</v>
      </c>
      <c r="AE622" s="1">
        <v>0</v>
      </c>
      <c r="AF622" s="1">
        <v>0</v>
      </c>
      <c r="AG622" s="1">
        <v>0</v>
      </c>
      <c r="AH622" s="1">
        <v>0</v>
      </c>
      <c r="AI622" s="1">
        <v>0</v>
      </c>
      <c r="AJ622" s="1">
        <v>0</v>
      </c>
      <c r="AK622" s="1">
        <v>0</v>
      </c>
      <c r="AL622" s="1">
        <v>0</v>
      </c>
      <c r="AM622" s="1">
        <v>0</v>
      </c>
      <c r="AN622" s="1">
        <v>0</v>
      </c>
      <c r="AO622" s="1">
        <v>0</v>
      </c>
      <c r="AP622" s="1">
        <v>0</v>
      </c>
      <c r="AQ622" s="1">
        <v>0</v>
      </c>
      <c r="AR622" s="2">
        <v>0</v>
      </c>
      <c r="AS622" s="2">
        <v>0</v>
      </c>
      <c r="AT622" s="2">
        <v>0</v>
      </c>
      <c r="AU622" s="2">
        <v>0</v>
      </c>
      <c r="AV622" s="2">
        <v>0</v>
      </c>
      <c r="AW622" s="2">
        <v>0</v>
      </c>
      <c r="AX622" s="2">
        <v>0</v>
      </c>
      <c r="AY622" s="2">
        <v>0</v>
      </c>
      <c r="AZ622" s="2">
        <v>0</v>
      </c>
      <c r="BA622" s="2">
        <v>0</v>
      </c>
      <c r="BB622" s="2">
        <v>0</v>
      </c>
      <c r="BC622" s="2">
        <v>0</v>
      </c>
      <c r="BD622" s="1">
        <v>1452</v>
      </c>
      <c r="BE622" s="1">
        <v>1590</v>
      </c>
      <c r="BF622" s="1">
        <v>2562</v>
      </c>
      <c r="BG622" s="1">
        <v>2860</v>
      </c>
      <c r="BH622" s="1">
        <v>3604</v>
      </c>
      <c r="BI622" s="1">
        <v>3514</v>
      </c>
      <c r="BJ622" s="1">
        <v>4129</v>
      </c>
      <c r="BK622" s="1">
        <v>3337</v>
      </c>
      <c r="BL622" s="1">
        <v>2065</v>
      </c>
      <c r="BM622" s="1">
        <v>1980</v>
      </c>
      <c r="BN622" s="1">
        <v>1183</v>
      </c>
      <c r="BO622" s="1">
        <v>1640</v>
      </c>
      <c r="BP622" s="1">
        <v>1452</v>
      </c>
      <c r="BQ622" s="1">
        <v>1590</v>
      </c>
      <c r="BR622" s="1">
        <v>2562</v>
      </c>
      <c r="BS622" s="1">
        <v>2860</v>
      </c>
      <c r="BT622" s="1">
        <v>3604</v>
      </c>
      <c r="BU622" s="1">
        <v>3514</v>
      </c>
      <c r="BV622" s="1">
        <v>4129</v>
      </c>
      <c r="BW622" s="1">
        <v>3337</v>
      </c>
      <c r="BX622" s="1">
        <v>2065</v>
      </c>
      <c r="BY622" s="1">
        <v>1980</v>
      </c>
      <c r="BZ622" s="1">
        <v>1183</v>
      </c>
      <c r="CA622" s="1">
        <v>1640</v>
      </c>
      <c r="CB622" s="1">
        <v>159.518</v>
      </c>
      <c r="CC622" s="1">
        <v>174.636</v>
      </c>
      <c r="CD622" s="1">
        <v>281.39299999999997</v>
      </c>
      <c r="CE622" s="1">
        <v>314.09800000000001</v>
      </c>
      <c r="CF622" s="1">
        <v>395.863</v>
      </c>
      <c r="CG622" s="1">
        <v>385.98899999999998</v>
      </c>
      <c r="CH622" s="1">
        <v>453.56099999999998</v>
      </c>
      <c r="CI622" s="1">
        <v>366.55099999999999</v>
      </c>
      <c r="CJ622" s="1">
        <v>226.78</v>
      </c>
      <c r="CK622" s="1">
        <v>217.524</v>
      </c>
      <c r="CL622" s="1">
        <v>129.89699999999999</v>
      </c>
      <c r="CM622" s="1">
        <v>180.19</v>
      </c>
      <c r="CN622" s="1">
        <v>0</v>
      </c>
      <c r="CO622" s="1">
        <v>0</v>
      </c>
      <c r="CP622" s="1">
        <v>29916</v>
      </c>
      <c r="CQ622" s="1">
        <v>29916</v>
      </c>
      <c r="CR622" s="1">
        <v>3286</v>
      </c>
      <c r="CS622">
        <v>2018</v>
      </c>
      <c r="CT622">
        <v>9104.0779062690199</v>
      </c>
      <c r="CV622">
        <v>0</v>
      </c>
      <c r="CW622">
        <v>0</v>
      </c>
    </row>
    <row r="623" spans="1:101">
      <c r="A623" s="100">
        <v>58035</v>
      </c>
      <c r="B623" t="s">
        <v>108</v>
      </c>
      <c r="C623" t="s">
        <v>109</v>
      </c>
      <c r="D623" t="s">
        <v>768</v>
      </c>
      <c r="E623" t="s">
        <v>769</v>
      </c>
      <c r="F623">
        <v>57406</v>
      </c>
      <c r="G623" s="103" t="s">
        <v>137</v>
      </c>
      <c r="H623" t="s">
        <v>113</v>
      </c>
      <c r="I623" t="s">
        <v>114</v>
      </c>
      <c r="J623" t="s">
        <v>8</v>
      </c>
      <c r="K623">
        <v>22</v>
      </c>
      <c r="L623">
        <v>2</v>
      </c>
      <c r="M623" t="s">
        <v>115</v>
      </c>
      <c r="N623" t="s">
        <v>770</v>
      </c>
      <c r="O623" t="s">
        <v>440</v>
      </c>
      <c r="P623" t="s">
        <v>440</v>
      </c>
      <c r="Q623" t="s">
        <v>118</v>
      </c>
      <c r="R623" t="s">
        <v>119</v>
      </c>
      <c r="S623" t="s">
        <v>8</v>
      </c>
      <c r="T623" s="1">
        <v>0</v>
      </c>
      <c r="U623" s="1">
        <v>0</v>
      </c>
      <c r="V623" s="1">
        <v>0</v>
      </c>
      <c r="W623" s="1">
        <v>0</v>
      </c>
      <c r="X623" s="1">
        <v>0</v>
      </c>
      <c r="Y623" s="1">
        <v>0</v>
      </c>
      <c r="Z623" s="1">
        <v>0</v>
      </c>
      <c r="AA623" s="1">
        <v>0</v>
      </c>
      <c r="AB623" s="1">
        <v>0</v>
      </c>
      <c r="AC623" s="1">
        <v>0</v>
      </c>
      <c r="AD623" s="1">
        <v>0</v>
      </c>
      <c r="AE623" s="1">
        <v>0</v>
      </c>
      <c r="AF623" s="1">
        <v>0</v>
      </c>
      <c r="AG623" s="1">
        <v>0</v>
      </c>
      <c r="AH623" s="1">
        <v>0</v>
      </c>
      <c r="AI623" s="1">
        <v>0</v>
      </c>
      <c r="AJ623" s="1">
        <v>0</v>
      </c>
      <c r="AK623" s="1">
        <v>0</v>
      </c>
      <c r="AL623" s="1">
        <v>0</v>
      </c>
      <c r="AM623" s="1">
        <v>0</v>
      </c>
      <c r="AN623" s="1">
        <v>0</v>
      </c>
      <c r="AO623" s="1">
        <v>0</v>
      </c>
      <c r="AP623" s="1">
        <v>0</v>
      </c>
      <c r="AQ623" s="1">
        <v>0</v>
      </c>
      <c r="AR623" s="2">
        <v>0</v>
      </c>
      <c r="AS623" s="2">
        <v>0</v>
      </c>
      <c r="AT623" s="2">
        <v>0</v>
      </c>
      <c r="AU623" s="2">
        <v>0</v>
      </c>
      <c r="AV623" s="2">
        <v>0</v>
      </c>
      <c r="AW623" s="2">
        <v>0</v>
      </c>
      <c r="AX623" s="2">
        <v>0</v>
      </c>
      <c r="AY623" s="2">
        <v>0</v>
      </c>
      <c r="AZ623" s="2">
        <v>0</v>
      </c>
      <c r="BA623" s="2">
        <v>0</v>
      </c>
      <c r="BB623" s="2">
        <v>0</v>
      </c>
      <c r="BC623" s="2">
        <v>0</v>
      </c>
      <c r="BD623" s="1">
        <v>114665</v>
      </c>
      <c r="BE623" s="1">
        <v>103403</v>
      </c>
      <c r="BF623" s="1">
        <v>110923</v>
      </c>
      <c r="BG623" s="1">
        <v>97986</v>
      </c>
      <c r="BH623" s="1">
        <v>72204</v>
      </c>
      <c r="BI623" s="1">
        <v>66723</v>
      </c>
      <c r="BJ623" s="1">
        <v>66414</v>
      </c>
      <c r="BK623" s="1">
        <v>59604</v>
      </c>
      <c r="BL623" s="1">
        <v>68362</v>
      </c>
      <c r="BM623" s="1">
        <v>103248</v>
      </c>
      <c r="BN623" s="1">
        <v>100135</v>
      </c>
      <c r="BO623" s="1">
        <v>104796</v>
      </c>
      <c r="BP623" s="1">
        <v>114665</v>
      </c>
      <c r="BQ623" s="1">
        <v>103403</v>
      </c>
      <c r="BR623" s="1">
        <v>110923</v>
      </c>
      <c r="BS623" s="1">
        <v>97986</v>
      </c>
      <c r="BT623" s="1">
        <v>72204</v>
      </c>
      <c r="BU623" s="1">
        <v>66723</v>
      </c>
      <c r="BV623" s="1">
        <v>66414</v>
      </c>
      <c r="BW623" s="1">
        <v>59604</v>
      </c>
      <c r="BX623" s="1">
        <v>68362</v>
      </c>
      <c r="BY623" s="1">
        <v>103248</v>
      </c>
      <c r="BZ623" s="1">
        <v>100135</v>
      </c>
      <c r="CA623" s="1">
        <v>104796</v>
      </c>
      <c r="CB623" s="1">
        <v>12595</v>
      </c>
      <c r="CC623" s="1">
        <v>11358</v>
      </c>
      <c r="CD623" s="1">
        <v>12184</v>
      </c>
      <c r="CE623" s="1">
        <v>10763</v>
      </c>
      <c r="CF623" s="1">
        <v>7931</v>
      </c>
      <c r="CG623" s="1">
        <v>7329</v>
      </c>
      <c r="CH623" s="1">
        <v>7295</v>
      </c>
      <c r="CI623" s="1">
        <v>6547</v>
      </c>
      <c r="CJ623" s="1">
        <v>7509</v>
      </c>
      <c r="CK623" s="1">
        <v>11341</v>
      </c>
      <c r="CL623" s="1">
        <v>10999</v>
      </c>
      <c r="CM623" s="1">
        <v>11511</v>
      </c>
      <c r="CN623" s="1">
        <v>0</v>
      </c>
      <c r="CO623" s="1">
        <v>0</v>
      </c>
      <c r="CP623" s="1">
        <v>1068463</v>
      </c>
      <c r="CQ623" s="1">
        <v>1068463</v>
      </c>
      <c r="CR623" s="1">
        <v>117362</v>
      </c>
      <c r="CS623">
        <v>2018</v>
      </c>
      <c r="CT623">
        <v>9103.9944786217002</v>
      </c>
      <c r="CV623">
        <v>0</v>
      </c>
      <c r="CW623">
        <v>0</v>
      </c>
    </row>
    <row r="624" spans="1:101">
      <c r="A624" s="100">
        <v>58065</v>
      </c>
      <c r="B624" t="s">
        <v>108</v>
      </c>
      <c r="C624" t="s">
        <v>109</v>
      </c>
      <c r="D624" t="s">
        <v>773</v>
      </c>
      <c r="E624" t="s">
        <v>774</v>
      </c>
      <c r="F624">
        <v>57443</v>
      </c>
      <c r="G624" s="103" t="s">
        <v>112</v>
      </c>
      <c r="H624" t="s">
        <v>113</v>
      </c>
      <c r="I624" t="s">
        <v>114</v>
      </c>
      <c r="J624" t="s">
        <v>8</v>
      </c>
      <c r="K624">
        <v>22</v>
      </c>
      <c r="L624">
        <v>2</v>
      </c>
      <c r="M624" t="s">
        <v>115</v>
      </c>
      <c r="N624" t="s">
        <v>439</v>
      </c>
      <c r="O624" t="s">
        <v>440</v>
      </c>
      <c r="P624" t="s">
        <v>440</v>
      </c>
      <c r="Q624" t="s">
        <v>118</v>
      </c>
      <c r="R624" t="s">
        <v>142</v>
      </c>
      <c r="S624" t="s">
        <v>8</v>
      </c>
      <c r="T624" s="1">
        <v>0</v>
      </c>
      <c r="U624" s="1">
        <v>0</v>
      </c>
      <c r="V624" s="1">
        <v>0</v>
      </c>
      <c r="W624" s="1">
        <v>0</v>
      </c>
      <c r="X624" s="1">
        <v>0</v>
      </c>
      <c r="Y624" s="1">
        <v>0</v>
      </c>
      <c r="Z624" s="1">
        <v>0</v>
      </c>
      <c r="AA624" s="1">
        <v>0</v>
      </c>
      <c r="AB624" s="1">
        <v>0</v>
      </c>
      <c r="AC624" s="1">
        <v>0</v>
      </c>
      <c r="AD624" s="1">
        <v>0</v>
      </c>
      <c r="AE624" s="1">
        <v>0</v>
      </c>
      <c r="AF624" s="1">
        <v>0</v>
      </c>
      <c r="AG624" s="1">
        <v>0</v>
      </c>
      <c r="AH624" s="1">
        <v>0</v>
      </c>
      <c r="AI624" s="1">
        <v>0</v>
      </c>
      <c r="AJ624" s="1">
        <v>0</v>
      </c>
      <c r="AK624" s="1">
        <v>0</v>
      </c>
      <c r="AL624" s="1">
        <v>0</v>
      </c>
      <c r="AM624" s="1">
        <v>0</v>
      </c>
      <c r="AN624" s="1">
        <v>0</v>
      </c>
      <c r="AO624" s="1">
        <v>0</v>
      </c>
      <c r="AP624" s="1">
        <v>0</v>
      </c>
      <c r="AQ624" s="1">
        <v>0</v>
      </c>
      <c r="AR624" s="2">
        <v>0</v>
      </c>
      <c r="AS624" s="2">
        <v>0</v>
      </c>
      <c r="AT624" s="2">
        <v>0</v>
      </c>
      <c r="AU624" s="2">
        <v>0</v>
      </c>
      <c r="AV624" s="2">
        <v>0</v>
      </c>
      <c r="AW624" s="2">
        <v>0</v>
      </c>
      <c r="AX624" s="2">
        <v>0</v>
      </c>
      <c r="AY624" s="2">
        <v>0</v>
      </c>
      <c r="AZ624" s="2">
        <v>0</v>
      </c>
      <c r="BA624" s="2">
        <v>0</v>
      </c>
      <c r="BB624" s="2">
        <v>0</v>
      </c>
      <c r="BC624" s="2">
        <v>0</v>
      </c>
      <c r="BD624" s="1">
        <v>1341</v>
      </c>
      <c r="BE624" s="1">
        <v>933</v>
      </c>
      <c r="BF624" s="1">
        <v>1435</v>
      </c>
      <c r="BG624" s="1">
        <v>1239</v>
      </c>
      <c r="BH624" s="1">
        <v>755</v>
      </c>
      <c r="BI624" s="1">
        <v>725</v>
      </c>
      <c r="BJ624" s="1">
        <v>606</v>
      </c>
      <c r="BK624" s="1">
        <v>596</v>
      </c>
      <c r="BL624" s="1">
        <v>618</v>
      </c>
      <c r="BM624" s="1">
        <v>1132</v>
      </c>
      <c r="BN624" s="1">
        <v>1246</v>
      </c>
      <c r="BO624" s="1">
        <v>881</v>
      </c>
      <c r="BP624" s="1">
        <v>1341</v>
      </c>
      <c r="BQ624" s="1">
        <v>933</v>
      </c>
      <c r="BR624" s="1">
        <v>1435</v>
      </c>
      <c r="BS624" s="1">
        <v>1239</v>
      </c>
      <c r="BT624" s="1">
        <v>755</v>
      </c>
      <c r="BU624" s="1">
        <v>725</v>
      </c>
      <c r="BV624" s="1">
        <v>606</v>
      </c>
      <c r="BW624" s="1">
        <v>596</v>
      </c>
      <c r="BX624" s="1">
        <v>618</v>
      </c>
      <c r="BY624" s="1">
        <v>1132</v>
      </c>
      <c r="BZ624" s="1">
        <v>1246</v>
      </c>
      <c r="CA624" s="1">
        <v>881</v>
      </c>
      <c r="CB624" s="1">
        <v>147.26400000000001</v>
      </c>
      <c r="CC624" s="1">
        <v>102.48699999999999</v>
      </c>
      <c r="CD624" s="1">
        <v>157.66800000000001</v>
      </c>
      <c r="CE624" s="1">
        <v>136.07300000000001</v>
      </c>
      <c r="CF624" s="1">
        <v>82.924000000000007</v>
      </c>
      <c r="CG624" s="1">
        <v>79.673000000000002</v>
      </c>
      <c r="CH624" s="1">
        <v>66.563000000000002</v>
      </c>
      <c r="CI624" s="1">
        <v>65.495999999999995</v>
      </c>
      <c r="CJ624" s="1">
        <v>67.935000000000002</v>
      </c>
      <c r="CK624" s="1">
        <v>124.336</v>
      </c>
      <c r="CL624" s="1">
        <v>136.83600000000001</v>
      </c>
      <c r="CM624" s="1">
        <v>96.745000000000005</v>
      </c>
      <c r="CN624" s="1">
        <v>0</v>
      </c>
      <c r="CO624" s="1">
        <v>0</v>
      </c>
      <c r="CP624" s="1">
        <v>11507</v>
      </c>
      <c r="CQ624" s="1">
        <v>11507</v>
      </c>
      <c r="CR624" s="1">
        <v>1264</v>
      </c>
      <c r="CS624">
        <v>2018</v>
      </c>
      <c r="CT624">
        <v>9103.6392405063289</v>
      </c>
      <c r="CV624">
        <v>0</v>
      </c>
      <c r="CW624">
        <v>0</v>
      </c>
    </row>
    <row r="625" spans="1:101">
      <c r="A625" s="100">
        <v>58097</v>
      </c>
      <c r="B625" t="s">
        <v>108</v>
      </c>
      <c r="C625" t="s">
        <v>109</v>
      </c>
      <c r="D625" t="s">
        <v>775</v>
      </c>
      <c r="E625" t="s">
        <v>776</v>
      </c>
      <c r="F625">
        <v>58465</v>
      </c>
      <c r="G625" s="103" t="s">
        <v>112</v>
      </c>
      <c r="H625" t="s">
        <v>113</v>
      </c>
      <c r="I625" t="s">
        <v>114</v>
      </c>
      <c r="J625" t="s">
        <v>8</v>
      </c>
      <c r="K625">
        <v>22</v>
      </c>
      <c r="L625">
        <v>2</v>
      </c>
      <c r="M625" t="s">
        <v>115</v>
      </c>
      <c r="N625" t="s">
        <v>456</v>
      </c>
      <c r="O625" t="s">
        <v>457</v>
      </c>
      <c r="P625" t="s">
        <v>457</v>
      </c>
      <c r="Q625" t="s">
        <v>118</v>
      </c>
      <c r="R625" t="s">
        <v>142</v>
      </c>
      <c r="S625" t="s">
        <v>8</v>
      </c>
      <c r="T625" s="1">
        <v>0</v>
      </c>
      <c r="U625" s="1">
        <v>0</v>
      </c>
      <c r="V625" s="1">
        <v>0</v>
      </c>
      <c r="W625" s="1">
        <v>0</v>
      </c>
      <c r="X625" s="1">
        <v>0</v>
      </c>
      <c r="Y625" s="1">
        <v>0</v>
      </c>
      <c r="Z625" s="1">
        <v>0</v>
      </c>
      <c r="AA625" s="1">
        <v>0</v>
      </c>
      <c r="AB625" s="1">
        <v>0</v>
      </c>
      <c r="AC625" s="1">
        <v>0</v>
      </c>
      <c r="AD625" s="1">
        <v>0</v>
      </c>
      <c r="AE625" s="1">
        <v>0</v>
      </c>
      <c r="AF625" s="1">
        <v>0</v>
      </c>
      <c r="AG625" s="1">
        <v>0</v>
      </c>
      <c r="AH625" s="1">
        <v>0</v>
      </c>
      <c r="AI625" s="1">
        <v>0</v>
      </c>
      <c r="AJ625" s="1">
        <v>0</v>
      </c>
      <c r="AK625" s="1">
        <v>0</v>
      </c>
      <c r="AL625" s="1">
        <v>0</v>
      </c>
      <c r="AM625" s="1">
        <v>0</v>
      </c>
      <c r="AN625" s="1">
        <v>0</v>
      </c>
      <c r="AO625" s="1">
        <v>0</v>
      </c>
      <c r="AP625" s="1">
        <v>0</v>
      </c>
      <c r="AQ625" s="1">
        <v>0</v>
      </c>
      <c r="AR625" s="2">
        <v>0</v>
      </c>
      <c r="AS625" s="2">
        <v>0</v>
      </c>
      <c r="AT625" s="2">
        <v>0</v>
      </c>
      <c r="AU625" s="2">
        <v>0</v>
      </c>
      <c r="AV625" s="2">
        <v>0</v>
      </c>
      <c r="AW625" s="2">
        <v>0</v>
      </c>
      <c r="AX625" s="2">
        <v>0</v>
      </c>
      <c r="AY625" s="2">
        <v>0</v>
      </c>
      <c r="AZ625" s="2">
        <v>0</v>
      </c>
      <c r="BA625" s="2">
        <v>0</v>
      </c>
      <c r="BB625" s="2">
        <v>0</v>
      </c>
      <c r="BC625" s="2">
        <v>0</v>
      </c>
      <c r="BD625" s="1">
        <v>2256</v>
      </c>
      <c r="BE625" s="1">
        <v>2470</v>
      </c>
      <c r="BF625" s="1">
        <v>3979</v>
      </c>
      <c r="BG625" s="1">
        <v>4442</v>
      </c>
      <c r="BH625" s="1">
        <v>5598</v>
      </c>
      <c r="BI625" s="1">
        <v>5458</v>
      </c>
      <c r="BJ625" s="1">
        <v>6414</v>
      </c>
      <c r="BK625" s="1">
        <v>5183</v>
      </c>
      <c r="BL625" s="1">
        <v>3207</v>
      </c>
      <c r="BM625" s="1">
        <v>3076</v>
      </c>
      <c r="BN625" s="1">
        <v>1837</v>
      </c>
      <c r="BO625" s="1">
        <v>2548</v>
      </c>
      <c r="BP625" s="1">
        <v>2256</v>
      </c>
      <c r="BQ625" s="1">
        <v>2470</v>
      </c>
      <c r="BR625" s="1">
        <v>3979</v>
      </c>
      <c r="BS625" s="1">
        <v>4442</v>
      </c>
      <c r="BT625" s="1">
        <v>5598</v>
      </c>
      <c r="BU625" s="1">
        <v>5458</v>
      </c>
      <c r="BV625" s="1">
        <v>6414</v>
      </c>
      <c r="BW625" s="1">
        <v>5183</v>
      </c>
      <c r="BX625" s="1">
        <v>3207</v>
      </c>
      <c r="BY625" s="1">
        <v>3076</v>
      </c>
      <c r="BZ625" s="1">
        <v>1837</v>
      </c>
      <c r="CA625" s="1">
        <v>2548</v>
      </c>
      <c r="CB625" s="1">
        <v>247.77199999999999</v>
      </c>
      <c r="CC625" s="1">
        <v>271.255</v>
      </c>
      <c r="CD625" s="1">
        <v>437.07499999999999</v>
      </c>
      <c r="CE625" s="1">
        <v>487.875</v>
      </c>
      <c r="CF625" s="1">
        <v>614.87599999999998</v>
      </c>
      <c r="CG625" s="1">
        <v>599.54</v>
      </c>
      <c r="CH625" s="1">
        <v>704.49599999999998</v>
      </c>
      <c r="CI625" s="1">
        <v>569.34799999999996</v>
      </c>
      <c r="CJ625" s="1">
        <v>352.24799999999999</v>
      </c>
      <c r="CK625" s="1">
        <v>337.87</v>
      </c>
      <c r="CL625" s="1">
        <v>201.76400000000001</v>
      </c>
      <c r="CM625" s="1">
        <v>279.88099999999997</v>
      </c>
      <c r="CN625" s="1">
        <v>0</v>
      </c>
      <c r="CO625" s="1">
        <v>0</v>
      </c>
      <c r="CP625" s="1">
        <v>46468</v>
      </c>
      <c r="CQ625" s="1">
        <v>46468</v>
      </c>
      <c r="CR625" s="1">
        <v>5104</v>
      </c>
      <c r="CS625">
        <v>2018</v>
      </c>
      <c r="CT625">
        <v>9104.2319749216294</v>
      </c>
      <c r="CV625">
        <v>0</v>
      </c>
      <c r="CW625">
        <v>0</v>
      </c>
    </row>
    <row r="626" spans="1:101">
      <c r="A626" s="100">
        <v>58141</v>
      </c>
      <c r="B626" t="s">
        <v>108</v>
      </c>
      <c r="C626" t="s">
        <v>109</v>
      </c>
      <c r="D626" t="s">
        <v>779</v>
      </c>
      <c r="E626" t="s">
        <v>683</v>
      </c>
      <c r="F626">
        <v>15399</v>
      </c>
      <c r="G626" s="103" t="s">
        <v>189</v>
      </c>
      <c r="H626" t="s">
        <v>113</v>
      </c>
      <c r="I626" t="s">
        <v>114</v>
      </c>
      <c r="J626" t="s">
        <v>8</v>
      </c>
      <c r="K626">
        <v>22</v>
      </c>
      <c r="L626">
        <v>2</v>
      </c>
      <c r="M626" t="s">
        <v>115</v>
      </c>
      <c r="N626" t="s">
        <v>439</v>
      </c>
      <c r="O626" t="s">
        <v>440</v>
      </c>
      <c r="P626" t="s">
        <v>440</v>
      </c>
      <c r="Q626" t="s">
        <v>118</v>
      </c>
      <c r="R626" t="s">
        <v>142</v>
      </c>
      <c r="S626" t="s">
        <v>8</v>
      </c>
      <c r="T626" s="1">
        <v>0</v>
      </c>
      <c r="U626" s="1">
        <v>0</v>
      </c>
      <c r="V626" s="1">
        <v>0</v>
      </c>
      <c r="W626" s="1">
        <v>0</v>
      </c>
      <c r="X626" s="1">
        <v>0</v>
      </c>
      <c r="Y626" s="1">
        <v>0</v>
      </c>
      <c r="Z626" s="1">
        <v>0</v>
      </c>
      <c r="AA626" s="1">
        <v>0</v>
      </c>
      <c r="AB626" s="1">
        <v>0</v>
      </c>
      <c r="AC626" s="1">
        <v>0</v>
      </c>
      <c r="AD626" s="1">
        <v>0</v>
      </c>
      <c r="AE626" s="1">
        <v>0</v>
      </c>
      <c r="AF626" s="1">
        <v>0</v>
      </c>
      <c r="AG626" s="1">
        <v>0</v>
      </c>
      <c r="AH626" s="1">
        <v>0</v>
      </c>
      <c r="AI626" s="1">
        <v>0</v>
      </c>
      <c r="AJ626" s="1">
        <v>0</v>
      </c>
      <c r="AK626" s="1">
        <v>0</v>
      </c>
      <c r="AL626" s="1">
        <v>0</v>
      </c>
      <c r="AM626" s="1">
        <v>0</v>
      </c>
      <c r="AN626" s="1">
        <v>0</v>
      </c>
      <c r="AO626" s="1">
        <v>0</v>
      </c>
      <c r="AP626" s="1">
        <v>0</v>
      </c>
      <c r="AQ626" s="1">
        <v>0</v>
      </c>
      <c r="AR626" s="2">
        <v>0</v>
      </c>
      <c r="AS626" s="2">
        <v>0</v>
      </c>
      <c r="AT626" s="2">
        <v>0</v>
      </c>
      <c r="AU626" s="2">
        <v>0</v>
      </c>
      <c r="AV626" s="2">
        <v>0</v>
      </c>
      <c r="AW626" s="2">
        <v>0</v>
      </c>
      <c r="AX626" s="2">
        <v>0</v>
      </c>
      <c r="AY626" s="2">
        <v>0</v>
      </c>
      <c r="AZ626" s="2">
        <v>0</v>
      </c>
      <c r="BA626" s="2">
        <v>0</v>
      </c>
      <c r="BB626" s="2">
        <v>0</v>
      </c>
      <c r="BC626" s="2">
        <v>0</v>
      </c>
      <c r="BD626" s="1">
        <v>108260</v>
      </c>
      <c r="BE626" s="1">
        <v>89425</v>
      </c>
      <c r="BF626" s="1">
        <v>110142</v>
      </c>
      <c r="BG626" s="1">
        <v>77885</v>
      </c>
      <c r="BH626" s="1">
        <v>70036</v>
      </c>
      <c r="BI626" s="1">
        <v>60148</v>
      </c>
      <c r="BJ626" s="1">
        <v>50718</v>
      </c>
      <c r="BK626" s="1">
        <v>42334</v>
      </c>
      <c r="BL626" s="1">
        <v>54236</v>
      </c>
      <c r="BM626" s="1">
        <v>99707</v>
      </c>
      <c r="BN626" s="1">
        <v>95645</v>
      </c>
      <c r="BO626" s="1">
        <v>99540</v>
      </c>
      <c r="BP626" s="1">
        <v>108260</v>
      </c>
      <c r="BQ626" s="1">
        <v>89425</v>
      </c>
      <c r="BR626" s="1">
        <v>110142</v>
      </c>
      <c r="BS626" s="1">
        <v>77885</v>
      </c>
      <c r="BT626" s="1">
        <v>70036</v>
      </c>
      <c r="BU626" s="1">
        <v>60148</v>
      </c>
      <c r="BV626" s="1">
        <v>50718</v>
      </c>
      <c r="BW626" s="1">
        <v>42334</v>
      </c>
      <c r="BX626" s="1">
        <v>54236</v>
      </c>
      <c r="BY626" s="1">
        <v>99707</v>
      </c>
      <c r="BZ626" s="1">
        <v>95645</v>
      </c>
      <c r="CA626" s="1">
        <v>99540</v>
      </c>
      <c r="CB626" s="1">
        <v>11891.462</v>
      </c>
      <c r="CC626" s="1">
        <v>9822.6450000000004</v>
      </c>
      <c r="CD626" s="1">
        <v>12098.197</v>
      </c>
      <c r="CE626" s="1">
        <v>8555.0709999999999</v>
      </c>
      <c r="CF626" s="1">
        <v>7692.9179999999997</v>
      </c>
      <c r="CG626" s="1">
        <v>6606.7439999999997</v>
      </c>
      <c r="CH626" s="1">
        <v>5570.94</v>
      </c>
      <c r="CI626" s="1">
        <v>4650.0820000000003</v>
      </c>
      <c r="CJ626" s="1">
        <v>5957.3419999999996</v>
      </c>
      <c r="CK626" s="1">
        <v>10952.026</v>
      </c>
      <c r="CL626" s="1">
        <v>10505.862999999999</v>
      </c>
      <c r="CM626" s="1">
        <v>10933.71</v>
      </c>
      <c r="CN626" s="1">
        <v>0</v>
      </c>
      <c r="CO626" s="1">
        <v>0</v>
      </c>
      <c r="CP626" s="1">
        <v>958076</v>
      </c>
      <c r="CQ626" s="1">
        <v>958076</v>
      </c>
      <c r="CR626" s="1">
        <v>105237</v>
      </c>
      <c r="CS626">
        <v>2018</v>
      </c>
      <c r="CT626">
        <v>9103.9843401085163</v>
      </c>
      <c r="CV626">
        <v>0</v>
      </c>
      <c r="CW626">
        <v>0</v>
      </c>
    </row>
    <row r="627" spans="1:101">
      <c r="A627" s="100">
        <v>58144</v>
      </c>
      <c r="B627" t="s">
        <v>108</v>
      </c>
      <c r="C627" t="s">
        <v>109</v>
      </c>
      <c r="D627" t="s">
        <v>780</v>
      </c>
      <c r="E627" t="s">
        <v>781</v>
      </c>
      <c r="F627">
        <v>62060</v>
      </c>
      <c r="G627" s="103" t="s">
        <v>273</v>
      </c>
      <c r="H627" t="s">
        <v>113</v>
      </c>
      <c r="I627" t="s">
        <v>114</v>
      </c>
      <c r="J627" t="s">
        <v>8</v>
      </c>
      <c r="K627">
        <v>22</v>
      </c>
      <c r="L627">
        <v>2</v>
      </c>
      <c r="M627" t="s">
        <v>115</v>
      </c>
      <c r="N627" t="s">
        <v>456</v>
      </c>
      <c r="O627" t="s">
        <v>457</v>
      </c>
      <c r="P627" t="s">
        <v>457</v>
      </c>
      <c r="Q627" t="s">
        <v>118</v>
      </c>
      <c r="R627" t="s">
        <v>142</v>
      </c>
      <c r="S627" t="s">
        <v>8</v>
      </c>
      <c r="T627" s="1">
        <v>0</v>
      </c>
      <c r="U627" s="1">
        <v>0</v>
      </c>
      <c r="V627" s="1">
        <v>0</v>
      </c>
      <c r="W627" s="1">
        <v>0</v>
      </c>
      <c r="X627" s="1">
        <v>0</v>
      </c>
      <c r="Y627" s="1">
        <v>0</v>
      </c>
      <c r="Z627" s="1">
        <v>0</v>
      </c>
      <c r="AA627" s="1">
        <v>0</v>
      </c>
      <c r="AB627" s="1">
        <v>0</v>
      </c>
      <c r="AC627" s="1">
        <v>0</v>
      </c>
      <c r="AD627" s="1">
        <v>0</v>
      </c>
      <c r="AE627" s="1">
        <v>0</v>
      </c>
      <c r="AF627" s="1">
        <v>0</v>
      </c>
      <c r="AG627" s="1">
        <v>0</v>
      </c>
      <c r="AH627" s="1">
        <v>0</v>
      </c>
      <c r="AI627" s="1">
        <v>0</v>
      </c>
      <c r="AJ627" s="1">
        <v>0</v>
      </c>
      <c r="AK627" s="1">
        <v>0</v>
      </c>
      <c r="AL627" s="1">
        <v>0</v>
      </c>
      <c r="AM627" s="1">
        <v>0</v>
      </c>
      <c r="AN627" s="1">
        <v>0</v>
      </c>
      <c r="AO627" s="1">
        <v>0</v>
      </c>
      <c r="AP627" s="1">
        <v>0</v>
      </c>
      <c r="AQ627" s="1">
        <v>0</v>
      </c>
      <c r="AR627" s="2">
        <v>0</v>
      </c>
      <c r="AS627" s="2">
        <v>0</v>
      </c>
      <c r="AT627" s="2">
        <v>0</v>
      </c>
      <c r="AU627" s="2">
        <v>0</v>
      </c>
      <c r="AV627" s="2">
        <v>0</v>
      </c>
      <c r="AW627" s="2">
        <v>0</v>
      </c>
      <c r="AX627" s="2">
        <v>0</v>
      </c>
      <c r="AY627" s="2">
        <v>0</v>
      </c>
      <c r="AZ627" s="2">
        <v>0</v>
      </c>
      <c r="BA627" s="2">
        <v>0</v>
      </c>
      <c r="BB627" s="2">
        <v>0</v>
      </c>
      <c r="BC627" s="2">
        <v>0</v>
      </c>
      <c r="BD627" s="1">
        <v>751</v>
      </c>
      <c r="BE627" s="1">
        <v>1216</v>
      </c>
      <c r="BF627" s="1">
        <v>1958</v>
      </c>
      <c r="BG627" s="1">
        <v>2156</v>
      </c>
      <c r="BH627" s="1">
        <v>2513</v>
      </c>
      <c r="BI627" s="1">
        <v>2543</v>
      </c>
      <c r="BJ627" s="1">
        <v>2339</v>
      </c>
      <c r="BK627" s="1">
        <v>1923</v>
      </c>
      <c r="BL627" s="1">
        <v>1337</v>
      </c>
      <c r="BM627" s="1">
        <v>1439</v>
      </c>
      <c r="BN627" s="1">
        <v>1048</v>
      </c>
      <c r="BO627" s="1">
        <v>1189</v>
      </c>
      <c r="BP627" s="1">
        <v>751</v>
      </c>
      <c r="BQ627" s="1">
        <v>1216</v>
      </c>
      <c r="BR627" s="1">
        <v>1958</v>
      </c>
      <c r="BS627" s="1">
        <v>2156</v>
      </c>
      <c r="BT627" s="1">
        <v>2513</v>
      </c>
      <c r="BU627" s="1">
        <v>2543</v>
      </c>
      <c r="BV627" s="1">
        <v>2339</v>
      </c>
      <c r="BW627" s="1">
        <v>1923</v>
      </c>
      <c r="BX627" s="1">
        <v>1337</v>
      </c>
      <c r="BY627" s="1">
        <v>1439</v>
      </c>
      <c r="BZ627" s="1">
        <v>1048</v>
      </c>
      <c r="CA627" s="1">
        <v>1189</v>
      </c>
      <c r="CB627" s="1">
        <v>82.438000000000002</v>
      </c>
      <c r="CC627" s="1">
        <v>133.61799999999999</v>
      </c>
      <c r="CD627" s="1">
        <v>215.06</v>
      </c>
      <c r="CE627" s="1">
        <v>236.852</v>
      </c>
      <c r="CF627" s="1">
        <v>276.07799999999997</v>
      </c>
      <c r="CG627" s="1">
        <v>279.31599999999997</v>
      </c>
      <c r="CH627" s="1">
        <v>256.90100000000001</v>
      </c>
      <c r="CI627" s="1">
        <v>211.19900000000001</v>
      </c>
      <c r="CJ627" s="1">
        <v>146.81800000000001</v>
      </c>
      <c r="CK627" s="1">
        <v>158.02600000000001</v>
      </c>
      <c r="CL627" s="1">
        <v>115.06399999999999</v>
      </c>
      <c r="CM627" s="1">
        <v>130.63</v>
      </c>
      <c r="CN627" s="1">
        <v>0</v>
      </c>
      <c r="CO627" s="1">
        <v>0</v>
      </c>
      <c r="CP627" s="1">
        <v>20412</v>
      </c>
      <c r="CQ627" s="1">
        <v>20412</v>
      </c>
      <c r="CR627" s="1">
        <v>2242</v>
      </c>
      <c r="CS627">
        <v>2018</v>
      </c>
      <c r="CT627">
        <v>9104.3710972346125</v>
      </c>
      <c r="CV627">
        <v>0</v>
      </c>
      <c r="CW627">
        <v>0</v>
      </c>
    </row>
    <row r="628" spans="1:101">
      <c r="A628" s="100">
        <v>58145</v>
      </c>
      <c r="B628" t="s">
        <v>108</v>
      </c>
      <c r="C628" t="s">
        <v>109</v>
      </c>
      <c r="D628" t="s">
        <v>782</v>
      </c>
      <c r="E628" t="s">
        <v>781</v>
      </c>
      <c r="F628">
        <v>62060</v>
      </c>
      <c r="G628" s="103" t="s">
        <v>273</v>
      </c>
      <c r="H628" t="s">
        <v>113</v>
      </c>
      <c r="I628" t="s">
        <v>114</v>
      </c>
      <c r="J628" t="s">
        <v>8</v>
      </c>
      <c r="K628">
        <v>22</v>
      </c>
      <c r="L628">
        <v>2</v>
      </c>
      <c r="M628" t="s">
        <v>115</v>
      </c>
      <c r="N628" t="s">
        <v>456</v>
      </c>
      <c r="O628" t="s">
        <v>457</v>
      </c>
      <c r="P628" t="s">
        <v>457</v>
      </c>
      <c r="Q628" t="s">
        <v>118</v>
      </c>
      <c r="R628" t="s">
        <v>142</v>
      </c>
      <c r="S628" t="s">
        <v>8</v>
      </c>
      <c r="T628" s="1">
        <v>0</v>
      </c>
      <c r="U628" s="1">
        <v>0</v>
      </c>
      <c r="V628" s="1">
        <v>0</v>
      </c>
      <c r="W628" s="1">
        <v>0</v>
      </c>
      <c r="X628" s="1">
        <v>0</v>
      </c>
      <c r="Y628" s="1">
        <v>0</v>
      </c>
      <c r="Z628" s="1">
        <v>0</v>
      </c>
      <c r="AA628" s="1">
        <v>0</v>
      </c>
      <c r="AB628" s="1">
        <v>0</v>
      </c>
      <c r="AC628" s="1">
        <v>0</v>
      </c>
      <c r="AD628" s="1">
        <v>0</v>
      </c>
      <c r="AE628" s="1">
        <v>0</v>
      </c>
      <c r="AF628" s="1">
        <v>0</v>
      </c>
      <c r="AG628" s="1">
        <v>0</v>
      </c>
      <c r="AH628" s="1">
        <v>0</v>
      </c>
      <c r="AI628" s="1">
        <v>0</v>
      </c>
      <c r="AJ628" s="1">
        <v>0</v>
      </c>
      <c r="AK628" s="1">
        <v>0</v>
      </c>
      <c r="AL628" s="1">
        <v>0</v>
      </c>
      <c r="AM628" s="1">
        <v>0</v>
      </c>
      <c r="AN628" s="1">
        <v>0</v>
      </c>
      <c r="AO628" s="1">
        <v>0</v>
      </c>
      <c r="AP628" s="1">
        <v>0</v>
      </c>
      <c r="AQ628" s="1">
        <v>0</v>
      </c>
      <c r="AR628" s="2">
        <v>0</v>
      </c>
      <c r="AS628" s="2">
        <v>0</v>
      </c>
      <c r="AT628" s="2">
        <v>0</v>
      </c>
      <c r="AU628" s="2">
        <v>0</v>
      </c>
      <c r="AV628" s="2">
        <v>0</v>
      </c>
      <c r="AW628" s="2">
        <v>0</v>
      </c>
      <c r="AX628" s="2">
        <v>0</v>
      </c>
      <c r="AY628" s="2">
        <v>0</v>
      </c>
      <c r="AZ628" s="2">
        <v>0</v>
      </c>
      <c r="BA628" s="2">
        <v>0</v>
      </c>
      <c r="BB628" s="2">
        <v>0</v>
      </c>
      <c r="BC628" s="2">
        <v>0</v>
      </c>
      <c r="BD628" s="1">
        <v>814</v>
      </c>
      <c r="BE628" s="1">
        <v>1320</v>
      </c>
      <c r="BF628" s="1">
        <v>2124</v>
      </c>
      <c r="BG628" s="1">
        <v>2339</v>
      </c>
      <c r="BH628" s="1">
        <v>2726</v>
      </c>
      <c r="BI628" s="1">
        <v>2758</v>
      </c>
      <c r="BJ628" s="1">
        <v>2537</v>
      </c>
      <c r="BK628" s="1">
        <v>2086</v>
      </c>
      <c r="BL628" s="1">
        <v>1450</v>
      </c>
      <c r="BM628" s="1">
        <v>1561</v>
      </c>
      <c r="BN628" s="1">
        <v>1136</v>
      </c>
      <c r="BO628" s="1">
        <v>1290</v>
      </c>
      <c r="BP628" s="1">
        <v>814</v>
      </c>
      <c r="BQ628" s="1">
        <v>1320</v>
      </c>
      <c r="BR628" s="1">
        <v>2124</v>
      </c>
      <c r="BS628" s="1">
        <v>2339</v>
      </c>
      <c r="BT628" s="1">
        <v>2726</v>
      </c>
      <c r="BU628" s="1">
        <v>2758</v>
      </c>
      <c r="BV628" s="1">
        <v>2537</v>
      </c>
      <c r="BW628" s="1">
        <v>2086</v>
      </c>
      <c r="BX628" s="1">
        <v>1450</v>
      </c>
      <c r="BY628" s="1">
        <v>1561</v>
      </c>
      <c r="BZ628" s="1">
        <v>1136</v>
      </c>
      <c r="CA628" s="1">
        <v>1290</v>
      </c>
      <c r="CB628" s="1">
        <v>89.423000000000002</v>
      </c>
      <c r="CC628" s="1">
        <v>144.94200000000001</v>
      </c>
      <c r="CD628" s="1">
        <v>233.285</v>
      </c>
      <c r="CE628" s="1">
        <v>256.92399999999998</v>
      </c>
      <c r="CF628" s="1">
        <v>299.47500000000002</v>
      </c>
      <c r="CG628" s="1">
        <v>302.98700000000002</v>
      </c>
      <c r="CH628" s="1">
        <v>278.67200000000003</v>
      </c>
      <c r="CI628" s="1">
        <v>229.09800000000001</v>
      </c>
      <c r="CJ628" s="1">
        <v>159.261</v>
      </c>
      <c r="CK628" s="1">
        <v>171.41800000000001</v>
      </c>
      <c r="CL628" s="1">
        <v>124.815</v>
      </c>
      <c r="CM628" s="1">
        <v>141.69999999999999</v>
      </c>
      <c r="CN628" s="1">
        <v>0</v>
      </c>
      <c r="CO628" s="1">
        <v>0</v>
      </c>
      <c r="CP628" s="1">
        <v>22141</v>
      </c>
      <c r="CQ628" s="1">
        <v>22141</v>
      </c>
      <c r="CR628" s="1">
        <v>2432</v>
      </c>
      <c r="CS628">
        <v>2018</v>
      </c>
      <c r="CT628">
        <v>9104.0296052631584</v>
      </c>
      <c r="CV628">
        <v>0</v>
      </c>
      <c r="CW628">
        <v>0</v>
      </c>
    </row>
    <row r="629" spans="1:101">
      <c r="A629" s="100">
        <v>58174</v>
      </c>
      <c r="B629" t="s">
        <v>108</v>
      </c>
      <c r="C629" t="s">
        <v>109</v>
      </c>
      <c r="D629" t="s">
        <v>794</v>
      </c>
      <c r="E629" t="s">
        <v>762</v>
      </c>
      <c r="F629">
        <v>57365</v>
      </c>
      <c r="G629" s="103" t="s">
        <v>112</v>
      </c>
      <c r="H629" t="s">
        <v>113</v>
      </c>
      <c r="I629" t="s">
        <v>114</v>
      </c>
      <c r="J629" t="s">
        <v>8</v>
      </c>
      <c r="K629">
        <v>22</v>
      </c>
      <c r="L629">
        <v>2</v>
      </c>
      <c r="M629" t="s">
        <v>115</v>
      </c>
      <c r="N629" t="s">
        <v>456</v>
      </c>
      <c r="O629" t="s">
        <v>457</v>
      </c>
      <c r="P629" t="s">
        <v>457</v>
      </c>
      <c r="Q629" t="s">
        <v>118</v>
      </c>
      <c r="R629" t="s">
        <v>142</v>
      </c>
      <c r="S629" t="s">
        <v>8</v>
      </c>
      <c r="T629" s="1">
        <v>0</v>
      </c>
      <c r="U629" s="1">
        <v>0</v>
      </c>
      <c r="V629" s="1">
        <v>0</v>
      </c>
      <c r="W629" s="1">
        <v>0</v>
      </c>
      <c r="X629" s="1">
        <v>0</v>
      </c>
      <c r="Y629" s="1">
        <v>0</v>
      </c>
      <c r="Z629" s="1">
        <v>0</v>
      </c>
      <c r="AA629" s="1">
        <v>0</v>
      </c>
      <c r="AB629" s="1">
        <v>0</v>
      </c>
      <c r="AC629" s="1">
        <v>0</v>
      </c>
      <c r="AD629" s="1">
        <v>0</v>
      </c>
      <c r="AE629" s="1">
        <v>0</v>
      </c>
      <c r="AF629" s="1">
        <v>0</v>
      </c>
      <c r="AG629" s="1">
        <v>0</v>
      </c>
      <c r="AH629" s="1">
        <v>0</v>
      </c>
      <c r="AI629" s="1">
        <v>0</v>
      </c>
      <c r="AJ629" s="1">
        <v>0</v>
      </c>
      <c r="AK629" s="1">
        <v>0</v>
      </c>
      <c r="AL629" s="1">
        <v>0</v>
      </c>
      <c r="AM629" s="1">
        <v>0</v>
      </c>
      <c r="AN629" s="1">
        <v>0</v>
      </c>
      <c r="AO629" s="1">
        <v>0</v>
      </c>
      <c r="AP629" s="1">
        <v>0</v>
      </c>
      <c r="AQ629" s="1">
        <v>0</v>
      </c>
      <c r="AR629" s="2">
        <v>0</v>
      </c>
      <c r="AS629" s="2">
        <v>0</v>
      </c>
      <c r="AT629" s="2">
        <v>0</v>
      </c>
      <c r="AU629" s="2">
        <v>0</v>
      </c>
      <c r="AV629" s="2">
        <v>0</v>
      </c>
      <c r="AW629" s="2">
        <v>0</v>
      </c>
      <c r="AX629" s="2">
        <v>0</v>
      </c>
      <c r="AY629" s="2">
        <v>0</v>
      </c>
      <c r="AZ629" s="2">
        <v>0</v>
      </c>
      <c r="BA629" s="2">
        <v>0</v>
      </c>
      <c r="BB629" s="2">
        <v>0</v>
      </c>
      <c r="BC629" s="2">
        <v>0</v>
      </c>
      <c r="BD629" s="1">
        <v>1209</v>
      </c>
      <c r="BE629" s="1">
        <v>1323</v>
      </c>
      <c r="BF629" s="1">
        <v>2132</v>
      </c>
      <c r="BG629" s="1">
        <v>2380</v>
      </c>
      <c r="BH629" s="1">
        <v>3000</v>
      </c>
      <c r="BI629" s="1">
        <v>2925</v>
      </c>
      <c r="BJ629" s="1">
        <v>3437</v>
      </c>
      <c r="BK629" s="1">
        <v>2778</v>
      </c>
      <c r="BL629" s="1">
        <v>1718</v>
      </c>
      <c r="BM629" s="1">
        <v>1648</v>
      </c>
      <c r="BN629" s="1">
        <v>984</v>
      </c>
      <c r="BO629" s="1">
        <v>1365</v>
      </c>
      <c r="BP629" s="1">
        <v>1209</v>
      </c>
      <c r="BQ629" s="1">
        <v>1323</v>
      </c>
      <c r="BR629" s="1">
        <v>2132</v>
      </c>
      <c r="BS629" s="1">
        <v>2380</v>
      </c>
      <c r="BT629" s="1">
        <v>3000</v>
      </c>
      <c r="BU629" s="1">
        <v>2925</v>
      </c>
      <c r="BV629" s="1">
        <v>3437</v>
      </c>
      <c r="BW629" s="1">
        <v>2778</v>
      </c>
      <c r="BX629" s="1">
        <v>1718</v>
      </c>
      <c r="BY629" s="1">
        <v>1648</v>
      </c>
      <c r="BZ629" s="1">
        <v>984</v>
      </c>
      <c r="CA629" s="1">
        <v>1365</v>
      </c>
      <c r="CB629" s="1">
        <v>132.77000000000001</v>
      </c>
      <c r="CC629" s="1">
        <v>145.35300000000001</v>
      </c>
      <c r="CD629" s="1">
        <v>234.208</v>
      </c>
      <c r="CE629" s="1">
        <v>261.43</v>
      </c>
      <c r="CF629" s="1">
        <v>329.48399999999998</v>
      </c>
      <c r="CG629" s="1">
        <v>321.26600000000002</v>
      </c>
      <c r="CH629" s="1">
        <v>377.50700000000001</v>
      </c>
      <c r="CI629" s="1">
        <v>305.08699999999999</v>
      </c>
      <c r="CJ629" s="1">
        <v>188.75399999999999</v>
      </c>
      <c r="CK629" s="1">
        <v>181.04900000000001</v>
      </c>
      <c r="CL629" s="1">
        <v>108.116</v>
      </c>
      <c r="CM629" s="1">
        <v>149.976</v>
      </c>
      <c r="CN629" s="1">
        <v>0</v>
      </c>
      <c r="CO629" s="1">
        <v>0</v>
      </c>
      <c r="CP629" s="1">
        <v>24899</v>
      </c>
      <c r="CQ629" s="1">
        <v>24899</v>
      </c>
      <c r="CR629" s="1">
        <v>2735</v>
      </c>
      <c r="CS629">
        <v>2018</v>
      </c>
      <c r="CT629">
        <v>9103.839122486288</v>
      </c>
      <c r="CV629">
        <v>0</v>
      </c>
      <c r="CW629">
        <v>0</v>
      </c>
    </row>
    <row r="630" spans="1:101">
      <c r="A630" s="100">
        <v>58210</v>
      </c>
      <c r="B630" t="s">
        <v>108</v>
      </c>
      <c r="C630" t="s">
        <v>109</v>
      </c>
      <c r="D630" t="s">
        <v>801</v>
      </c>
      <c r="E630" t="s">
        <v>245</v>
      </c>
      <c r="F630">
        <v>58185</v>
      </c>
      <c r="G630" s="103" t="s">
        <v>112</v>
      </c>
      <c r="H630" t="s">
        <v>113</v>
      </c>
      <c r="I630" t="s">
        <v>114</v>
      </c>
      <c r="J630" t="s">
        <v>8</v>
      </c>
      <c r="K630">
        <v>22</v>
      </c>
      <c r="L630">
        <v>2</v>
      </c>
      <c r="M630" t="s">
        <v>115</v>
      </c>
      <c r="N630" t="s">
        <v>456</v>
      </c>
      <c r="O630" t="s">
        <v>457</v>
      </c>
      <c r="P630" t="s">
        <v>457</v>
      </c>
      <c r="Q630" t="s">
        <v>118</v>
      </c>
      <c r="R630" t="s">
        <v>142</v>
      </c>
      <c r="S630" t="s">
        <v>8</v>
      </c>
      <c r="T630" s="1">
        <v>0</v>
      </c>
      <c r="U630" s="1">
        <v>0</v>
      </c>
      <c r="V630" s="1">
        <v>0</v>
      </c>
      <c r="W630" s="1">
        <v>0</v>
      </c>
      <c r="X630" s="1">
        <v>0</v>
      </c>
      <c r="Y630" s="1">
        <v>0</v>
      </c>
      <c r="Z630" s="1">
        <v>0</v>
      </c>
      <c r="AA630" s="1">
        <v>0</v>
      </c>
      <c r="AB630" s="1">
        <v>0</v>
      </c>
      <c r="AC630" s="1">
        <v>0</v>
      </c>
      <c r="AD630" s="1">
        <v>0</v>
      </c>
      <c r="AE630" s="1">
        <v>0</v>
      </c>
      <c r="AF630" s="1">
        <v>0</v>
      </c>
      <c r="AG630" s="1">
        <v>0</v>
      </c>
      <c r="AH630" s="1">
        <v>0</v>
      </c>
      <c r="AI630" s="1">
        <v>0</v>
      </c>
      <c r="AJ630" s="1">
        <v>0</v>
      </c>
      <c r="AK630" s="1">
        <v>0</v>
      </c>
      <c r="AL630" s="1">
        <v>0</v>
      </c>
      <c r="AM630" s="1">
        <v>0</v>
      </c>
      <c r="AN630" s="1">
        <v>0</v>
      </c>
      <c r="AO630" s="1">
        <v>0</v>
      </c>
      <c r="AP630" s="1">
        <v>0</v>
      </c>
      <c r="AQ630" s="1">
        <v>0</v>
      </c>
      <c r="AR630" s="2">
        <v>0</v>
      </c>
      <c r="AS630" s="2">
        <v>0</v>
      </c>
      <c r="AT630" s="2">
        <v>0</v>
      </c>
      <c r="AU630" s="2">
        <v>0</v>
      </c>
      <c r="AV630" s="2">
        <v>0</v>
      </c>
      <c r="AW630" s="2">
        <v>0</v>
      </c>
      <c r="AX630" s="2">
        <v>0</v>
      </c>
      <c r="AY630" s="2">
        <v>0</v>
      </c>
      <c r="AZ630" s="2">
        <v>0</v>
      </c>
      <c r="BA630" s="2">
        <v>0</v>
      </c>
      <c r="BB630" s="2">
        <v>0</v>
      </c>
      <c r="BC630" s="2">
        <v>0</v>
      </c>
      <c r="BD630" s="1">
        <v>725</v>
      </c>
      <c r="BE630" s="1">
        <v>794</v>
      </c>
      <c r="BF630" s="1">
        <v>1279</v>
      </c>
      <c r="BG630" s="1">
        <v>1428</v>
      </c>
      <c r="BH630" s="1">
        <v>1800</v>
      </c>
      <c r="BI630" s="1">
        <v>1755</v>
      </c>
      <c r="BJ630" s="1">
        <v>2062</v>
      </c>
      <c r="BK630" s="1">
        <v>1667</v>
      </c>
      <c r="BL630" s="1">
        <v>1031</v>
      </c>
      <c r="BM630" s="1">
        <v>989</v>
      </c>
      <c r="BN630" s="1">
        <v>591</v>
      </c>
      <c r="BO630" s="1">
        <v>819</v>
      </c>
      <c r="BP630" s="1">
        <v>725</v>
      </c>
      <c r="BQ630" s="1">
        <v>794</v>
      </c>
      <c r="BR630" s="1">
        <v>1279</v>
      </c>
      <c r="BS630" s="1">
        <v>1428</v>
      </c>
      <c r="BT630" s="1">
        <v>1800</v>
      </c>
      <c r="BU630" s="1">
        <v>1755</v>
      </c>
      <c r="BV630" s="1">
        <v>2062</v>
      </c>
      <c r="BW630" s="1">
        <v>1667</v>
      </c>
      <c r="BX630" s="1">
        <v>1031</v>
      </c>
      <c r="BY630" s="1">
        <v>989</v>
      </c>
      <c r="BZ630" s="1">
        <v>591</v>
      </c>
      <c r="CA630" s="1">
        <v>819</v>
      </c>
      <c r="CB630" s="1">
        <v>79.662000000000006</v>
      </c>
      <c r="CC630" s="1">
        <v>87.212000000000003</v>
      </c>
      <c r="CD630" s="1">
        <v>140.52500000000001</v>
      </c>
      <c r="CE630" s="1">
        <v>156.858</v>
      </c>
      <c r="CF630" s="1">
        <v>197.69</v>
      </c>
      <c r="CG630" s="1">
        <v>192.76</v>
      </c>
      <c r="CH630" s="1">
        <v>226.50399999999999</v>
      </c>
      <c r="CI630" s="1">
        <v>183.05199999999999</v>
      </c>
      <c r="CJ630" s="1">
        <v>113.252</v>
      </c>
      <c r="CK630" s="1">
        <v>108.63</v>
      </c>
      <c r="CL630" s="1">
        <v>64.87</v>
      </c>
      <c r="CM630" s="1">
        <v>89.984999999999999</v>
      </c>
      <c r="CN630" s="1">
        <v>0</v>
      </c>
      <c r="CO630" s="1">
        <v>0</v>
      </c>
      <c r="CP630" s="1">
        <v>14940</v>
      </c>
      <c r="CQ630" s="1">
        <v>14940</v>
      </c>
      <c r="CR630" s="1">
        <v>1641</v>
      </c>
      <c r="CS630">
        <v>2018</v>
      </c>
      <c r="CT630">
        <v>9104.2047531992685</v>
      </c>
      <c r="CV630">
        <v>0</v>
      </c>
      <c r="CW630">
        <v>0</v>
      </c>
    </row>
    <row r="631" spans="1:101">
      <c r="A631" s="100">
        <v>58214</v>
      </c>
      <c r="B631" t="s">
        <v>108</v>
      </c>
      <c r="C631" t="s">
        <v>109</v>
      </c>
      <c r="D631" t="s">
        <v>802</v>
      </c>
      <c r="E631" t="s">
        <v>727</v>
      </c>
      <c r="F631">
        <v>56769</v>
      </c>
      <c r="G631" s="103" t="s">
        <v>137</v>
      </c>
      <c r="H631" t="s">
        <v>113</v>
      </c>
      <c r="I631" t="s">
        <v>114</v>
      </c>
      <c r="J631" t="s">
        <v>8</v>
      </c>
      <c r="K631">
        <v>22</v>
      </c>
      <c r="L631">
        <v>2</v>
      </c>
      <c r="M631" t="s">
        <v>115</v>
      </c>
      <c r="N631" t="s">
        <v>456</v>
      </c>
      <c r="O631" t="s">
        <v>457</v>
      </c>
      <c r="P631" t="s">
        <v>457</v>
      </c>
      <c r="Q631" t="s">
        <v>118</v>
      </c>
      <c r="R631" t="s">
        <v>142</v>
      </c>
      <c r="S631" t="s">
        <v>8</v>
      </c>
      <c r="T631" s="1">
        <v>0</v>
      </c>
      <c r="U631" s="1">
        <v>0</v>
      </c>
      <c r="V631" s="1">
        <v>0</v>
      </c>
      <c r="W631" s="1">
        <v>0</v>
      </c>
      <c r="X631" s="1">
        <v>0</v>
      </c>
      <c r="Y631" s="1">
        <v>0</v>
      </c>
      <c r="Z631" s="1">
        <v>0</v>
      </c>
      <c r="AA631" s="1">
        <v>0</v>
      </c>
      <c r="AB631" s="1">
        <v>0</v>
      </c>
      <c r="AC631" s="1">
        <v>0</v>
      </c>
      <c r="AD631" s="1">
        <v>0</v>
      </c>
      <c r="AE631" s="1">
        <v>0</v>
      </c>
      <c r="AF631" s="1">
        <v>0</v>
      </c>
      <c r="AG631" s="1">
        <v>0</v>
      </c>
      <c r="AH631" s="1">
        <v>0</v>
      </c>
      <c r="AI631" s="1">
        <v>0</v>
      </c>
      <c r="AJ631" s="1">
        <v>0</v>
      </c>
      <c r="AK631" s="1">
        <v>0</v>
      </c>
      <c r="AL631" s="1">
        <v>0</v>
      </c>
      <c r="AM631" s="1">
        <v>0</v>
      </c>
      <c r="AN631" s="1">
        <v>0</v>
      </c>
      <c r="AO631" s="1">
        <v>0</v>
      </c>
      <c r="AP631" s="1">
        <v>0</v>
      </c>
      <c r="AQ631" s="1">
        <v>0</v>
      </c>
      <c r="AR631" s="2">
        <v>0</v>
      </c>
      <c r="AS631" s="2">
        <v>0</v>
      </c>
      <c r="AT631" s="2">
        <v>0</v>
      </c>
      <c r="AU631" s="2">
        <v>0</v>
      </c>
      <c r="AV631" s="2">
        <v>0</v>
      </c>
      <c r="AW631" s="2">
        <v>0</v>
      </c>
      <c r="AX631" s="2">
        <v>0</v>
      </c>
      <c r="AY631" s="2">
        <v>0</v>
      </c>
      <c r="AZ631" s="2">
        <v>0</v>
      </c>
      <c r="BA631" s="2">
        <v>0</v>
      </c>
      <c r="BB631" s="2">
        <v>0</v>
      </c>
      <c r="BC631" s="2">
        <v>0</v>
      </c>
      <c r="BD631" s="1">
        <v>868</v>
      </c>
      <c r="BE631" s="1">
        <v>1407</v>
      </c>
      <c r="BF631" s="1">
        <v>2265</v>
      </c>
      <c r="BG631" s="1">
        <v>2495</v>
      </c>
      <c r="BH631" s="1">
        <v>2908</v>
      </c>
      <c r="BI631" s="1">
        <v>2942</v>
      </c>
      <c r="BJ631" s="1">
        <v>2706</v>
      </c>
      <c r="BK631" s="1">
        <v>2225</v>
      </c>
      <c r="BL631" s="1">
        <v>1546</v>
      </c>
      <c r="BM631" s="1">
        <v>1665</v>
      </c>
      <c r="BN631" s="1">
        <v>1212</v>
      </c>
      <c r="BO631" s="1">
        <v>1376</v>
      </c>
      <c r="BP631" s="1">
        <v>868</v>
      </c>
      <c r="BQ631" s="1">
        <v>1407</v>
      </c>
      <c r="BR631" s="1">
        <v>2265</v>
      </c>
      <c r="BS631" s="1">
        <v>2495</v>
      </c>
      <c r="BT631" s="1">
        <v>2908</v>
      </c>
      <c r="BU631" s="1">
        <v>2942</v>
      </c>
      <c r="BV631" s="1">
        <v>2706</v>
      </c>
      <c r="BW631" s="1">
        <v>2225</v>
      </c>
      <c r="BX631" s="1">
        <v>1546</v>
      </c>
      <c r="BY631" s="1">
        <v>1665</v>
      </c>
      <c r="BZ631" s="1">
        <v>1212</v>
      </c>
      <c r="CA631" s="1">
        <v>1376</v>
      </c>
      <c r="CB631" s="1">
        <v>95.382000000000005</v>
      </c>
      <c r="CC631" s="1">
        <v>154.59700000000001</v>
      </c>
      <c r="CD631" s="1">
        <v>248.82499999999999</v>
      </c>
      <c r="CE631" s="1">
        <v>274.03800000000001</v>
      </c>
      <c r="CF631" s="1">
        <v>319.423</v>
      </c>
      <c r="CG631" s="1">
        <v>323.16899999999998</v>
      </c>
      <c r="CH631" s="1">
        <v>297.23500000000001</v>
      </c>
      <c r="CI631" s="1">
        <v>244.358</v>
      </c>
      <c r="CJ631" s="1">
        <v>169.869</v>
      </c>
      <c r="CK631" s="1">
        <v>182.83600000000001</v>
      </c>
      <c r="CL631" s="1">
        <v>133.12899999999999</v>
      </c>
      <c r="CM631" s="1">
        <v>151.13900000000001</v>
      </c>
      <c r="CN631" s="1">
        <v>0</v>
      </c>
      <c r="CO631" s="1">
        <v>0</v>
      </c>
      <c r="CP631" s="1">
        <v>23615</v>
      </c>
      <c r="CQ631" s="1">
        <v>23615</v>
      </c>
      <c r="CR631" s="1">
        <v>2594</v>
      </c>
      <c r="CS631">
        <v>2018</v>
      </c>
      <c r="CT631">
        <v>9103.7008481110261</v>
      </c>
      <c r="CV631">
        <v>0</v>
      </c>
      <c r="CW631">
        <v>0</v>
      </c>
    </row>
    <row r="632" spans="1:101">
      <c r="A632" s="100">
        <v>58237</v>
      </c>
      <c r="B632" t="s">
        <v>122</v>
      </c>
      <c r="C632" t="s">
        <v>109</v>
      </c>
      <c r="D632" t="s">
        <v>805</v>
      </c>
      <c r="E632" t="s">
        <v>806</v>
      </c>
      <c r="F632">
        <v>58213</v>
      </c>
      <c r="G632" s="103" t="s">
        <v>121</v>
      </c>
      <c r="H632" t="s">
        <v>113</v>
      </c>
      <c r="I632" t="s">
        <v>114</v>
      </c>
      <c r="J632" t="s">
        <v>8</v>
      </c>
      <c r="K632">
        <v>611</v>
      </c>
      <c r="L632">
        <v>5</v>
      </c>
      <c r="M632" t="s">
        <v>155</v>
      </c>
      <c r="N632" t="s">
        <v>619</v>
      </c>
      <c r="O632" t="s">
        <v>117</v>
      </c>
      <c r="P632" t="s">
        <v>117</v>
      </c>
      <c r="Q632" t="s">
        <v>118</v>
      </c>
      <c r="R632" t="s">
        <v>142</v>
      </c>
      <c r="S632" t="s">
        <v>120</v>
      </c>
      <c r="T632" s="1">
        <v>6388</v>
      </c>
      <c r="U632" s="1">
        <v>6264</v>
      </c>
      <c r="V632" s="1">
        <v>7411</v>
      </c>
      <c r="W632" s="1">
        <v>6265</v>
      </c>
      <c r="X632" s="1">
        <v>5875</v>
      </c>
      <c r="Y632" s="1">
        <v>7982</v>
      </c>
      <c r="Z632" s="1">
        <v>9612</v>
      </c>
      <c r="AA632" s="1">
        <v>10049</v>
      </c>
      <c r="AB632" s="1">
        <v>8333</v>
      </c>
      <c r="AC632" s="1">
        <v>8317</v>
      </c>
      <c r="AD632" s="1">
        <v>8802</v>
      </c>
      <c r="AE632" s="1">
        <v>9188</v>
      </c>
      <c r="AF632" s="1">
        <v>5182</v>
      </c>
      <c r="AG632" s="1">
        <v>5082</v>
      </c>
      <c r="AH632" s="1">
        <v>6012</v>
      </c>
      <c r="AI632" s="1">
        <v>5082</v>
      </c>
      <c r="AJ632" s="1">
        <v>4767</v>
      </c>
      <c r="AK632" s="1">
        <v>6476</v>
      </c>
      <c r="AL632" s="1">
        <v>7798</v>
      </c>
      <c r="AM632" s="1">
        <v>8153</v>
      </c>
      <c r="AN632" s="1">
        <v>6760</v>
      </c>
      <c r="AO632" s="1">
        <v>6747</v>
      </c>
      <c r="AP632" s="1">
        <v>7141</v>
      </c>
      <c r="AQ632" s="1">
        <v>7453</v>
      </c>
      <c r="AR632" s="2">
        <v>1.028</v>
      </c>
      <c r="AS632" s="2">
        <v>1.028</v>
      </c>
      <c r="AT632" s="2">
        <v>1.028</v>
      </c>
      <c r="AU632" s="2">
        <v>1.028</v>
      </c>
      <c r="AV632" s="2">
        <v>1.028</v>
      </c>
      <c r="AW632" s="2">
        <v>1.028</v>
      </c>
      <c r="AX632" s="2">
        <v>1.028</v>
      </c>
      <c r="AY632" s="2">
        <v>1.028</v>
      </c>
      <c r="AZ632" s="2">
        <v>1.028</v>
      </c>
      <c r="BA632" s="2">
        <v>1.028</v>
      </c>
      <c r="BB632" s="2">
        <v>1.028</v>
      </c>
      <c r="BC632" s="2">
        <v>1.028</v>
      </c>
      <c r="BD632" s="1">
        <v>6567</v>
      </c>
      <c r="BE632" s="1">
        <v>6439</v>
      </c>
      <c r="BF632" s="1">
        <v>7619</v>
      </c>
      <c r="BG632" s="1">
        <v>6440</v>
      </c>
      <c r="BH632" s="1">
        <v>6040</v>
      </c>
      <c r="BI632" s="1">
        <v>8205</v>
      </c>
      <c r="BJ632" s="1">
        <v>9881</v>
      </c>
      <c r="BK632" s="1">
        <v>10330</v>
      </c>
      <c r="BL632" s="1">
        <v>8566</v>
      </c>
      <c r="BM632" s="1">
        <v>8550</v>
      </c>
      <c r="BN632" s="1">
        <v>9048</v>
      </c>
      <c r="BO632" s="1">
        <v>9445</v>
      </c>
      <c r="BP632" s="1">
        <v>5327</v>
      </c>
      <c r="BQ632" s="1">
        <v>5224</v>
      </c>
      <c r="BR632" s="1">
        <v>6180</v>
      </c>
      <c r="BS632" s="1">
        <v>5224</v>
      </c>
      <c r="BT632" s="1">
        <v>4900</v>
      </c>
      <c r="BU632" s="1">
        <v>6657</v>
      </c>
      <c r="BV632" s="1">
        <v>8016</v>
      </c>
      <c r="BW632" s="1">
        <v>8381</v>
      </c>
      <c r="BX632" s="1">
        <v>6949</v>
      </c>
      <c r="BY632" s="1">
        <v>6936</v>
      </c>
      <c r="BZ632" s="1">
        <v>7341</v>
      </c>
      <c r="CA632" s="1">
        <v>7662</v>
      </c>
      <c r="CB632" s="1">
        <v>763.01599999999996</v>
      </c>
      <c r="CC632" s="1">
        <v>748.21400000000006</v>
      </c>
      <c r="CD632" s="1">
        <v>885.15800000000002</v>
      </c>
      <c r="CE632" s="1">
        <v>748.27099999999996</v>
      </c>
      <c r="CF632" s="1">
        <v>701.79200000000003</v>
      </c>
      <c r="CG632" s="1">
        <v>953.42399999999998</v>
      </c>
      <c r="CH632" s="1">
        <v>1148.0930000000001</v>
      </c>
      <c r="CI632" s="1">
        <v>1200.3689999999999</v>
      </c>
      <c r="CJ632" s="1">
        <v>995.34299999999996</v>
      </c>
      <c r="CK632" s="1">
        <v>993.42499999999995</v>
      </c>
      <c r="CL632" s="1">
        <v>1051.413</v>
      </c>
      <c r="CM632" s="1">
        <v>1097.482</v>
      </c>
      <c r="CN632" s="1">
        <v>94486</v>
      </c>
      <c r="CO632" s="1">
        <v>76653</v>
      </c>
      <c r="CP632" s="1">
        <v>97130</v>
      </c>
      <c r="CQ632" s="1">
        <v>78797</v>
      </c>
      <c r="CR632" s="1">
        <v>11286</v>
      </c>
      <c r="CS632">
        <v>2018</v>
      </c>
      <c r="CT632">
        <v>8606.2378167641327</v>
      </c>
      <c r="CV632">
        <v>475.6390309534886</v>
      </c>
      <c r="CW632">
        <v>40.934626153209599</v>
      </c>
    </row>
    <row r="633" spans="1:101">
      <c r="A633" s="100">
        <v>58238</v>
      </c>
      <c r="B633" t="s">
        <v>108</v>
      </c>
      <c r="C633" t="s">
        <v>109</v>
      </c>
      <c r="D633" t="s">
        <v>807</v>
      </c>
      <c r="E633" t="s">
        <v>808</v>
      </c>
      <c r="F633">
        <v>60025</v>
      </c>
      <c r="G633" s="103" t="s">
        <v>273</v>
      </c>
      <c r="H633" t="s">
        <v>113</v>
      </c>
      <c r="I633" t="s">
        <v>114</v>
      </c>
      <c r="J633" t="s">
        <v>8</v>
      </c>
      <c r="K633">
        <v>22</v>
      </c>
      <c r="L633">
        <v>2</v>
      </c>
      <c r="M633" t="s">
        <v>115</v>
      </c>
      <c r="N633" t="s">
        <v>439</v>
      </c>
      <c r="O633" t="s">
        <v>440</v>
      </c>
      <c r="P633" t="s">
        <v>440</v>
      </c>
      <c r="Q633" t="s">
        <v>118</v>
      </c>
      <c r="R633" t="s">
        <v>142</v>
      </c>
      <c r="S633" t="s">
        <v>8</v>
      </c>
      <c r="T633" s="1">
        <v>0</v>
      </c>
      <c r="U633" s="1">
        <v>0</v>
      </c>
      <c r="V633" s="1">
        <v>0</v>
      </c>
      <c r="W633" s="1">
        <v>0</v>
      </c>
      <c r="X633" s="1">
        <v>0</v>
      </c>
      <c r="Y633" s="1">
        <v>0</v>
      </c>
      <c r="Z633" s="1">
        <v>0</v>
      </c>
      <c r="AA633" s="1">
        <v>0</v>
      </c>
      <c r="AB633" s="1">
        <v>0</v>
      </c>
      <c r="AC633" s="1">
        <v>0</v>
      </c>
      <c r="AD633" s="1">
        <v>0</v>
      </c>
      <c r="AE633" s="1">
        <v>0</v>
      </c>
      <c r="AF633" s="1">
        <v>0</v>
      </c>
      <c r="AG633" s="1">
        <v>0</v>
      </c>
      <c r="AH633" s="1">
        <v>0</v>
      </c>
      <c r="AI633" s="1">
        <v>0</v>
      </c>
      <c r="AJ633" s="1">
        <v>0</v>
      </c>
      <c r="AK633" s="1">
        <v>0</v>
      </c>
      <c r="AL633" s="1">
        <v>0</v>
      </c>
      <c r="AM633" s="1">
        <v>0</v>
      </c>
      <c r="AN633" s="1">
        <v>0</v>
      </c>
      <c r="AO633" s="1">
        <v>0</v>
      </c>
      <c r="AP633" s="1">
        <v>0</v>
      </c>
      <c r="AQ633" s="1">
        <v>0</v>
      </c>
      <c r="AR633" s="2">
        <v>0</v>
      </c>
      <c r="AS633" s="2">
        <v>0</v>
      </c>
      <c r="AT633" s="2">
        <v>0</v>
      </c>
      <c r="AU633" s="2">
        <v>0</v>
      </c>
      <c r="AV633" s="2">
        <v>0</v>
      </c>
      <c r="AW633" s="2">
        <v>0</v>
      </c>
      <c r="AX633" s="2">
        <v>0</v>
      </c>
      <c r="AY633" s="2">
        <v>0</v>
      </c>
      <c r="AZ633" s="2">
        <v>0</v>
      </c>
      <c r="BA633" s="2">
        <v>0</v>
      </c>
      <c r="BB633" s="2">
        <v>0</v>
      </c>
      <c r="BC633" s="2">
        <v>0</v>
      </c>
      <c r="BD633" s="1">
        <v>27215</v>
      </c>
      <c r="BE633" s="1">
        <v>22480</v>
      </c>
      <c r="BF633" s="1">
        <v>27688</v>
      </c>
      <c r="BG633" s="1">
        <v>19579</v>
      </c>
      <c r="BH633" s="1">
        <v>17606</v>
      </c>
      <c r="BI633" s="1">
        <v>15120</v>
      </c>
      <c r="BJ633" s="1">
        <v>12750</v>
      </c>
      <c r="BK633" s="1">
        <v>10642</v>
      </c>
      <c r="BL633" s="1">
        <v>13634</v>
      </c>
      <c r="BM633" s="1">
        <v>25065</v>
      </c>
      <c r="BN633" s="1">
        <v>24044</v>
      </c>
      <c r="BO633" s="1">
        <v>25023</v>
      </c>
      <c r="BP633" s="1">
        <v>27215</v>
      </c>
      <c r="BQ633" s="1">
        <v>22480</v>
      </c>
      <c r="BR633" s="1">
        <v>27688</v>
      </c>
      <c r="BS633" s="1">
        <v>19579</v>
      </c>
      <c r="BT633" s="1">
        <v>17606</v>
      </c>
      <c r="BU633" s="1">
        <v>15120</v>
      </c>
      <c r="BV633" s="1">
        <v>12750</v>
      </c>
      <c r="BW633" s="1">
        <v>10642</v>
      </c>
      <c r="BX633" s="1">
        <v>13634</v>
      </c>
      <c r="BY633" s="1">
        <v>25065</v>
      </c>
      <c r="BZ633" s="1">
        <v>24044</v>
      </c>
      <c r="CA633" s="1">
        <v>25023</v>
      </c>
      <c r="CB633" s="1">
        <v>2989.335</v>
      </c>
      <c r="CC633" s="1">
        <v>2469.2649999999999</v>
      </c>
      <c r="CD633" s="1">
        <v>3041.3049999999998</v>
      </c>
      <c r="CE633" s="1">
        <v>2150.616</v>
      </c>
      <c r="CF633" s="1">
        <v>1933.884</v>
      </c>
      <c r="CG633" s="1">
        <v>1660.836</v>
      </c>
      <c r="CH633" s="1">
        <v>1400.451</v>
      </c>
      <c r="CI633" s="1">
        <v>1168.961</v>
      </c>
      <c r="CJ633" s="1">
        <v>1497.586</v>
      </c>
      <c r="CK633" s="1">
        <v>2753.1750000000002</v>
      </c>
      <c r="CL633" s="1">
        <v>2641.0160000000001</v>
      </c>
      <c r="CM633" s="1">
        <v>2748.57</v>
      </c>
      <c r="CN633" s="1">
        <v>0</v>
      </c>
      <c r="CO633" s="1">
        <v>0</v>
      </c>
      <c r="CP633" s="1">
        <v>240846</v>
      </c>
      <c r="CQ633" s="1">
        <v>240846</v>
      </c>
      <c r="CR633" s="1">
        <v>26455</v>
      </c>
      <c r="CS633">
        <v>2018</v>
      </c>
      <c r="CT633">
        <v>9103.9879039879033</v>
      </c>
      <c r="CV633">
        <v>0</v>
      </c>
      <c r="CW633">
        <v>0</v>
      </c>
    </row>
    <row r="634" spans="1:101">
      <c r="A634" s="100">
        <v>58270</v>
      </c>
      <c r="B634" t="s">
        <v>108</v>
      </c>
      <c r="C634" t="s">
        <v>109</v>
      </c>
      <c r="D634" t="s">
        <v>809</v>
      </c>
      <c r="E634" t="s">
        <v>810</v>
      </c>
      <c r="F634">
        <v>59622</v>
      </c>
      <c r="G634" s="103" t="s">
        <v>112</v>
      </c>
      <c r="H634" t="s">
        <v>113</v>
      </c>
      <c r="I634" t="s">
        <v>114</v>
      </c>
      <c r="J634" t="s">
        <v>8</v>
      </c>
      <c r="K634">
        <v>22</v>
      </c>
      <c r="L634">
        <v>2</v>
      </c>
      <c r="M634" t="s">
        <v>115</v>
      </c>
      <c r="N634" t="s">
        <v>456</v>
      </c>
      <c r="O634" t="s">
        <v>457</v>
      </c>
      <c r="P634" t="s">
        <v>457</v>
      </c>
      <c r="Q634" t="s">
        <v>118</v>
      </c>
      <c r="R634" t="s">
        <v>142</v>
      </c>
      <c r="S634" t="s">
        <v>8</v>
      </c>
      <c r="T634" s="1">
        <v>0</v>
      </c>
      <c r="U634" s="1">
        <v>0</v>
      </c>
      <c r="V634" s="1">
        <v>0</v>
      </c>
      <c r="W634" s="1">
        <v>0</v>
      </c>
      <c r="X634" s="1">
        <v>0</v>
      </c>
      <c r="Y634" s="1">
        <v>0</v>
      </c>
      <c r="Z634" s="1">
        <v>0</v>
      </c>
      <c r="AA634" s="1">
        <v>0</v>
      </c>
      <c r="AB634" s="1">
        <v>0</v>
      </c>
      <c r="AC634" s="1">
        <v>0</v>
      </c>
      <c r="AD634" s="1">
        <v>0</v>
      </c>
      <c r="AE634" s="1">
        <v>0</v>
      </c>
      <c r="AF634" s="1">
        <v>0</v>
      </c>
      <c r="AG634" s="1">
        <v>0</v>
      </c>
      <c r="AH634" s="1">
        <v>0</v>
      </c>
      <c r="AI634" s="1">
        <v>0</v>
      </c>
      <c r="AJ634" s="1">
        <v>0</v>
      </c>
      <c r="AK634" s="1">
        <v>0</v>
      </c>
      <c r="AL634" s="1">
        <v>0</v>
      </c>
      <c r="AM634" s="1">
        <v>0</v>
      </c>
      <c r="AN634" s="1">
        <v>0</v>
      </c>
      <c r="AO634" s="1">
        <v>0</v>
      </c>
      <c r="AP634" s="1">
        <v>0</v>
      </c>
      <c r="AQ634" s="1">
        <v>0</v>
      </c>
      <c r="AR634" s="2">
        <v>0</v>
      </c>
      <c r="AS634" s="2">
        <v>0</v>
      </c>
      <c r="AT634" s="2">
        <v>0</v>
      </c>
      <c r="AU634" s="2">
        <v>0</v>
      </c>
      <c r="AV634" s="2">
        <v>0</v>
      </c>
      <c r="AW634" s="2">
        <v>0</v>
      </c>
      <c r="AX634" s="2">
        <v>0</v>
      </c>
      <c r="AY634" s="2">
        <v>0</v>
      </c>
      <c r="AZ634" s="2">
        <v>0</v>
      </c>
      <c r="BA634" s="2">
        <v>0</v>
      </c>
      <c r="BB634" s="2">
        <v>0</v>
      </c>
      <c r="BC634" s="2">
        <v>0</v>
      </c>
      <c r="BD634" s="1">
        <v>2402</v>
      </c>
      <c r="BE634" s="1">
        <v>2630</v>
      </c>
      <c r="BF634" s="1">
        <v>4238</v>
      </c>
      <c r="BG634" s="1">
        <v>4731</v>
      </c>
      <c r="BH634" s="1">
        <v>5962</v>
      </c>
      <c r="BI634" s="1">
        <v>5813</v>
      </c>
      <c r="BJ634" s="1">
        <v>6831</v>
      </c>
      <c r="BK634" s="1">
        <v>5521</v>
      </c>
      <c r="BL634" s="1">
        <v>3415</v>
      </c>
      <c r="BM634" s="1">
        <v>3276</v>
      </c>
      <c r="BN634" s="1">
        <v>1956</v>
      </c>
      <c r="BO634" s="1">
        <v>2714</v>
      </c>
      <c r="BP634" s="1">
        <v>2402</v>
      </c>
      <c r="BQ634" s="1">
        <v>2630</v>
      </c>
      <c r="BR634" s="1">
        <v>4238</v>
      </c>
      <c r="BS634" s="1">
        <v>4731</v>
      </c>
      <c r="BT634" s="1">
        <v>5962</v>
      </c>
      <c r="BU634" s="1">
        <v>5813</v>
      </c>
      <c r="BV634" s="1">
        <v>6831</v>
      </c>
      <c r="BW634" s="1">
        <v>5521</v>
      </c>
      <c r="BX634" s="1">
        <v>3415</v>
      </c>
      <c r="BY634" s="1">
        <v>3276</v>
      </c>
      <c r="BZ634" s="1">
        <v>1956</v>
      </c>
      <c r="CA634" s="1">
        <v>2714</v>
      </c>
      <c r="CB634" s="1">
        <v>263.88799999999998</v>
      </c>
      <c r="CC634" s="1">
        <v>288.899</v>
      </c>
      <c r="CD634" s="1">
        <v>465.505</v>
      </c>
      <c r="CE634" s="1">
        <v>519.61</v>
      </c>
      <c r="CF634" s="1">
        <v>654.87199999999996</v>
      </c>
      <c r="CG634" s="1">
        <v>638.53899999999999</v>
      </c>
      <c r="CH634" s="1">
        <v>750.32100000000003</v>
      </c>
      <c r="CI634" s="1">
        <v>606.38199999999995</v>
      </c>
      <c r="CJ634" s="1">
        <v>375.161</v>
      </c>
      <c r="CK634" s="1">
        <v>359.84800000000001</v>
      </c>
      <c r="CL634" s="1">
        <v>214.88800000000001</v>
      </c>
      <c r="CM634" s="1">
        <v>298.08699999999999</v>
      </c>
      <c r="CN634" s="1">
        <v>0</v>
      </c>
      <c r="CO634" s="1">
        <v>0</v>
      </c>
      <c r="CP634" s="1">
        <v>49489</v>
      </c>
      <c r="CQ634" s="1">
        <v>49489</v>
      </c>
      <c r="CR634" s="1">
        <v>5436</v>
      </c>
      <c r="CS634">
        <v>2018</v>
      </c>
      <c r="CT634">
        <v>9103.9367181751295</v>
      </c>
      <c r="CV634">
        <v>0</v>
      </c>
      <c r="CW634">
        <v>0</v>
      </c>
    </row>
    <row r="635" spans="1:101">
      <c r="A635" s="100">
        <v>58271</v>
      </c>
      <c r="B635" t="s">
        <v>108</v>
      </c>
      <c r="C635" t="s">
        <v>109</v>
      </c>
      <c r="D635" t="s">
        <v>811</v>
      </c>
      <c r="E635" t="s">
        <v>810</v>
      </c>
      <c r="F635">
        <v>59622</v>
      </c>
      <c r="G635" s="103" t="s">
        <v>112</v>
      </c>
      <c r="H635" t="s">
        <v>113</v>
      </c>
      <c r="I635" t="s">
        <v>114</v>
      </c>
      <c r="J635" t="s">
        <v>8</v>
      </c>
      <c r="K635">
        <v>22</v>
      </c>
      <c r="L635">
        <v>2</v>
      </c>
      <c r="M635" t="s">
        <v>115</v>
      </c>
      <c r="N635" t="s">
        <v>456</v>
      </c>
      <c r="O635" t="s">
        <v>457</v>
      </c>
      <c r="P635" t="s">
        <v>457</v>
      </c>
      <c r="Q635" t="s">
        <v>118</v>
      </c>
      <c r="R635" t="s">
        <v>142</v>
      </c>
      <c r="S635" t="s">
        <v>8</v>
      </c>
      <c r="T635" s="1">
        <v>0</v>
      </c>
      <c r="U635" s="1">
        <v>0</v>
      </c>
      <c r="V635" s="1">
        <v>0</v>
      </c>
      <c r="W635" s="1">
        <v>0</v>
      </c>
      <c r="X635" s="1">
        <v>0</v>
      </c>
      <c r="Y635" s="1">
        <v>0</v>
      </c>
      <c r="Z635" s="1">
        <v>0</v>
      </c>
      <c r="AA635" s="1">
        <v>0</v>
      </c>
      <c r="AB635" s="1">
        <v>0</v>
      </c>
      <c r="AC635" s="1">
        <v>0</v>
      </c>
      <c r="AD635" s="1">
        <v>0</v>
      </c>
      <c r="AE635" s="1">
        <v>0</v>
      </c>
      <c r="AF635" s="1">
        <v>0</v>
      </c>
      <c r="AG635" s="1">
        <v>0</v>
      </c>
      <c r="AH635" s="1">
        <v>0</v>
      </c>
      <c r="AI635" s="1">
        <v>0</v>
      </c>
      <c r="AJ635" s="1">
        <v>0</v>
      </c>
      <c r="AK635" s="1">
        <v>0</v>
      </c>
      <c r="AL635" s="1">
        <v>0</v>
      </c>
      <c r="AM635" s="1">
        <v>0</v>
      </c>
      <c r="AN635" s="1">
        <v>0</v>
      </c>
      <c r="AO635" s="1">
        <v>0</v>
      </c>
      <c r="AP635" s="1">
        <v>0</v>
      </c>
      <c r="AQ635" s="1">
        <v>0</v>
      </c>
      <c r="AR635" s="2">
        <v>0</v>
      </c>
      <c r="AS635" s="2">
        <v>0</v>
      </c>
      <c r="AT635" s="2">
        <v>0</v>
      </c>
      <c r="AU635" s="2">
        <v>0</v>
      </c>
      <c r="AV635" s="2">
        <v>0</v>
      </c>
      <c r="AW635" s="2">
        <v>0</v>
      </c>
      <c r="AX635" s="2">
        <v>0</v>
      </c>
      <c r="AY635" s="2">
        <v>0</v>
      </c>
      <c r="AZ635" s="2">
        <v>0</v>
      </c>
      <c r="BA635" s="2">
        <v>0</v>
      </c>
      <c r="BB635" s="2">
        <v>0</v>
      </c>
      <c r="BC635" s="2">
        <v>0</v>
      </c>
      <c r="BD635" s="1">
        <v>741</v>
      </c>
      <c r="BE635" s="1">
        <v>811</v>
      </c>
      <c r="BF635" s="1">
        <v>1307</v>
      </c>
      <c r="BG635" s="1">
        <v>1459</v>
      </c>
      <c r="BH635" s="1">
        <v>1839</v>
      </c>
      <c r="BI635" s="1">
        <v>1793</v>
      </c>
      <c r="BJ635" s="1">
        <v>2107</v>
      </c>
      <c r="BK635" s="1">
        <v>1703</v>
      </c>
      <c r="BL635" s="1">
        <v>1054</v>
      </c>
      <c r="BM635" s="1">
        <v>1011</v>
      </c>
      <c r="BN635" s="1">
        <v>604</v>
      </c>
      <c r="BO635" s="1">
        <v>837</v>
      </c>
      <c r="BP635" s="1">
        <v>741</v>
      </c>
      <c r="BQ635" s="1">
        <v>811</v>
      </c>
      <c r="BR635" s="1">
        <v>1307</v>
      </c>
      <c r="BS635" s="1">
        <v>1459</v>
      </c>
      <c r="BT635" s="1">
        <v>1839</v>
      </c>
      <c r="BU635" s="1">
        <v>1793</v>
      </c>
      <c r="BV635" s="1">
        <v>2107</v>
      </c>
      <c r="BW635" s="1">
        <v>1703</v>
      </c>
      <c r="BX635" s="1">
        <v>1054</v>
      </c>
      <c r="BY635" s="1">
        <v>1011</v>
      </c>
      <c r="BZ635" s="1">
        <v>604</v>
      </c>
      <c r="CA635" s="1">
        <v>837</v>
      </c>
      <c r="CB635" s="1">
        <v>81.41</v>
      </c>
      <c r="CC635" s="1">
        <v>89.125</v>
      </c>
      <c r="CD635" s="1">
        <v>143.608</v>
      </c>
      <c r="CE635" s="1">
        <v>160.29900000000001</v>
      </c>
      <c r="CF635" s="1">
        <v>202.02699999999999</v>
      </c>
      <c r="CG635" s="1">
        <v>196.988</v>
      </c>
      <c r="CH635" s="1">
        <v>231.47300000000001</v>
      </c>
      <c r="CI635" s="1">
        <v>187.06800000000001</v>
      </c>
      <c r="CJ635" s="1">
        <v>115.73699999999999</v>
      </c>
      <c r="CK635" s="1">
        <v>111.01300000000001</v>
      </c>
      <c r="CL635" s="1">
        <v>66.293000000000006</v>
      </c>
      <c r="CM635" s="1">
        <v>91.959000000000003</v>
      </c>
      <c r="CN635" s="1">
        <v>0</v>
      </c>
      <c r="CO635" s="1">
        <v>0</v>
      </c>
      <c r="CP635" s="1">
        <v>15266</v>
      </c>
      <c r="CQ635" s="1">
        <v>15266</v>
      </c>
      <c r="CR635" s="1">
        <v>1677</v>
      </c>
      <c r="CS635">
        <v>2018</v>
      </c>
      <c r="CT635">
        <v>9103.1604054859872</v>
      </c>
      <c r="CV635">
        <v>0</v>
      </c>
      <c r="CW635">
        <v>0</v>
      </c>
    </row>
    <row r="636" spans="1:101">
      <c r="A636" s="100">
        <v>58272</v>
      </c>
      <c r="B636" t="s">
        <v>108</v>
      </c>
      <c r="C636" t="s">
        <v>109</v>
      </c>
      <c r="D636" t="s">
        <v>812</v>
      </c>
      <c r="E636" t="s">
        <v>810</v>
      </c>
      <c r="F636">
        <v>59622</v>
      </c>
      <c r="G636" s="103" t="s">
        <v>112</v>
      </c>
      <c r="H636" t="s">
        <v>113</v>
      </c>
      <c r="I636" t="s">
        <v>114</v>
      </c>
      <c r="J636" t="s">
        <v>8</v>
      </c>
      <c r="K636">
        <v>22</v>
      </c>
      <c r="L636">
        <v>2</v>
      </c>
      <c r="M636" t="s">
        <v>115</v>
      </c>
      <c r="N636" t="s">
        <v>456</v>
      </c>
      <c r="O636" t="s">
        <v>457</v>
      </c>
      <c r="P636" t="s">
        <v>457</v>
      </c>
      <c r="Q636" t="s">
        <v>118</v>
      </c>
      <c r="R636" t="s">
        <v>142</v>
      </c>
      <c r="S636" t="s">
        <v>8</v>
      </c>
      <c r="T636" s="1">
        <v>0</v>
      </c>
      <c r="U636" s="1">
        <v>0</v>
      </c>
      <c r="V636" s="1">
        <v>0</v>
      </c>
      <c r="W636" s="1">
        <v>0</v>
      </c>
      <c r="X636" s="1">
        <v>0</v>
      </c>
      <c r="Y636" s="1">
        <v>0</v>
      </c>
      <c r="Z636" s="1">
        <v>0</v>
      </c>
      <c r="AA636" s="1">
        <v>0</v>
      </c>
      <c r="AB636" s="1">
        <v>0</v>
      </c>
      <c r="AC636" s="1">
        <v>0</v>
      </c>
      <c r="AD636" s="1">
        <v>0</v>
      </c>
      <c r="AE636" s="1">
        <v>0</v>
      </c>
      <c r="AF636" s="1">
        <v>0</v>
      </c>
      <c r="AG636" s="1">
        <v>0</v>
      </c>
      <c r="AH636" s="1">
        <v>0</v>
      </c>
      <c r="AI636" s="1">
        <v>0</v>
      </c>
      <c r="AJ636" s="1">
        <v>0</v>
      </c>
      <c r="AK636" s="1">
        <v>0</v>
      </c>
      <c r="AL636" s="1">
        <v>0</v>
      </c>
      <c r="AM636" s="1">
        <v>0</v>
      </c>
      <c r="AN636" s="1">
        <v>0</v>
      </c>
      <c r="AO636" s="1">
        <v>0</v>
      </c>
      <c r="AP636" s="1">
        <v>0</v>
      </c>
      <c r="AQ636" s="1">
        <v>0</v>
      </c>
      <c r="AR636" s="2">
        <v>0</v>
      </c>
      <c r="AS636" s="2">
        <v>0</v>
      </c>
      <c r="AT636" s="2">
        <v>0</v>
      </c>
      <c r="AU636" s="2">
        <v>0</v>
      </c>
      <c r="AV636" s="2">
        <v>0</v>
      </c>
      <c r="AW636" s="2">
        <v>0</v>
      </c>
      <c r="AX636" s="2">
        <v>0</v>
      </c>
      <c r="AY636" s="2">
        <v>0</v>
      </c>
      <c r="AZ636" s="2">
        <v>0</v>
      </c>
      <c r="BA636" s="2">
        <v>0</v>
      </c>
      <c r="BB636" s="2">
        <v>0</v>
      </c>
      <c r="BC636" s="2">
        <v>0</v>
      </c>
      <c r="BD636" s="1">
        <v>998</v>
      </c>
      <c r="BE636" s="1">
        <v>1093</v>
      </c>
      <c r="BF636" s="1">
        <v>1760</v>
      </c>
      <c r="BG636" s="1">
        <v>1965</v>
      </c>
      <c r="BH636" s="1">
        <v>2476</v>
      </c>
      <c r="BI636" s="1">
        <v>2415</v>
      </c>
      <c r="BJ636" s="1">
        <v>2837</v>
      </c>
      <c r="BK636" s="1">
        <v>2293</v>
      </c>
      <c r="BL636" s="1">
        <v>1419</v>
      </c>
      <c r="BM636" s="1">
        <v>1361</v>
      </c>
      <c r="BN636" s="1">
        <v>813</v>
      </c>
      <c r="BO636" s="1">
        <v>1127</v>
      </c>
      <c r="BP636" s="1">
        <v>998</v>
      </c>
      <c r="BQ636" s="1">
        <v>1093</v>
      </c>
      <c r="BR636" s="1">
        <v>1760</v>
      </c>
      <c r="BS636" s="1">
        <v>1965</v>
      </c>
      <c r="BT636" s="1">
        <v>2476</v>
      </c>
      <c r="BU636" s="1">
        <v>2415</v>
      </c>
      <c r="BV636" s="1">
        <v>2837</v>
      </c>
      <c r="BW636" s="1">
        <v>2293</v>
      </c>
      <c r="BX636" s="1">
        <v>1419</v>
      </c>
      <c r="BY636" s="1">
        <v>1361</v>
      </c>
      <c r="BZ636" s="1">
        <v>813</v>
      </c>
      <c r="CA636" s="1">
        <v>1127</v>
      </c>
      <c r="CB636" s="1">
        <v>109.614</v>
      </c>
      <c r="CC636" s="1">
        <v>120.003</v>
      </c>
      <c r="CD636" s="1">
        <v>193.36099999999999</v>
      </c>
      <c r="CE636" s="1">
        <v>215.83500000000001</v>
      </c>
      <c r="CF636" s="1">
        <v>272.02</v>
      </c>
      <c r="CG636" s="1">
        <v>265.23500000000001</v>
      </c>
      <c r="CH636" s="1">
        <v>311.66800000000001</v>
      </c>
      <c r="CI636" s="1">
        <v>251.87799999999999</v>
      </c>
      <c r="CJ636" s="1">
        <v>155.834</v>
      </c>
      <c r="CK636" s="1">
        <v>149.47300000000001</v>
      </c>
      <c r="CL636" s="1">
        <v>89.26</v>
      </c>
      <c r="CM636" s="1">
        <v>123.819</v>
      </c>
      <c r="CN636" s="1">
        <v>0</v>
      </c>
      <c r="CO636" s="1">
        <v>0</v>
      </c>
      <c r="CP636" s="1">
        <v>20557</v>
      </c>
      <c r="CQ636" s="1">
        <v>20557</v>
      </c>
      <c r="CR636" s="1">
        <v>2258</v>
      </c>
      <c r="CS636">
        <v>2018</v>
      </c>
      <c r="CT636">
        <v>9104.0744021257742</v>
      </c>
      <c r="CV636">
        <v>0</v>
      </c>
      <c r="CW636">
        <v>0</v>
      </c>
    </row>
    <row r="637" spans="1:101">
      <c r="A637" s="100">
        <v>58275</v>
      </c>
      <c r="B637" t="s">
        <v>108</v>
      </c>
      <c r="C637" t="s">
        <v>109</v>
      </c>
      <c r="D637" t="s">
        <v>813</v>
      </c>
      <c r="E637" t="s">
        <v>687</v>
      </c>
      <c r="F637">
        <v>59155</v>
      </c>
      <c r="G637" s="103" t="s">
        <v>112</v>
      </c>
      <c r="H637" t="s">
        <v>113</v>
      </c>
      <c r="I637" t="s">
        <v>114</v>
      </c>
      <c r="J637" t="s">
        <v>8</v>
      </c>
      <c r="K637">
        <v>22</v>
      </c>
      <c r="L637">
        <v>2</v>
      </c>
      <c r="M637" t="s">
        <v>115</v>
      </c>
      <c r="N637" t="s">
        <v>456</v>
      </c>
      <c r="O637" t="s">
        <v>457</v>
      </c>
      <c r="P637" t="s">
        <v>457</v>
      </c>
      <c r="Q637" t="s">
        <v>118</v>
      </c>
      <c r="R637" t="s">
        <v>142</v>
      </c>
      <c r="S637" t="s">
        <v>8</v>
      </c>
      <c r="T637" s="1">
        <v>0</v>
      </c>
      <c r="U637" s="1">
        <v>0</v>
      </c>
      <c r="V637" s="1">
        <v>0</v>
      </c>
      <c r="W637" s="1">
        <v>0</v>
      </c>
      <c r="X637" s="1">
        <v>0</v>
      </c>
      <c r="Y637" s="1">
        <v>0</v>
      </c>
      <c r="Z637" s="1">
        <v>0</v>
      </c>
      <c r="AA637" s="1">
        <v>0</v>
      </c>
      <c r="AB637" s="1">
        <v>0</v>
      </c>
      <c r="AC637" s="1">
        <v>0</v>
      </c>
      <c r="AD637" s="1">
        <v>0</v>
      </c>
      <c r="AE637" s="1">
        <v>0</v>
      </c>
      <c r="AF637" s="1">
        <v>0</v>
      </c>
      <c r="AG637" s="1">
        <v>0</v>
      </c>
      <c r="AH637" s="1">
        <v>0</v>
      </c>
      <c r="AI637" s="1">
        <v>0</v>
      </c>
      <c r="AJ637" s="1">
        <v>0</v>
      </c>
      <c r="AK637" s="1">
        <v>0</v>
      </c>
      <c r="AL637" s="1">
        <v>0</v>
      </c>
      <c r="AM637" s="1">
        <v>0</v>
      </c>
      <c r="AN637" s="1">
        <v>0</v>
      </c>
      <c r="AO637" s="1">
        <v>0</v>
      </c>
      <c r="AP637" s="1">
        <v>0</v>
      </c>
      <c r="AQ637" s="1">
        <v>0</v>
      </c>
      <c r="AR637" s="2">
        <v>0</v>
      </c>
      <c r="AS637" s="2">
        <v>0</v>
      </c>
      <c r="AT637" s="2">
        <v>0</v>
      </c>
      <c r="AU637" s="2">
        <v>0</v>
      </c>
      <c r="AV637" s="2">
        <v>0</v>
      </c>
      <c r="AW637" s="2">
        <v>0</v>
      </c>
      <c r="AX637" s="2">
        <v>0</v>
      </c>
      <c r="AY637" s="2">
        <v>0</v>
      </c>
      <c r="AZ637" s="2">
        <v>0</v>
      </c>
      <c r="BA637" s="2">
        <v>0</v>
      </c>
      <c r="BB637" s="2">
        <v>0</v>
      </c>
      <c r="BC637" s="2">
        <v>0</v>
      </c>
      <c r="BD637" s="1">
        <v>2602</v>
      </c>
      <c r="BE637" s="1">
        <v>2848</v>
      </c>
      <c r="BF637" s="1">
        <v>4590</v>
      </c>
      <c r="BG637" s="1">
        <v>5123</v>
      </c>
      <c r="BH637" s="1">
        <v>6457</v>
      </c>
      <c r="BI637" s="1">
        <v>6296</v>
      </c>
      <c r="BJ637" s="1">
        <v>7398</v>
      </c>
      <c r="BK637" s="1">
        <v>5979</v>
      </c>
      <c r="BL637" s="1">
        <v>3699</v>
      </c>
      <c r="BM637" s="1">
        <v>3548</v>
      </c>
      <c r="BN637" s="1">
        <v>2119</v>
      </c>
      <c r="BO637" s="1">
        <v>2939</v>
      </c>
      <c r="BP637" s="1">
        <v>2602</v>
      </c>
      <c r="BQ637" s="1">
        <v>2848</v>
      </c>
      <c r="BR637" s="1">
        <v>4590</v>
      </c>
      <c r="BS637" s="1">
        <v>5123</v>
      </c>
      <c r="BT637" s="1">
        <v>6457</v>
      </c>
      <c r="BU637" s="1">
        <v>6296</v>
      </c>
      <c r="BV637" s="1">
        <v>7398</v>
      </c>
      <c r="BW637" s="1">
        <v>5979</v>
      </c>
      <c r="BX637" s="1">
        <v>3699</v>
      </c>
      <c r="BY637" s="1">
        <v>3548</v>
      </c>
      <c r="BZ637" s="1">
        <v>2119</v>
      </c>
      <c r="CA637" s="1">
        <v>2939</v>
      </c>
      <c r="CB637" s="1">
        <v>285.78100000000001</v>
      </c>
      <c r="CC637" s="1">
        <v>312.86799999999999</v>
      </c>
      <c r="CD637" s="1">
        <v>504.12599999999998</v>
      </c>
      <c r="CE637" s="1">
        <v>562.72</v>
      </c>
      <c r="CF637" s="1">
        <v>709.20399999999995</v>
      </c>
      <c r="CG637" s="1">
        <v>691.51499999999999</v>
      </c>
      <c r="CH637" s="1">
        <v>812.572</v>
      </c>
      <c r="CI637" s="1">
        <v>656.69100000000003</v>
      </c>
      <c r="CJ637" s="1">
        <v>406.286</v>
      </c>
      <c r="CK637" s="1">
        <v>389.70299999999997</v>
      </c>
      <c r="CL637" s="1">
        <v>232.71600000000001</v>
      </c>
      <c r="CM637" s="1">
        <v>322.81799999999998</v>
      </c>
      <c r="CN637" s="1">
        <v>0</v>
      </c>
      <c r="CO637" s="1">
        <v>0</v>
      </c>
      <c r="CP637" s="1">
        <v>53598</v>
      </c>
      <c r="CQ637" s="1">
        <v>53598</v>
      </c>
      <c r="CR637" s="1">
        <v>5887</v>
      </c>
      <c r="CS637">
        <v>2018</v>
      </c>
      <c r="CT637">
        <v>9104.4674706981477</v>
      </c>
      <c r="CV637">
        <v>0</v>
      </c>
      <c r="CW637">
        <v>0</v>
      </c>
    </row>
    <row r="638" spans="1:101">
      <c r="A638" s="100">
        <v>58276</v>
      </c>
      <c r="B638" t="s">
        <v>108</v>
      </c>
      <c r="C638" t="s">
        <v>109</v>
      </c>
      <c r="D638" t="s">
        <v>814</v>
      </c>
      <c r="E638" t="s">
        <v>687</v>
      </c>
      <c r="F638">
        <v>59155</v>
      </c>
      <c r="G638" s="103" t="s">
        <v>112</v>
      </c>
      <c r="H638" t="s">
        <v>113</v>
      </c>
      <c r="I638" t="s">
        <v>114</v>
      </c>
      <c r="J638" t="s">
        <v>8</v>
      </c>
      <c r="K638">
        <v>22</v>
      </c>
      <c r="L638">
        <v>2</v>
      </c>
      <c r="M638" t="s">
        <v>115</v>
      </c>
      <c r="N638" t="s">
        <v>456</v>
      </c>
      <c r="O638" t="s">
        <v>457</v>
      </c>
      <c r="P638" t="s">
        <v>457</v>
      </c>
      <c r="Q638" t="s">
        <v>118</v>
      </c>
      <c r="R638" t="s">
        <v>142</v>
      </c>
      <c r="S638" t="s">
        <v>8</v>
      </c>
      <c r="T638" s="1">
        <v>0</v>
      </c>
      <c r="U638" s="1">
        <v>0</v>
      </c>
      <c r="V638" s="1">
        <v>0</v>
      </c>
      <c r="W638" s="1">
        <v>0</v>
      </c>
      <c r="X638" s="1">
        <v>0</v>
      </c>
      <c r="Y638" s="1">
        <v>0</v>
      </c>
      <c r="Z638" s="1">
        <v>0</v>
      </c>
      <c r="AA638" s="1">
        <v>0</v>
      </c>
      <c r="AB638" s="1">
        <v>0</v>
      </c>
      <c r="AC638" s="1">
        <v>0</v>
      </c>
      <c r="AD638" s="1">
        <v>0</v>
      </c>
      <c r="AE638" s="1">
        <v>0</v>
      </c>
      <c r="AF638" s="1">
        <v>0</v>
      </c>
      <c r="AG638" s="1">
        <v>0</v>
      </c>
      <c r="AH638" s="1">
        <v>0</v>
      </c>
      <c r="AI638" s="1">
        <v>0</v>
      </c>
      <c r="AJ638" s="1">
        <v>0</v>
      </c>
      <c r="AK638" s="1">
        <v>0</v>
      </c>
      <c r="AL638" s="1">
        <v>0</v>
      </c>
      <c r="AM638" s="1">
        <v>0</v>
      </c>
      <c r="AN638" s="1">
        <v>0</v>
      </c>
      <c r="AO638" s="1">
        <v>0</v>
      </c>
      <c r="AP638" s="1">
        <v>0</v>
      </c>
      <c r="AQ638" s="1">
        <v>0</v>
      </c>
      <c r="AR638" s="2">
        <v>0</v>
      </c>
      <c r="AS638" s="2">
        <v>0</v>
      </c>
      <c r="AT638" s="2">
        <v>0</v>
      </c>
      <c r="AU638" s="2">
        <v>0</v>
      </c>
      <c r="AV638" s="2">
        <v>0</v>
      </c>
      <c r="AW638" s="2">
        <v>0</v>
      </c>
      <c r="AX638" s="2">
        <v>0</v>
      </c>
      <c r="AY638" s="2">
        <v>0</v>
      </c>
      <c r="AZ638" s="2">
        <v>0</v>
      </c>
      <c r="BA638" s="2">
        <v>0</v>
      </c>
      <c r="BB638" s="2">
        <v>0</v>
      </c>
      <c r="BC638" s="2">
        <v>0</v>
      </c>
      <c r="BD638" s="1">
        <v>2874</v>
      </c>
      <c r="BE638" s="1">
        <v>3146</v>
      </c>
      <c r="BF638" s="1">
        <v>5069</v>
      </c>
      <c r="BG638" s="1">
        <v>5658</v>
      </c>
      <c r="BH638" s="1">
        <v>7131</v>
      </c>
      <c r="BI638" s="1">
        <v>6953</v>
      </c>
      <c r="BJ638" s="1">
        <v>8170</v>
      </c>
      <c r="BK638" s="1">
        <v>6603</v>
      </c>
      <c r="BL638" s="1">
        <v>4085</v>
      </c>
      <c r="BM638" s="1">
        <v>3918</v>
      </c>
      <c r="BN638" s="1">
        <v>2340</v>
      </c>
      <c r="BO638" s="1">
        <v>3246</v>
      </c>
      <c r="BP638" s="1">
        <v>2874</v>
      </c>
      <c r="BQ638" s="1">
        <v>3146</v>
      </c>
      <c r="BR638" s="1">
        <v>5069</v>
      </c>
      <c r="BS638" s="1">
        <v>5658</v>
      </c>
      <c r="BT638" s="1">
        <v>7131</v>
      </c>
      <c r="BU638" s="1">
        <v>6953</v>
      </c>
      <c r="BV638" s="1">
        <v>8170</v>
      </c>
      <c r="BW638" s="1">
        <v>6603</v>
      </c>
      <c r="BX638" s="1">
        <v>4085</v>
      </c>
      <c r="BY638" s="1">
        <v>3918</v>
      </c>
      <c r="BZ638" s="1">
        <v>2340</v>
      </c>
      <c r="CA638" s="1">
        <v>3246</v>
      </c>
      <c r="CB638" s="1">
        <v>315.63600000000002</v>
      </c>
      <c r="CC638" s="1">
        <v>345.55200000000002</v>
      </c>
      <c r="CD638" s="1">
        <v>556.79100000000005</v>
      </c>
      <c r="CE638" s="1">
        <v>621.50599999999997</v>
      </c>
      <c r="CF638" s="1">
        <v>783.29300000000001</v>
      </c>
      <c r="CG638" s="1">
        <v>763.75599999999997</v>
      </c>
      <c r="CH638" s="1">
        <v>897.45899999999995</v>
      </c>
      <c r="CI638" s="1">
        <v>725.29399999999998</v>
      </c>
      <c r="CJ638" s="1">
        <v>448.73</v>
      </c>
      <c r="CK638" s="1">
        <v>430.41399999999999</v>
      </c>
      <c r="CL638" s="1">
        <v>257.02699999999999</v>
      </c>
      <c r="CM638" s="1">
        <v>356.54199999999997</v>
      </c>
      <c r="CN638" s="1">
        <v>0</v>
      </c>
      <c r="CO638" s="1">
        <v>0</v>
      </c>
      <c r="CP638" s="1">
        <v>59193</v>
      </c>
      <c r="CQ638" s="1">
        <v>59193</v>
      </c>
      <c r="CR638" s="1">
        <v>6502</v>
      </c>
      <c r="CS638">
        <v>2018</v>
      </c>
      <c r="CT638">
        <v>9103.814211011997</v>
      </c>
      <c r="CV638">
        <v>0</v>
      </c>
      <c r="CW638">
        <v>0</v>
      </c>
    </row>
    <row r="639" spans="1:101">
      <c r="A639" s="100">
        <v>58279</v>
      </c>
      <c r="B639" t="s">
        <v>108</v>
      </c>
      <c r="C639" t="s">
        <v>109</v>
      </c>
      <c r="D639" t="s">
        <v>815</v>
      </c>
      <c r="E639" t="s">
        <v>687</v>
      </c>
      <c r="F639">
        <v>59155</v>
      </c>
      <c r="G639" s="103" t="s">
        <v>112</v>
      </c>
      <c r="H639" t="s">
        <v>113</v>
      </c>
      <c r="I639" t="s">
        <v>114</v>
      </c>
      <c r="J639" t="s">
        <v>8</v>
      </c>
      <c r="K639">
        <v>22</v>
      </c>
      <c r="L639">
        <v>2</v>
      </c>
      <c r="M639" t="s">
        <v>115</v>
      </c>
      <c r="N639" t="s">
        <v>456</v>
      </c>
      <c r="O639" t="s">
        <v>457</v>
      </c>
      <c r="P639" t="s">
        <v>457</v>
      </c>
      <c r="Q639" t="s">
        <v>118</v>
      </c>
      <c r="R639" t="s">
        <v>142</v>
      </c>
      <c r="S639" t="s">
        <v>8</v>
      </c>
      <c r="T639" s="1">
        <v>0</v>
      </c>
      <c r="U639" s="1">
        <v>0</v>
      </c>
      <c r="V639" s="1">
        <v>0</v>
      </c>
      <c r="W639" s="1">
        <v>0</v>
      </c>
      <c r="X639" s="1">
        <v>0</v>
      </c>
      <c r="Y639" s="1">
        <v>0</v>
      </c>
      <c r="Z639" s="1">
        <v>0</v>
      </c>
      <c r="AA639" s="1">
        <v>0</v>
      </c>
      <c r="AB639" s="1">
        <v>0</v>
      </c>
      <c r="AC639" s="1">
        <v>0</v>
      </c>
      <c r="AD639" s="1">
        <v>0</v>
      </c>
      <c r="AE639" s="1">
        <v>0</v>
      </c>
      <c r="AF639" s="1">
        <v>0</v>
      </c>
      <c r="AG639" s="1">
        <v>0</v>
      </c>
      <c r="AH639" s="1">
        <v>0</v>
      </c>
      <c r="AI639" s="1">
        <v>0</v>
      </c>
      <c r="AJ639" s="1">
        <v>0</v>
      </c>
      <c r="AK639" s="1">
        <v>0</v>
      </c>
      <c r="AL639" s="1">
        <v>0</v>
      </c>
      <c r="AM639" s="1">
        <v>0</v>
      </c>
      <c r="AN639" s="1">
        <v>0</v>
      </c>
      <c r="AO639" s="1">
        <v>0</v>
      </c>
      <c r="AP639" s="1">
        <v>0</v>
      </c>
      <c r="AQ639" s="1">
        <v>0</v>
      </c>
      <c r="AR639" s="2">
        <v>0</v>
      </c>
      <c r="AS639" s="2">
        <v>0</v>
      </c>
      <c r="AT639" s="2">
        <v>0</v>
      </c>
      <c r="AU639" s="2">
        <v>0</v>
      </c>
      <c r="AV639" s="2">
        <v>0</v>
      </c>
      <c r="AW639" s="2">
        <v>0</v>
      </c>
      <c r="AX639" s="2">
        <v>0</v>
      </c>
      <c r="AY639" s="2">
        <v>0</v>
      </c>
      <c r="AZ639" s="2">
        <v>0</v>
      </c>
      <c r="BA639" s="2">
        <v>0</v>
      </c>
      <c r="BB639" s="2">
        <v>0</v>
      </c>
      <c r="BC639" s="2">
        <v>0</v>
      </c>
      <c r="BD639" s="1">
        <v>2809</v>
      </c>
      <c r="BE639" s="1">
        <v>3075</v>
      </c>
      <c r="BF639" s="1">
        <v>4954</v>
      </c>
      <c r="BG639" s="1">
        <v>5530</v>
      </c>
      <c r="BH639" s="1">
        <v>6970</v>
      </c>
      <c r="BI639" s="1">
        <v>6796</v>
      </c>
      <c r="BJ639" s="1">
        <v>7986</v>
      </c>
      <c r="BK639" s="1">
        <v>6454</v>
      </c>
      <c r="BL639" s="1">
        <v>3993</v>
      </c>
      <c r="BM639" s="1">
        <v>3830</v>
      </c>
      <c r="BN639" s="1">
        <v>2287</v>
      </c>
      <c r="BO639" s="1">
        <v>3173</v>
      </c>
      <c r="BP639" s="1">
        <v>2809</v>
      </c>
      <c r="BQ639" s="1">
        <v>3075</v>
      </c>
      <c r="BR639" s="1">
        <v>4954</v>
      </c>
      <c r="BS639" s="1">
        <v>5530</v>
      </c>
      <c r="BT639" s="1">
        <v>6970</v>
      </c>
      <c r="BU639" s="1">
        <v>6796</v>
      </c>
      <c r="BV639" s="1">
        <v>7986</v>
      </c>
      <c r="BW639" s="1">
        <v>6454</v>
      </c>
      <c r="BX639" s="1">
        <v>3993</v>
      </c>
      <c r="BY639" s="1">
        <v>3830</v>
      </c>
      <c r="BZ639" s="1">
        <v>2287</v>
      </c>
      <c r="CA639" s="1">
        <v>3173</v>
      </c>
      <c r="CB639" s="1">
        <v>308.5</v>
      </c>
      <c r="CC639" s="1">
        <v>337.74</v>
      </c>
      <c r="CD639" s="1">
        <v>544.20299999999997</v>
      </c>
      <c r="CE639" s="1">
        <v>607.45399999999995</v>
      </c>
      <c r="CF639" s="1">
        <v>765.58399999999995</v>
      </c>
      <c r="CG639" s="1">
        <v>746.48900000000003</v>
      </c>
      <c r="CH639" s="1">
        <v>877.16899999999998</v>
      </c>
      <c r="CI639" s="1">
        <v>708.89599999999996</v>
      </c>
      <c r="CJ639" s="1">
        <v>438.58499999999998</v>
      </c>
      <c r="CK639" s="1">
        <v>420.68299999999999</v>
      </c>
      <c r="CL639" s="1">
        <v>251.21600000000001</v>
      </c>
      <c r="CM639" s="1">
        <v>348.48099999999999</v>
      </c>
      <c r="CN639" s="1">
        <v>0</v>
      </c>
      <c r="CO639" s="1">
        <v>0</v>
      </c>
      <c r="CP639" s="1">
        <v>57857</v>
      </c>
      <c r="CQ639" s="1">
        <v>57857</v>
      </c>
      <c r="CR639" s="1">
        <v>6355</v>
      </c>
      <c r="CS639">
        <v>2018</v>
      </c>
      <c r="CT639">
        <v>9104.1699449252555</v>
      </c>
      <c r="CV639">
        <v>0</v>
      </c>
      <c r="CW639">
        <v>0</v>
      </c>
    </row>
    <row r="640" spans="1:101">
      <c r="A640" s="100">
        <v>58280</v>
      </c>
      <c r="B640" t="s">
        <v>108</v>
      </c>
      <c r="C640" t="s">
        <v>109</v>
      </c>
      <c r="D640" t="s">
        <v>816</v>
      </c>
      <c r="E640" t="s">
        <v>687</v>
      </c>
      <c r="F640">
        <v>59155</v>
      </c>
      <c r="G640" s="103" t="s">
        <v>112</v>
      </c>
      <c r="H640" t="s">
        <v>113</v>
      </c>
      <c r="I640" t="s">
        <v>114</v>
      </c>
      <c r="J640" t="s">
        <v>8</v>
      </c>
      <c r="K640">
        <v>22</v>
      </c>
      <c r="L640">
        <v>2</v>
      </c>
      <c r="M640" t="s">
        <v>115</v>
      </c>
      <c r="N640" t="s">
        <v>456</v>
      </c>
      <c r="O640" t="s">
        <v>457</v>
      </c>
      <c r="P640" t="s">
        <v>457</v>
      </c>
      <c r="Q640" t="s">
        <v>118</v>
      </c>
      <c r="R640" t="s">
        <v>142</v>
      </c>
      <c r="S640" t="s">
        <v>8</v>
      </c>
      <c r="T640" s="1">
        <v>0</v>
      </c>
      <c r="U640" s="1">
        <v>0</v>
      </c>
      <c r="V640" s="1">
        <v>0</v>
      </c>
      <c r="W640" s="1">
        <v>0</v>
      </c>
      <c r="X640" s="1">
        <v>0</v>
      </c>
      <c r="Y640" s="1">
        <v>0</v>
      </c>
      <c r="Z640" s="1">
        <v>0</v>
      </c>
      <c r="AA640" s="1">
        <v>0</v>
      </c>
      <c r="AB640" s="1">
        <v>0</v>
      </c>
      <c r="AC640" s="1">
        <v>0</v>
      </c>
      <c r="AD640" s="1">
        <v>0</v>
      </c>
      <c r="AE640" s="1">
        <v>0</v>
      </c>
      <c r="AF640" s="1">
        <v>0</v>
      </c>
      <c r="AG640" s="1">
        <v>0</v>
      </c>
      <c r="AH640" s="1">
        <v>0</v>
      </c>
      <c r="AI640" s="1">
        <v>0</v>
      </c>
      <c r="AJ640" s="1">
        <v>0</v>
      </c>
      <c r="AK640" s="1">
        <v>0</v>
      </c>
      <c r="AL640" s="1">
        <v>0</v>
      </c>
      <c r="AM640" s="1">
        <v>0</v>
      </c>
      <c r="AN640" s="1">
        <v>0</v>
      </c>
      <c r="AO640" s="1">
        <v>0</v>
      </c>
      <c r="AP640" s="1">
        <v>0</v>
      </c>
      <c r="AQ640" s="1">
        <v>0</v>
      </c>
      <c r="AR640" s="2">
        <v>0</v>
      </c>
      <c r="AS640" s="2">
        <v>0</v>
      </c>
      <c r="AT640" s="2">
        <v>0</v>
      </c>
      <c r="AU640" s="2">
        <v>0</v>
      </c>
      <c r="AV640" s="2">
        <v>0</v>
      </c>
      <c r="AW640" s="2">
        <v>0</v>
      </c>
      <c r="AX640" s="2">
        <v>0</v>
      </c>
      <c r="AY640" s="2">
        <v>0</v>
      </c>
      <c r="AZ640" s="2">
        <v>0</v>
      </c>
      <c r="BA640" s="2">
        <v>0</v>
      </c>
      <c r="BB640" s="2">
        <v>0</v>
      </c>
      <c r="BC640" s="2">
        <v>0</v>
      </c>
      <c r="BD640" s="1">
        <v>1911</v>
      </c>
      <c r="BE640" s="1">
        <v>2092</v>
      </c>
      <c r="BF640" s="1">
        <v>3370</v>
      </c>
      <c r="BG640" s="1">
        <v>3762</v>
      </c>
      <c r="BH640" s="1">
        <v>4741</v>
      </c>
      <c r="BI640" s="1">
        <v>4623</v>
      </c>
      <c r="BJ640" s="1">
        <v>5432</v>
      </c>
      <c r="BK640" s="1">
        <v>4390</v>
      </c>
      <c r="BL640" s="1">
        <v>2716</v>
      </c>
      <c r="BM640" s="1">
        <v>2605</v>
      </c>
      <c r="BN640" s="1">
        <v>1556</v>
      </c>
      <c r="BO640" s="1">
        <v>2158</v>
      </c>
      <c r="BP640" s="1">
        <v>1911</v>
      </c>
      <c r="BQ640" s="1">
        <v>2092</v>
      </c>
      <c r="BR640" s="1">
        <v>3370</v>
      </c>
      <c r="BS640" s="1">
        <v>3762</v>
      </c>
      <c r="BT640" s="1">
        <v>4741</v>
      </c>
      <c r="BU640" s="1">
        <v>4623</v>
      </c>
      <c r="BV640" s="1">
        <v>5432</v>
      </c>
      <c r="BW640" s="1">
        <v>4390</v>
      </c>
      <c r="BX640" s="1">
        <v>2716</v>
      </c>
      <c r="BY640" s="1">
        <v>2605</v>
      </c>
      <c r="BZ640" s="1">
        <v>1556</v>
      </c>
      <c r="CA640" s="1">
        <v>2158</v>
      </c>
      <c r="CB640" s="1">
        <v>209.858</v>
      </c>
      <c r="CC640" s="1">
        <v>229.74799999999999</v>
      </c>
      <c r="CD640" s="1">
        <v>370.19499999999999</v>
      </c>
      <c r="CE640" s="1">
        <v>413.22199999999998</v>
      </c>
      <c r="CF640" s="1">
        <v>520.79</v>
      </c>
      <c r="CG640" s="1">
        <v>507.8</v>
      </c>
      <c r="CH640" s="1">
        <v>596.69600000000003</v>
      </c>
      <c r="CI640" s="1">
        <v>482.22800000000001</v>
      </c>
      <c r="CJ640" s="1">
        <v>298.34800000000001</v>
      </c>
      <c r="CK640" s="1">
        <v>286.17</v>
      </c>
      <c r="CL640" s="1">
        <v>170.89</v>
      </c>
      <c r="CM640" s="1">
        <v>237.05500000000001</v>
      </c>
      <c r="CN640" s="1">
        <v>0</v>
      </c>
      <c r="CO640" s="1">
        <v>0</v>
      </c>
      <c r="CP640" s="1">
        <v>39356</v>
      </c>
      <c r="CQ640" s="1">
        <v>39356</v>
      </c>
      <c r="CR640" s="1">
        <v>4323</v>
      </c>
      <c r="CS640">
        <v>2018</v>
      </c>
      <c r="CT640">
        <v>9103.8630580615318</v>
      </c>
      <c r="CV640">
        <v>0</v>
      </c>
      <c r="CW640">
        <v>0</v>
      </c>
    </row>
    <row r="641" spans="1:101">
      <c r="A641" s="100">
        <v>58282</v>
      </c>
      <c r="B641" t="s">
        <v>108</v>
      </c>
      <c r="C641" t="s">
        <v>109</v>
      </c>
      <c r="D641" t="s">
        <v>817</v>
      </c>
      <c r="E641" t="s">
        <v>781</v>
      </c>
      <c r="F641">
        <v>62060</v>
      </c>
      <c r="G641" s="103" t="s">
        <v>112</v>
      </c>
      <c r="H641" t="s">
        <v>113</v>
      </c>
      <c r="I641" t="s">
        <v>114</v>
      </c>
      <c r="J641" t="s">
        <v>8</v>
      </c>
      <c r="K641">
        <v>22</v>
      </c>
      <c r="L641">
        <v>2</v>
      </c>
      <c r="M641" t="s">
        <v>115</v>
      </c>
      <c r="N641" t="s">
        <v>456</v>
      </c>
      <c r="O641" t="s">
        <v>457</v>
      </c>
      <c r="P641" t="s">
        <v>457</v>
      </c>
      <c r="Q641" t="s">
        <v>118</v>
      </c>
      <c r="R641" t="s">
        <v>142</v>
      </c>
      <c r="S641" t="s">
        <v>8</v>
      </c>
      <c r="T641" s="1">
        <v>0</v>
      </c>
      <c r="U641" s="1">
        <v>0</v>
      </c>
      <c r="V641" s="1">
        <v>0</v>
      </c>
      <c r="W641" s="1">
        <v>0</v>
      </c>
      <c r="X641" s="1">
        <v>0</v>
      </c>
      <c r="Y641" s="1">
        <v>0</v>
      </c>
      <c r="Z641" s="1">
        <v>0</v>
      </c>
      <c r="AA641" s="1">
        <v>0</v>
      </c>
      <c r="AB641" s="1">
        <v>0</v>
      </c>
      <c r="AC641" s="1">
        <v>0</v>
      </c>
      <c r="AD641" s="1">
        <v>0</v>
      </c>
      <c r="AE641" s="1">
        <v>0</v>
      </c>
      <c r="AF641" s="1">
        <v>0</v>
      </c>
      <c r="AG641" s="1">
        <v>0</v>
      </c>
      <c r="AH641" s="1">
        <v>0</v>
      </c>
      <c r="AI641" s="1">
        <v>0</v>
      </c>
      <c r="AJ641" s="1">
        <v>0</v>
      </c>
      <c r="AK641" s="1">
        <v>0</v>
      </c>
      <c r="AL641" s="1">
        <v>0</v>
      </c>
      <c r="AM641" s="1">
        <v>0</v>
      </c>
      <c r="AN641" s="1">
        <v>0</v>
      </c>
      <c r="AO641" s="1">
        <v>0</v>
      </c>
      <c r="AP641" s="1">
        <v>0</v>
      </c>
      <c r="AQ641" s="1">
        <v>0</v>
      </c>
      <c r="AR641" s="2">
        <v>0</v>
      </c>
      <c r="AS641" s="2">
        <v>0</v>
      </c>
      <c r="AT641" s="2">
        <v>0</v>
      </c>
      <c r="AU641" s="2">
        <v>0</v>
      </c>
      <c r="AV641" s="2">
        <v>0</v>
      </c>
      <c r="AW641" s="2">
        <v>0</v>
      </c>
      <c r="AX641" s="2">
        <v>0</v>
      </c>
      <c r="AY641" s="2">
        <v>0</v>
      </c>
      <c r="AZ641" s="2">
        <v>0</v>
      </c>
      <c r="BA641" s="2">
        <v>0</v>
      </c>
      <c r="BB641" s="2">
        <v>0</v>
      </c>
      <c r="BC641" s="2">
        <v>0</v>
      </c>
      <c r="BD641" s="1">
        <v>2811</v>
      </c>
      <c r="BE641" s="1">
        <v>3078</v>
      </c>
      <c r="BF641" s="1">
        <v>4959</v>
      </c>
      <c r="BG641" s="1">
        <v>5535</v>
      </c>
      <c r="BH641" s="1">
        <v>6976</v>
      </c>
      <c r="BI641" s="1">
        <v>6802</v>
      </c>
      <c r="BJ641" s="1">
        <v>7993</v>
      </c>
      <c r="BK641" s="1">
        <v>6460</v>
      </c>
      <c r="BL641" s="1">
        <v>3997</v>
      </c>
      <c r="BM641" s="1">
        <v>3834</v>
      </c>
      <c r="BN641" s="1">
        <v>2289</v>
      </c>
      <c r="BO641" s="1">
        <v>3176</v>
      </c>
      <c r="BP641" s="1">
        <v>2811</v>
      </c>
      <c r="BQ641" s="1">
        <v>3078</v>
      </c>
      <c r="BR641" s="1">
        <v>4959</v>
      </c>
      <c r="BS641" s="1">
        <v>5535</v>
      </c>
      <c r="BT641" s="1">
        <v>6976</v>
      </c>
      <c r="BU641" s="1">
        <v>6802</v>
      </c>
      <c r="BV641" s="1">
        <v>7993</v>
      </c>
      <c r="BW641" s="1">
        <v>6460</v>
      </c>
      <c r="BX641" s="1">
        <v>3997</v>
      </c>
      <c r="BY641" s="1">
        <v>3834</v>
      </c>
      <c r="BZ641" s="1">
        <v>2289</v>
      </c>
      <c r="CA641" s="1">
        <v>3176</v>
      </c>
      <c r="CB641" s="1">
        <v>308.791</v>
      </c>
      <c r="CC641" s="1">
        <v>338.05900000000003</v>
      </c>
      <c r="CD641" s="1">
        <v>544.71699999999998</v>
      </c>
      <c r="CE641" s="1">
        <v>608.02800000000002</v>
      </c>
      <c r="CF641" s="1">
        <v>766.30600000000004</v>
      </c>
      <c r="CG641" s="1">
        <v>747.19399999999996</v>
      </c>
      <c r="CH641" s="1">
        <v>877.99699999999996</v>
      </c>
      <c r="CI641" s="1">
        <v>709.56500000000005</v>
      </c>
      <c r="CJ641" s="1">
        <v>438.99900000000002</v>
      </c>
      <c r="CK641" s="1">
        <v>421.08</v>
      </c>
      <c r="CL641" s="1">
        <v>251.45400000000001</v>
      </c>
      <c r="CM641" s="1">
        <v>348.81</v>
      </c>
      <c r="CN641" s="1">
        <v>0</v>
      </c>
      <c r="CO641" s="1">
        <v>0</v>
      </c>
      <c r="CP641" s="1">
        <v>57910</v>
      </c>
      <c r="CQ641" s="1">
        <v>57910</v>
      </c>
      <c r="CR641" s="1">
        <v>6361</v>
      </c>
      <c r="CS641">
        <v>2018</v>
      </c>
      <c r="CT641">
        <v>9103.9144788555259</v>
      </c>
      <c r="CV641">
        <v>0</v>
      </c>
      <c r="CW641">
        <v>0</v>
      </c>
    </row>
    <row r="642" spans="1:101">
      <c r="A642" s="100">
        <v>58283</v>
      </c>
      <c r="B642" t="s">
        <v>108</v>
      </c>
      <c r="C642" t="s">
        <v>109</v>
      </c>
      <c r="D642" t="s">
        <v>818</v>
      </c>
      <c r="E642" t="s">
        <v>819</v>
      </c>
      <c r="F642">
        <v>58598</v>
      </c>
      <c r="G642" s="103" t="s">
        <v>112</v>
      </c>
      <c r="H642" t="s">
        <v>113</v>
      </c>
      <c r="I642" t="s">
        <v>114</v>
      </c>
      <c r="J642" t="s">
        <v>8</v>
      </c>
      <c r="K642">
        <v>22</v>
      </c>
      <c r="L642">
        <v>2</v>
      </c>
      <c r="M642" t="s">
        <v>115</v>
      </c>
      <c r="N642" t="s">
        <v>456</v>
      </c>
      <c r="O642" t="s">
        <v>457</v>
      </c>
      <c r="P642" t="s">
        <v>457</v>
      </c>
      <c r="Q642" t="s">
        <v>118</v>
      </c>
      <c r="R642" t="s">
        <v>142</v>
      </c>
      <c r="S642" t="s">
        <v>8</v>
      </c>
      <c r="T642" s="1">
        <v>0</v>
      </c>
      <c r="U642" s="1">
        <v>0</v>
      </c>
      <c r="V642" s="1">
        <v>0</v>
      </c>
      <c r="W642" s="1">
        <v>0</v>
      </c>
      <c r="X642" s="1">
        <v>0</v>
      </c>
      <c r="Y642" s="1">
        <v>0</v>
      </c>
      <c r="Z642" s="1">
        <v>0</v>
      </c>
      <c r="AA642" s="1">
        <v>0</v>
      </c>
      <c r="AB642" s="1">
        <v>0</v>
      </c>
      <c r="AC642" s="1">
        <v>0</v>
      </c>
      <c r="AD642" s="1">
        <v>0</v>
      </c>
      <c r="AE642" s="1">
        <v>0</v>
      </c>
      <c r="AF642" s="1">
        <v>0</v>
      </c>
      <c r="AG642" s="1">
        <v>0</v>
      </c>
      <c r="AH642" s="1">
        <v>0</v>
      </c>
      <c r="AI642" s="1">
        <v>0</v>
      </c>
      <c r="AJ642" s="1">
        <v>0</v>
      </c>
      <c r="AK642" s="1">
        <v>0</v>
      </c>
      <c r="AL642" s="1">
        <v>0</v>
      </c>
      <c r="AM642" s="1">
        <v>0</v>
      </c>
      <c r="AN642" s="1">
        <v>0</v>
      </c>
      <c r="AO642" s="1">
        <v>0</v>
      </c>
      <c r="AP642" s="1">
        <v>0</v>
      </c>
      <c r="AQ642" s="1">
        <v>0</v>
      </c>
      <c r="AR642" s="2">
        <v>0</v>
      </c>
      <c r="AS642" s="2">
        <v>0</v>
      </c>
      <c r="AT642" s="2">
        <v>0</v>
      </c>
      <c r="AU642" s="2">
        <v>0</v>
      </c>
      <c r="AV642" s="2">
        <v>0</v>
      </c>
      <c r="AW642" s="2">
        <v>0</v>
      </c>
      <c r="AX642" s="2">
        <v>0</v>
      </c>
      <c r="AY642" s="2">
        <v>0</v>
      </c>
      <c r="AZ642" s="2">
        <v>0</v>
      </c>
      <c r="BA642" s="2">
        <v>0</v>
      </c>
      <c r="BB642" s="2">
        <v>0</v>
      </c>
      <c r="BC642" s="2">
        <v>0</v>
      </c>
      <c r="BD642" s="1">
        <v>3160</v>
      </c>
      <c r="BE642" s="1">
        <v>3459</v>
      </c>
      <c r="BF642" s="1">
        <v>5574</v>
      </c>
      <c r="BG642" s="1">
        <v>6222</v>
      </c>
      <c r="BH642" s="1">
        <v>7842</v>
      </c>
      <c r="BI642" s="1">
        <v>7646</v>
      </c>
      <c r="BJ642" s="1">
        <v>8985</v>
      </c>
      <c r="BK642" s="1">
        <v>7261</v>
      </c>
      <c r="BL642" s="1">
        <v>4492</v>
      </c>
      <c r="BM642" s="1">
        <v>4309</v>
      </c>
      <c r="BN642" s="1">
        <v>2573</v>
      </c>
      <c r="BO642" s="1">
        <v>3569</v>
      </c>
      <c r="BP642" s="1">
        <v>3160</v>
      </c>
      <c r="BQ642" s="1">
        <v>3459</v>
      </c>
      <c r="BR642" s="1">
        <v>5574</v>
      </c>
      <c r="BS642" s="1">
        <v>6222</v>
      </c>
      <c r="BT642" s="1">
        <v>7842</v>
      </c>
      <c r="BU642" s="1">
        <v>7646</v>
      </c>
      <c r="BV642" s="1">
        <v>8985</v>
      </c>
      <c r="BW642" s="1">
        <v>7261</v>
      </c>
      <c r="BX642" s="1">
        <v>4492</v>
      </c>
      <c r="BY642" s="1">
        <v>4309</v>
      </c>
      <c r="BZ642" s="1">
        <v>2573</v>
      </c>
      <c r="CA642" s="1">
        <v>3569</v>
      </c>
      <c r="CB642" s="1">
        <v>347.09399999999999</v>
      </c>
      <c r="CC642" s="1">
        <v>379.99099999999999</v>
      </c>
      <c r="CD642" s="1">
        <v>612.28200000000004</v>
      </c>
      <c r="CE642" s="1">
        <v>683.44600000000003</v>
      </c>
      <c r="CF642" s="1">
        <v>861.35699999999997</v>
      </c>
      <c r="CG642" s="1">
        <v>839.87300000000005</v>
      </c>
      <c r="CH642" s="1">
        <v>986.90099999999995</v>
      </c>
      <c r="CI642" s="1">
        <v>797.577</v>
      </c>
      <c r="CJ642" s="1">
        <v>493.45100000000002</v>
      </c>
      <c r="CK642" s="1">
        <v>473.31</v>
      </c>
      <c r="CL642" s="1">
        <v>282.64299999999997</v>
      </c>
      <c r="CM642" s="1">
        <v>392.07499999999999</v>
      </c>
      <c r="CN642" s="1">
        <v>0</v>
      </c>
      <c r="CO642" s="1">
        <v>0</v>
      </c>
      <c r="CP642" s="1">
        <v>65092</v>
      </c>
      <c r="CQ642" s="1">
        <v>65092</v>
      </c>
      <c r="CR642" s="1">
        <v>7150</v>
      </c>
      <c r="CS642">
        <v>2018</v>
      </c>
      <c r="CT642">
        <v>9103.7762237762236</v>
      </c>
      <c r="CV642">
        <v>0</v>
      </c>
      <c r="CW642">
        <v>0</v>
      </c>
    </row>
    <row r="643" spans="1:101">
      <c r="A643" s="100">
        <v>58362</v>
      </c>
      <c r="B643" t="s">
        <v>108</v>
      </c>
      <c r="C643" t="s">
        <v>109</v>
      </c>
      <c r="D643" t="s">
        <v>822</v>
      </c>
      <c r="E643" t="s">
        <v>762</v>
      </c>
      <c r="F643">
        <v>57365</v>
      </c>
      <c r="G643" s="103" t="s">
        <v>112</v>
      </c>
      <c r="H643" t="s">
        <v>113</v>
      </c>
      <c r="I643" t="s">
        <v>114</v>
      </c>
      <c r="J643" t="s">
        <v>8</v>
      </c>
      <c r="K643">
        <v>22</v>
      </c>
      <c r="L643">
        <v>2</v>
      </c>
      <c r="M643" t="s">
        <v>115</v>
      </c>
      <c r="N643" t="s">
        <v>456</v>
      </c>
      <c r="O643" t="s">
        <v>457</v>
      </c>
      <c r="P643" t="s">
        <v>457</v>
      </c>
      <c r="Q643" t="s">
        <v>118</v>
      </c>
      <c r="R643" t="s">
        <v>142</v>
      </c>
      <c r="S643" t="s">
        <v>8</v>
      </c>
      <c r="T643" s="1">
        <v>0</v>
      </c>
      <c r="U643" s="1">
        <v>0</v>
      </c>
      <c r="V643" s="1">
        <v>0</v>
      </c>
      <c r="W643" s="1">
        <v>0</v>
      </c>
      <c r="X643" s="1">
        <v>0</v>
      </c>
      <c r="Y643" s="1">
        <v>0</v>
      </c>
      <c r="Z643" s="1">
        <v>0</v>
      </c>
      <c r="AA643" s="1">
        <v>0</v>
      </c>
      <c r="AB643" s="1">
        <v>0</v>
      </c>
      <c r="AC643" s="1">
        <v>0</v>
      </c>
      <c r="AD643" s="1">
        <v>0</v>
      </c>
      <c r="AE643" s="1">
        <v>0</v>
      </c>
      <c r="AF643" s="1">
        <v>0</v>
      </c>
      <c r="AG643" s="1">
        <v>0</v>
      </c>
      <c r="AH643" s="1">
        <v>0</v>
      </c>
      <c r="AI643" s="1">
        <v>0</v>
      </c>
      <c r="AJ643" s="1">
        <v>0</v>
      </c>
      <c r="AK643" s="1">
        <v>0</v>
      </c>
      <c r="AL643" s="1">
        <v>0</v>
      </c>
      <c r="AM643" s="1">
        <v>0</v>
      </c>
      <c r="AN643" s="1">
        <v>0</v>
      </c>
      <c r="AO643" s="1">
        <v>0</v>
      </c>
      <c r="AP643" s="1">
        <v>0</v>
      </c>
      <c r="AQ643" s="1">
        <v>0</v>
      </c>
      <c r="AR643" s="2">
        <v>0</v>
      </c>
      <c r="AS643" s="2">
        <v>0</v>
      </c>
      <c r="AT643" s="2">
        <v>0</v>
      </c>
      <c r="AU643" s="2">
        <v>0</v>
      </c>
      <c r="AV643" s="2">
        <v>0</v>
      </c>
      <c r="AW643" s="2">
        <v>0</v>
      </c>
      <c r="AX643" s="2">
        <v>0</v>
      </c>
      <c r="AY643" s="2">
        <v>0</v>
      </c>
      <c r="AZ643" s="2">
        <v>0</v>
      </c>
      <c r="BA643" s="2">
        <v>0</v>
      </c>
      <c r="BB643" s="2">
        <v>0</v>
      </c>
      <c r="BC643" s="2">
        <v>0</v>
      </c>
      <c r="BD643" s="1">
        <v>2211</v>
      </c>
      <c r="BE643" s="1">
        <v>2421</v>
      </c>
      <c r="BF643" s="1">
        <v>3900</v>
      </c>
      <c r="BG643" s="1">
        <v>4354</v>
      </c>
      <c r="BH643" s="1">
        <v>5487</v>
      </c>
      <c r="BI643" s="1">
        <v>5350</v>
      </c>
      <c r="BJ643" s="1">
        <v>6287</v>
      </c>
      <c r="BK643" s="1">
        <v>5081</v>
      </c>
      <c r="BL643" s="1">
        <v>3143</v>
      </c>
      <c r="BM643" s="1">
        <v>3015</v>
      </c>
      <c r="BN643" s="1">
        <v>1801</v>
      </c>
      <c r="BO643" s="1">
        <v>2498</v>
      </c>
      <c r="BP643" s="1">
        <v>2211</v>
      </c>
      <c r="BQ643" s="1">
        <v>2421</v>
      </c>
      <c r="BR643" s="1">
        <v>3900</v>
      </c>
      <c r="BS643" s="1">
        <v>4354</v>
      </c>
      <c r="BT643" s="1">
        <v>5487</v>
      </c>
      <c r="BU643" s="1">
        <v>5350</v>
      </c>
      <c r="BV643" s="1">
        <v>6287</v>
      </c>
      <c r="BW643" s="1">
        <v>5081</v>
      </c>
      <c r="BX643" s="1">
        <v>3143</v>
      </c>
      <c r="BY643" s="1">
        <v>3015</v>
      </c>
      <c r="BZ643" s="1">
        <v>1801</v>
      </c>
      <c r="CA643" s="1">
        <v>2498</v>
      </c>
      <c r="CB643" s="1">
        <v>242.869</v>
      </c>
      <c r="CC643" s="1">
        <v>265.887</v>
      </c>
      <c r="CD643" s="1">
        <v>428.42599999999999</v>
      </c>
      <c r="CE643" s="1">
        <v>478.221</v>
      </c>
      <c r="CF643" s="1">
        <v>602.70899999999995</v>
      </c>
      <c r="CG643" s="1">
        <v>587.67600000000004</v>
      </c>
      <c r="CH643" s="1">
        <v>690.55499999999995</v>
      </c>
      <c r="CI643" s="1">
        <v>558.08100000000002</v>
      </c>
      <c r="CJ643" s="1">
        <v>345.27699999999999</v>
      </c>
      <c r="CK643" s="1">
        <v>331.185</v>
      </c>
      <c r="CL643" s="1">
        <v>197.77099999999999</v>
      </c>
      <c r="CM643" s="1">
        <v>274.34300000000002</v>
      </c>
      <c r="CN643" s="1">
        <v>0</v>
      </c>
      <c r="CO643" s="1">
        <v>0</v>
      </c>
      <c r="CP643" s="1">
        <v>45548</v>
      </c>
      <c r="CQ643" s="1">
        <v>45548</v>
      </c>
      <c r="CR643" s="1">
        <v>5003</v>
      </c>
      <c r="CS643">
        <v>2018</v>
      </c>
      <c r="CT643">
        <v>9104.1375174895056</v>
      </c>
      <c r="CV643">
        <v>0</v>
      </c>
      <c r="CW643">
        <v>0</v>
      </c>
    </row>
    <row r="644" spans="1:101">
      <c r="A644" s="100">
        <v>58385</v>
      </c>
      <c r="B644" t="s">
        <v>108</v>
      </c>
      <c r="C644" t="s">
        <v>109</v>
      </c>
      <c r="D644" t="s">
        <v>823</v>
      </c>
      <c r="E644" t="s">
        <v>727</v>
      </c>
      <c r="F644">
        <v>56769</v>
      </c>
      <c r="G644" s="103" t="s">
        <v>112</v>
      </c>
      <c r="H644" t="s">
        <v>113</v>
      </c>
      <c r="I644" t="s">
        <v>114</v>
      </c>
      <c r="J644" t="s">
        <v>8</v>
      </c>
      <c r="K644">
        <v>22</v>
      </c>
      <c r="L644">
        <v>2</v>
      </c>
      <c r="M644" t="s">
        <v>115</v>
      </c>
      <c r="N644" t="s">
        <v>456</v>
      </c>
      <c r="O644" t="s">
        <v>457</v>
      </c>
      <c r="P644" t="s">
        <v>457</v>
      </c>
      <c r="Q644" t="s">
        <v>118</v>
      </c>
      <c r="R644" t="s">
        <v>142</v>
      </c>
      <c r="S644" t="s">
        <v>8</v>
      </c>
      <c r="T644" s="1">
        <v>0</v>
      </c>
      <c r="U644" s="1">
        <v>0</v>
      </c>
      <c r="V644" s="1">
        <v>0</v>
      </c>
      <c r="W644" s="1">
        <v>0</v>
      </c>
      <c r="X644" s="1">
        <v>0</v>
      </c>
      <c r="Y644" s="1">
        <v>0</v>
      </c>
      <c r="Z644" s="1">
        <v>0</v>
      </c>
      <c r="AA644" s="1">
        <v>0</v>
      </c>
      <c r="AB644" s="1">
        <v>0</v>
      </c>
      <c r="AC644" s="1">
        <v>0</v>
      </c>
      <c r="AD644" s="1">
        <v>0</v>
      </c>
      <c r="AE644" s="1">
        <v>0</v>
      </c>
      <c r="AF644" s="1">
        <v>0</v>
      </c>
      <c r="AG644" s="1">
        <v>0</v>
      </c>
      <c r="AH644" s="1">
        <v>0</v>
      </c>
      <c r="AI644" s="1">
        <v>0</v>
      </c>
      <c r="AJ644" s="1">
        <v>0</v>
      </c>
      <c r="AK644" s="1">
        <v>0</v>
      </c>
      <c r="AL644" s="1">
        <v>0</v>
      </c>
      <c r="AM644" s="1">
        <v>0</v>
      </c>
      <c r="AN644" s="1">
        <v>0</v>
      </c>
      <c r="AO644" s="1">
        <v>0</v>
      </c>
      <c r="AP644" s="1">
        <v>0</v>
      </c>
      <c r="AQ644" s="1">
        <v>0</v>
      </c>
      <c r="AR644" s="2">
        <v>0</v>
      </c>
      <c r="AS644" s="2">
        <v>0</v>
      </c>
      <c r="AT644" s="2">
        <v>0</v>
      </c>
      <c r="AU644" s="2">
        <v>0</v>
      </c>
      <c r="AV644" s="2">
        <v>0</v>
      </c>
      <c r="AW644" s="2">
        <v>0</v>
      </c>
      <c r="AX644" s="2">
        <v>0</v>
      </c>
      <c r="AY644" s="2">
        <v>0</v>
      </c>
      <c r="AZ644" s="2">
        <v>0</v>
      </c>
      <c r="BA644" s="2">
        <v>0</v>
      </c>
      <c r="BB644" s="2">
        <v>0</v>
      </c>
      <c r="BC644" s="2">
        <v>0</v>
      </c>
      <c r="BD644" s="1">
        <v>1397</v>
      </c>
      <c r="BE644" s="1">
        <v>1530</v>
      </c>
      <c r="BF644" s="1">
        <v>2465</v>
      </c>
      <c r="BG644" s="1">
        <v>2752</v>
      </c>
      <c r="BH644" s="1">
        <v>3468</v>
      </c>
      <c r="BI644" s="1">
        <v>3381</v>
      </c>
      <c r="BJ644" s="1">
        <v>3973</v>
      </c>
      <c r="BK644" s="1">
        <v>3211</v>
      </c>
      <c r="BL644" s="1">
        <v>1987</v>
      </c>
      <c r="BM644" s="1">
        <v>1906</v>
      </c>
      <c r="BN644" s="1">
        <v>1138</v>
      </c>
      <c r="BO644" s="1">
        <v>1579</v>
      </c>
      <c r="BP644" s="1">
        <v>1397</v>
      </c>
      <c r="BQ644" s="1">
        <v>1530</v>
      </c>
      <c r="BR644" s="1">
        <v>2465</v>
      </c>
      <c r="BS644" s="1">
        <v>2752</v>
      </c>
      <c r="BT644" s="1">
        <v>3468</v>
      </c>
      <c r="BU644" s="1">
        <v>3381</v>
      </c>
      <c r="BV644" s="1">
        <v>3973</v>
      </c>
      <c r="BW644" s="1">
        <v>3211</v>
      </c>
      <c r="BX644" s="1">
        <v>1987</v>
      </c>
      <c r="BY644" s="1">
        <v>1906</v>
      </c>
      <c r="BZ644" s="1">
        <v>1138</v>
      </c>
      <c r="CA644" s="1">
        <v>1579</v>
      </c>
      <c r="CB644" s="1">
        <v>153.49799999999999</v>
      </c>
      <c r="CC644" s="1">
        <v>168.04599999999999</v>
      </c>
      <c r="CD644" s="1">
        <v>270.774</v>
      </c>
      <c r="CE644" s="1">
        <v>302.24599999999998</v>
      </c>
      <c r="CF644" s="1">
        <v>380.92500000000001</v>
      </c>
      <c r="CG644" s="1">
        <v>371.42399999999998</v>
      </c>
      <c r="CH644" s="1">
        <v>436.44499999999999</v>
      </c>
      <c r="CI644" s="1">
        <v>352.71899999999999</v>
      </c>
      <c r="CJ644" s="1">
        <v>218.22300000000001</v>
      </c>
      <c r="CK644" s="1">
        <v>209.315</v>
      </c>
      <c r="CL644" s="1">
        <v>124.995</v>
      </c>
      <c r="CM644" s="1">
        <v>173.39</v>
      </c>
      <c r="CN644" s="1">
        <v>0</v>
      </c>
      <c r="CO644" s="1">
        <v>0</v>
      </c>
      <c r="CP644" s="1">
        <v>28787</v>
      </c>
      <c r="CQ644" s="1">
        <v>28787</v>
      </c>
      <c r="CR644" s="1">
        <v>3162</v>
      </c>
      <c r="CS644">
        <v>2018</v>
      </c>
      <c r="CT644">
        <v>9104.0480708412397</v>
      </c>
      <c r="CV644">
        <v>0</v>
      </c>
      <c r="CW644">
        <v>0</v>
      </c>
    </row>
    <row r="645" spans="1:101">
      <c r="A645" s="100">
        <v>58387</v>
      </c>
      <c r="B645" t="s">
        <v>108</v>
      </c>
      <c r="C645" t="s">
        <v>109</v>
      </c>
      <c r="D645" t="s">
        <v>824</v>
      </c>
      <c r="E645" t="s">
        <v>825</v>
      </c>
      <c r="F645">
        <v>59139</v>
      </c>
      <c r="G645" s="103" t="s">
        <v>112</v>
      </c>
      <c r="H645" t="s">
        <v>113</v>
      </c>
      <c r="I645" t="s">
        <v>114</v>
      </c>
      <c r="J645" t="s">
        <v>8</v>
      </c>
      <c r="K645">
        <v>22</v>
      </c>
      <c r="L645">
        <v>2</v>
      </c>
      <c r="M645" t="s">
        <v>115</v>
      </c>
      <c r="N645" t="s">
        <v>456</v>
      </c>
      <c r="O645" t="s">
        <v>457</v>
      </c>
      <c r="P645" t="s">
        <v>457</v>
      </c>
      <c r="Q645" t="s">
        <v>118</v>
      </c>
      <c r="R645" t="s">
        <v>142</v>
      </c>
      <c r="S645" t="s">
        <v>8</v>
      </c>
      <c r="T645" s="1">
        <v>0</v>
      </c>
      <c r="U645" s="1">
        <v>0</v>
      </c>
      <c r="V645" s="1">
        <v>0</v>
      </c>
      <c r="W645" s="1">
        <v>0</v>
      </c>
      <c r="X645" s="1">
        <v>0</v>
      </c>
      <c r="Y645" s="1">
        <v>0</v>
      </c>
      <c r="Z645" s="1">
        <v>0</v>
      </c>
      <c r="AA645" s="1">
        <v>0</v>
      </c>
      <c r="AB645" s="1">
        <v>0</v>
      </c>
      <c r="AC645" s="1">
        <v>0</v>
      </c>
      <c r="AD645" s="1">
        <v>0</v>
      </c>
      <c r="AE645" s="1">
        <v>0</v>
      </c>
      <c r="AF645" s="1">
        <v>0</v>
      </c>
      <c r="AG645" s="1">
        <v>0</v>
      </c>
      <c r="AH645" s="1">
        <v>0</v>
      </c>
      <c r="AI645" s="1">
        <v>0</v>
      </c>
      <c r="AJ645" s="1">
        <v>0</v>
      </c>
      <c r="AK645" s="1">
        <v>0</v>
      </c>
      <c r="AL645" s="1">
        <v>0</v>
      </c>
      <c r="AM645" s="1">
        <v>0</v>
      </c>
      <c r="AN645" s="1">
        <v>0</v>
      </c>
      <c r="AO645" s="1">
        <v>0</v>
      </c>
      <c r="AP645" s="1">
        <v>0</v>
      </c>
      <c r="AQ645" s="1">
        <v>0</v>
      </c>
      <c r="AR645" s="2">
        <v>0</v>
      </c>
      <c r="AS645" s="2">
        <v>0</v>
      </c>
      <c r="AT645" s="2">
        <v>0</v>
      </c>
      <c r="AU645" s="2">
        <v>0</v>
      </c>
      <c r="AV645" s="2">
        <v>0</v>
      </c>
      <c r="AW645" s="2">
        <v>0</v>
      </c>
      <c r="AX645" s="2">
        <v>0</v>
      </c>
      <c r="AY645" s="2">
        <v>0</v>
      </c>
      <c r="AZ645" s="2">
        <v>0</v>
      </c>
      <c r="BA645" s="2">
        <v>0</v>
      </c>
      <c r="BB645" s="2">
        <v>0</v>
      </c>
      <c r="BC645" s="2">
        <v>0</v>
      </c>
      <c r="BD645" s="1">
        <v>1296</v>
      </c>
      <c r="BE645" s="1">
        <v>1419</v>
      </c>
      <c r="BF645" s="1">
        <v>2287</v>
      </c>
      <c r="BG645" s="1">
        <v>2552</v>
      </c>
      <c r="BH645" s="1">
        <v>3217</v>
      </c>
      <c r="BI645" s="1">
        <v>3137</v>
      </c>
      <c r="BJ645" s="1">
        <v>3686</v>
      </c>
      <c r="BK645" s="1">
        <v>2979</v>
      </c>
      <c r="BL645" s="1">
        <v>1843</v>
      </c>
      <c r="BM645" s="1">
        <v>1768</v>
      </c>
      <c r="BN645" s="1">
        <v>1056</v>
      </c>
      <c r="BO645" s="1">
        <v>1464</v>
      </c>
      <c r="BP645" s="1">
        <v>1296</v>
      </c>
      <c r="BQ645" s="1">
        <v>1419</v>
      </c>
      <c r="BR645" s="1">
        <v>2287</v>
      </c>
      <c r="BS645" s="1">
        <v>2552</v>
      </c>
      <c r="BT645" s="1">
        <v>3217</v>
      </c>
      <c r="BU645" s="1">
        <v>3137</v>
      </c>
      <c r="BV645" s="1">
        <v>3686</v>
      </c>
      <c r="BW645" s="1">
        <v>2979</v>
      </c>
      <c r="BX645" s="1">
        <v>1843</v>
      </c>
      <c r="BY645" s="1">
        <v>1768</v>
      </c>
      <c r="BZ645" s="1">
        <v>1056</v>
      </c>
      <c r="CA645" s="1">
        <v>1464</v>
      </c>
      <c r="CB645" s="1">
        <v>142.38200000000001</v>
      </c>
      <c r="CC645" s="1">
        <v>155.876</v>
      </c>
      <c r="CD645" s="1">
        <v>251.16399999999999</v>
      </c>
      <c r="CE645" s="1">
        <v>280.35599999999999</v>
      </c>
      <c r="CF645" s="1">
        <v>353.33699999999999</v>
      </c>
      <c r="CG645" s="1">
        <v>344.524</v>
      </c>
      <c r="CH645" s="1">
        <v>404.83699999999999</v>
      </c>
      <c r="CI645" s="1">
        <v>327.17399999999998</v>
      </c>
      <c r="CJ645" s="1">
        <v>202.41800000000001</v>
      </c>
      <c r="CK645" s="1">
        <v>194.15600000000001</v>
      </c>
      <c r="CL645" s="1">
        <v>115.943</v>
      </c>
      <c r="CM645" s="1">
        <v>160.833</v>
      </c>
      <c r="CN645" s="1">
        <v>0</v>
      </c>
      <c r="CO645" s="1">
        <v>0</v>
      </c>
      <c r="CP645" s="1">
        <v>26704</v>
      </c>
      <c r="CQ645" s="1">
        <v>26704</v>
      </c>
      <c r="CR645" s="1">
        <v>2933</v>
      </c>
      <c r="CS645">
        <v>2018</v>
      </c>
      <c r="CT645">
        <v>9104.670985339244</v>
      </c>
      <c r="CV645">
        <v>0</v>
      </c>
      <c r="CW645">
        <v>0</v>
      </c>
    </row>
    <row r="646" spans="1:101">
      <c r="A646" s="100">
        <v>58403</v>
      </c>
      <c r="B646" t="s">
        <v>108</v>
      </c>
      <c r="C646" t="s">
        <v>109</v>
      </c>
      <c r="D646" t="s">
        <v>826</v>
      </c>
      <c r="E646" t="s">
        <v>827</v>
      </c>
      <c r="F646">
        <v>57081</v>
      </c>
      <c r="G646" s="103" t="s">
        <v>112</v>
      </c>
      <c r="H646" t="s">
        <v>113</v>
      </c>
      <c r="I646" t="s">
        <v>114</v>
      </c>
      <c r="J646" t="s">
        <v>8</v>
      </c>
      <c r="K646">
        <v>22</v>
      </c>
      <c r="L646">
        <v>2</v>
      </c>
      <c r="M646" t="s">
        <v>115</v>
      </c>
      <c r="N646" t="s">
        <v>456</v>
      </c>
      <c r="O646" t="s">
        <v>457</v>
      </c>
      <c r="P646" t="s">
        <v>457</v>
      </c>
      <c r="Q646" t="s">
        <v>118</v>
      </c>
      <c r="R646" t="s">
        <v>142</v>
      </c>
      <c r="S646" t="s">
        <v>8</v>
      </c>
      <c r="T646" s="1">
        <v>0</v>
      </c>
      <c r="U646" s="1">
        <v>0</v>
      </c>
      <c r="V646" s="1">
        <v>0</v>
      </c>
      <c r="W646" s="1">
        <v>0</v>
      </c>
      <c r="X646" s="1">
        <v>0</v>
      </c>
      <c r="Y646" s="1">
        <v>0</v>
      </c>
      <c r="Z646" s="1">
        <v>0</v>
      </c>
      <c r="AA646" s="1">
        <v>0</v>
      </c>
      <c r="AB646" s="1">
        <v>0</v>
      </c>
      <c r="AC646" s="1">
        <v>0</v>
      </c>
      <c r="AD646" s="1">
        <v>0</v>
      </c>
      <c r="AE646" s="1">
        <v>0</v>
      </c>
      <c r="AF646" s="1">
        <v>0</v>
      </c>
      <c r="AG646" s="1">
        <v>0</v>
      </c>
      <c r="AH646" s="1">
        <v>0</v>
      </c>
      <c r="AI646" s="1">
        <v>0</v>
      </c>
      <c r="AJ646" s="1">
        <v>0</v>
      </c>
      <c r="AK646" s="1">
        <v>0</v>
      </c>
      <c r="AL646" s="1">
        <v>0</v>
      </c>
      <c r="AM646" s="1">
        <v>0</v>
      </c>
      <c r="AN646" s="1">
        <v>0</v>
      </c>
      <c r="AO646" s="1">
        <v>0</v>
      </c>
      <c r="AP646" s="1">
        <v>0</v>
      </c>
      <c r="AQ646" s="1">
        <v>0</v>
      </c>
      <c r="AR646" s="2">
        <v>0</v>
      </c>
      <c r="AS646" s="2">
        <v>0</v>
      </c>
      <c r="AT646" s="2">
        <v>0</v>
      </c>
      <c r="AU646" s="2">
        <v>0</v>
      </c>
      <c r="AV646" s="2">
        <v>0</v>
      </c>
      <c r="AW646" s="2">
        <v>0</v>
      </c>
      <c r="AX646" s="2">
        <v>0</v>
      </c>
      <c r="AY646" s="2">
        <v>0</v>
      </c>
      <c r="AZ646" s="2">
        <v>0</v>
      </c>
      <c r="BA646" s="2">
        <v>0</v>
      </c>
      <c r="BB646" s="2">
        <v>0</v>
      </c>
      <c r="BC646" s="2">
        <v>0</v>
      </c>
      <c r="BD646" s="1">
        <v>1833</v>
      </c>
      <c r="BE646" s="1">
        <v>2006</v>
      </c>
      <c r="BF646" s="1">
        <v>3233</v>
      </c>
      <c r="BG646" s="1">
        <v>3609</v>
      </c>
      <c r="BH646" s="1">
        <v>4548</v>
      </c>
      <c r="BI646" s="1">
        <v>4435</v>
      </c>
      <c r="BJ646" s="1">
        <v>5211</v>
      </c>
      <c r="BK646" s="1">
        <v>4211</v>
      </c>
      <c r="BL646" s="1">
        <v>2606</v>
      </c>
      <c r="BM646" s="1">
        <v>2499</v>
      </c>
      <c r="BN646" s="1">
        <v>1492</v>
      </c>
      <c r="BO646" s="1">
        <v>2070</v>
      </c>
      <c r="BP646" s="1">
        <v>1833</v>
      </c>
      <c r="BQ646" s="1">
        <v>2006</v>
      </c>
      <c r="BR646" s="1">
        <v>3233</v>
      </c>
      <c r="BS646" s="1">
        <v>3609</v>
      </c>
      <c r="BT646" s="1">
        <v>4548</v>
      </c>
      <c r="BU646" s="1">
        <v>4435</v>
      </c>
      <c r="BV646" s="1">
        <v>5211</v>
      </c>
      <c r="BW646" s="1">
        <v>4211</v>
      </c>
      <c r="BX646" s="1">
        <v>2606</v>
      </c>
      <c r="BY646" s="1">
        <v>2499</v>
      </c>
      <c r="BZ646" s="1">
        <v>1492</v>
      </c>
      <c r="CA646" s="1">
        <v>2070</v>
      </c>
      <c r="CB646" s="1">
        <v>201.31399999999999</v>
      </c>
      <c r="CC646" s="1">
        <v>220.39500000000001</v>
      </c>
      <c r="CD646" s="1">
        <v>355.12299999999999</v>
      </c>
      <c r="CE646" s="1">
        <v>396.399</v>
      </c>
      <c r="CF646" s="1">
        <v>499.58699999999999</v>
      </c>
      <c r="CG646" s="1">
        <v>487.12599999999998</v>
      </c>
      <c r="CH646" s="1">
        <v>572.40300000000002</v>
      </c>
      <c r="CI646" s="1">
        <v>462.59500000000003</v>
      </c>
      <c r="CJ646" s="1">
        <v>286.20100000000002</v>
      </c>
      <c r="CK646" s="1">
        <v>274.52</v>
      </c>
      <c r="CL646" s="1">
        <v>163.93299999999999</v>
      </c>
      <c r="CM646" s="1">
        <v>227.404</v>
      </c>
      <c r="CN646" s="1">
        <v>0</v>
      </c>
      <c r="CO646" s="1">
        <v>0</v>
      </c>
      <c r="CP646" s="1">
        <v>37753</v>
      </c>
      <c r="CQ646" s="1">
        <v>37753</v>
      </c>
      <c r="CR646" s="1">
        <v>4147</v>
      </c>
      <c r="CS646">
        <v>2018</v>
      </c>
      <c r="CT646">
        <v>9103.6894140342411</v>
      </c>
      <c r="CV646">
        <v>0</v>
      </c>
      <c r="CW646">
        <v>0</v>
      </c>
    </row>
    <row r="647" spans="1:101">
      <c r="A647" s="100">
        <v>58410</v>
      </c>
      <c r="B647" t="s">
        <v>108</v>
      </c>
      <c r="C647" t="s">
        <v>109</v>
      </c>
      <c r="D647" t="s">
        <v>828</v>
      </c>
      <c r="E647" t="s">
        <v>827</v>
      </c>
      <c r="F647">
        <v>57081</v>
      </c>
      <c r="G647" s="103" t="s">
        <v>112</v>
      </c>
      <c r="H647" t="s">
        <v>113</v>
      </c>
      <c r="I647" t="s">
        <v>114</v>
      </c>
      <c r="J647" t="s">
        <v>8</v>
      </c>
      <c r="K647">
        <v>22</v>
      </c>
      <c r="L647">
        <v>2</v>
      </c>
      <c r="M647" t="s">
        <v>115</v>
      </c>
      <c r="N647" t="s">
        <v>456</v>
      </c>
      <c r="O647" t="s">
        <v>457</v>
      </c>
      <c r="P647" t="s">
        <v>457</v>
      </c>
      <c r="Q647" t="s">
        <v>118</v>
      </c>
      <c r="R647" t="s">
        <v>142</v>
      </c>
      <c r="S647" t="s">
        <v>8</v>
      </c>
      <c r="T647" s="1">
        <v>0</v>
      </c>
      <c r="U647" s="1">
        <v>0</v>
      </c>
      <c r="V647" s="1">
        <v>0</v>
      </c>
      <c r="W647" s="1">
        <v>0</v>
      </c>
      <c r="X647" s="1">
        <v>0</v>
      </c>
      <c r="Y647" s="1">
        <v>0</v>
      </c>
      <c r="Z647" s="1">
        <v>0</v>
      </c>
      <c r="AA647" s="1">
        <v>0</v>
      </c>
      <c r="AB647" s="1">
        <v>0</v>
      </c>
      <c r="AC647" s="1">
        <v>0</v>
      </c>
      <c r="AD647" s="1">
        <v>0</v>
      </c>
      <c r="AE647" s="1">
        <v>0</v>
      </c>
      <c r="AF647" s="1">
        <v>0</v>
      </c>
      <c r="AG647" s="1">
        <v>0</v>
      </c>
      <c r="AH647" s="1">
        <v>0</v>
      </c>
      <c r="AI647" s="1">
        <v>0</v>
      </c>
      <c r="AJ647" s="1">
        <v>0</v>
      </c>
      <c r="AK647" s="1">
        <v>0</v>
      </c>
      <c r="AL647" s="1">
        <v>0</v>
      </c>
      <c r="AM647" s="1">
        <v>0</v>
      </c>
      <c r="AN647" s="1">
        <v>0</v>
      </c>
      <c r="AO647" s="1">
        <v>0</v>
      </c>
      <c r="AP647" s="1">
        <v>0</v>
      </c>
      <c r="AQ647" s="1">
        <v>0</v>
      </c>
      <c r="AR647" s="2">
        <v>0</v>
      </c>
      <c r="AS647" s="2">
        <v>0</v>
      </c>
      <c r="AT647" s="2">
        <v>0</v>
      </c>
      <c r="AU647" s="2">
        <v>0</v>
      </c>
      <c r="AV647" s="2">
        <v>0</v>
      </c>
      <c r="AW647" s="2">
        <v>0</v>
      </c>
      <c r="AX647" s="2">
        <v>0</v>
      </c>
      <c r="AY647" s="2">
        <v>0</v>
      </c>
      <c r="AZ647" s="2">
        <v>0</v>
      </c>
      <c r="BA647" s="2">
        <v>0</v>
      </c>
      <c r="BB647" s="2">
        <v>0</v>
      </c>
      <c r="BC647" s="2">
        <v>0</v>
      </c>
      <c r="BD647" s="1">
        <v>2083</v>
      </c>
      <c r="BE647" s="1">
        <v>2281</v>
      </c>
      <c r="BF647" s="1">
        <v>3675</v>
      </c>
      <c r="BG647" s="1">
        <v>4102</v>
      </c>
      <c r="BH647" s="1">
        <v>5170</v>
      </c>
      <c r="BI647" s="1">
        <v>5041</v>
      </c>
      <c r="BJ647" s="1">
        <v>5924</v>
      </c>
      <c r="BK647" s="1">
        <v>4787</v>
      </c>
      <c r="BL647" s="1">
        <v>2962</v>
      </c>
      <c r="BM647" s="1">
        <v>2841</v>
      </c>
      <c r="BN647" s="1">
        <v>1697</v>
      </c>
      <c r="BO647" s="1">
        <v>2353</v>
      </c>
      <c r="BP647" s="1">
        <v>2083</v>
      </c>
      <c r="BQ647" s="1">
        <v>2281</v>
      </c>
      <c r="BR647" s="1">
        <v>3675</v>
      </c>
      <c r="BS647" s="1">
        <v>4102</v>
      </c>
      <c r="BT647" s="1">
        <v>5170</v>
      </c>
      <c r="BU647" s="1">
        <v>5041</v>
      </c>
      <c r="BV647" s="1">
        <v>5924</v>
      </c>
      <c r="BW647" s="1">
        <v>4787</v>
      </c>
      <c r="BX647" s="1">
        <v>2962</v>
      </c>
      <c r="BY647" s="1">
        <v>2841</v>
      </c>
      <c r="BZ647" s="1">
        <v>1697</v>
      </c>
      <c r="CA647" s="1">
        <v>2353</v>
      </c>
      <c r="CB647" s="1">
        <v>228.84</v>
      </c>
      <c r="CC647" s="1">
        <v>250.52799999999999</v>
      </c>
      <c r="CD647" s="1">
        <v>403.678</v>
      </c>
      <c r="CE647" s="1">
        <v>450.596</v>
      </c>
      <c r="CF647" s="1">
        <v>567.89300000000003</v>
      </c>
      <c r="CG647" s="1">
        <v>553.72900000000004</v>
      </c>
      <c r="CH647" s="1">
        <v>650.66499999999996</v>
      </c>
      <c r="CI647" s="1">
        <v>525.84299999999996</v>
      </c>
      <c r="CJ647" s="1">
        <v>325.33199999999999</v>
      </c>
      <c r="CK647" s="1">
        <v>312.05399999999997</v>
      </c>
      <c r="CL647" s="1">
        <v>186.34700000000001</v>
      </c>
      <c r="CM647" s="1">
        <v>258.495</v>
      </c>
      <c r="CN647" s="1">
        <v>0</v>
      </c>
      <c r="CO647" s="1">
        <v>0</v>
      </c>
      <c r="CP647" s="1">
        <v>42916</v>
      </c>
      <c r="CQ647" s="1">
        <v>42916</v>
      </c>
      <c r="CR647" s="1">
        <v>4714</v>
      </c>
      <c r="CS647">
        <v>2018</v>
      </c>
      <c r="CT647">
        <v>9103.9456936784045</v>
      </c>
      <c r="CV647">
        <v>0</v>
      </c>
      <c r="CW647">
        <v>0</v>
      </c>
    </row>
    <row r="648" spans="1:101">
      <c r="A648" s="100">
        <v>58411</v>
      </c>
      <c r="B648" t="s">
        <v>108</v>
      </c>
      <c r="C648" t="s">
        <v>109</v>
      </c>
      <c r="D648" t="s">
        <v>829</v>
      </c>
      <c r="E648" t="s">
        <v>827</v>
      </c>
      <c r="F648">
        <v>57081</v>
      </c>
      <c r="G648" s="103" t="s">
        <v>112</v>
      </c>
      <c r="H648" t="s">
        <v>113</v>
      </c>
      <c r="I648" t="s">
        <v>114</v>
      </c>
      <c r="J648" t="s">
        <v>8</v>
      </c>
      <c r="K648">
        <v>22</v>
      </c>
      <c r="L648">
        <v>2</v>
      </c>
      <c r="M648" t="s">
        <v>115</v>
      </c>
      <c r="N648" t="s">
        <v>456</v>
      </c>
      <c r="O648" t="s">
        <v>457</v>
      </c>
      <c r="P648" t="s">
        <v>457</v>
      </c>
      <c r="Q648" t="s">
        <v>118</v>
      </c>
      <c r="R648" t="s">
        <v>142</v>
      </c>
      <c r="S648" t="s">
        <v>8</v>
      </c>
      <c r="T648" s="1">
        <v>0</v>
      </c>
      <c r="U648" s="1">
        <v>0</v>
      </c>
      <c r="V648" s="1">
        <v>0</v>
      </c>
      <c r="W648" s="1">
        <v>0</v>
      </c>
      <c r="X648" s="1">
        <v>0</v>
      </c>
      <c r="Y648" s="1">
        <v>0</v>
      </c>
      <c r="Z648" s="1">
        <v>0</v>
      </c>
      <c r="AA648" s="1">
        <v>0</v>
      </c>
      <c r="AB648" s="1">
        <v>0</v>
      </c>
      <c r="AC648" s="1">
        <v>0</v>
      </c>
      <c r="AD648" s="1">
        <v>0</v>
      </c>
      <c r="AE648" s="1">
        <v>0</v>
      </c>
      <c r="AF648" s="1">
        <v>0</v>
      </c>
      <c r="AG648" s="1">
        <v>0</v>
      </c>
      <c r="AH648" s="1">
        <v>0</v>
      </c>
      <c r="AI648" s="1">
        <v>0</v>
      </c>
      <c r="AJ648" s="1">
        <v>0</v>
      </c>
      <c r="AK648" s="1">
        <v>0</v>
      </c>
      <c r="AL648" s="1">
        <v>0</v>
      </c>
      <c r="AM648" s="1">
        <v>0</v>
      </c>
      <c r="AN648" s="1">
        <v>0</v>
      </c>
      <c r="AO648" s="1">
        <v>0</v>
      </c>
      <c r="AP648" s="1">
        <v>0</v>
      </c>
      <c r="AQ648" s="1">
        <v>0</v>
      </c>
      <c r="AR648" s="2">
        <v>0</v>
      </c>
      <c r="AS648" s="2">
        <v>0</v>
      </c>
      <c r="AT648" s="2">
        <v>0</v>
      </c>
      <c r="AU648" s="2">
        <v>0</v>
      </c>
      <c r="AV648" s="2">
        <v>0</v>
      </c>
      <c r="AW648" s="2">
        <v>0</v>
      </c>
      <c r="AX648" s="2">
        <v>0</v>
      </c>
      <c r="AY648" s="2">
        <v>0</v>
      </c>
      <c r="AZ648" s="2">
        <v>0</v>
      </c>
      <c r="BA648" s="2">
        <v>0</v>
      </c>
      <c r="BB648" s="2">
        <v>0</v>
      </c>
      <c r="BC648" s="2">
        <v>0</v>
      </c>
      <c r="BD648" s="1">
        <v>1152</v>
      </c>
      <c r="BE648" s="1">
        <v>1261</v>
      </c>
      <c r="BF648" s="1">
        <v>2032</v>
      </c>
      <c r="BG648" s="1">
        <v>2268</v>
      </c>
      <c r="BH648" s="1">
        <v>2858</v>
      </c>
      <c r="BI648" s="1">
        <v>2787</v>
      </c>
      <c r="BJ648" s="1">
        <v>3275</v>
      </c>
      <c r="BK648" s="1">
        <v>2647</v>
      </c>
      <c r="BL648" s="1">
        <v>1637</v>
      </c>
      <c r="BM648" s="1">
        <v>1571</v>
      </c>
      <c r="BN648" s="1">
        <v>938</v>
      </c>
      <c r="BO648" s="1">
        <v>1301</v>
      </c>
      <c r="BP648" s="1">
        <v>1152</v>
      </c>
      <c r="BQ648" s="1">
        <v>1261</v>
      </c>
      <c r="BR648" s="1">
        <v>2032</v>
      </c>
      <c r="BS648" s="1">
        <v>2268</v>
      </c>
      <c r="BT648" s="1">
        <v>2858</v>
      </c>
      <c r="BU648" s="1">
        <v>2787</v>
      </c>
      <c r="BV648" s="1">
        <v>3275</v>
      </c>
      <c r="BW648" s="1">
        <v>2647</v>
      </c>
      <c r="BX648" s="1">
        <v>1637</v>
      </c>
      <c r="BY648" s="1">
        <v>1571</v>
      </c>
      <c r="BZ648" s="1">
        <v>938</v>
      </c>
      <c r="CA648" s="1">
        <v>1301</v>
      </c>
      <c r="CB648" s="1">
        <v>126.508</v>
      </c>
      <c r="CC648" s="1">
        <v>138.49700000000001</v>
      </c>
      <c r="CD648" s="1">
        <v>223.16200000000001</v>
      </c>
      <c r="CE648" s="1">
        <v>249.09899999999999</v>
      </c>
      <c r="CF648" s="1">
        <v>313.94299999999998</v>
      </c>
      <c r="CG648" s="1">
        <v>306.113</v>
      </c>
      <c r="CH648" s="1">
        <v>359.70100000000002</v>
      </c>
      <c r="CI648" s="1">
        <v>290.697</v>
      </c>
      <c r="CJ648" s="1">
        <v>179.851</v>
      </c>
      <c r="CK648" s="1">
        <v>172.51</v>
      </c>
      <c r="CL648" s="1">
        <v>103.017</v>
      </c>
      <c r="CM648" s="1">
        <v>142.90199999999999</v>
      </c>
      <c r="CN648" s="1">
        <v>0</v>
      </c>
      <c r="CO648" s="1">
        <v>0</v>
      </c>
      <c r="CP648" s="1">
        <v>23727</v>
      </c>
      <c r="CQ648" s="1">
        <v>23727</v>
      </c>
      <c r="CR648" s="1">
        <v>2606</v>
      </c>
      <c r="CS648">
        <v>2018</v>
      </c>
      <c r="CT648">
        <v>9104.7582501918641</v>
      </c>
      <c r="CV648">
        <v>0</v>
      </c>
      <c r="CW648">
        <v>0</v>
      </c>
    </row>
    <row r="649" spans="1:101">
      <c r="A649" s="100">
        <v>58412</v>
      </c>
      <c r="B649" t="s">
        <v>108</v>
      </c>
      <c r="C649" t="s">
        <v>109</v>
      </c>
      <c r="D649" t="s">
        <v>830</v>
      </c>
      <c r="E649" t="s">
        <v>827</v>
      </c>
      <c r="F649">
        <v>57081</v>
      </c>
      <c r="G649" s="103" t="s">
        <v>112</v>
      </c>
      <c r="H649" t="s">
        <v>113</v>
      </c>
      <c r="I649" t="s">
        <v>114</v>
      </c>
      <c r="J649" t="s">
        <v>8</v>
      </c>
      <c r="K649">
        <v>22</v>
      </c>
      <c r="L649">
        <v>2</v>
      </c>
      <c r="M649" t="s">
        <v>115</v>
      </c>
      <c r="N649" t="s">
        <v>456</v>
      </c>
      <c r="O649" t="s">
        <v>457</v>
      </c>
      <c r="P649" t="s">
        <v>457</v>
      </c>
      <c r="Q649" t="s">
        <v>118</v>
      </c>
      <c r="R649" t="s">
        <v>142</v>
      </c>
      <c r="S649" t="s">
        <v>8</v>
      </c>
      <c r="T649" s="1">
        <v>0</v>
      </c>
      <c r="U649" s="1">
        <v>0</v>
      </c>
      <c r="V649" s="1">
        <v>0</v>
      </c>
      <c r="W649" s="1">
        <v>0</v>
      </c>
      <c r="X649" s="1">
        <v>0</v>
      </c>
      <c r="Y649" s="1">
        <v>0</v>
      </c>
      <c r="Z649" s="1">
        <v>0</v>
      </c>
      <c r="AA649" s="1">
        <v>0</v>
      </c>
      <c r="AB649" s="1">
        <v>0</v>
      </c>
      <c r="AC649" s="1">
        <v>0</v>
      </c>
      <c r="AD649" s="1">
        <v>0</v>
      </c>
      <c r="AE649" s="1">
        <v>0</v>
      </c>
      <c r="AF649" s="1">
        <v>0</v>
      </c>
      <c r="AG649" s="1">
        <v>0</v>
      </c>
      <c r="AH649" s="1">
        <v>0</v>
      </c>
      <c r="AI649" s="1">
        <v>0</v>
      </c>
      <c r="AJ649" s="1">
        <v>0</v>
      </c>
      <c r="AK649" s="1">
        <v>0</v>
      </c>
      <c r="AL649" s="1">
        <v>0</v>
      </c>
      <c r="AM649" s="1">
        <v>0</v>
      </c>
      <c r="AN649" s="1">
        <v>0</v>
      </c>
      <c r="AO649" s="1">
        <v>0</v>
      </c>
      <c r="AP649" s="1">
        <v>0</v>
      </c>
      <c r="AQ649" s="1">
        <v>0</v>
      </c>
      <c r="AR649" s="2">
        <v>0</v>
      </c>
      <c r="AS649" s="2">
        <v>0</v>
      </c>
      <c r="AT649" s="2">
        <v>0</v>
      </c>
      <c r="AU649" s="2">
        <v>0</v>
      </c>
      <c r="AV649" s="2">
        <v>0</v>
      </c>
      <c r="AW649" s="2">
        <v>0</v>
      </c>
      <c r="AX649" s="2">
        <v>0</v>
      </c>
      <c r="AY649" s="2">
        <v>0</v>
      </c>
      <c r="AZ649" s="2">
        <v>0</v>
      </c>
      <c r="BA649" s="2">
        <v>0</v>
      </c>
      <c r="BB649" s="2">
        <v>0</v>
      </c>
      <c r="BC649" s="2">
        <v>0</v>
      </c>
      <c r="BD649" s="1">
        <v>541</v>
      </c>
      <c r="BE649" s="1">
        <v>593</v>
      </c>
      <c r="BF649" s="1">
        <v>955</v>
      </c>
      <c r="BG649" s="1">
        <v>1066</v>
      </c>
      <c r="BH649" s="1">
        <v>1344</v>
      </c>
      <c r="BI649" s="1">
        <v>1310</v>
      </c>
      <c r="BJ649" s="1">
        <v>1539</v>
      </c>
      <c r="BK649" s="1">
        <v>1244</v>
      </c>
      <c r="BL649" s="1">
        <v>770</v>
      </c>
      <c r="BM649" s="1">
        <v>738</v>
      </c>
      <c r="BN649" s="1">
        <v>441</v>
      </c>
      <c r="BO649" s="1">
        <v>612</v>
      </c>
      <c r="BP649" s="1">
        <v>541</v>
      </c>
      <c r="BQ649" s="1">
        <v>593</v>
      </c>
      <c r="BR649" s="1">
        <v>955</v>
      </c>
      <c r="BS649" s="1">
        <v>1066</v>
      </c>
      <c r="BT649" s="1">
        <v>1344</v>
      </c>
      <c r="BU649" s="1">
        <v>1310</v>
      </c>
      <c r="BV649" s="1">
        <v>1539</v>
      </c>
      <c r="BW649" s="1">
        <v>1244</v>
      </c>
      <c r="BX649" s="1">
        <v>770</v>
      </c>
      <c r="BY649" s="1">
        <v>738</v>
      </c>
      <c r="BZ649" s="1">
        <v>441</v>
      </c>
      <c r="CA649" s="1">
        <v>612</v>
      </c>
      <c r="CB649" s="1">
        <v>59.466999999999999</v>
      </c>
      <c r="CC649" s="1">
        <v>65.102999999999994</v>
      </c>
      <c r="CD649" s="1">
        <v>104.901</v>
      </c>
      <c r="CE649" s="1">
        <v>117.09399999999999</v>
      </c>
      <c r="CF649" s="1">
        <v>147.57499999999999</v>
      </c>
      <c r="CG649" s="1">
        <v>143.89400000000001</v>
      </c>
      <c r="CH649" s="1">
        <v>169.08500000000001</v>
      </c>
      <c r="CI649" s="1">
        <v>136.648</v>
      </c>
      <c r="CJ649" s="1">
        <v>84.542000000000002</v>
      </c>
      <c r="CK649" s="1">
        <v>81.091999999999999</v>
      </c>
      <c r="CL649" s="1">
        <v>48.424999999999997</v>
      </c>
      <c r="CM649" s="1">
        <v>67.174000000000007</v>
      </c>
      <c r="CN649" s="1">
        <v>0</v>
      </c>
      <c r="CO649" s="1">
        <v>0</v>
      </c>
      <c r="CP649" s="1">
        <v>11153</v>
      </c>
      <c r="CQ649" s="1">
        <v>11153</v>
      </c>
      <c r="CR649" s="1">
        <v>1225</v>
      </c>
      <c r="CS649">
        <v>2018</v>
      </c>
      <c r="CT649">
        <v>9104.4897959183672</v>
      </c>
      <c r="CV649">
        <v>0</v>
      </c>
      <c r="CW649">
        <v>0</v>
      </c>
    </row>
    <row r="650" spans="1:101">
      <c r="A650" s="100">
        <v>58423</v>
      </c>
      <c r="B650" t="s">
        <v>108</v>
      </c>
      <c r="C650" t="s">
        <v>109</v>
      </c>
      <c r="D650" t="s">
        <v>831</v>
      </c>
      <c r="E650" t="s">
        <v>827</v>
      </c>
      <c r="F650">
        <v>57081</v>
      </c>
      <c r="G650" s="103" t="s">
        <v>112</v>
      </c>
      <c r="H650" t="s">
        <v>113</v>
      </c>
      <c r="I650" t="s">
        <v>114</v>
      </c>
      <c r="J650" t="s">
        <v>8</v>
      </c>
      <c r="K650">
        <v>22</v>
      </c>
      <c r="L650">
        <v>2</v>
      </c>
      <c r="M650" t="s">
        <v>115</v>
      </c>
      <c r="N650" t="s">
        <v>456</v>
      </c>
      <c r="O650" t="s">
        <v>457</v>
      </c>
      <c r="P650" t="s">
        <v>457</v>
      </c>
      <c r="Q650" t="s">
        <v>118</v>
      </c>
      <c r="R650" t="s">
        <v>142</v>
      </c>
      <c r="S650" t="s">
        <v>8</v>
      </c>
      <c r="T650" s="1">
        <v>0</v>
      </c>
      <c r="U650" s="1">
        <v>0</v>
      </c>
      <c r="V650" s="1">
        <v>0</v>
      </c>
      <c r="W650" s="1">
        <v>0</v>
      </c>
      <c r="X650" s="1">
        <v>0</v>
      </c>
      <c r="Y650" s="1">
        <v>0</v>
      </c>
      <c r="Z650" s="1">
        <v>0</v>
      </c>
      <c r="AA650" s="1">
        <v>0</v>
      </c>
      <c r="AB650" s="1">
        <v>0</v>
      </c>
      <c r="AC650" s="1">
        <v>0</v>
      </c>
      <c r="AD650" s="1">
        <v>0</v>
      </c>
      <c r="AE650" s="1">
        <v>0</v>
      </c>
      <c r="AF650" s="1">
        <v>0</v>
      </c>
      <c r="AG650" s="1">
        <v>0</v>
      </c>
      <c r="AH650" s="1">
        <v>0</v>
      </c>
      <c r="AI650" s="1">
        <v>0</v>
      </c>
      <c r="AJ650" s="1">
        <v>0</v>
      </c>
      <c r="AK650" s="1">
        <v>0</v>
      </c>
      <c r="AL650" s="1">
        <v>0</v>
      </c>
      <c r="AM650" s="1">
        <v>0</v>
      </c>
      <c r="AN650" s="1">
        <v>0</v>
      </c>
      <c r="AO650" s="1">
        <v>0</v>
      </c>
      <c r="AP650" s="1">
        <v>0</v>
      </c>
      <c r="AQ650" s="1">
        <v>0</v>
      </c>
      <c r="AR650" s="2">
        <v>0</v>
      </c>
      <c r="AS650" s="2">
        <v>0</v>
      </c>
      <c r="AT650" s="2">
        <v>0</v>
      </c>
      <c r="AU650" s="2">
        <v>0</v>
      </c>
      <c r="AV650" s="2">
        <v>0</v>
      </c>
      <c r="AW650" s="2">
        <v>0</v>
      </c>
      <c r="AX650" s="2">
        <v>0</v>
      </c>
      <c r="AY650" s="2">
        <v>0</v>
      </c>
      <c r="AZ650" s="2">
        <v>0</v>
      </c>
      <c r="BA650" s="2">
        <v>0</v>
      </c>
      <c r="BB650" s="2">
        <v>0</v>
      </c>
      <c r="BC650" s="2">
        <v>0</v>
      </c>
      <c r="BD650" s="1">
        <v>1544</v>
      </c>
      <c r="BE650" s="1">
        <v>1691</v>
      </c>
      <c r="BF650" s="1">
        <v>2724</v>
      </c>
      <c r="BG650" s="1">
        <v>3041</v>
      </c>
      <c r="BH650" s="1">
        <v>3832</v>
      </c>
      <c r="BI650" s="1">
        <v>3736</v>
      </c>
      <c r="BJ650" s="1">
        <v>4391</v>
      </c>
      <c r="BK650" s="1">
        <v>3548</v>
      </c>
      <c r="BL650" s="1">
        <v>2195</v>
      </c>
      <c r="BM650" s="1">
        <v>2106</v>
      </c>
      <c r="BN650" s="1">
        <v>1257</v>
      </c>
      <c r="BO650" s="1">
        <v>1744</v>
      </c>
      <c r="BP650" s="1">
        <v>1544</v>
      </c>
      <c r="BQ650" s="1">
        <v>1691</v>
      </c>
      <c r="BR650" s="1">
        <v>2724</v>
      </c>
      <c r="BS650" s="1">
        <v>3041</v>
      </c>
      <c r="BT650" s="1">
        <v>3832</v>
      </c>
      <c r="BU650" s="1">
        <v>3736</v>
      </c>
      <c r="BV650" s="1">
        <v>4391</v>
      </c>
      <c r="BW650" s="1">
        <v>3548</v>
      </c>
      <c r="BX650" s="1">
        <v>2195</v>
      </c>
      <c r="BY650" s="1">
        <v>2106</v>
      </c>
      <c r="BZ650" s="1">
        <v>1257</v>
      </c>
      <c r="CA650" s="1">
        <v>1744</v>
      </c>
      <c r="CB650" s="1">
        <v>169.61500000000001</v>
      </c>
      <c r="CC650" s="1">
        <v>185.691</v>
      </c>
      <c r="CD650" s="1">
        <v>299.20499999999998</v>
      </c>
      <c r="CE650" s="1">
        <v>333.98</v>
      </c>
      <c r="CF650" s="1">
        <v>420.92</v>
      </c>
      <c r="CG650" s="1">
        <v>410.42200000000003</v>
      </c>
      <c r="CH650" s="1">
        <v>482.27</v>
      </c>
      <c r="CI650" s="1">
        <v>389.75299999999999</v>
      </c>
      <c r="CJ650" s="1">
        <v>241.13499999999999</v>
      </c>
      <c r="CK650" s="1">
        <v>231.29300000000001</v>
      </c>
      <c r="CL650" s="1">
        <v>138.12</v>
      </c>
      <c r="CM650" s="1">
        <v>191.596</v>
      </c>
      <c r="CN650" s="1">
        <v>0</v>
      </c>
      <c r="CO650" s="1">
        <v>0</v>
      </c>
      <c r="CP650" s="1">
        <v>31809</v>
      </c>
      <c r="CQ650" s="1">
        <v>31809</v>
      </c>
      <c r="CR650" s="1">
        <v>3494</v>
      </c>
      <c r="CS650">
        <v>2018</v>
      </c>
      <c r="CT650">
        <v>9103.8923869490554</v>
      </c>
      <c r="CV650">
        <v>0</v>
      </c>
      <c r="CW650">
        <v>0</v>
      </c>
    </row>
    <row r="651" spans="1:101">
      <c r="A651" s="100">
        <v>58534</v>
      </c>
      <c r="B651" t="s">
        <v>108</v>
      </c>
      <c r="C651" t="s">
        <v>109</v>
      </c>
      <c r="D651" t="s">
        <v>832</v>
      </c>
      <c r="E651" t="s">
        <v>832</v>
      </c>
      <c r="F651">
        <v>58506</v>
      </c>
      <c r="G651" s="103" t="s">
        <v>112</v>
      </c>
      <c r="H651" t="s">
        <v>113</v>
      </c>
      <c r="I651" t="s">
        <v>114</v>
      </c>
      <c r="J651" t="s">
        <v>8</v>
      </c>
      <c r="K651">
        <v>22</v>
      </c>
      <c r="L651">
        <v>2</v>
      </c>
      <c r="M651" t="s">
        <v>115</v>
      </c>
      <c r="N651" t="s">
        <v>456</v>
      </c>
      <c r="O651" t="s">
        <v>457</v>
      </c>
      <c r="P651" t="s">
        <v>457</v>
      </c>
      <c r="Q651" t="s">
        <v>118</v>
      </c>
      <c r="R651" t="s">
        <v>142</v>
      </c>
      <c r="S651" t="s">
        <v>8</v>
      </c>
      <c r="T651" s="1">
        <v>0</v>
      </c>
      <c r="U651" s="1">
        <v>0</v>
      </c>
      <c r="V651" s="1">
        <v>0</v>
      </c>
      <c r="W651" s="1">
        <v>0</v>
      </c>
      <c r="X651" s="1">
        <v>0</v>
      </c>
      <c r="Y651" s="1">
        <v>0</v>
      </c>
      <c r="Z651" s="1">
        <v>0</v>
      </c>
      <c r="AA651" s="1">
        <v>0</v>
      </c>
      <c r="AB651" s="1">
        <v>0</v>
      </c>
      <c r="AC651" s="1">
        <v>0</v>
      </c>
      <c r="AD651" s="1">
        <v>0</v>
      </c>
      <c r="AE651" s="1">
        <v>0</v>
      </c>
      <c r="AF651" s="1">
        <v>0</v>
      </c>
      <c r="AG651" s="1">
        <v>0</v>
      </c>
      <c r="AH651" s="1">
        <v>0</v>
      </c>
      <c r="AI651" s="1">
        <v>0</v>
      </c>
      <c r="AJ651" s="1">
        <v>0</v>
      </c>
      <c r="AK651" s="1">
        <v>0</v>
      </c>
      <c r="AL651" s="1">
        <v>0</v>
      </c>
      <c r="AM651" s="1">
        <v>0</v>
      </c>
      <c r="AN651" s="1">
        <v>0</v>
      </c>
      <c r="AO651" s="1">
        <v>0</v>
      </c>
      <c r="AP651" s="1">
        <v>0</v>
      </c>
      <c r="AQ651" s="1">
        <v>0</v>
      </c>
      <c r="AR651" s="2">
        <v>0</v>
      </c>
      <c r="AS651" s="2">
        <v>0</v>
      </c>
      <c r="AT651" s="2">
        <v>0</v>
      </c>
      <c r="AU651" s="2">
        <v>0</v>
      </c>
      <c r="AV651" s="2">
        <v>0</v>
      </c>
      <c r="AW651" s="2">
        <v>0</v>
      </c>
      <c r="AX651" s="2">
        <v>0</v>
      </c>
      <c r="AY651" s="2">
        <v>0</v>
      </c>
      <c r="AZ651" s="2">
        <v>0</v>
      </c>
      <c r="BA651" s="2">
        <v>0</v>
      </c>
      <c r="BB651" s="2">
        <v>0</v>
      </c>
      <c r="BC651" s="2">
        <v>0</v>
      </c>
      <c r="BD651" s="1">
        <v>2271</v>
      </c>
      <c r="BE651" s="1">
        <v>2486</v>
      </c>
      <c r="BF651" s="1">
        <v>4006</v>
      </c>
      <c r="BG651" s="1">
        <v>4472</v>
      </c>
      <c r="BH651" s="1">
        <v>5636</v>
      </c>
      <c r="BI651" s="1">
        <v>5496</v>
      </c>
      <c r="BJ651" s="1">
        <v>6458</v>
      </c>
      <c r="BK651" s="1">
        <v>5219</v>
      </c>
      <c r="BL651" s="1">
        <v>3229</v>
      </c>
      <c r="BM651" s="1">
        <v>3097</v>
      </c>
      <c r="BN651" s="1">
        <v>1849</v>
      </c>
      <c r="BO651" s="1">
        <v>2566</v>
      </c>
      <c r="BP651" s="1">
        <v>2271</v>
      </c>
      <c r="BQ651" s="1">
        <v>2486</v>
      </c>
      <c r="BR651" s="1">
        <v>4006</v>
      </c>
      <c r="BS651" s="1">
        <v>4472</v>
      </c>
      <c r="BT651" s="1">
        <v>5636</v>
      </c>
      <c r="BU651" s="1">
        <v>5496</v>
      </c>
      <c r="BV651" s="1">
        <v>6458</v>
      </c>
      <c r="BW651" s="1">
        <v>5219</v>
      </c>
      <c r="BX651" s="1">
        <v>3229</v>
      </c>
      <c r="BY651" s="1">
        <v>3097</v>
      </c>
      <c r="BZ651" s="1">
        <v>1849</v>
      </c>
      <c r="CA651" s="1">
        <v>2566</v>
      </c>
      <c r="CB651" s="1">
        <v>249.47</v>
      </c>
      <c r="CC651" s="1">
        <v>273.11500000000001</v>
      </c>
      <c r="CD651" s="1">
        <v>440.072</v>
      </c>
      <c r="CE651" s="1">
        <v>491.221</v>
      </c>
      <c r="CF651" s="1">
        <v>619.09299999999996</v>
      </c>
      <c r="CG651" s="1">
        <v>603.65200000000004</v>
      </c>
      <c r="CH651" s="1">
        <v>709.327</v>
      </c>
      <c r="CI651" s="1">
        <v>573.25199999999995</v>
      </c>
      <c r="CJ651" s="1">
        <v>354.66300000000001</v>
      </c>
      <c r="CK651" s="1">
        <v>340.18700000000001</v>
      </c>
      <c r="CL651" s="1">
        <v>203.14699999999999</v>
      </c>
      <c r="CM651" s="1">
        <v>281.80099999999999</v>
      </c>
      <c r="CN651" s="1">
        <v>0</v>
      </c>
      <c r="CO651" s="1">
        <v>0</v>
      </c>
      <c r="CP651" s="1">
        <v>46785</v>
      </c>
      <c r="CQ651" s="1">
        <v>46785</v>
      </c>
      <c r="CR651" s="1">
        <v>5139</v>
      </c>
      <c r="CS651">
        <v>2018</v>
      </c>
      <c r="CT651">
        <v>9103.9112667834215</v>
      </c>
      <c r="CV651">
        <v>0</v>
      </c>
      <c r="CW651">
        <v>0</v>
      </c>
    </row>
    <row r="652" spans="1:101">
      <c r="A652" s="100">
        <v>58541</v>
      </c>
      <c r="B652" t="s">
        <v>108</v>
      </c>
      <c r="C652" t="s">
        <v>109</v>
      </c>
      <c r="D652" t="s">
        <v>833</v>
      </c>
      <c r="E652" t="s">
        <v>833</v>
      </c>
      <c r="F652">
        <v>58511</v>
      </c>
      <c r="G652" s="103" t="s">
        <v>273</v>
      </c>
      <c r="H652" t="s">
        <v>113</v>
      </c>
      <c r="I652" t="s">
        <v>114</v>
      </c>
      <c r="J652" t="s">
        <v>8</v>
      </c>
      <c r="K652">
        <v>22</v>
      </c>
      <c r="L652">
        <v>2</v>
      </c>
      <c r="M652" t="s">
        <v>115</v>
      </c>
      <c r="N652" t="s">
        <v>456</v>
      </c>
      <c r="O652" t="s">
        <v>457</v>
      </c>
      <c r="P652" t="s">
        <v>457</v>
      </c>
      <c r="Q652" t="s">
        <v>118</v>
      </c>
      <c r="R652" t="s">
        <v>142</v>
      </c>
      <c r="S652" t="s">
        <v>8</v>
      </c>
      <c r="T652" s="1">
        <v>0</v>
      </c>
      <c r="U652" s="1">
        <v>0</v>
      </c>
      <c r="V652" s="1">
        <v>0</v>
      </c>
      <c r="W652" s="1">
        <v>0</v>
      </c>
      <c r="X652" s="1">
        <v>0</v>
      </c>
      <c r="Y652" s="1">
        <v>0</v>
      </c>
      <c r="Z652" s="1">
        <v>0</v>
      </c>
      <c r="AA652" s="1">
        <v>0</v>
      </c>
      <c r="AB652" s="1">
        <v>0</v>
      </c>
      <c r="AC652" s="1">
        <v>0</v>
      </c>
      <c r="AD652" s="1">
        <v>0</v>
      </c>
      <c r="AE652" s="1">
        <v>0</v>
      </c>
      <c r="AF652" s="1">
        <v>0</v>
      </c>
      <c r="AG652" s="1">
        <v>0</v>
      </c>
      <c r="AH652" s="1">
        <v>0</v>
      </c>
      <c r="AI652" s="1">
        <v>0</v>
      </c>
      <c r="AJ652" s="1">
        <v>0</v>
      </c>
      <c r="AK652" s="1">
        <v>0</v>
      </c>
      <c r="AL652" s="1">
        <v>0</v>
      </c>
      <c r="AM652" s="1">
        <v>0</v>
      </c>
      <c r="AN652" s="1">
        <v>0</v>
      </c>
      <c r="AO652" s="1">
        <v>0</v>
      </c>
      <c r="AP652" s="1">
        <v>0</v>
      </c>
      <c r="AQ652" s="1">
        <v>0</v>
      </c>
      <c r="AR652" s="2">
        <v>0</v>
      </c>
      <c r="AS652" s="2">
        <v>0</v>
      </c>
      <c r="AT652" s="2">
        <v>0</v>
      </c>
      <c r="AU652" s="2">
        <v>0</v>
      </c>
      <c r="AV652" s="2">
        <v>0</v>
      </c>
      <c r="AW652" s="2">
        <v>0</v>
      </c>
      <c r="AX652" s="2">
        <v>0</v>
      </c>
      <c r="AY652" s="2">
        <v>0</v>
      </c>
      <c r="AZ652" s="2">
        <v>0</v>
      </c>
      <c r="BA652" s="2">
        <v>0</v>
      </c>
      <c r="BB652" s="2">
        <v>0</v>
      </c>
      <c r="BC652" s="2">
        <v>0</v>
      </c>
      <c r="BD652" s="1">
        <v>853</v>
      </c>
      <c r="BE652" s="1">
        <v>1382</v>
      </c>
      <c r="BF652" s="1">
        <v>2225</v>
      </c>
      <c r="BG652" s="1">
        <v>2451</v>
      </c>
      <c r="BH652" s="1">
        <v>2856</v>
      </c>
      <c r="BI652" s="1">
        <v>2890</v>
      </c>
      <c r="BJ652" s="1">
        <v>2658</v>
      </c>
      <c r="BK652" s="1">
        <v>2185</v>
      </c>
      <c r="BL652" s="1">
        <v>1519</v>
      </c>
      <c r="BM652" s="1">
        <v>1635</v>
      </c>
      <c r="BN652" s="1">
        <v>1191</v>
      </c>
      <c r="BO652" s="1">
        <v>1352</v>
      </c>
      <c r="BP652" s="1">
        <v>853</v>
      </c>
      <c r="BQ652" s="1">
        <v>1382</v>
      </c>
      <c r="BR652" s="1">
        <v>2225</v>
      </c>
      <c r="BS652" s="1">
        <v>2451</v>
      </c>
      <c r="BT652" s="1">
        <v>2856</v>
      </c>
      <c r="BU652" s="1">
        <v>2890</v>
      </c>
      <c r="BV652" s="1">
        <v>2658</v>
      </c>
      <c r="BW652" s="1">
        <v>2185</v>
      </c>
      <c r="BX652" s="1">
        <v>1519</v>
      </c>
      <c r="BY652" s="1">
        <v>1635</v>
      </c>
      <c r="BZ652" s="1">
        <v>1191</v>
      </c>
      <c r="CA652" s="1">
        <v>1352</v>
      </c>
      <c r="CB652" s="1">
        <v>93.688999999999993</v>
      </c>
      <c r="CC652" s="1">
        <v>151.85499999999999</v>
      </c>
      <c r="CD652" s="1">
        <v>244.41200000000001</v>
      </c>
      <c r="CE652" s="1">
        <v>269.17899999999997</v>
      </c>
      <c r="CF652" s="1">
        <v>313.75900000000001</v>
      </c>
      <c r="CG652" s="1">
        <v>317.43900000000002</v>
      </c>
      <c r="CH652" s="1">
        <v>291.964</v>
      </c>
      <c r="CI652" s="1">
        <v>240.02500000000001</v>
      </c>
      <c r="CJ652" s="1">
        <v>166.857</v>
      </c>
      <c r="CK652" s="1">
        <v>179.59399999999999</v>
      </c>
      <c r="CL652" s="1">
        <v>130.768</v>
      </c>
      <c r="CM652" s="1">
        <v>148.459</v>
      </c>
      <c r="CN652" s="1">
        <v>0</v>
      </c>
      <c r="CO652" s="1">
        <v>0</v>
      </c>
      <c r="CP652" s="1">
        <v>23197</v>
      </c>
      <c r="CQ652" s="1">
        <v>23197</v>
      </c>
      <c r="CR652" s="1">
        <v>2548</v>
      </c>
      <c r="CS652">
        <v>2018</v>
      </c>
      <c r="CT652">
        <v>9104.0031397174262</v>
      </c>
      <c r="CV652">
        <v>0</v>
      </c>
      <c r="CW652">
        <v>0</v>
      </c>
    </row>
    <row r="653" spans="1:101">
      <c r="A653" s="100">
        <v>58551</v>
      </c>
      <c r="B653" t="s">
        <v>108</v>
      </c>
      <c r="C653" t="s">
        <v>109</v>
      </c>
      <c r="D653" t="s">
        <v>834</v>
      </c>
      <c r="E653" t="s">
        <v>835</v>
      </c>
      <c r="F653">
        <v>58468</v>
      </c>
      <c r="G653" s="103" t="s">
        <v>121</v>
      </c>
      <c r="H653" t="s">
        <v>113</v>
      </c>
      <c r="I653" t="s">
        <v>114</v>
      </c>
      <c r="J653" t="s">
        <v>8</v>
      </c>
      <c r="K653">
        <v>22</v>
      </c>
      <c r="L653">
        <v>2</v>
      </c>
      <c r="M653" t="s">
        <v>115</v>
      </c>
      <c r="N653" t="s">
        <v>619</v>
      </c>
      <c r="O653" t="s">
        <v>117</v>
      </c>
      <c r="P653" t="s">
        <v>117</v>
      </c>
      <c r="Q653" t="s">
        <v>118</v>
      </c>
      <c r="R653" t="s">
        <v>142</v>
      </c>
      <c r="S653" t="s">
        <v>120</v>
      </c>
      <c r="T653" s="1">
        <v>53715</v>
      </c>
      <c r="U653" s="1">
        <v>52671</v>
      </c>
      <c r="V653" s="1">
        <v>62312</v>
      </c>
      <c r="W653" s="1">
        <v>52675</v>
      </c>
      <c r="X653" s="1">
        <v>49404</v>
      </c>
      <c r="Y653" s="1">
        <v>67117</v>
      </c>
      <c r="Z653" s="1">
        <v>80821</v>
      </c>
      <c r="AA653" s="1">
        <v>84501</v>
      </c>
      <c r="AB653" s="1">
        <v>70068</v>
      </c>
      <c r="AC653" s="1">
        <v>69933</v>
      </c>
      <c r="AD653" s="1">
        <v>74016</v>
      </c>
      <c r="AE653" s="1">
        <v>77259</v>
      </c>
      <c r="AF653" s="1">
        <v>53715</v>
      </c>
      <c r="AG653" s="1">
        <v>52671</v>
      </c>
      <c r="AH653" s="1">
        <v>62312</v>
      </c>
      <c r="AI653" s="1">
        <v>52675</v>
      </c>
      <c r="AJ653" s="1">
        <v>49404</v>
      </c>
      <c r="AK653" s="1">
        <v>67117</v>
      </c>
      <c r="AL653" s="1">
        <v>80821</v>
      </c>
      <c r="AM653" s="1">
        <v>84501</v>
      </c>
      <c r="AN653" s="1">
        <v>70068</v>
      </c>
      <c r="AO653" s="1">
        <v>69933</v>
      </c>
      <c r="AP653" s="1">
        <v>74016</v>
      </c>
      <c r="AQ653" s="1">
        <v>77259</v>
      </c>
      <c r="AR653" s="2">
        <v>1.026</v>
      </c>
      <c r="AS653" s="2">
        <v>1.026</v>
      </c>
      <c r="AT653" s="2">
        <v>1.026</v>
      </c>
      <c r="AU653" s="2">
        <v>1.026</v>
      </c>
      <c r="AV653" s="2">
        <v>1.026</v>
      </c>
      <c r="AW653" s="2">
        <v>1.026</v>
      </c>
      <c r="AX653" s="2">
        <v>1.026</v>
      </c>
      <c r="AY653" s="2">
        <v>1.026</v>
      </c>
      <c r="AZ653" s="2">
        <v>1.026</v>
      </c>
      <c r="BA653" s="2">
        <v>1.026</v>
      </c>
      <c r="BB653" s="2">
        <v>1.026</v>
      </c>
      <c r="BC653" s="2">
        <v>1.026</v>
      </c>
      <c r="BD653" s="1">
        <v>55112</v>
      </c>
      <c r="BE653" s="1">
        <v>54040</v>
      </c>
      <c r="BF653" s="1">
        <v>63932</v>
      </c>
      <c r="BG653" s="1">
        <v>54045</v>
      </c>
      <c r="BH653" s="1">
        <v>50689</v>
      </c>
      <c r="BI653" s="1">
        <v>68862</v>
      </c>
      <c r="BJ653" s="1">
        <v>82922</v>
      </c>
      <c r="BK653" s="1">
        <v>86698</v>
      </c>
      <c r="BL653" s="1">
        <v>71890</v>
      </c>
      <c r="BM653" s="1">
        <v>71751</v>
      </c>
      <c r="BN653" s="1">
        <v>75940</v>
      </c>
      <c r="BO653" s="1">
        <v>79268</v>
      </c>
      <c r="BP653" s="1">
        <v>55112</v>
      </c>
      <c r="BQ653" s="1">
        <v>54040</v>
      </c>
      <c r="BR653" s="1">
        <v>63932</v>
      </c>
      <c r="BS653" s="1">
        <v>54045</v>
      </c>
      <c r="BT653" s="1">
        <v>50689</v>
      </c>
      <c r="BU653" s="1">
        <v>68862</v>
      </c>
      <c r="BV653" s="1">
        <v>82922</v>
      </c>
      <c r="BW653" s="1">
        <v>86698</v>
      </c>
      <c r="BX653" s="1">
        <v>71890</v>
      </c>
      <c r="BY653" s="1">
        <v>71751</v>
      </c>
      <c r="BZ653" s="1">
        <v>75940</v>
      </c>
      <c r="CA653" s="1">
        <v>79268</v>
      </c>
      <c r="CB653" s="1">
        <v>6359.2150000000001</v>
      </c>
      <c r="CC653" s="1">
        <v>6235.8459999999995</v>
      </c>
      <c r="CD653" s="1">
        <v>7377.1790000000001</v>
      </c>
      <c r="CE653" s="1">
        <v>6236.3220000000001</v>
      </c>
      <c r="CF653" s="1">
        <v>5848.9539999999997</v>
      </c>
      <c r="CG653" s="1">
        <v>7946.1270000000004</v>
      </c>
      <c r="CH653" s="1">
        <v>9568.5640000000003</v>
      </c>
      <c r="CI653" s="1">
        <v>10004.244000000001</v>
      </c>
      <c r="CJ653" s="1">
        <v>8295.4940000000006</v>
      </c>
      <c r="CK653" s="1">
        <v>8279.5069999999996</v>
      </c>
      <c r="CL653" s="1">
        <v>8762.7980000000007</v>
      </c>
      <c r="CM653" s="1">
        <v>9146.75</v>
      </c>
      <c r="CN653" s="1">
        <v>794492</v>
      </c>
      <c r="CO653" s="1">
        <v>794492</v>
      </c>
      <c r="CP653" s="1">
        <v>815149</v>
      </c>
      <c r="CQ653" s="1">
        <v>815149</v>
      </c>
      <c r="CR653" s="1">
        <v>94061</v>
      </c>
      <c r="CS653">
        <v>2018</v>
      </c>
      <c r="CT653">
        <v>8666.1740785235106</v>
      </c>
      <c r="CV653">
        <v>475.6390309534886</v>
      </c>
      <c r="CW653">
        <v>41.219706407831644</v>
      </c>
    </row>
    <row r="654" spans="1:101">
      <c r="A654" s="100">
        <v>58554</v>
      </c>
      <c r="B654" t="s">
        <v>108</v>
      </c>
      <c r="C654" t="s">
        <v>109</v>
      </c>
      <c r="D654" t="s">
        <v>836</v>
      </c>
      <c r="E654" t="s">
        <v>835</v>
      </c>
      <c r="F654">
        <v>58468</v>
      </c>
      <c r="G654" s="103" t="s">
        <v>121</v>
      </c>
      <c r="H654" t="s">
        <v>113</v>
      </c>
      <c r="I654" t="s">
        <v>114</v>
      </c>
      <c r="J654" t="s">
        <v>8</v>
      </c>
      <c r="K654">
        <v>22</v>
      </c>
      <c r="L654">
        <v>2</v>
      </c>
      <c r="M654" t="s">
        <v>115</v>
      </c>
      <c r="N654" t="s">
        <v>456</v>
      </c>
      <c r="O654" t="s">
        <v>457</v>
      </c>
      <c r="P654" t="s">
        <v>457</v>
      </c>
      <c r="Q654" t="s">
        <v>118</v>
      </c>
      <c r="R654" t="s">
        <v>142</v>
      </c>
      <c r="S654" t="s">
        <v>8</v>
      </c>
      <c r="T654" s="1">
        <v>0</v>
      </c>
      <c r="U654" s="1">
        <v>0</v>
      </c>
      <c r="V654" s="1">
        <v>0</v>
      </c>
      <c r="W654" s="1">
        <v>0</v>
      </c>
      <c r="X654" s="1">
        <v>0</v>
      </c>
      <c r="Y654" s="1">
        <v>0</v>
      </c>
      <c r="Z654" s="1">
        <v>0</v>
      </c>
      <c r="AA654" s="1">
        <v>0</v>
      </c>
      <c r="AB654" s="1">
        <v>0</v>
      </c>
      <c r="AC654" s="1">
        <v>0</v>
      </c>
      <c r="AD654" s="1">
        <v>0</v>
      </c>
      <c r="AE654" s="1">
        <v>0</v>
      </c>
      <c r="AF654" s="1">
        <v>0</v>
      </c>
      <c r="AG654" s="1">
        <v>0</v>
      </c>
      <c r="AH654" s="1">
        <v>0</v>
      </c>
      <c r="AI654" s="1">
        <v>0</v>
      </c>
      <c r="AJ654" s="1">
        <v>0</v>
      </c>
      <c r="AK654" s="1">
        <v>0</v>
      </c>
      <c r="AL654" s="1">
        <v>0</v>
      </c>
      <c r="AM654" s="1">
        <v>0</v>
      </c>
      <c r="AN654" s="1">
        <v>0</v>
      </c>
      <c r="AO654" s="1">
        <v>0</v>
      </c>
      <c r="AP654" s="1">
        <v>0</v>
      </c>
      <c r="AQ654" s="1">
        <v>0</v>
      </c>
      <c r="AR654" s="2">
        <v>0</v>
      </c>
      <c r="AS654" s="2">
        <v>0</v>
      </c>
      <c r="AT654" s="2">
        <v>0</v>
      </c>
      <c r="AU654" s="2">
        <v>0</v>
      </c>
      <c r="AV654" s="2">
        <v>0</v>
      </c>
      <c r="AW654" s="2">
        <v>0</v>
      </c>
      <c r="AX654" s="2">
        <v>0</v>
      </c>
      <c r="AY654" s="2">
        <v>0</v>
      </c>
      <c r="AZ654" s="2">
        <v>0</v>
      </c>
      <c r="BA654" s="2">
        <v>0</v>
      </c>
      <c r="BB654" s="2">
        <v>0</v>
      </c>
      <c r="BC654" s="2">
        <v>0</v>
      </c>
      <c r="BD654" s="1">
        <v>3061</v>
      </c>
      <c r="BE654" s="1">
        <v>4961</v>
      </c>
      <c r="BF654" s="1">
        <v>7985</v>
      </c>
      <c r="BG654" s="1">
        <v>8794</v>
      </c>
      <c r="BH654" s="1">
        <v>10251</v>
      </c>
      <c r="BI654" s="1">
        <v>10371</v>
      </c>
      <c r="BJ654" s="1">
        <v>9539</v>
      </c>
      <c r="BK654" s="1">
        <v>7842</v>
      </c>
      <c r="BL654" s="1">
        <v>5451</v>
      </c>
      <c r="BM654" s="1">
        <v>5868</v>
      </c>
      <c r="BN654" s="1">
        <v>4272</v>
      </c>
      <c r="BO654" s="1">
        <v>4850</v>
      </c>
      <c r="BP654" s="1">
        <v>3061</v>
      </c>
      <c r="BQ654" s="1">
        <v>4961</v>
      </c>
      <c r="BR654" s="1">
        <v>7985</v>
      </c>
      <c r="BS654" s="1">
        <v>8794</v>
      </c>
      <c r="BT654" s="1">
        <v>10251</v>
      </c>
      <c r="BU654" s="1">
        <v>10371</v>
      </c>
      <c r="BV654" s="1">
        <v>9539</v>
      </c>
      <c r="BW654" s="1">
        <v>7842</v>
      </c>
      <c r="BX654" s="1">
        <v>5451</v>
      </c>
      <c r="BY654" s="1">
        <v>5868</v>
      </c>
      <c r="BZ654" s="1">
        <v>4272</v>
      </c>
      <c r="CA654" s="1">
        <v>4850</v>
      </c>
      <c r="CB654" s="1">
        <v>336.22</v>
      </c>
      <c r="CC654" s="1">
        <v>544.96299999999997</v>
      </c>
      <c r="CD654" s="1">
        <v>877.12099999999998</v>
      </c>
      <c r="CE654" s="1">
        <v>966.00099999999998</v>
      </c>
      <c r="CF654" s="1">
        <v>1125.9860000000001</v>
      </c>
      <c r="CG654" s="1">
        <v>1139.191</v>
      </c>
      <c r="CH654" s="1">
        <v>1047.771</v>
      </c>
      <c r="CI654" s="1">
        <v>861.37699999999995</v>
      </c>
      <c r="CJ654" s="1">
        <v>598.79899999999998</v>
      </c>
      <c r="CK654" s="1">
        <v>644.50900000000001</v>
      </c>
      <c r="CL654" s="1">
        <v>469.28800000000001</v>
      </c>
      <c r="CM654" s="1">
        <v>532.774</v>
      </c>
      <c r="CN654" s="1">
        <v>0</v>
      </c>
      <c r="CO654" s="1">
        <v>0</v>
      </c>
      <c r="CP654" s="1">
        <v>83245</v>
      </c>
      <c r="CQ654" s="1">
        <v>83245</v>
      </c>
      <c r="CR654" s="1">
        <v>9144</v>
      </c>
      <c r="CS654">
        <v>2018</v>
      </c>
      <c r="CT654">
        <v>9103.7839020122483</v>
      </c>
      <c r="CV654">
        <v>0</v>
      </c>
      <c r="CW654">
        <v>0</v>
      </c>
    </row>
    <row r="655" spans="1:101">
      <c r="A655" s="100">
        <v>58561</v>
      </c>
      <c r="B655" t="s">
        <v>108</v>
      </c>
      <c r="C655" t="s">
        <v>109</v>
      </c>
      <c r="D655" t="s">
        <v>837</v>
      </c>
      <c r="E655" t="s">
        <v>727</v>
      </c>
      <c r="F655">
        <v>56769</v>
      </c>
      <c r="G655" s="103" t="s">
        <v>112</v>
      </c>
      <c r="H655" t="s">
        <v>113</v>
      </c>
      <c r="I655" t="s">
        <v>114</v>
      </c>
      <c r="J655" t="s">
        <v>8</v>
      </c>
      <c r="K655">
        <v>22</v>
      </c>
      <c r="L655">
        <v>2</v>
      </c>
      <c r="M655" t="s">
        <v>115</v>
      </c>
      <c r="N655" t="s">
        <v>456</v>
      </c>
      <c r="O655" t="s">
        <v>457</v>
      </c>
      <c r="P655" t="s">
        <v>457</v>
      </c>
      <c r="Q655" t="s">
        <v>118</v>
      </c>
      <c r="R655" t="s">
        <v>142</v>
      </c>
      <c r="S655" t="s">
        <v>8</v>
      </c>
      <c r="T655" s="1">
        <v>0</v>
      </c>
      <c r="U655" s="1">
        <v>0</v>
      </c>
      <c r="V655" s="1">
        <v>0</v>
      </c>
      <c r="W655" s="1">
        <v>0</v>
      </c>
      <c r="X655" s="1">
        <v>0</v>
      </c>
      <c r="Y655" s="1">
        <v>0</v>
      </c>
      <c r="Z655" s="1">
        <v>0</v>
      </c>
      <c r="AA655" s="1">
        <v>0</v>
      </c>
      <c r="AB655" s="1">
        <v>0</v>
      </c>
      <c r="AC655" s="1">
        <v>0</v>
      </c>
      <c r="AD655" s="1">
        <v>0</v>
      </c>
      <c r="AE655" s="1">
        <v>0</v>
      </c>
      <c r="AF655" s="1">
        <v>0</v>
      </c>
      <c r="AG655" s="1">
        <v>0</v>
      </c>
      <c r="AH655" s="1">
        <v>0</v>
      </c>
      <c r="AI655" s="1">
        <v>0</v>
      </c>
      <c r="AJ655" s="1">
        <v>0</v>
      </c>
      <c r="AK655" s="1">
        <v>0</v>
      </c>
      <c r="AL655" s="1">
        <v>0</v>
      </c>
      <c r="AM655" s="1">
        <v>0</v>
      </c>
      <c r="AN655" s="1">
        <v>0</v>
      </c>
      <c r="AO655" s="1">
        <v>0</v>
      </c>
      <c r="AP655" s="1">
        <v>0</v>
      </c>
      <c r="AQ655" s="1">
        <v>0</v>
      </c>
      <c r="AR655" s="2">
        <v>0</v>
      </c>
      <c r="AS655" s="2">
        <v>0</v>
      </c>
      <c r="AT655" s="2">
        <v>0</v>
      </c>
      <c r="AU655" s="2">
        <v>0</v>
      </c>
      <c r="AV655" s="2">
        <v>0</v>
      </c>
      <c r="AW655" s="2">
        <v>0</v>
      </c>
      <c r="AX655" s="2">
        <v>0</v>
      </c>
      <c r="AY655" s="2">
        <v>0</v>
      </c>
      <c r="AZ655" s="2">
        <v>0</v>
      </c>
      <c r="BA655" s="2">
        <v>0</v>
      </c>
      <c r="BB655" s="2">
        <v>0</v>
      </c>
      <c r="BC655" s="2">
        <v>0</v>
      </c>
      <c r="BD655" s="1">
        <v>980</v>
      </c>
      <c r="BE655" s="1">
        <v>1073</v>
      </c>
      <c r="BF655" s="1">
        <v>1729</v>
      </c>
      <c r="BG655" s="1">
        <v>1930</v>
      </c>
      <c r="BH655" s="1">
        <v>2433</v>
      </c>
      <c r="BI655" s="1">
        <v>2372</v>
      </c>
      <c r="BJ655" s="1">
        <v>2787</v>
      </c>
      <c r="BK655" s="1">
        <v>2252</v>
      </c>
      <c r="BL655" s="1">
        <v>1394</v>
      </c>
      <c r="BM655" s="1">
        <v>1337</v>
      </c>
      <c r="BN655" s="1">
        <v>798</v>
      </c>
      <c r="BO655" s="1">
        <v>1107</v>
      </c>
      <c r="BP655" s="1">
        <v>980</v>
      </c>
      <c r="BQ655" s="1">
        <v>1073</v>
      </c>
      <c r="BR655" s="1">
        <v>1729</v>
      </c>
      <c r="BS655" s="1">
        <v>1930</v>
      </c>
      <c r="BT655" s="1">
        <v>2433</v>
      </c>
      <c r="BU655" s="1">
        <v>2372</v>
      </c>
      <c r="BV655" s="1">
        <v>2787</v>
      </c>
      <c r="BW655" s="1">
        <v>2252</v>
      </c>
      <c r="BX655" s="1">
        <v>1394</v>
      </c>
      <c r="BY655" s="1">
        <v>1337</v>
      </c>
      <c r="BZ655" s="1">
        <v>798</v>
      </c>
      <c r="CA655" s="1">
        <v>1107</v>
      </c>
      <c r="CB655" s="1">
        <v>107.672</v>
      </c>
      <c r="CC655" s="1">
        <v>117.877</v>
      </c>
      <c r="CD655" s="1">
        <v>189.93600000000001</v>
      </c>
      <c r="CE655" s="1">
        <v>212.012</v>
      </c>
      <c r="CF655" s="1">
        <v>267.20100000000002</v>
      </c>
      <c r="CG655" s="1">
        <v>260.53699999999998</v>
      </c>
      <c r="CH655" s="1">
        <v>306.14600000000002</v>
      </c>
      <c r="CI655" s="1">
        <v>247.416</v>
      </c>
      <c r="CJ655" s="1">
        <v>153.07300000000001</v>
      </c>
      <c r="CK655" s="1">
        <v>146.82499999999999</v>
      </c>
      <c r="CL655" s="1">
        <v>87.679000000000002</v>
      </c>
      <c r="CM655" s="1">
        <v>121.626</v>
      </c>
      <c r="CN655" s="1">
        <v>0</v>
      </c>
      <c r="CO655" s="1">
        <v>0</v>
      </c>
      <c r="CP655" s="1">
        <v>20192</v>
      </c>
      <c r="CQ655" s="1">
        <v>20192</v>
      </c>
      <c r="CR655" s="1">
        <v>2218</v>
      </c>
      <c r="CS655">
        <v>2018</v>
      </c>
      <c r="CT655">
        <v>9103.6970243462583</v>
      </c>
      <c r="CV655">
        <v>0</v>
      </c>
      <c r="CW655">
        <v>0</v>
      </c>
    </row>
    <row r="656" spans="1:101">
      <c r="A656" s="100">
        <v>58568</v>
      </c>
      <c r="B656" t="s">
        <v>108</v>
      </c>
      <c r="C656" t="s">
        <v>109</v>
      </c>
      <c r="D656" t="s">
        <v>838</v>
      </c>
      <c r="E656" t="s">
        <v>742</v>
      </c>
      <c r="F656">
        <v>56999</v>
      </c>
      <c r="G656" s="103" t="s">
        <v>112</v>
      </c>
      <c r="H656" t="s">
        <v>113</v>
      </c>
      <c r="I656" t="s">
        <v>114</v>
      </c>
      <c r="J656" t="s">
        <v>8</v>
      </c>
      <c r="K656">
        <v>22</v>
      </c>
      <c r="L656">
        <v>1</v>
      </c>
      <c r="M656" t="s">
        <v>131</v>
      </c>
      <c r="N656" t="s">
        <v>456</v>
      </c>
      <c r="O656" t="s">
        <v>457</v>
      </c>
      <c r="P656" t="s">
        <v>457</v>
      </c>
      <c r="Q656" t="s">
        <v>118</v>
      </c>
      <c r="R656" t="s">
        <v>119</v>
      </c>
      <c r="S656" t="s">
        <v>8</v>
      </c>
      <c r="T656" s="1">
        <v>0</v>
      </c>
      <c r="U656" s="1">
        <v>0</v>
      </c>
      <c r="V656" s="1">
        <v>0</v>
      </c>
      <c r="W656" s="1">
        <v>0</v>
      </c>
      <c r="X656" s="1">
        <v>0</v>
      </c>
      <c r="Y656" s="1">
        <v>0</v>
      </c>
      <c r="Z656" s="1">
        <v>0</v>
      </c>
      <c r="AA656" s="1">
        <v>0</v>
      </c>
      <c r="AB656" s="1">
        <v>0</v>
      </c>
      <c r="AC656" s="1">
        <v>0</v>
      </c>
      <c r="AD656" s="1">
        <v>0</v>
      </c>
      <c r="AE656" s="1">
        <v>0</v>
      </c>
      <c r="AF656" s="1">
        <v>0</v>
      </c>
      <c r="AG656" s="1">
        <v>0</v>
      </c>
      <c r="AH656" s="1">
        <v>0</v>
      </c>
      <c r="AI656" s="1">
        <v>0</v>
      </c>
      <c r="AJ656" s="1">
        <v>0</v>
      </c>
      <c r="AK656" s="1">
        <v>0</v>
      </c>
      <c r="AL656" s="1">
        <v>0</v>
      </c>
      <c r="AM656" s="1">
        <v>0</v>
      </c>
      <c r="AN656" s="1">
        <v>0</v>
      </c>
      <c r="AO656" s="1">
        <v>0</v>
      </c>
      <c r="AP656" s="1">
        <v>0</v>
      </c>
      <c r="AQ656" s="1">
        <v>0</v>
      </c>
      <c r="AR656" s="2">
        <v>0</v>
      </c>
      <c r="AS656" s="2">
        <v>0</v>
      </c>
      <c r="AT656" s="2">
        <v>0</v>
      </c>
      <c r="AU656" s="2">
        <v>0</v>
      </c>
      <c r="AV656" s="2">
        <v>0</v>
      </c>
      <c r="AW656" s="2">
        <v>0</v>
      </c>
      <c r="AX656" s="2">
        <v>0</v>
      </c>
      <c r="AY656" s="2">
        <v>0</v>
      </c>
      <c r="AZ656" s="2">
        <v>0</v>
      </c>
      <c r="BA656" s="2">
        <v>0</v>
      </c>
      <c r="BB656" s="2">
        <v>0</v>
      </c>
      <c r="BC656" s="2">
        <v>0</v>
      </c>
      <c r="BD656" s="1">
        <v>1976</v>
      </c>
      <c r="BE656" s="1">
        <v>2121</v>
      </c>
      <c r="BF656" s="1">
        <v>3687</v>
      </c>
      <c r="BG656" s="1">
        <v>3824</v>
      </c>
      <c r="BH656" s="1">
        <v>4971</v>
      </c>
      <c r="BI656" s="1">
        <v>4807</v>
      </c>
      <c r="BJ656" s="1">
        <v>5772</v>
      </c>
      <c r="BK656" s="1">
        <v>4579</v>
      </c>
      <c r="BL656" s="1">
        <v>2595</v>
      </c>
      <c r="BM656" s="1">
        <v>3168</v>
      </c>
      <c r="BN656" s="1">
        <v>1821</v>
      </c>
      <c r="BO656" s="1">
        <v>2240</v>
      </c>
      <c r="BP656" s="1">
        <v>1976</v>
      </c>
      <c r="BQ656" s="1">
        <v>2121</v>
      </c>
      <c r="BR656" s="1">
        <v>3687</v>
      </c>
      <c r="BS656" s="1">
        <v>3824</v>
      </c>
      <c r="BT656" s="1">
        <v>4971</v>
      </c>
      <c r="BU656" s="1">
        <v>4807</v>
      </c>
      <c r="BV656" s="1">
        <v>5772</v>
      </c>
      <c r="BW656" s="1">
        <v>4579</v>
      </c>
      <c r="BX656" s="1">
        <v>2595</v>
      </c>
      <c r="BY656" s="1">
        <v>3168</v>
      </c>
      <c r="BZ656" s="1">
        <v>1821</v>
      </c>
      <c r="CA656" s="1">
        <v>2240</v>
      </c>
      <c r="CB656" s="1">
        <v>217</v>
      </c>
      <c r="CC656" s="1">
        <v>233</v>
      </c>
      <c r="CD656" s="1">
        <v>405</v>
      </c>
      <c r="CE656" s="1">
        <v>420</v>
      </c>
      <c r="CF656" s="1">
        <v>546</v>
      </c>
      <c r="CG656" s="1">
        <v>528</v>
      </c>
      <c r="CH656" s="1">
        <v>634</v>
      </c>
      <c r="CI656" s="1">
        <v>503</v>
      </c>
      <c r="CJ656" s="1">
        <v>285</v>
      </c>
      <c r="CK656" s="1">
        <v>348</v>
      </c>
      <c r="CL656" s="1">
        <v>200</v>
      </c>
      <c r="CM656" s="1">
        <v>246</v>
      </c>
      <c r="CN656" s="1">
        <v>0</v>
      </c>
      <c r="CO656" s="1">
        <v>0</v>
      </c>
      <c r="CP656" s="1">
        <v>41561</v>
      </c>
      <c r="CQ656" s="1">
        <v>41561</v>
      </c>
      <c r="CR656" s="1">
        <v>4565</v>
      </c>
      <c r="CS656">
        <v>2018</v>
      </c>
      <c r="CT656">
        <v>9104.2716319824758</v>
      </c>
      <c r="CV656">
        <v>0</v>
      </c>
      <c r="CW656">
        <v>0</v>
      </c>
    </row>
    <row r="657" spans="1:101">
      <c r="A657" s="100">
        <v>58583</v>
      </c>
      <c r="B657" t="s">
        <v>108</v>
      </c>
      <c r="C657" t="s">
        <v>109</v>
      </c>
      <c r="D657" t="s">
        <v>839</v>
      </c>
      <c r="E657" t="s">
        <v>840</v>
      </c>
      <c r="F657">
        <v>58541</v>
      </c>
      <c r="G657" s="103" t="s">
        <v>137</v>
      </c>
      <c r="H657" t="s">
        <v>113</v>
      </c>
      <c r="I657" t="s">
        <v>114</v>
      </c>
      <c r="J657" t="s">
        <v>8</v>
      </c>
      <c r="K657">
        <v>22</v>
      </c>
      <c r="L657">
        <v>2</v>
      </c>
      <c r="M657" t="s">
        <v>115</v>
      </c>
      <c r="N657" t="s">
        <v>456</v>
      </c>
      <c r="O657" t="s">
        <v>457</v>
      </c>
      <c r="P657" t="s">
        <v>457</v>
      </c>
      <c r="Q657" t="s">
        <v>118</v>
      </c>
      <c r="R657" t="s">
        <v>142</v>
      </c>
      <c r="S657" t="s">
        <v>8</v>
      </c>
      <c r="T657" s="1">
        <v>0</v>
      </c>
      <c r="U657" s="1">
        <v>0</v>
      </c>
      <c r="V657" s="1">
        <v>0</v>
      </c>
      <c r="W657" s="1">
        <v>0</v>
      </c>
      <c r="X657" s="1">
        <v>0</v>
      </c>
      <c r="Y657" s="1">
        <v>0</v>
      </c>
      <c r="Z657" s="1">
        <v>0</v>
      </c>
      <c r="AA657" s="1">
        <v>0</v>
      </c>
      <c r="AB657" s="1">
        <v>0</v>
      </c>
      <c r="AC657" s="1">
        <v>0</v>
      </c>
      <c r="AD657" s="1">
        <v>0</v>
      </c>
      <c r="AE657" s="1">
        <v>0</v>
      </c>
      <c r="AF657" s="1">
        <v>0</v>
      </c>
      <c r="AG657" s="1">
        <v>0</v>
      </c>
      <c r="AH657" s="1">
        <v>0</v>
      </c>
      <c r="AI657" s="1">
        <v>0</v>
      </c>
      <c r="AJ657" s="1">
        <v>0</v>
      </c>
      <c r="AK657" s="1">
        <v>0</v>
      </c>
      <c r="AL657" s="1">
        <v>0</v>
      </c>
      <c r="AM657" s="1">
        <v>0</v>
      </c>
      <c r="AN657" s="1">
        <v>0</v>
      </c>
      <c r="AO657" s="1">
        <v>0</v>
      </c>
      <c r="AP657" s="1">
        <v>0</v>
      </c>
      <c r="AQ657" s="1">
        <v>0</v>
      </c>
      <c r="AR657" s="2">
        <v>0</v>
      </c>
      <c r="AS657" s="2">
        <v>0</v>
      </c>
      <c r="AT657" s="2">
        <v>0</v>
      </c>
      <c r="AU657" s="2">
        <v>0</v>
      </c>
      <c r="AV657" s="2">
        <v>0</v>
      </c>
      <c r="AW657" s="2">
        <v>0</v>
      </c>
      <c r="AX657" s="2">
        <v>0</v>
      </c>
      <c r="AY657" s="2">
        <v>0</v>
      </c>
      <c r="AZ657" s="2">
        <v>0</v>
      </c>
      <c r="BA657" s="2">
        <v>0</v>
      </c>
      <c r="BB657" s="2">
        <v>0</v>
      </c>
      <c r="BC657" s="2">
        <v>0</v>
      </c>
      <c r="BD657" s="1">
        <v>1511</v>
      </c>
      <c r="BE657" s="1">
        <v>2449</v>
      </c>
      <c r="BF657" s="1">
        <v>3942</v>
      </c>
      <c r="BG657" s="1">
        <v>4341</v>
      </c>
      <c r="BH657" s="1">
        <v>5060</v>
      </c>
      <c r="BI657" s="1">
        <v>5120</v>
      </c>
      <c r="BJ657" s="1">
        <v>4709</v>
      </c>
      <c r="BK657" s="1">
        <v>3871</v>
      </c>
      <c r="BL657" s="1">
        <v>2691</v>
      </c>
      <c r="BM657" s="1">
        <v>2897</v>
      </c>
      <c r="BN657" s="1">
        <v>2109</v>
      </c>
      <c r="BO657" s="1">
        <v>2394</v>
      </c>
      <c r="BP657" s="1">
        <v>1511</v>
      </c>
      <c r="BQ657" s="1">
        <v>2449</v>
      </c>
      <c r="BR657" s="1">
        <v>3942</v>
      </c>
      <c r="BS657" s="1">
        <v>4341</v>
      </c>
      <c r="BT657" s="1">
        <v>5060</v>
      </c>
      <c r="BU657" s="1">
        <v>5120</v>
      </c>
      <c r="BV657" s="1">
        <v>4709</v>
      </c>
      <c r="BW657" s="1">
        <v>3871</v>
      </c>
      <c r="BX657" s="1">
        <v>2691</v>
      </c>
      <c r="BY657" s="1">
        <v>2897</v>
      </c>
      <c r="BZ657" s="1">
        <v>2109</v>
      </c>
      <c r="CA657" s="1">
        <v>2394</v>
      </c>
      <c r="CB657" s="1">
        <v>165.97800000000001</v>
      </c>
      <c r="CC657" s="1">
        <v>269.02499999999998</v>
      </c>
      <c r="CD657" s="1">
        <v>432.99700000000001</v>
      </c>
      <c r="CE657" s="1">
        <v>476.87299999999999</v>
      </c>
      <c r="CF657" s="1">
        <v>555.851</v>
      </c>
      <c r="CG657" s="1">
        <v>562.37</v>
      </c>
      <c r="CH657" s="1">
        <v>517.24</v>
      </c>
      <c r="CI657" s="1">
        <v>425.22500000000002</v>
      </c>
      <c r="CJ657" s="1">
        <v>295.601</v>
      </c>
      <c r="CK657" s="1">
        <v>318.166</v>
      </c>
      <c r="CL657" s="1">
        <v>231.667</v>
      </c>
      <c r="CM657" s="1">
        <v>263.00700000000001</v>
      </c>
      <c r="CN657" s="1">
        <v>0</v>
      </c>
      <c r="CO657" s="1">
        <v>0</v>
      </c>
      <c r="CP657" s="1">
        <v>41094</v>
      </c>
      <c r="CQ657" s="1">
        <v>41094</v>
      </c>
      <c r="CR657" s="1">
        <v>4514</v>
      </c>
      <c r="CS657">
        <v>2018</v>
      </c>
      <c r="CT657">
        <v>9103.6774479397427</v>
      </c>
      <c r="CV657">
        <v>0</v>
      </c>
      <c r="CW657">
        <v>0</v>
      </c>
    </row>
    <row r="658" spans="1:101">
      <c r="A658" s="100">
        <v>58586</v>
      </c>
      <c r="B658" t="s">
        <v>108</v>
      </c>
      <c r="C658" t="s">
        <v>109</v>
      </c>
      <c r="D658" t="s">
        <v>841</v>
      </c>
      <c r="E658" t="s">
        <v>842</v>
      </c>
      <c r="F658">
        <v>60947</v>
      </c>
      <c r="G658" s="103" t="s">
        <v>112</v>
      </c>
      <c r="H658" t="s">
        <v>113</v>
      </c>
      <c r="I658" t="s">
        <v>114</v>
      </c>
      <c r="J658" t="s">
        <v>8</v>
      </c>
      <c r="K658">
        <v>22</v>
      </c>
      <c r="L658">
        <v>2</v>
      </c>
      <c r="M658" t="s">
        <v>115</v>
      </c>
      <c r="N658" t="s">
        <v>456</v>
      </c>
      <c r="O658" t="s">
        <v>457</v>
      </c>
      <c r="P658" t="s">
        <v>457</v>
      </c>
      <c r="Q658" t="s">
        <v>118</v>
      </c>
      <c r="R658" t="s">
        <v>142</v>
      </c>
      <c r="S658" t="s">
        <v>8</v>
      </c>
      <c r="T658" s="1">
        <v>0</v>
      </c>
      <c r="U658" s="1">
        <v>0</v>
      </c>
      <c r="V658" s="1">
        <v>0</v>
      </c>
      <c r="W658" s="1">
        <v>0</v>
      </c>
      <c r="X658" s="1">
        <v>0</v>
      </c>
      <c r="Y658" s="1">
        <v>0</v>
      </c>
      <c r="Z658" s="1">
        <v>0</v>
      </c>
      <c r="AA658" s="1">
        <v>0</v>
      </c>
      <c r="AB658" s="1">
        <v>0</v>
      </c>
      <c r="AC658" s="1">
        <v>0</v>
      </c>
      <c r="AD658" s="1">
        <v>0</v>
      </c>
      <c r="AE658" s="1">
        <v>0</v>
      </c>
      <c r="AF658" s="1">
        <v>0</v>
      </c>
      <c r="AG658" s="1">
        <v>0</v>
      </c>
      <c r="AH658" s="1">
        <v>0</v>
      </c>
      <c r="AI658" s="1">
        <v>0</v>
      </c>
      <c r="AJ658" s="1">
        <v>0</v>
      </c>
      <c r="AK658" s="1">
        <v>0</v>
      </c>
      <c r="AL658" s="1">
        <v>0</v>
      </c>
      <c r="AM658" s="1">
        <v>0</v>
      </c>
      <c r="AN658" s="1">
        <v>0</v>
      </c>
      <c r="AO658" s="1">
        <v>0</v>
      </c>
      <c r="AP658" s="1">
        <v>0</v>
      </c>
      <c r="AQ658" s="1">
        <v>0</v>
      </c>
      <c r="AR658" s="2">
        <v>0</v>
      </c>
      <c r="AS658" s="2">
        <v>0</v>
      </c>
      <c r="AT658" s="2">
        <v>0</v>
      </c>
      <c r="AU658" s="2">
        <v>0</v>
      </c>
      <c r="AV658" s="2">
        <v>0</v>
      </c>
      <c r="AW658" s="2">
        <v>0</v>
      </c>
      <c r="AX658" s="2">
        <v>0</v>
      </c>
      <c r="AY658" s="2">
        <v>0</v>
      </c>
      <c r="AZ658" s="2">
        <v>0</v>
      </c>
      <c r="BA658" s="2">
        <v>0</v>
      </c>
      <c r="BB658" s="2">
        <v>0</v>
      </c>
      <c r="BC658" s="2">
        <v>0</v>
      </c>
      <c r="BD658" s="1">
        <v>976</v>
      </c>
      <c r="BE658" s="1">
        <v>1068</v>
      </c>
      <c r="BF658" s="1">
        <v>1721</v>
      </c>
      <c r="BG658" s="1">
        <v>1921</v>
      </c>
      <c r="BH658" s="1">
        <v>2422</v>
      </c>
      <c r="BI658" s="1">
        <v>2361</v>
      </c>
      <c r="BJ658" s="1">
        <v>2775</v>
      </c>
      <c r="BK658" s="1">
        <v>2242</v>
      </c>
      <c r="BL658" s="1">
        <v>1387</v>
      </c>
      <c r="BM658" s="1">
        <v>1331</v>
      </c>
      <c r="BN658" s="1">
        <v>795</v>
      </c>
      <c r="BO658" s="1">
        <v>1102</v>
      </c>
      <c r="BP658" s="1">
        <v>976</v>
      </c>
      <c r="BQ658" s="1">
        <v>1068</v>
      </c>
      <c r="BR658" s="1">
        <v>1721</v>
      </c>
      <c r="BS658" s="1">
        <v>1921</v>
      </c>
      <c r="BT658" s="1">
        <v>2422</v>
      </c>
      <c r="BU658" s="1">
        <v>2361</v>
      </c>
      <c r="BV658" s="1">
        <v>2775</v>
      </c>
      <c r="BW658" s="1">
        <v>2242</v>
      </c>
      <c r="BX658" s="1">
        <v>1387</v>
      </c>
      <c r="BY658" s="1">
        <v>1331</v>
      </c>
      <c r="BZ658" s="1">
        <v>795</v>
      </c>
      <c r="CA658" s="1">
        <v>1102</v>
      </c>
      <c r="CB658" s="1">
        <v>107.188</v>
      </c>
      <c r="CC658" s="1">
        <v>117.345</v>
      </c>
      <c r="CD658" s="1">
        <v>189.07900000000001</v>
      </c>
      <c r="CE658" s="1">
        <v>211.05600000000001</v>
      </c>
      <c r="CF658" s="1">
        <v>265.99700000000001</v>
      </c>
      <c r="CG658" s="1">
        <v>259.36200000000002</v>
      </c>
      <c r="CH658" s="1">
        <v>304.76600000000002</v>
      </c>
      <c r="CI658" s="1">
        <v>246.30099999999999</v>
      </c>
      <c r="CJ658" s="1">
        <v>152.38300000000001</v>
      </c>
      <c r="CK658" s="1">
        <v>146.16300000000001</v>
      </c>
      <c r="CL658" s="1">
        <v>87.283000000000001</v>
      </c>
      <c r="CM658" s="1">
        <v>121.077</v>
      </c>
      <c r="CN658" s="1">
        <v>0</v>
      </c>
      <c r="CO658" s="1">
        <v>0</v>
      </c>
      <c r="CP658" s="1">
        <v>20101</v>
      </c>
      <c r="CQ658" s="1">
        <v>20101</v>
      </c>
      <c r="CR658" s="1">
        <v>2208</v>
      </c>
      <c r="CS658">
        <v>2018</v>
      </c>
      <c r="CT658">
        <v>9103.713768115942</v>
      </c>
      <c r="CV658">
        <v>0</v>
      </c>
      <c r="CW658">
        <v>0</v>
      </c>
    </row>
    <row r="659" spans="1:101">
      <c r="A659" s="100">
        <v>58608</v>
      </c>
      <c r="B659" t="s">
        <v>108</v>
      </c>
      <c r="C659" t="s">
        <v>109</v>
      </c>
      <c r="D659" t="s">
        <v>845</v>
      </c>
      <c r="E659" t="s">
        <v>846</v>
      </c>
      <c r="F659">
        <v>58565</v>
      </c>
      <c r="G659" s="103" t="s">
        <v>174</v>
      </c>
      <c r="H659" t="s">
        <v>113</v>
      </c>
      <c r="I659" t="s">
        <v>114</v>
      </c>
      <c r="J659" t="s">
        <v>8</v>
      </c>
      <c r="K659">
        <v>22</v>
      </c>
      <c r="L659">
        <v>2</v>
      </c>
      <c r="M659" t="s">
        <v>115</v>
      </c>
      <c r="N659" t="s">
        <v>439</v>
      </c>
      <c r="O659" t="s">
        <v>440</v>
      </c>
      <c r="P659" t="s">
        <v>440</v>
      </c>
      <c r="Q659" t="s">
        <v>118</v>
      </c>
      <c r="R659" t="s">
        <v>142</v>
      </c>
      <c r="S659" t="s">
        <v>8</v>
      </c>
      <c r="T659" s="1">
        <v>0</v>
      </c>
      <c r="U659" s="1">
        <v>0</v>
      </c>
      <c r="V659" s="1">
        <v>0</v>
      </c>
      <c r="W659" s="1">
        <v>0</v>
      </c>
      <c r="X659" s="1">
        <v>0</v>
      </c>
      <c r="Y659" s="1">
        <v>0</v>
      </c>
      <c r="Z659" s="1">
        <v>0</v>
      </c>
      <c r="AA659" s="1">
        <v>0</v>
      </c>
      <c r="AB659" s="1">
        <v>0</v>
      </c>
      <c r="AC659" s="1">
        <v>0</v>
      </c>
      <c r="AD659" s="1">
        <v>0</v>
      </c>
      <c r="AE659" s="1">
        <v>0</v>
      </c>
      <c r="AF659" s="1">
        <v>0</v>
      </c>
      <c r="AG659" s="1">
        <v>0</v>
      </c>
      <c r="AH659" s="1">
        <v>0</v>
      </c>
      <c r="AI659" s="1">
        <v>0</v>
      </c>
      <c r="AJ659" s="1">
        <v>0</v>
      </c>
      <c r="AK659" s="1">
        <v>0</v>
      </c>
      <c r="AL659" s="1">
        <v>0</v>
      </c>
      <c r="AM659" s="1">
        <v>0</v>
      </c>
      <c r="AN659" s="1">
        <v>0</v>
      </c>
      <c r="AO659" s="1">
        <v>0</v>
      </c>
      <c r="AP659" s="1">
        <v>0</v>
      </c>
      <c r="AQ659" s="1">
        <v>0</v>
      </c>
      <c r="AR659" s="2">
        <v>0</v>
      </c>
      <c r="AS659" s="2">
        <v>0</v>
      </c>
      <c r="AT659" s="2">
        <v>0</v>
      </c>
      <c r="AU659" s="2">
        <v>0</v>
      </c>
      <c r="AV659" s="2">
        <v>0</v>
      </c>
      <c r="AW659" s="2">
        <v>0</v>
      </c>
      <c r="AX659" s="2">
        <v>0</v>
      </c>
      <c r="AY659" s="2">
        <v>0</v>
      </c>
      <c r="AZ659" s="2">
        <v>0</v>
      </c>
      <c r="BA659" s="2">
        <v>0</v>
      </c>
      <c r="BB659" s="2">
        <v>0</v>
      </c>
      <c r="BC659" s="2">
        <v>0</v>
      </c>
      <c r="BD659" s="1">
        <v>97641</v>
      </c>
      <c r="BE659" s="1">
        <v>80654</v>
      </c>
      <c r="BF659" s="1">
        <v>99339</v>
      </c>
      <c r="BG659" s="1">
        <v>70246</v>
      </c>
      <c r="BH659" s="1">
        <v>63167</v>
      </c>
      <c r="BI659" s="1">
        <v>54248</v>
      </c>
      <c r="BJ659" s="1">
        <v>45743</v>
      </c>
      <c r="BK659" s="1">
        <v>38182</v>
      </c>
      <c r="BL659" s="1">
        <v>48916</v>
      </c>
      <c r="BM659" s="1">
        <v>89928</v>
      </c>
      <c r="BN659" s="1">
        <v>86264</v>
      </c>
      <c r="BO659" s="1">
        <v>89777</v>
      </c>
      <c r="BP659" s="1">
        <v>97641</v>
      </c>
      <c r="BQ659" s="1">
        <v>80654</v>
      </c>
      <c r="BR659" s="1">
        <v>99339</v>
      </c>
      <c r="BS659" s="1">
        <v>70246</v>
      </c>
      <c r="BT659" s="1">
        <v>63167</v>
      </c>
      <c r="BU659" s="1">
        <v>54248</v>
      </c>
      <c r="BV659" s="1">
        <v>45743</v>
      </c>
      <c r="BW659" s="1">
        <v>38182</v>
      </c>
      <c r="BX659" s="1">
        <v>48916</v>
      </c>
      <c r="BY659" s="1">
        <v>89928</v>
      </c>
      <c r="BZ659" s="1">
        <v>86264</v>
      </c>
      <c r="CA659" s="1">
        <v>89777</v>
      </c>
      <c r="CB659" s="1">
        <v>10725.106</v>
      </c>
      <c r="CC659" s="1">
        <v>8859.2070000000003</v>
      </c>
      <c r="CD659" s="1">
        <v>10911.565000000001</v>
      </c>
      <c r="CE659" s="1">
        <v>7715.9610000000002</v>
      </c>
      <c r="CF659" s="1">
        <v>6938.3710000000001</v>
      </c>
      <c r="CG659" s="1">
        <v>5958.7330000000002</v>
      </c>
      <c r="CH659" s="1">
        <v>5024.5240000000003</v>
      </c>
      <c r="CI659" s="1">
        <v>4193.9859999999999</v>
      </c>
      <c r="CJ659" s="1">
        <v>5373.0249999999996</v>
      </c>
      <c r="CK659" s="1">
        <v>9877.8150000000005</v>
      </c>
      <c r="CL659" s="1">
        <v>9475.4120000000003</v>
      </c>
      <c r="CM659" s="1">
        <v>9861.2950000000001</v>
      </c>
      <c r="CN659" s="1">
        <v>0</v>
      </c>
      <c r="CO659" s="1">
        <v>0</v>
      </c>
      <c r="CP659" s="1">
        <v>864105</v>
      </c>
      <c r="CQ659" s="1">
        <v>864105</v>
      </c>
      <c r="CR659" s="1">
        <v>94915</v>
      </c>
      <c r="CS659">
        <v>2018</v>
      </c>
      <c r="CT659">
        <v>9103.9877785386925</v>
      </c>
      <c r="CV659">
        <v>0</v>
      </c>
      <c r="CW659">
        <v>0</v>
      </c>
    </row>
    <row r="660" spans="1:101">
      <c r="A660" s="100">
        <v>58620</v>
      </c>
      <c r="B660" t="s">
        <v>108</v>
      </c>
      <c r="C660" t="s">
        <v>109</v>
      </c>
      <c r="D660" t="s">
        <v>847</v>
      </c>
      <c r="E660" t="s">
        <v>848</v>
      </c>
      <c r="F660">
        <v>58574</v>
      </c>
      <c r="G660" s="103" t="s">
        <v>174</v>
      </c>
      <c r="H660" t="s">
        <v>113</v>
      </c>
      <c r="I660" t="s">
        <v>114</v>
      </c>
      <c r="J660" t="s">
        <v>8</v>
      </c>
      <c r="K660">
        <v>22</v>
      </c>
      <c r="L660">
        <v>2</v>
      </c>
      <c r="M660" t="s">
        <v>115</v>
      </c>
      <c r="N660" t="s">
        <v>439</v>
      </c>
      <c r="O660" t="s">
        <v>440</v>
      </c>
      <c r="P660" t="s">
        <v>440</v>
      </c>
      <c r="Q660" t="s">
        <v>118</v>
      </c>
      <c r="R660" t="s">
        <v>142</v>
      </c>
      <c r="S660" t="s">
        <v>8</v>
      </c>
      <c r="T660" s="1">
        <v>0</v>
      </c>
      <c r="U660" s="1">
        <v>0</v>
      </c>
      <c r="V660" s="1">
        <v>0</v>
      </c>
      <c r="W660" s="1">
        <v>0</v>
      </c>
      <c r="X660" s="1">
        <v>0</v>
      </c>
      <c r="Y660" s="1">
        <v>0</v>
      </c>
      <c r="Z660" s="1">
        <v>0</v>
      </c>
      <c r="AA660" s="1">
        <v>0</v>
      </c>
      <c r="AB660" s="1">
        <v>0</v>
      </c>
      <c r="AC660" s="1">
        <v>0</v>
      </c>
      <c r="AD660" s="1">
        <v>0</v>
      </c>
      <c r="AE660" s="1">
        <v>0</v>
      </c>
      <c r="AF660" s="1">
        <v>0</v>
      </c>
      <c r="AG660" s="1">
        <v>0</v>
      </c>
      <c r="AH660" s="1">
        <v>0</v>
      </c>
      <c r="AI660" s="1">
        <v>0</v>
      </c>
      <c r="AJ660" s="1">
        <v>0</v>
      </c>
      <c r="AK660" s="1">
        <v>0</v>
      </c>
      <c r="AL660" s="1">
        <v>0</v>
      </c>
      <c r="AM660" s="1">
        <v>0</v>
      </c>
      <c r="AN660" s="1">
        <v>0</v>
      </c>
      <c r="AO660" s="1">
        <v>0</v>
      </c>
      <c r="AP660" s="1">
        <v>0</v>
      </c>
      <c r="AQ660" s="1">
        <v>0</v>
      </c>
      <c r="AR660" s="2">
        <v>0</v>
      </c>
      <c r="AS660" s="2">
        <v>0</v>
      </c>
      <c r="AT660" s="2">
        <v>0</v>
      </c>
      <c r="AU660" s="2">
        <v>0</v>
      </c>
      <c r="AV660" s="2">
        <v>0</v>
      </c>
      <c r="AW660" s="2">
        <v>0</v>
      </c>
      <c r="AX660" s="2">
        <v>0</v>
      </c>
      <c r="AY660" s="2">
        <v>0</v>
      </c>
      <c r="AZ660" s="2">
        <v>0</v>
      </c>
      <c r="BA660" s="2">
        <v>0</v>
      </c>
      <c r="BB660" s="2">
        <v>0</v>
      </c>
      <c r="BC660" s="2">
        <v>0</v>
      </c>
      <c r="BD660" s="1">
        <v>59073</v>
      </c>
      <c r="BE660" s="1">
        <v>48796</v>
      </c>
      <c r="BF660" s="1">
        <v>60100</v>
      </c>
      <c r="BG660" s="1">
        <v>42499</v>
      </c>
      <c r="BH660" s="1">
        <v>38216</v>
      </c>
      <c r="BI660" s="1">
        <v>32820</v>
      </c>
      <c r="BJ660" s="1">
        <v>27675</v>
      </c>
      <c r="BK660" s="1">
        <v>23100</v>
      </c>
      <c r="BL660" s="1">
        <v>29594</v>
      </c>
      <c r="BM660" s="1">
        <v>54407</v>
      </c>
      <c r="BN660" s="1">
        <v>52190</v>
      </c>
      <c r="BO660" s="1">
        <v>54316</v>
      </c>
      <c r="BP660" s="1">
        <v>59073</v>
      </c>
      <c r="BQ660" s="1">
        <v>48796</v>
      </c>
      <c r="BR660" s="1">
        <v>60100</v>
      </c>
      <c r="BS660" s="1">
        <v>42499</v>
      </c>
      <c r="BT660" s="1">
        <v>38216</v>
      </c>
      <c r="BU660" s="1">
        <v>32820</v>
      </c>
      <c r="BV660" s="1">
        <v>27675</v>
      </c>
      <c r="BW660" s="1">
        <v>23100</v>
      </c>
      <c r="BX660" s="1">
        <v>29594</v>
      </c>
      <c r="BY660" s="1">
        <v>54407</v>
      </c>
      <c r="BZ660" s="1">
        <v>52190</v>
      </c>
      <c r="CA660" s="1">
        <v>54316</v>
      </c>
      <c r="CB660" s="1">
        <v>6488.7380000000003</v>
      </c>
      <c r="CC660" s="1">
        <v>5359.86</v>
      </c>
      <c r="CD660" s="1">
        <v>6601.5460000000003</v>
      </c>
      <c r="CE660" s="1">
        <v>4668.1909999999998</v>
      </c>
      <c r="CF660" s="1">
        <v>4197.7449999999999</v>
      </c>
      <c r="CG660" s="1">
        <v>3605.06</v>
      </c>
      <c r="CH660" s="1">
        <v>3039.8589999999999</v>
      </c>
      <c r="CI660" s="1">
        <v>2537.38</v>
      </c>
      <c r="CJ660" s="1">
        <v>3250.7040000000002</v>
      </c>
      <c r="CK660" s="1">
        <v>5976.1220000000003</v>
      </c>
      <c r="CL660" s="1">
        <v>5732.6670000000004</v>
      </c>
      <c r="CM660" s="1">
        <v>5966.1279999999997</v>
      </c>
      <c r="CN660" s="1">
        <v>0</v>
      </c>
      <c r="CO660" s="1">
        <v>0</v>
      </c>
      <c r="CP660" s="1">
        <v>522786</v>
      </c>
      <c r="CQ660" s="1">
        <v>522786</v>
      </c>
      <c r="CR660" s="1">
        <v>57424</v>
      </c>
      <c r="CS660">
        <v>2018</v>
      </c>
      <c r="CT660">
        <v>9103.9634995820561</v>
      </c>
      <c r="CV660">
        <v>0</v>
      </c>
      <c r="CW660">
        <v>0</v>
      </c>
    </row>
    <row r="661" spans="1:101">
      <c r="A661" s="100">
        <v>58624</v>
      </c>
      <c r="B661" t="s">
        <v>108</v>
      </c>
      <c r="C661" t="s">
        <v>109</v>
      </c>
      <c r="D661" t="s">
        <v>849</v>
      </c>
      <c r="E661" t="s">
        <v>850</v>
      </c>
      <c r="F661">
        <v>58578</v>
      </c>
      <c r="G661" s="103" t="s">
        <v>112</v>
      </c>
      <c r="H661" t="s">
        <v>113</v>
      </c>
      <c r="I661" t="s">
        <v>114</v>
      </c>
      <c r="J661" t="s">
        <v>8</v>
      </c>
      <c r="K661">
        <v>22</v>
      </c>
      <c r="L661">
        <v>2</v>
      </c>
      <c r="M661" t="s">
        <v>115</v>
      </c>
      <c r="N661" t="s">
        <v>456</v>
      </c>
      <c r="O661" t="s">
        <v>457</v>
      </c>
      <c r="P661" t="s">
        <v>457</v>
      </c>
      <c r="Q661" t="s">
        <v>118</v>
      </c>
      <c r="R661" t="s">
        <v>142</v>
      </c>
      <c r="S661" t="s">
        <v>8</v>
      </c>
      <c r="T661" s="1">
        <v>0</v>
      </c>
      <c r="U661" s="1">
        <v>0</v>
      </c>
      <c r="V661" s="1">
        <v>0</v>
      </c>
      <c r="W661" s="1">
        <v>0</v>
      </c>
      <c r="X661" s="1">
        <v>0</v>
      </c>
      <c r="Y661" s="1">
        <v>0</v>
      </c>
      <c r="Z661" s="1">
        <v>0</v>
      </c>
      <c r="AA661" s="1">
        <v>0</v>
      </c>
      <c r="AB661" s="1">
        <v>0</v>
      </c>
      <c r="AC661" s="1">
        <v>0</v>
      </c>
      <c r="AD661" s="1">
        <v>0</v>
      </c>
      <c r="AE661" s="1">
        <v>0</v>
      </c>
      <c r="AF661" s="1">
        <v>0</v>
      </c>
      <c r="AG661" s="1">
        <v>0</v>
      </c>
      <c r="AH661" s="1">
        <v>0</v>
      </c>
      <c r="AI661" s="1">
        <v>0</v>
      </c>
      <c r="AJ661" s="1">
        <v>0</v>
      </c>
      <c r="AK661" s="1">
        <v>0</v>
      </c>
      <c r="AL661" s="1">
        <v>0</v>
      </c>
      <c r="AM661" s="1">
        <v>0</v>
      </c>
      <c r="AN661" s="1">
        <v>0</v>
      </c>
      <c r="AO661" s="1">
        <v>0</v>
      </c>
      <c r="AP661" s="1">
        <v>0</v>
      </c>
      <c r="AQ661" s="1">
        <v>0</v>
      </c>
      <c r="AR661" s="2">
        <v>0</v>
      </c>
      <c r="AS661" s="2">
        <v>0</v>
      </c>
      <c r="AT661" s="2">
        <v>0</v>
      </c>
      <c r="AU661" s="2">
        <v>0</v>
      </c>
      <c r="AV661" s="2">
        <v>0</v>
      </c>
      <c r="AW661" s="2">
        <v>0</v>
      </c>
      <c r="AX661" s="2">
        <v>0</v>
      </c>
      <c r="AY661" s="2">
        <v>0</v>
      </c>
      <c r="AZ661" s="2">
        <v>0</v>
      </c>
      <c r="BA661" s="2">
        <v>0</v>
      </c>
      <c r="BB661" s="2">
        <v>0</v>
      </c>
      <c r="BC661" s="2">
        <v>0</v>
      </c>
      <c r="BD661" s="1">
        <v>978</v>
      </c>
      <c r="BE661" s="1">
        <v>1071</v>
      </c>
      <c r="BF661" s="1">
        <v>1726</v>
      </c>
      <c r="BG661" s="1">
        <v>1927</v>
      </c>
      <c r="BH661" s="1">
        <v>2428</v>
      </c>
      <c r="BI661" s="1">
        <v>2368</v>
      </c>
      <c r="BJ661" s="1">
        <v>2782</v>
      </c>
      <c r="BK661" s="1">
        <v>2248</v>
      </c>
      <c r="BL661" s="1">
        <v>1391</v>
      </c>
      <c r="BM661" s="1">
        <v>1334</v>
      </c>
      <c r="BN661" s="1">
        <v>797</v>
      </c>
      <c r="BO661" s="1">
        <v>1105</v>
      </c>
      <c r="BP661" s="1">
        <v>978</v>
      </c>
      <c r="BQ661" s="1">
        <v>1071</v>
      </c>
      <c r="BR661" s="1">
        <v>1726</v>
      </c>
      <c r="BS661" s="1">
        <v>1927</v>
      </c>
      <c r="BT661" s="1">
        <v>2428</v>
      </c>
      <c r="BU661" s="1">
        <v>2368</v>
      </c>
      <c r="BV661" s="1">
        <v>2782</v>
      </c>
      <c r="BW661" s="1">
        <v>2248</v>
      </c>
      <c r="BX661" s="1">
        <v>1391</v>
      </c>
      <c r="BY661" s="1">
        <v>1334</v>
      </c>
      <c r="BZ661" s="1">
        <v>797</v>
      </c>
      <c r="CA661" s="1">
        <v>1105</v>
      </c>
      <c r="CB661" s="1">
        <v>107.479</v>
      </c>
      <c r="CC661" s="1">
        <v>117.664</v>
      </c>
      <c r="CD661" s="1">
        <v>189.59299999999999</v>
      </c>
      <c r="CE661" s="1">
        <v>211.62899999999999</v>
      </c>
      <c r="CF661" s="1">
        <v>266.71899999999999</v>
      </c>
      <c r="CG661" s="1">
        <v>260.06700000000001</v>
      </c>
      <c r="CH661" s="1">
        <v>305.59399999999999</v>
      </c>
      <c r="CI661" s="1">
        <v>246.97</v>
      </c>
      <c r="CJ661" s="1">
        <v>152.797</v>
      </c>
      <c r="CK661" s="1">
        <v>146.56100000000001</v>
      </c>
      <c r="CL661" s="1">
        <v>87.521000000000001</v>
      </c>
      <c r="CM661" s="1">
        <v>121.40600000000001</v>
      </c>
      <c r="CN661" s="1">
        <v>0</v>
      </c>
      <c r="CO661" s="1">
        <v>0</v>
      </c>
      <c r="CP661" s="1">
        <v>20155</v>
      </c>
      <c r="CQ661" s="1">
        <v>20155</v>
      </c>
      <c r="CR661" s="1">
        <v>2214</v>
      </c>
      <c r="CS661">
        <v>2018</v>
      </c>
      <c r="CT661">
        <v>9103.4327009936769</v>
      </c>
      <c r="CV661">
        <v>0</v>
      </c>
      <c r="CW661">
        <v>0</v>
      </c>
    </row>
    <row r="662" spans="1:101">
      <c r="A662" s="100">
        <v>58650</v>
      </c>
      <c r="B662" t="s">
        <v>108</v>
      </c>
      <c r="C662" t="s">
        <v>109</v>
      </c>
      <c r="D662" t="s">
        <v>851</v>
      </c>
      <c r="E662" t="s">
        <v>819</v>
      </c>
      <c r="F662">
        <v>58598</v>
      </c>
      <c r="G662" s="103" t="s">
        <v>112</v>
      </c>
      <c r="H662" t="s">
        <v>113</v>
      </c>
      <c r="I662" t="s">
        <v>114</v>
      </c>
      <c r="J662" t="s">
        <v>8</v>
      </c>
      <c r="K662">
        <v>22</v>
      </c>
      <c r="L662">
        <v>2</v>
      </c>
      <c r="M662" t="s">
        <v>115</v>
      </c>
      <c r="N662" t="s">
        <v>456</v>
      </c>
      <c r="O662" t="s">
        <v>457</v>
      </c>
      <c r="P662" t="s">
        <v>457</v>
      </c>
      <c r="Q662" t="s">
        <v>118</v>
      </c>
      <c r="R662" t="s">
        <v>142</v>
      </c>
      <c r="S662" t="s">
        <v>8</v>
      </c>
      <c r="T662" s="1">
        <v>0</v>
      </c>
      <c r="U662" s="1">
        <v>0</v>
      </c>
      <c r="V662" s="1">
        <v>0</v>
      </c>
      <c r="W662" s="1">
        <v>0</v>
      </c>
      <c r="X662" s="1">
        <v>0</v>
      </c>
      <c r="Y662" s="1">
        <v>0</v>
      </c>
      <c r="Z662" s="1">
        <v>0</v>
      </c>
      <c r="AA662" s="1">
        <v>0</v>
      </c>
      <c r="AB662" s="1">
        <v>0</v>
      </c>
      <c r="AC662" s="1">
        <v>0</v>
      </c>
      <c r="AD662" s="1">
        <v>0</v>
      </c>
      <c r="AE662" s="1">
        <v>0</v>
      </c>
      <c r="AF662" s="1">
        <v>0</v>
      </c>
      <c r="AG662" s="1">
        <v>0</v>
      </c>
      <c r="AH662" s="1">
        <v>0</v>
      </c>
      <c r="AI662" s="1">
        <v>0</v>
      </c>
      <c r="AJ662" s="1">
        <v>0</v>
      </c>
      <c r="AK662" s="1">
        <v>0</v>
      </c>
      <c r="AL662" s="1">
        <v>0</v>
      </c>
      <c r="AM662" s="1">
        <v>0</v>
      </c>
      <c r="AN662" s="1">
        <v>0</v>
      </c>
      <c r="AO662" s="1">
        <v>0</v>
      </c>
      <c r="AP662" s="1">
        <v>0</v>
      </c>
      <c r="AQ662" s="1">
        <v>0</v>
      </c>
      <c r="AR662" s="2">
        <v>0</v>
      </c>
      <c r="AS662" s="2">
        <v>0</v>
      </c>
      <c r="AT662" s="2">
        <v>0</v>
      </c>
      <c r="AU662" s="2">
        <v>0</v>
      </c>
      <c r="AV662" s="2">
        <v>0</v>
      </c>
      <c r="AW662" s="2">
        <v>0</v>
      </c>
      <c r="AX662" s="2">
        <v>0</v>
      </c>
      <c r="AY662" s="2">
        <v>0</v>
      </c>
      <c r="AZ662" s="2">
        <v>0</v>
      </c>
      <c r="BA662" s="2">
        <v>0</v>
      </c>
      <c r="BB662" s="2">
        <v>0</v>
      </c>
      <c r="BC662" s="2">
        <v>0</v>
      </c>
      <c r="BD662" s="1">
        <v>1851</v>
      </c>
      <c r="BE662" s="1">
        <v>2026</v>
      </c>
      <c r="BF662" s="1">
        <v>3265</v>
      </c>
      <c r="BG662" s="1">
        <v>3644</v>
      </c>
      <c r="BH662" s="1">
        <v>4593</v>
      </c>
      <c r="BI662" s="1">
        <v>4479</v>
      </c>
      <c r="BJ662" s="1">
        <v>5263</v>
      </c>
      <c r="BK662" s="1">
        <v>4253</v>
      </c>
      <c r="BL662" s="1">
        <v>2631</v>
      </c>
      <c r="BM662" s="1">
        <v>2524</v>
      </c>
      <c r="BN662" s="1">
        <v>1507</v>
      </c>
      <c r="BO662" s="1">
        <v>2091</v>
      </c>
      <c r="BP662" s="1">
        <v>1851</v>
      </c>
      <c r="BQ662" s="1">
        <v>2026</v>
      </c>
      <c r="BR662" s="1">
        <v>3265</v>
      </c>
      <c r="BS662" s="1">
        <v>3644</v>
      </c>
      <c r="BT662" s="1">
        <v>4593</v>
      </c>
      <c r="BU662" s="1">
        <v>4479</v>
      </c>
      <c r="BV662" s="1">
        <v>5263</v>
      </c>
      <c r="BW662" s="1">
        <v>4253</v>
      </c>
      <c r="BX662" s="1">
        <v>2631</v>
      </c>
      <c r="BY662" s="1">
        <v>2524</v>
      </c>
      <c r="BZ662" s="1">
        <v>1507</v>
      </c>
      <c r="CA662" s="1">
        <v>2091</v>
      </c>
      <c r="CB662" s="1">
        <v>203.304</v>
      </c>
      <c r="CC662" s="1">
        <v>222.57400000000001</v>
      </c>
      <c r="CD662" s="1">
        <v>358.63400000000001</v>
      </c>
      <c r="CE662" s="1">
        <v>400.31799999999998</v>
      </c>
      <c r="CF662" s="1">
        <v>504.52600000000001</v>
      </c>
      <c r="CG662" s="1">
        <v>491.94299999999998</v>
      </c>
      <c r="CH662" s="1">
        <v>578.06200000000001</v>
      </c>
      <c r="CI662" s="1">
        <v>467.16800000000001</v>
      </c>
      <c r="CJ662" s="1">
        <v>289.03100000000001</v>
      </c>
      <c r="CK662" s="1">
        <v>277.23399999999998</v>
      </c>
      <c r="CL662" s="1">
        <v>165.554</v>
      </c>
      <c r="CM662" s="1">
        <v>229.65199999999999</v>
      </c>
      <c r="CN662" s="1">
        <v>0</v>
      </c>
      <c r="CO662" s="1">
        <v>0</v>
      </c>
      <c r="CP662" s="1">
        <v>38127</v>
      </c>
      <c r="CQ662" s="1">
        <v>38127</v>
      </c>
      <c r="CR662" s="1">
        <v>4188</v>
      </c>
      <c r="CS662">
        <v>2018</v>
      </c>
      <c r="CT662">
        <v>9103.8681948424073</v>
      </c>
      <c r="CV662">
        <v>0</v>
      </c>
      <c r="CW662">
        <v>0</v>
      </c>
    </row>
    <row r="663" spans="1:101">
      <c r="A663" s="100">
        <v>58661</v>
      </c>
      <c r="B663" t="s">
        <v>108</v>
      </c>
      <c r="C663" t="s">
        <v>109</v>
      </c>
      <c r="D663" t="s">
        <v>852</v>
      </c>
      <c r="E663" t="s">
        <v>853</v>
      </c>
      <c r="F663">
        <v>58604</v>
      </c>
      <c r="G663" s="103" t="s">
        <v>112</v>
      </c>
      <c r="H663" t="s">
        <v>113</v>
      </c>
      <c r="I663" t="s">
        <v>114</v>
      </c>
      <c r="J663" t="s">
        <v>8</v>
      </c>
      <c r="K663">
        <v>928</v>
      </c>
      <c r="L663">
        <v>4</v>
      </c>
      <c r="M663" t="s">
        <v>539</v>
      </c>
      <c r="N663" t="s">
        <v>439</v>
      </c>
      <c r="O663" t="s">
        <v>440</v>
      </c>
      <c r="P663" t="s">
        <v>440</v>
      </c>
      <c r="Q663" t="s">
        <v>118</v>
      </c>
      <c r="R663" t="s">
        <v>119</v>
      </c>
      <c r="S663" t="s">
        <v>8</v>
      </c>
      <c r="T663" s="1">
        <v>0</v>
      </c>
      <c r="U663" s="1">
        <v>0</v>
      </c>
      <c r="V663" s="1">
        <v>0</v>
      </c>
      <c r="W663" s="1">
        <v>0</v>
      </c>
      <c r="X663" s="1">
        <v>0</v>
      </c>
      <c r="Y663" s="1">
        <v>0</v>
      </c>
      <c r="Z663" s="1">
        <v>0</v>
      </c>
      <c r="AA663" s="1">
        <v>0</v>
      </c>
      <c r="AB663" s="1">
        <v>0</v>
      </c>
      <c r="AC663" s="1">
        <v>0</v>
      </c>
      <c r="AD663" s="1">
        <v>0</v>
      </c>
      <c r="AE663" s="1">
        <v>0</v>
      </c>
      <c r="AF663" s="1">
        <v>0</v>
      </c>
      <c r="AG663" s="1">
        <v>0</v>
      </c>
      <c r="AH663" s="1">
        <v>0</v>
      </c>
      <c r="AI663" s="1">
        <v>0</v>
      </c>
      <c r="AJ663" s="1">
        <v>0</v>
      </c>
      <c r="AK663" s="1">
        <v>0</v>
      </c>
      <c r="AL663" s="1">
        <v>0</v>
      </c>
      <c r="AM663" s="1">
        <v>0</v>
      </c>
      <c r="AN663" s="1">
        <v>0</v>
      </c>
      <c r="AO663" s="1">
        <v>0</v>
      </c>
      <c r="AP663" s="1">
        <v>0</v>
      </c>
      <c r="AQ663" s="1">
        <v>0</v>
      </c>
      <c r="AR663" s="2">
        <v>0</v>
      </c>
      <c r="AS663" s="2">
        <v>0</v>
      </c>
      <c r="AT663" s="2">
        <v>0</v>
      </c>
      <c r="AU663" s="2">
        <v>0</v>
      </c>
      <c r="AV663" s="2">
        <v>0</v>
      </c>
      <c r="AW663" s="2">
        <v>0</v>
      </c>
      <c r="AX663" s="2">
        <v>0</v>
      </c>
      <c r="AY663" s="2">
        <v>0</v>
      </c>
      <c r="AZ663" s="2">
        <v>0</v>
      </c>
      <c r="BA663" s="2">
        <v>0</v>
      </c>
      <c r="BB663" s="2">
        <v>0</v>
      </c>
      <c r="BC663" s="2">
        <v>0</v>
      </c>
      <c r="BD663" s="1">
        <v>6910</v>
      </c>
      <c r="BE663" s="1">
        <v>4006</v>
      </c>
      <c r="BF663" s="1">
        <v>9304</v>
      </c>
      <c r="BG663" s="1">
        <v>8221</v>
      </c>
      <c r="BH663" s="1">
        <v>3023</v>
      </c>
      <c r="BI663" s="1">
        <v>5963</v>
      </c>
      <c r="BJ663" s="1">
        <v>4415</v>
      </c>
      <c r="BK663" s="1">
        <v>4452</v>
      </c>
      <c r="BL663" s="1">
        <v>4880</v>
      </c>
      <c r="BM663" s="1">
        <v>7074</v>
      </c>
      <c r="BN663" s="1">
        <v>9104</v>
      </c>
      <c r="BO663" s="1">
        <v>5444</v>
      </c>
      <c r="BP663" s="1">
        <v>6910</v>
      </c>
      <c r="BQ663" s="1">
        <v>4006</v>
      </c>
      <c r="BR663" s="1">
        <v>9304</v>
      </c>
      <c r="BS663" s="1">
        <v>8221</v>
      </c>
      <c r="BT663" s="1">
        <v>3023</v>
      </c>
      <c r="BU663" s="1">
        <v>5963</v>
      </c>
      <c r="BV663" s="1">
        <v>4415</v>
      </c>
      <c r="BW663" s="1">
        <v>4452</v>
      </c>
      <c r="BX663" s="1">
        <v>4880</v>
      </c>
      <c r="BY663" s="1">
        <v>7074</v>
      </c>
      <c r="BZ663" s="1">
        <v>9104</v>
      </c>
      <c r="CA663" s="1">
        <v>5444</v>
      </c>
      <c r="CB663" s="1">
        <v>759</v>
      </c>
      <c r="CC663" s="1">
        <v>440</v>
      </c>
      <c r="CD663" s="1">
        <v>1022</v>
      </c>
      <c r="CE663" s="1">
        <v>903</v>
      </c>
      <c r="CF663" s="1">
        <v>332</v>
      </c>
      <c r="CG663" s="1">
        <v>655</v>
      </c>
      <c r="CH663" s="1">
        <v>485</v>
      </c>
      <c r="CI663" s="1">
        <v>489</v>
      </c>
      <c r="CJ663" s="1">
        <v>536</v>
      </c>
      <c r="CK663" s="1">
        <v>777</v>
      </c>
      <c r="CL663" s="1">
        <v>1000</v>
      </c>
      <c r="CM663" s="1">
        <v>598</v>
      </c>
      <c r="CN663" s="1">
        <v>0</v>
      </c>
      <c r="CO663" s="1">
        <v>0</v>
      </c>
      <c r="CP663" s="1">
        <v>72796</v>
      </c>
      <c r="CQ663" s="1">
        <v>72796</v>
      </c>
      <c r="CR663" s="1">
        <v>7996</v>
      </c>
      <c r="CS663">
        <v>2018</v>
      </c>
      <c r="CT663">
        <v>9104.052026013007</v>
      </c>
      <c r="CV663">
        <v>0</v>
      </c>
      <c r="CW663">
        <v>0</v>
      </c>
    </row>
    <row r="664" spans="1:101">
      <c r="A664" s="100">
        <v>58680</v>
      </c>
      <c r="B664" t="s">
        <v>108</v>
      </c>
      <c r="C664" t="s">
        <v>109</v>
      </c>
      <c r="D664" t="s">
        <v>856</v>
      </c>
      <c r="E664" t="s">
        <v>819</v>
      </c>
      <c r="F664">
        <v>58598</v>
      </c>
      <c r="G664" s="103" t="s">
        <v>112</v>
      </c>
      <c r="H664" t="s">
        <v>113</v>
      </c>
      <c r="I664" t="s">
        <v>114</v>
      </c>
      <c r="J664" t="s">
        <v>8</v>
      </c>
      <c r="K664">
        <v>22</v>
      </c>
      <c r="L664">
        <v>2</v>
      </c>
      <c r="M664" t="s">
        <v>115</v>
      </c>
      <c r="N664" t="s">
        <v>456</v>
      </c>
      <c r="O664" t="s">
        <v>457</v>
      </c>
      <c r="P664" t="s">
        <v>457</v>
      </c>
      <c r="Q664" t="s">
        <v>118</v>
      </c>
      <c r="R664" t="s">
        <v>142</v>
      </c>
      <c r="S664" t="s">
        <v>8</v>
      </c>
      <c r="T664" s="1">
        <v>0</v>
      </c>
      <c r="U664" s="1">
        <v>0</v>
      </c>
      <c r="V664" s="1">
        <v>0</v>
      </c>
      <c r="W664" s="1">
        <v>0</v>
      </c>
      <c r="X664" s="1">
        <v>0</v>
      </c>
      <c r="Y664" s="1">
        <v>0</v>
      </c>
      <c r="Z664" s="1">
        <v>0</v>
      </c>
      <c r="AA664" s="1">
        <v>0</v>
      </c>
      <c r="AB664" s="1">
        <v>0</v>
      </c>
      <c r="AC664" s="1">
        <v>0</v>
      </c>
      <c r="AD664" s="1">
        <v>0</v>
      </c>
      <c r="AE664" s="1">
        <v>0</v>
      </c>
      <c r="AF664" s="1">
        <v>0</v>
      </c>
      <c r="AG664" s="1">
        <v>0</v>
      </c>
      <c r="AH664" s="1">
        <v>0</v>
      </c>
      <c r="AI664" s="1">
        <v>0</v>
      </c>
      <c r="AJ664" s="1">
        <v>0</v>
      </c>
      <c r="AK664" s="1">
        <v>0</v>
      </c>
      <c r="AL664" s="1">
        <v>0</v>
      </c>
      <c r="AM664" s="1">
        <v>0</v>
      </c>
      <c r="AN664" s="1">
        <v>0</v>
      </c>
      <c r="AO664" s="1">
        <v>0</v>
      </c>
      <c r="AP664" s="1">
        <v>0</v>
      </c>
      <c r="AQ664" s="1">
        <v>0</v>
      </c>
      <c r="AR664" s="2">
        <v>0</v>
      </c>
      <c r="AS664" s="2">
        <v>0</v>
      </c>
      <c r="AT664" s="2">
        <v>0</v>
      </c>
      <c r="AU664" s="2">
        <v>0</v>
      </c>
      <c r="AV664" s="2">
        <v>0</v>
      </c>
      <c r="AW664" s="2">
        <v>0</v>
      </c>
      <c r="AX664" s="2">
        <v>0</v>
      </c>
      <c r="AY664" s="2">
        <v>0</v>
      </c>
      <c r="AZ664" s="2">
        <v>0</v>
      </c>
      <c r="BA664" s="2">
        <v>0</v>
      </c>
      <c r="BB664" s="2">
        <v>0</v>
      </c>
      <c r="BC664" s="2">
        <v>0</v>
      </c>
      <c r="BD664" s="1">
        <v>1932</v>
      </c>
      <c r="BE664" s="1">
        <v>2115</v>
      </c>
      <c r="BF664" s="1">
        <v>3408</v>
      </c>
      <c r="BG664" s="1">
        <v>3805</v>
      </c>
      <c r="BH664" s="1">
        <v>4795</v>
      </c>
      <c r="BI664" s="1">
        <v>4675</v>
      </c>
      <c r="BJ664" s="1">
        <v>5494</v>
      </c>
      <c r="BK664" s="1">
        <v>4440</v>
      </c>
      <c r="BL664" s="1">
        <v>2747</v>
      </c>
      <c r="BM664" s="1">
        <v>2635</v>
      </c>
      <c r="BN664" s="1">
        <v>1573</v>
      </c>
      <c r="BO664" s="1">
        <v>2183</v>
      </c>
      <c r="BP664" s="1">
        <v>1932</v>
      </c>
      <c r="BQ664" s="1">
        <v>2115</v>
      </c>
      <c r="BR664" s="1">
        <v>3408</v>
      </c>
      <c r="BS664" s="1">
        <v>3805</v>
      </c>
      <c r="BT664" s="1">
        <v>4795</v>
      </c>
      <c r="BU664" s="1">
        <v>4675</v>
      </c>
      <c r="BV664" s="1">
        <v>5494</v>
      </c>
      <c r="BW664" s="1">
        <v>4440</v>
      </c>
      <c r="BX664" s="1">
        <v>2747</v>
      </c>
      <c r="BY664" s="1">
        <v>2635</v>
      </c>
      <c r="BZ664" s="1">
        <v>1573</v>
      </c>
      <c r="CA664" s="1">
        <v>2183</v>
      </c>
      <c r="CB664" s="1">
        <v>212.23599999999999</v>
      </c>
      <c r="CC664" s="1">
        <v>232.352</v>
      </c>
      <c r="CD664" s="1">
        <v>374.39100000000002</v>
      </c>
      <c r="CE664" s="1">
        <v>417.90600000000001</v>
      </c>
      <c r="CF664" s="1">
        <v>526.69299999999998</v>
      </c>
      <c r="CG664" s="1">
        <v>513.55600000000004</v>
      </c>
      <c r="CH664" s="1">
        <v>603.45899999999995</v>
      </c>
      <c r="CI664" s="1">
        <v>487.69400000000002</v>
      </c>
      <c r="CJ664" s="1">
        <v>301.73</v>
      </c>
      <c r="CK664" s="1">
        <v>289.41399999999999</v>
      </c>
      <c r="CL664" s="1">
        <v>172.827</v>
      </c>
      <c r="CM664" s="1">
        <v>239.74199999999999</v>
      </c>
      <c r="CN664" s="1">
        <v>0</v>
      </c>
      <c r="CO664" s="1">
        <v>0</v>
      </c>
      <c r="CP664" s="1">
        <v>39802</v>
      </c>
      <c r="CQ664" s="1">
        <v>39802</v>
      </c>
      <c r="CR664" s="1">
        <v>4372</v>
      </c>
      <c r="CS664">
        <v>2018</v>
      </c>
      <c r="CT664">
        <v>9103.8426349496804</v>
      </c>
      <c r="CV664">
        <v>0</v>
      </c>
      <c r="CW664">
        <v>0</v>
      </c>
    </row>
    <row r="665" spans="1:101">
      <c r="A665" s="100">
        <v>58682</v>
      </c>
      <c r="B665" t="s">
        <v>108</v>
      </c>
      <c r="C665" t="s">
        <v>109</v>
      </c>
      <c r="D665" t="s">
        <v>857</v>
      </c>
      <c r="E665" t="s">
        <v>819</v>
      </c>
      <c r="F665">
        <v>58598</v>
      </c>
      <c r="G665" s="103" t="s">
        <v>112</v>
      </c>
      <c r="H665" t="s">
        <v>113</v>
      </c>
      <c r="I665" t="s">
        <v>114</v>
      </c>
      <c r="J665" t="s">
        <v>8</v>
      </c>
      <c r="K665">
        <v>22</v>
      </c>
      <c r="L665">
        <v>2</v>
      </c>
      <c r="M665" t="s">
        <v>115</v>
      </c>
      <c r="N665" t="s">
        <v>456</v>
      </c>
      <c r="O665" t="s">
        <v>457</v>
      </c>
      <c r="P665" t="s">
        <v>457</v>
      </c>
      <c r="Q665" t="s">
        <v>118</v>
      </c>
      <c r="R665" t="s">
        <v>142</v>
      </c>
      <c r="S665" t="s">
        <v>8</v>
      </c>
      <c r="T665" s="1">
        <v>0</v>
      </c>
      <c r="U665" s="1">
        <v>0</v>
      </c>
      <c r="V665" s="1">
        <v>0</v>
      </c>
      <c r="W665" s="1">
        <v>0</v>
      </c>
      <c r="X665" s="1">
        <v>0</v>
      </c>
      <c r="Y665" s="1">
        <v>0</v>
      </c>
      <c r="Z665" s="1">
        <v>0</v>
      </c>
      <c r="AA665" s="1">
        <v>0</v>
      </c>
      <c r="AB665" s="1">
        <v>0</v>
      </c>
      <c r="AC665" s="1">
        <v>0</v>
      </c>
      <c r="AD665" s="1">
        <v>0</v>
      </c>
      <c r="AE665" s="1">
        <v>0</v>
      </c>
      <c r="AF665" s="1">
        <v>0</v>
      </c>
      <c r="AG665" s="1">
        <v>0</v>
      </c>
      <c r="AH665" s="1">
        <v>0</v>
      </c>
      <c r="AI665" s="1">
        <v>0</v>
      </c>
      <c r="AJ665" s="1">
        <v>0</v>
      </c>
      <c r="AK665" s="1">
        <v>0</v>
      </c>
      <c r="AL665" s="1">
        <v>0</v>
      </c>
      <c r="AM665" s="1">
        <v>0</v>
      </c>
      <c r="AN665" s="1">
        <v>0</v>
      </c>
      <c r="AO665" s="1">
        <v>0</v>
      </c>
      <c r="AP665" s="1">
        <v>0</v>
      </c>
      <c r="AQ665" s="1">
        <v>0</v>
      </c>
      <c r="AR665" s="2">
        <v>0</v>
      </c>
      <c r="AS665" s="2">
        <v>0</v>
      </c>
      <c r="AT665" s="2">
        <v>0</v>
      </c>
      <c r="AU665" s="2">
        <v>0</v>
      </c>
      <c r="AV665" s="2">
        <v>0</v>
      </c>
      <c r="AW665" s="2">
        <v>0</v>
      </c>
      <c r="AX665" s="2">
        <v>0</v>
      </c>
      <c r="AY665" s="2">
        <v>0</v>
      </c>
      <c r="AZ665" s="2">
        <v>0</v>
      </c>
      <c r="BA665" s="2">
        <v>0</v>
      </c>
      <c r="BB665" s="2">
        <v>0</v>
      </c>
      <c r="BC665" s="2">
        <v>0</v>
      </c>
      <c r="BD665" s="1">
        <v>3648</v>
      </c>
      <c r="BE665" s="1">
        <v>3994</v>
      </c>
      <c r="BF665" s="1">
        <v>6435</v>
      </c>
      <c r="BG665" s="1">
        <v>7183</v>
      </c>
      <c r="BH665" s="1">
        <v>9053</v>
      </c>
      <c r="BI665" s="1">
        <v>8827</v>
      </c>
      <c r="BJ665" s="1">
        <v>10372</v>
      </c>
      <c r="BK665" s="1">
        <v>8382</v>
      </c>
      <c r="BL665" s="1">
        <v>5186</v>
      </c>
      <c r="BM665" s="1">
        <v>4974</v>
      </c>
      <c r="BN665" s="1">
        <v>2970</v>
      </c>
      <c r="BO665" s="1">
        <v>4121</v>
      </c>
      <c r="BP665" s="1">
        <v>3648</v>
      </c>
      <c r="BQ665" s="1">
        <v>3994</v>
      </c>
      <c r="BR665" s="1">
        <v>6435</v>
      </c>
      <c r="BS665" s="1">
        <v>7183</v>
      </c>
      <c r="BT665" s="1">
        <v>9053</v>
      </c>
      <c r="BU665" s="1">
        <v>8827</v>
      </c>
      <c r="BV665" s="1">
        <v>10372</v>
      </c>
      <c r="BW665" s="1">
        <v>8382</v>
      </c>
      <c r="BX665" s="1">
        <v>5186</v>
      </c>
      <c r="BY665" s="1">
        <v>4974</v>
      </c>
      <c r="BZ665" s="1">
        <v>2970</v>
      </c>
      <c r="CA665" s="1">
        <v>4121</v>
      </c>
      <c r="CB665" s="1">
        <v>400.68700000000001</v>
      </c>
      <c r="CC665" s="1">
        <v>438.66300000000001</v>
      </c>
      <c r="CD665" s="1">
        <v>706.82100000000003</v>
      </c>
      <c r="CE665" s="1">
        <v>788.97400000000005</v>
      </c>
      <c r="CF665" s="1">
        <v>994.35500000000002</v>
      </c>
      <c r="CG665" s="1">
        <v>969.55399999999997</v>
      </c>
      <c r="CH665" s="1">
        <v>1139.2850000000001</v>
      </c>
      <c r="CI665" s="1">
        <v>920.72799999999995</v>
      </c>
      <c r="CJ665" s="1">
        <v>569.64200000000005</v>
      </c>
      <c r="CK665" s="1">
        <v>546.39200000000005</v>
      </c>
      <c r="CL665" s="1">
        <v>326.28500000000003</v>
      </c>
      <c r="CM665" s="1">
        <v>452.61399999999998</v>
      </c>
      <c r="CN665" s="1">
        <v>0</v>
      </c>
      <c r="CO665" s="1">
        <v>0</v>
      </c>
      <c r="CP665" s="1">
        <v>75145</v>
      </c>
      <c r="CQ665" s="1">
        <v>75145</v>
      </c>
      <c r="CR665" s="1">
        <v>8254</v>
      </c>
      <c r="CS665">
        <v>2018</v>
      </c>
      <c r="CT665">
        <v>9104.0707535740239</v>
      </c>
      <c r="CV665">
        <v>0</v>
      </c>
      <c r="CW665">
        <v>0</v>
      </c>
    </row>
    <row r="666" spans="1:101">
      <c r="A666" s="100">
        <v>58686</v>
      </c>
      <c r="B666" t="s">
        <v>108</v>
      </c>
      <c r="C666" t="s">
        <v>109</v>
      </c>
      <c r="D666" t="s">
        <v>858</v>
      </c>
      <c r="E666" t="s">
        <v>704</v>
      </c>
      <c r="F666">
        <v>60453</v>
      </c>
      <c r="G666" s="103" t="s">
        <v>174</v>
      </c>
      <c r="H666" t="s">
        <v>113</v>
      </c>
      <c r="I666" t="s">
        <v>114</v>
      </c>
      <c r="J666" t="s">
        <v>8</v>
      </c>
      <c r="K666">
        <v>22</v>
      </c>
      <c r="L666">
        <v>2</v>
      </c>
      <c r="M666" t="s">
        <v>115</v>
      </c>
      <c r="N666" t="s">
        <v>439</v>
      </c>
      <c r="O666" t="s">
        <v>440</v>
      </c>
      <c r="P666" t="s">
        <v>440</v>
      </c>
      <c r="Q666" t="s">
        <v>118</v>
      </c>
      <c r="R666" t="s">
        <v>119</v>
      </c>
      <c r="S666" t="s">
        <v>8</v>
      </c>
      <c r="T666" s="1">
        <v>0</v>
      </c>
      <c r="U666" s="1">
        <v>0</v>
      </c>
      <c r="V666" s="1">
        <v>0</v>
      </c>
      <c r="W666" s="1">
        <v>0</v>
      </c>
      <c r="X666" s="1">
        <v>0</v>
      </c>
      <c r="Y666" s="1">
        <v>0</v>
      </c>
      <c r="Z666" s="1">
        <v>0</v>
      </c>
      <c r="AA666" s="1">
        <v>0</v>
      </c>
      <c r="AB666" s="1">
        <v>0</v>
      </c>
      <c r="AC666" s="1">
        <v>0</v>
      </c>
      <c r="AD666" s="1">
        <v>0</v>
      </c>
      <c r="AE666" s="1">
        <v>0</v>
      </c>
      <c r="AF666" s="1">
        <v>0</v>
      </c>
      <c r="AG666" s="1">
        <v>0</v>
      </c>
      <c r="AH666" s="1">
        <v>0</v>
      </c>
      <c r="AI666" s="1">
        <v>0</v>
      </c>
      <c r="AJ666" s="1">
        <v>0</v>
      </c>
      <c r="AK666" s="1">
        <v>0</v>
      </c>
      <c r="AL666" s="1">
        <v>0</v>
      </c>
      <c r="AM666" s="1">
        <v>0</v>
      </c>
      <c r="AN666" s="1">
        <v>0</v>
      </c>
      <c r="AO666" s="1">
        <v>0</v>
      </c>
      <c r="AP666" s="1">
        <v>0</v>
      </c>
      <c r="AQ666" s="1">
        <v>0</v>
      </c>
      <c r="AR666" s="2">
        <v>0</v>
      </c>
      <c r="AS666" s="2">
        <v>0</v>
      </c>
      <c r="AT666" s="2">
        <v>0</v>
      </c>
      <c r="AU666" s="2">
        <v>0</v>
      </c>
      <c r="AV666" s="2">
        <v>0</v>
      </c>
      <c r="AW666" s="2">
        <v>0</v>
      </c>
      <c r="AX666" s="2">
        <v>0</v>
      </c>
      <c r="AY666" s="2">
        <v>0</v>
      </c>
      <c r="AZ666" s="2">
        <v>0</v>
      </c>
      <c r="BA666" s="2">
        <v>0</v>
      </c>
      <c r="BB666" s="2">
        <v>0</v>
      </c>
      <c r="BC666" s="2">
        <v>0</v>
      </c>
      <c r="BD666" s="1">
        <v>165247</v>
      </c>
      <c r="BE666" s="1">
        <v>116786</v>
      </c>
      <c r="BF666" s="1">
        <v>172657</v>
      </c>
      <c r="BG666" s="1">
        <v>110777</v>
      </c>
      <c r="BH666" s="1">
        <v>85814</v>
      </c>
      <c r="BI666" s="1">
        <v>81636</v>
      </c>
      <c r="BJ666" s="1">
        <v>53158</v>
      </c>
      <c r="BK666" s="1">
        <v>48115</v>
      </c>
      <c r="BL666" s="1">
        <v>66468</v>
      </c>
      <c r="BM666" s="1">
        <v>123824</v>
      </c>
      <c r="BN666" s="1">
        <v>136569</v>
      </c>
      <c r="BO666" s="1">
        <v>121302</v>
      </c>
      <c r="BP666" s="1">
        <v>165247</v>
      </c>
      <c r="BQ666" s="1">
        <v>116786</v>
      </c>
      <c r="BR666" s="1">
        <v>172657</v>
      </c>
      <c r="BS666" s="1">
        <v>110777</v>
      </c>
      <c r="BT666" s="1">
        <v>85814</v>
      </c>
      <c r="BU666" s="1">
        <v>81636</v>
      </c>
      <c r="BV666" s="1">
        <v>53158</v>
      </c>
      <c r="BW666" s="1">
        <v>48115</v>
      </c>
      <c r="BX666" s="1">
        <v>66468</v>
      </c>
      <c r="BY666" s="1">
        <v>123824</v>
      </c>
      <c r="BZ666" s="1">
        <v>136569</v>
      </c>
      <c r="CA666" s="1">
        <v>121302</v>
      </c>
      <c r="CB666" s="1">
        <v>18151</v>
      </c>
      <c r="CC666" s="1">
        <v>12828</v>
      </c>
      <c r="CD666" s="1">
        <v>18965</v>
      </c>
      <c r="CE666" s="1">
        <v>12168</v>
      </c>
      <c r="CF666" s="1">
        <v>9426</v>
      </c>
      <c r="CG666" s="1">
        <v>8967</v>
      </c>
      <c r="CH666" s="1">
        <v>5839</v>
      </c>
      <c r="CI666" s="1">
        <v>5285</v>
      </c>
      <c r="CJ666" s="1">
        <v>7301</v>
      </c>
      <c r="CK666" s="1">
        <v>13601</v>
      </c>
      <c r="CL666" s="1">
        <v>15001</v>
      </c>
      <c r="CM666" s="1">
        <v>13324</v>
      </c>
      <c r="CN666" s="1">
        <v>0</v>
      </c>
      <c r="CO666" s="1">
        <v>0</v>
      </c>
      <c r="CP666" s="1">
        <v>1282353</v>
      </c>
      <c r="CQ666" s="1">
        <v>1282353</v>
      </c>
      <c r="CR666" s="1">
        <v>140856</v>
      </c>
      <c r="CS666">
        <v>2018</v>
      </c>
      <c r="CT666">
        <v>9103.9998296132217</v>
      </c>
      <c r="CV666">
        <v>0</v>
      </c>
      <c r="CW666">
        <v>0</v>
      </c>
    </row>
    <row r="667" spans="1:101">
      <c r="A667" s="100">
        <v>58702</v>
      </c>
      <c r="B667" t="s">
        <v>108</v>
      </c>
      <c r="C667" t="s">
        <v>109</v>
      </c>
      <c r="D667" t="s">
        <v>859</v>
      </c>
      <c r="E667" t="s">
        <v>859</v>
      </c>
      <c r="F667">
        <v>58639</v>
      </c>
      <c r="G667" s="103" t="s">
        <v>112</v>
      </c>
      <c r="H667" t="s">
        <v>113</v>
      </c>
      <c r="I667" t="s">
        <v>114</v>
      </c>
      <c r="J667" t="s">
        <v>8</v>
      </c>
      <c r="K667">
        <v>22</v>
      </c>
      <c r="L667">
        <v>2</v>
      </c>
      <c r="M667" t="s">
        <v>115</v>
      </c>
      <c r="N667" t="s">
        <v>456</v>
      </c>
      <c r="O667" t="s">
        <v>457</v>
      </c>
      <c r="P667" t="s">
        <v>457</v>
      </c>
      <c r="Q667" t="s">
        <v>118</v>
      </c>
      <c r="R667" t="s">
        <v>142</v>
      </c>
      <c r="S667" t="s">
        <v>8</v>
      </c>
      <c r="T667" s="1">
        <v>0</v>
      </c>
      <c r="U667" s="1">
        <v>0</v>
      </c>
      <c r="V667" s="1">
        <v>0</v>
      </c>
      <c r="W667" s="1">
        <v>0</v>
      </c>
      <c r="X667" s="1">
        <v>0</v>
      </c>
      <c r="Y667" s="1">
        <v>0</v>
      </c>
      <c r="Z667" s="1">
        <v>0</v>
      </c>
      <c r="AA667" s="1">
        <v>0</v>
      </c>
      <c r="AB667" s="1">
        <v>0</v>
      </c>
      <c r="AC667" s="1">
        <v>0</v>
      </c>
      <c r="AD667" s="1">
        <v>0</v>
      </c>
      <c r="AE667" s="1">
        <v>0</v>
      </c>
      <c r="AF667" s="1">
        <v>0</v>
      </c>
      <c r="AG667" s="1">
        <v>0</v>
      </c>
      <c r="AH667" s="1">
        <v>0</v>
      </c>
      <c r="AI667" s="1">
        <v>0</v>
      </c>
      <c r="AJ667" s="1">
        <v>0</v>
      </c>
      <c r="AK667" s="1">
        <v>0</v>
      </c>
      <c r="AL667" s="1">
        <v>0</v>
      </c>
      <c r="AM667" s="1">
        <v>0</v>
      </c>
      <c r="AN667" s="1">
        <v>0</v>
      </c>
      <c r="AO667" s="1">
        <v>0</v>
      </c>
      <c r="AP667" s="1">
        <v>0</v>
      </c>
      <c r="AQ667" s="1">
        <v>0</v>
      </c>
      <c r="AR667" s="2">
        <v>0</v>
      </c>
      <c r="AS667" s="2">
        <v>0</v>
      </c>
      <c r="AT667" s="2">
        <v>0</v>
      </c>
      <c r="AU667" s="2">
        <v>0</v>
      </c>
      <c r="AV667" s="2">
        <v>0</v>
      </c>
      <c r="AW667" s="2">
        <v>0</v>
      </c>
      <c r="AX667" s="2">
        <v>0</v>
      </c>
      <c r="AY667" s="2">
        <v>0</v>
      </c>
      <c r="AZ667" s="2">
        <v>0</v>
      </c>
      <c r="BA667" s="2">
        <v>0</v>
      </c>
      <c r="BB667" s="2">
        <v>0</v>
      </c>
      <c r="BC667" s="2">
        <v>0</v>
      </c>
      <c r="BD667" s="1">
        <v>979</v>
      </c>
      <c r="BE667" s="1">
        <v>1072</v>
      </c>
      <c r="BF667" s="1">
        <v>1727</v>
      </c>
      <c r="BG667" s="1">
        <v>1928</v>
      </c>
      <c r="BH667" s="1">
        <v>2429</v>
      </c>
      <c r="BI667" s="1">
        <v>2369</v>
      </c>
      <c r="BJ667" s="1">
        <v>2783</v>
      </c>
      <c r="BK667" s="1">
        <v>2249</v>
      </c>
      <c r="BL667" s="1">
        <v>1392</v>
      </c>
      <c r="BM667" s="1">
        <v>1335</v>
      </c>
      <c r="BN667" s="1">
        <v>797</v>
      </c>
      <c r="BO667" s="1">
        <v>1106</v>
      </c>
      <c r="BP667" s="1">
        <v>979</v>
      </c>
      <c r="BQ667" s="1">
        <v>1072</v>
      </c>
      <c r="BR667" s="1">
        <v>1727</v>
      </c>
      <c r="BS667" s="1">
        <v>1928</v>
      </c>
      <c r="BT667" s="1">
        <v>2429</v>
      </c>
      <c r="BU667" s="1">
        <v>2369</v>
      </c>
      <c r="BV667" s="1">
        <v>2783</v>
      </c>
      <c r="BW667" s="1">
        <v>2249</v>
      </c>
      <c r="BX667" s="1">
        <v>1392</v>
      </c>
      <c r="BY667" s="1">
        <v>1335</v>
      </c>
      <c r="BZ667" s="1">
        <v>797</v>
      </c>
      <c r="CA667" s="1">
        <v>1106</v>
      </c>
      <c r="CB667" s="1">
        <v>107.526</v>
      </c>
      <c r="CC667" s="1">
        <v>117.717</v>
      </c>
      <c r="CD667" s="1">
        <v>189.679</v>
      </c>
      <c r="CE667" s="1">
        <v>211.72499999999999</v>
      </c>
      <c r="CF667" s="1">
        <v>266.83999999999997</v>
      </c>
      <c r="CG667" s="1">
        <v>260.185</v>
      </c>
      <c r="CH667" s="1">
        <v>305.73200000000003</v>
      </c>
      <c r="CI667" s="1">
        <v>247.08199999999999</v>
      </c>
      <c r="CJ667" s="1">
        <v>152.86600000000001</v>
      </c>
      <c r="CK667" s="1">
        <v>146.62700000000001</v>
      </c>
      <c r="CL667" s="1">
        <v>87.56</v>
      </c>
      <c r="CM667" s="1">
        <v>121.461</v>
      </c>
      <c r="CN667" s="1">
        <v>0</v>
      </c>
      <c r="CO667" s="1">
        <v>0</v>
      </c>
      <c r="CP667" s="1">
        <v>20166</v>
      </c>
      <c r="CQ667" s="1">
        <v>20166</v>
      </c>
      <c r="CR667" s="1">
        <v>2215</v>
      </c>
      <c r="CS667">
        <v>2018</v>
      </c>
      <c r="CT667">
        <v>9104.2889390519194</v>
      </c>
      <c r="CV667">
        <v>0</v>
      </c>
      <c r="CW667">
        <v>0</v>
      </c>
    </row>
    <row r="668" spans="1:101">
      <c r="A668" s="100">
        <v>58749</v>
      </c>
      <c r="B668" t="s">
        <v>108</v>
      </c>
      <c r="C668" t="s">
        <v>109</v>
      </c>
      <c r="D668" t="s">
        <v>860</v>
      </c>
      <c r="E668" t="s">
        <v>762</v>
      </c>
      <c r="F668">
        <v>57365</v>
      </c>
      <c r="G668" s="103" t="s">
        <v>112</v>
      </c>
      <c r="H668" t="s">
        <v>113</v>
      </c>
      <c r="I668" t="s">
        <v>114</v>
      </c>
      <c r="J668" t="s">
        <v>8</v>
      </c>
      <c r="K668">
        <v>22</v>
      </c>
      <c r="L668">
        <v>2</v>
      </c>
      <c r="M668" t="s">
        <v>115</v>
      </c>
      <c r="N668" t="s">
        <v>456</v>
      </c>
      <c r="O668" t="s">
        <v>457</v>
      </c>
      <c r="P668" t="s">
        <v>457</v>
      </c>
      <c r="Q668" t="s">
        <v>118</v>
      </c>
      <c r="R668" t="s">
        <v>142</v>
      </c>
      <c r="S668" t="s">
        <v>8</v>
      </c>
      <c r="T668" s="1">
        <v>0</v>
      </c>
      <c r="U668" s="1">
        <v>0</v>
      </c>
      <c r="V668" s="1">
        <v>0</v>
      </c>
      <c r="W668" s="1">
        <v>0</v>
      </c>
      <c r="X668" s="1">
        <v>0</v>
      </c>
      <c r="Y668" s="1">
        <v>0</v>
      </c>
      <c r="Z668" s="1">
        <v>0</v>
      </c>
      <c r="AA668" s="1">
        <v>0</v>
      </c>
      <c r="AB668" s="1">
        <v>0</v>
      </c>
      <c r="AC668" s="1">
        <v>0</v>
      </c>
      <c r="AD668" s="1">
        <v>0</v>
      </c>
      <c r="AE668" s="1">
        <v>0</v>
      </c>
      <c r="AF668" s="1">
        <v>0</v>
      </c>
      <c r="AG668" s="1">
        <v>0</v>
      </c>
      <c r="AH668" s="1">
        <v>0</v>
      </c>
      <c r="AI668" s="1">
        <v>0</v>
      </c>
      <c r="AJ668" s="1">
        <v>0</v>
      </c>
      <c r="AK668" s="1">
        <v>0</v>
      </c>
      <c r="AL668" s="1">
        <v>0</v>
      </c>
      <c r="AM668" s="1">
        <v>0</v>
      </c>
      <c r="AN668" s="1">
        <v>0</v>
      </c>
      <c r="AO668" s="1">
        <v>0</v>
      </c>
      <c r="AP668" s="1">
        <v>0</v>
      </c>
      <c r="AQ668" s="1">
        <v>0</v>
      </c>
      <c r="AR668" s="2">
        <v>0</v>
      </c>
      <c r="AS668" s="2">
        <v>0</v>
      </c>
      <c r="AT668" s="2">
        <v>0</v>
      </c>
      <c r="AU668" s="2">
        <v>0</v>
      </c>
      <c r="AV668" s="2">
        <v>0</v>
      </c>
      <c r="AW668" s="2">
        <v>0</v>
      </c>
      <c r="AX668" s="2">
        <v>0</v>
      </c>
      <c r="AY668" s="2">
        <v>0</v>
      </c>
      <c r="AZ668" s="2">
        <v>0</v>
      </c>
      <c r="BA668" s="2">
        <v>0</v>
      </c>
      <c r="BB668" s="2">
        <v>0</v>
      </c>
      <c r="BC668" s="2">
        <v>0</v>
      </c>
      <c r="BD668" s="1">
        <v>735</v>
      </c>
      <c r="BE668" s="1">
        <v>805</v>
      </c>
      <c r="BF668" s="1">
        <v>1296</v>
      </c>
      <c r="BG668" s="1">
        <v>1447</v>
      </c>
      <c r="BH668" s="1">
        <v>1824</v>
      </c>
      <c r="BI668" s="1">
        <v>1778</v>
      </c>
      <c r="BJ668" s="1">
        <v>2090</v>
      </c>
      <c r="BK668" s="1">
        <v>1689</v>
      </c>
      <c r="BL668" s="1">
        <v>1045</v>
      </c>
      <c r="BM668" s="1">
        <v>1002</v>
      </c>
      <c r="BN668" s="1">
        <v>598</v>
      </c>
      <c r="BO668" s="1">
        <v>830</v>
      </c>
      <c r="BP668" s="1">
        <v>735</v>
      </c>
      <c r="BQ668" s="1">
        <v>805</v>
      </c>
      <c r="BR668" s="1">
        <v>1296</v>
      </c>
      <c r="BS668" s="1">
        <v>1447</v>
      </c>
      <c r="BT668" s="1">
        <v>1824</v>
      </c>
      <c r="BU668" s="1">
        <v>1778</v>
      </c>
      <c r="BV668" s="1">
        <v>2090</v>
      </c>
      <c r="BW668" s="1">
        <v>1689</v>
      </c>
      <c r="BX668" s="1">
        <v>1045</v>
      </c>
      <c r="BY668" s="1">
        <v>1002</v>
      </c>
      <c r="BZ668" s="1">
        <v>598</v>
      </c>
      <c r="CA668" s="1">
        <v>830</v>
      </c>
      <c r="CB668" s="1">
        <v>80.73</v>
      </c>
      <c r="CC668" s="1">
        <v>88.381</v>
      </c>
      <c r="CD668" s="1">
        <v>142.40899999999999</v>
      </c>
      <c r="CE668" s="1">
        <v>158.96100000000001</v>
      </c>
      <c r="CF668" s="1">
        <v>200.34100000000001</v>
      </c>
      <c r="CG668" s="1">
        <v>195.34399999999999</v>
      </c>
      <c r="CH668" s="1">
        <v>229.541</v>
      </c>
      <c r="CI668" s="1">
        <v>185.506</v>
      </c>
      <c r="CJ668" s="1">
        <v>114.77</v>
      </c>
      <c r="CK668" s="1">
        <v>110.086</v>
      </c>
      <c r="CL668" s="1">
        <v>65.739000000000004</v>
      </c>
      <c r="CM668" s="1">
        <v>91.191999999999993</v>
      </c>
      <c r="CN668" s="1">
        <v>0</v>
      </c>
      <c r="CO668" s="1">
        <v>0</v>
      </c>
      <c r="CP668" s="1">
        <v>15139</v>
      </c>
      <c r="CQ668" s="1">
        <v>15139</v>
      </c>
      <c r="CR668" s="1">
        <v>1663</v>
      </c>
      <c r="CS668">
        <v>2018</v>
      </c>
      <c r="CT668">
        <v>9103.4275405892968</v>
      </c>
      <c r="CV668">
        <v>0</v>
      </c>
      <c r="CW668">
        <v>0</v>
      </c>
    </row>
    <row r="669" spans="1:101">
      <c r="A669" s="100">
        <v>58824</v>
      </c>
      <c r="B669" t="s">
        <v>108</v>
      </c>
      <c r="C669" t="s">
        <v>109</v>
      </c>
      <c r="D669" t="s">
        <v>861</v>
      </c>
      <c r="E669" t="s">
        <v>862</v>
      </c>
      <c r="F669">
        <v>59380</v>
      </c>
      <c r="G669" s="103" t="s">
        <v>273</v>
      </c>
      <c r="H669" t="s">
        <v>113</v>
      </c>
      <c r="I669" t="s">
        <v>114</v>
      </c>
      <c r="J669" t="s">
        <v>8</v>
      </c>
      <c r="K669">
        <v>22</v>
      </c>
      <c r="L669">
        <v>2</v>
      </c>
      <c r="M669" t="s">
        <v>115</v>
      </c>
      <c r="N669" t="s">
        <v>456</v>
      </c>
      <c r="O669" t="s">
        <v>457</v>
      </c>
      <c r="P669" t="s">
        <v>457</v>
      </c>
      <c r="Q669" t="s">
        <v>118</v>
      </c>
      <c r="R669" t="s">
        <v>142</v>
      </c>
      <c r="S669" t="s">
        <v>8</v>
      </c>
      <c r="T669" s="1">
        <v>0</v>
      </c>
      <c r="U669" s="1">
        <v>0</v>
      </c>
      <c r="V669" s="1">
        <v>0</v>
      </c>
      <c r="W669" s="1">
        <v>0</v>
      </c>
      <c r="X669" s="1">
        <v>0</v>
      </c>
      <c r="Y669" s="1">
        <v>0</v>
      </c>
      <c r="Z669" s="1">
        <v>0</v>
      </c>
      <c r="AA669" s="1">
        <v>0</v>
      </c>
      <c r="AB669" s="1">
        <v>0</v>
      </c>
      <c r="AC669" s="1">
        <v>0</v>
      </c>
      <c r="AD669" s="1">
        <v>0</v>
      </c>
      <c r="AE669" s="1">
        <v>0</v>
      </c>
      <c r="AF669" s="1">
        <v>0</v>
      </c>
      <c r="AG669" s="1">
        <v>0</v>
      </c>
      <c r="AH669" s="1">
        <v>0</v>
      </c>
      <c r="AI669" s="1">
        <v>0</v>
      </c>
      <c r="AJ669" s="1">
        <v>0</v>
      </c>
      <c r="AK669" s="1">
        <v>0</v>
      </c>
      <c r="AL669" s="1">
        <v>0</v>
      </c>
      <c r="AM669" s="1">
        <v>0</v>
      </c>
      <c r="AN669" s="1">
        <v>0</v>
      </c>
      <c r="AO669" s="1">
        <v>0</v>
      </c>
      <c r="AP669" s="1">
        <v>0</v>
      </c>
      <c r="AQ669" s="1">
        <v>0</v>
      </c>
      <c r="AR669" s="2">
        <v>0</v>
      </c>
      <c r="AS669" s="2">
        <v>0</v>
      </c>
      <c r="AT669" s="2">
        <v>0</v>
      </c>
      <c r="AU669" s="2">
        <v>0</v>
      </c>
      <c r="AV669" s="2">
        <v>0</v>
      </c>
      <c r="AW669" s="2">
        <v>0</v>
      </c>
      <c r="AX669" s="2">
        <v>0</v>
      </c>
      <c r="AY669" s="2">
        <v>0</v>
      </c>
      <c r="AZ669" s="2">
        <v>0</v>
      </c>
      <c r="BA669" s="2">
        <v>0</v>
      </c>
      <c r="BB669" s="2">
        <v>0</v>
      </c>
      <c r="BC669" s="2">
        <v>0</v>
      </c>
      <c r="BD669" s="1">
        <v>798</v>
      </c>
      <c r="BE669" s="1">
        <v>1294</v>
      </c>
      <c r="BF669" s="1">
        <v>2083</v>
      </c>
      <c r="BG669" s="1">
        <v>2294</v>
      </c>
      <c r="BH669" s="1">
        <v>2674</v>
      </c>
      <c r="BI669" s="1">
        <v>2705</v>
      </c>
      <c r="BJ669" s="1">
        <v>2488</v>
      </c>
      <c r="BK669" s="1">
        <v>2045</v>
      </c>
      <c r="BL669" s="1">
        <v>1422</v>
      </c>
      <c r="BM669" s="1">
        <v>1530</v>
      </c>
      <c r="BN669" s="1">
        <v>1114</v>
      </c>
      <c r="BO669" s="1">
        <v>1265</v>
      </c>
      <c r="BP669" s="1">
        <v>798</v>
      </c>
      <c r="BQ669" s="1">
        <v>1294</v>
      </c>
      <c r="BR669" s="1">
        <v>2083</v>
      </c>
      <c r="BS669" s="1">
        <v>2294</v>
      </c>
      <c r="BT669" s="1">
        <v>2674</v>
      </c>
      <c r="BU669" s="1">
        <v>2705</v>
      </c>
      <c r="BV669" s="1">
        <v>2488</v>
      </c>
      <c r="BW669" s="1">
        <v>2045</v>
      </c>
      <c r="BX669" s="1">
        <v>1422</v>
      </c>
      <c r="BY669" s="1">
        <v>1530</v>
      </c>
      <c r="BZ669" s="1">
        <v>1114</v>
      </c>
      <c r="CA669" s="1">
        <v>1265</v>
      </c>
      <c r="CB669" s="1">
        <v>87.694999999999993</v>
      </c>
      <c r="CC669" s="1">
        <v>142.14099999999999</v>
      </c>
      <c r="CD669" s="1">
        <v>228.77699999999999</v>
      </c>
      <c r="CE669" s="1">
        <v>251.959</v>
      </c>
      <c r="CF669" s="1">
        <v>293.68700000000001</v>
      </c>
      <c r="CG669" s="1">
        <v>297.13099999999997</v>
      </c>
      <c r="CH669" s="1">
        <v>273.28699999999998</v>
      </c>
      <c r="CI669" s="1">
        <v>224.67</v>
      </c>
      <c r="CJ669" s="1">
        <v>156.18299999999999</v>
      </c>
      <c r="CK669" s="1">
        <v>168.10499999999999</v>
      </c>
      <c r="CL669" s="1">
        <v>122.40300000000001</v>
      </c>
      <c r="CM669" s="1">
        <v>138.96199999999999</v>
      </c>
      <c r="CN669" s="1">
        <v>0</v>
      </c>
      <c r="CO669" s="1">
        <v>0</v>
      </c>
      <c r="CP669" s="1">
        <v>21712</v>
      </c>
      <c r="CQ669" s="1">
        <v>21712</v>
      </c>
      <c r="CR669" s="1">
        <v>2385</v>
      </c>
      <c r="CS669">
        <v>2018</v>
      </c>
      <c r="CT669">
        <v>9103.5639412997898</v>
      </c>
      <c r="CV669">
        <v>0</v>
      </c>
      <c r="CW669">
        <v>0</v>
      </c>
    </row>
    <row r="670" spans="1:101">
      <c r="A670" s="100">
        <v>58839</v>
      </c>
      <c r="B670" t="s">
        <v>108</v>
      </c>
      <c r="C670" t="s">
        <v>109</v>
      </c>
      <c r="D670" t="s">
        <v>863</v>
      </c>
      <c r="E670" t="s">
        <v>864</v>
      </c>
      <c r="F670">
        <v>58721</v>
      </c>
      <c r="G670" s="103" t="s">
        <v>112</v>
      </c>
      <c r="H670" t="s">
        <v>113</v>
      </c>
      <c r="I670" t="s">
        <v>114</v>
      </c>
      <c r="J670" t="s">
        <v>8</v>
      </c>
      <c r="K670">
        <v>22</v>
      </c>
      <c r="L670">
        <v>2</v>
      </c>
      <c r="M670" t="s">
        <v>115</v>
      </c>
      <c r="N670" t="s">
        <v>456</v>
      </c>
      <c r="O670" t="s">
        <v>457</v>
      </c>
      <c r="P670" t="s">
        <v>457</v>
      </c>
      <c r="Q670" t="s">
        <v>118</v>
      </c>
      <c r="R670" t="s">
        <v>142</v>
      </c>
      <c r="S670" t="s">
        <v>8</v>
      </c>
      <c r="T670" s="1">
        <v>0</v>
      </c>
      <c r="U670" s="1">
        <v>0</v>
      </c>
      <c r="V670" s="1">
        <v>0</v>
      </c>
      <c r="W670" s="1">
        <v>0</v>
      </c>
      <c r="X670" s="1">
        <v>0</v>
      </c>
      <c r="Y670" s="1">
        <v>0</v>
      </c>
      <c r="Z670" s="1">
        <v>0</v>
      </c>
      <c r="AA670" s="1">
        <v>0</v>
      </c>
      <c r="AB670" s="1">
        <v>0</v>
      </c>
      <c r="AC670" s="1">
        <v>0</v>
      </c>
      <c r="AD670" s="1">
        <v>0</v>
      </c>
      <c r="AE670" s="1">
        <v>0</v>
      </c>
      <c r="AF670" s="1">
        <v>0</v>
      </c>
      <c r="AG670" s="1">
        <v>0</v>
      </c>
      <c r="AH670" s="1">
        <v>0</v>
      </c>
      <c r="AI670" s="1">
        <v>0</v>
      </c>
      <c r="AJ670" s="1">
        <v>0</v>
      </c>
      <c r="AK670" s="1">
        <v>0</v>
      </c>
      <c r="AL670" s="1">
        <v>0</v>
      </c>
      <c r="AM670" s="1">
        <v>0</v>
      </c>
      <c r="AN670" s="1">
        <v>0</v>
      </c>
      <c r="AO670" s="1">
        <v>0</v>
      </c>
      <c r="AP670" s="1">
        <v>0</v>
      </c>
      <c r="AQ670" s="1">
        <v>0</v>
      </c>
      <c r="AR670" s="2">
        <v>0</v>
      </c>
      <c r="AS670" s="2">
        <v>0</v>
      </c>
      <c r="AT670" s="2">
        <v>0</v>
      </c>
      <c r="AU670" s="2">
        <v>0</v>
      </c>
      <c r="AV670" s="2">
        <v>0</v>
      </c>
      <c r="AW670" s="2">
        <v>0</v>
      </c>
      <c r="AX670" s="2">
        <v>0</v>
      </c>
      <c r="AY670" s="2">
        <v>0</v>
      </c>
      <c r="AZ670" s="2">
        <v>0</v>
      </c>
      <c r="BA670" s="2">
        <v>0</v>
      </c>
      <c r="BB670" s="2">
        <v>0</v>
      </c>
      <c r="BC670" s="2">
        <v>0</v>
      </c>
      <c r="BD670" s="1">
        <v>766</v>
      </c>
      <c r="BE670" s="1">
        <v>838</v>
      </c>
      <c r="BF670" s="1">
        <v>1351</v>
      </c>
      <c r="BG670" s="1">
        <v>1508</v>
      </c>
      <c r="BH670" s="1">
        <v>1901</v>
      </c>
      <c r="BI670" s="1">
        <v>1853</v>
      </c>
      <c r="BJ670" s="1">
        <v>2178</v>
      </c>
      <c r="BK670" s="1">
        <v>1760</v>
      </c>
      <c r="BL670" s="1">
        <v>1089</v>
      </c>
      <c r="BM670" s="1">
        <v>1044</v>
      </c>
      <c r="BN670" s="1">
        <v>624</v>
      </c>
      <c r="BO670" s="1">
        <v>865</v>
      </c>
      <c r="BP670" s="1">
        <v>766</v>
      </c>
      <c r="BQ670" s="1">
        <v>838</v>
      </c>
      <c r="BR670" s="1">
        <v>1351</v>
      </c>
      <c r="BS670" s="1">
        <v>1508</v>
      </c>
      <c r="BT670" s="1">
        <v>1901</v>
      </c>
      <c r="BU670" s="1">
        <v>1853</v>
      </c>
      <c r="BV670" s="1">
        <v>2178</v>
      </c>
      <c r="BW670" s="1">
        <v>1760</v>
      </c>
      <c r="BX670" s="1">
        <v>1089</v>
      </c>
      <c r="BY670" s="1">
        <v>1044</v>
      </c>
      <c r="BZ670" s="1">
        <v>624</v>
      </c>
      <c r="CA670" s="1">
        <v>865</v>
      </c>
      <c r="CB670" s="1">
        <v>84.129000000000005</v>
      </c>
      <c r="CC670" s="1">
        <v>92.100999999999999</v>
      </c>
      <c r="CD670" s="1">
        <v>148.40299999999999</v>
      </c>
      <c r="CE670" s="1">
        <v>165.65199999999999</v>
      </c>
      <c r="CF670" s="1">
        <v>208.774</v>
      </c>
      <c r="CG670" s="1">
        <v>203.566</v>
      </c>
      <c r="CH670" s="1">
        <v>239.203</v>
      </c>
      <c r="CI670" s="1">
        <v>193.315</v>
      </c>
      <c r="CJ670" s="1">
        <v>119.601</v>
      </c>
      <c r="CK670" s="1">
        <v>114.72</v>
      </c>
      <c r="CL670" s="1">
        <v>68.506</v>
      </c>
      <c r="CM670" s="1">
        <v>95.03</v>
      </c>
      <c r="CN670" s="1">
        <v>0</v>
      </c>
      <c r="CO670" s="1">
        <v>0</v>
      </c>
      <c r="CP670" s="1">
        <v>15777</v>
      </c>
      <c r="CQ670" s="1">
        <v>15777</v>
      </c>
      <c r="CR670" s="1">
        <v>1733</v>
      </c>
      <c r="CS670">
        <v>2018</v>
      </c>
      <c r="CT670">
        <v>9103.8661281015575</v>
      </c>
      <c r="CV670">
        <v>0</v>
      </c>
      <c r="CW670">
        <v>0</v>
      </c>
    </row>
    <row r="671" spans="1:101">
      <c r="A671" s="100">
        <v>58871</v>
      </c>
      <c r="B671" t="s">
        <v>108</v>
      </c>
      <c r="C671" t="s">
        <v>109</v>
      </c>
      <c r="D671" t="s">
        <v>865</v>
      </c>
      <c r="E671" t="s">
        <v>825</v>
      </c>
      <c r="F671">
        <v>59139</v>
      </c>
      <c r="G671" s="103" t="s">
        <v>112</v>
      </c>
      <c r="H671" t="s">
        <v>113</v>
      </c>
      <c r="I671" t="s">
        <v>114</v>
      </c>
      <c r="J671" t="s">
        <v>8</v>
      </c>
      <c r="K671">
        <v>22</v>
      </c>
      <c r="L671">
        <v>2</v>
      </c>
      <c r="M671" t="s">
        <v>115</v>
      </c>
      <c r="N671" t="s">
        <v>456</v>
      </c>
      <c r="O671" t="s">
        <v>457</v>
      </c>
      <c r="P671" t="s">
        <v>457</v>
      </c>
      <c r="Q671" t="s">
        <v>118</v>
      </c>
      <c r="R671" t="s">
        <v>142</v>
      </c>
      <c r="S671" t="s">
        <v>8</v>
      </c>
      <c r="T671" s="1">
        <v>0</v>
      </c>
      <c r="U671" s="1">
        <v>0</v>
      </c>
      <c r="V671" s="1">
        <v>0</v>
      </c>
      <c r="W671" s="1">
        <v>0</v>
      </c>
      <c r="X671" s="1">
        <v>0</v>
      </c>
      <c r="Y671" s="1">
        <v>0</v>
      </c>
      <c r="Z671" s="1">
        <v>0</v>
      </c>
      <c r="AA671" s="1">
        <v>0</v>
      </c>
      <c r="AB671" s="1">
        <v>0</v>
      </c>
      <c r="AC671" s="1">
        <v>0</v>
      </c>
      <c r="AD671" s="1">
        <v>0</v>
      </c>
      <c r="AE671" s="1">
        <v>0</v>
      </c>
      <c r="AF671" s="1">
        <v>0</v>
      </c>
      <c r="AG671" s="1">
        <v>0</v>
      </c>
      <c r="AH671" s="1">
        <v>0</v>
      </c>
      <c r="AI671" s="1">
        <v>0</v>
      </c>
      <c r="AJ671" s="1">
        <v>0</v>
      </c>
      <c r="AK671" s="1">
        <v>0</v>
      </c>
      <c r="AL671" s="1">
        <v>0</v>
      </c>
      <c r="AM671" s="1">
        <v>0</v>
      </c>
      <c r="AN671" s="1">
        <v>0</v>
      </c>
      <c r="AO671" s="1">
        <v>0</v>
      </c>
      <c r="AP671" s="1">
        <v>0</v>
      </c>
      <c r="AQ671" s="1">
        <v>0</v>
      </c>
      <c r="AR671" s="2">
        <v>0</v>
      </c>
      <c r="AS671" s="2">
        <v>0</v>
      </c>
      <c r="AT671" s="2">
        <v>0</v>
      </c>
      <c r="AU671" s="2">
        <v>0</v>
      </c>
      <c r="AV671" s="2">
        <v>0</v>
      </c>
      <c r="AW671" s="2">
        <v>0</v>
      </c>
      <c r="AX671" s="2">
        <v>0</v>
      </c>
      <c r="AY671" s="2">
        <v>0</v>
      </c>
      <c r="AZ671" s="2">
        <v>0</v>
      </c>
      <c r="BA671" s="2">
        <v>0</v>
      </c>
      <c r="BB671" s="2">
        <v>0</v>
      </c>
      <c r="BC671" s="2">
        <v>0</v>
      </c>
      <c r="BD671" s="1">
        <v>2070</v>
      </c>
      <c r="BE671" s="1">
        <v>2266</v>
      </c>
      <c r="BF671" s="1">
        <v>3651</v>
      </c>
      <c r="BG671" s="1">
        <v>4075</v>
      </c>
      <c r="BH671" s="1">
        <v>5136</v>
      </c>
      <c r="BI671" s="1">
        <v>5008</v>
      </c>
      <c r="BJ671" s="1">
        <v>5885</v>
      </c>
      <c r="BK671" s="1">
        <v>4756</v>
      </c>
      <c r="BL671" s="1">
        <v>2942</v>
      </c>
      <c r="BM671" s="1">
        <v>2822</v>
      </c>
      <c r="BN671" s="1">
        <v>1685</v>
      </c>
      <c r="BO671" s="1">
        <v>2338</v>
      </c>
      <c r="BP671" s="1">
        <v>2070</v>
      </c>
      <c r="BQ671" s="1">
        <v>2266</v>
      </c>
      <c r="BR671" s="1">
        <v>3651</v>
      </c>
      <c r="BS671" s="1">
        <v>4075</v>
      </c>
      <c r="BT671" s="1">
        <v>5136</v>
      </c>
      <c r="BU671" s="1">
        <v>5008</v>
      </c>
      <c r="BV671" s="1">
        <v>5885</v>
      </c>
      <c r="BW671" s="1">
        <v>4756</v>
      </c>
      <c r="BX671" s="1">
        <v>2942</v>
      </c>
      <c r="BY671" s="1">
        <v>2822</v>
      </c>
      <c r="BZ671" s="1">
        <v>1685</v>
      </c>
      <c r="CA671" s="1">
        <v>2338</v>
      </c>
      <c r="CB671" s="1">
        <v>227.33500000000001</v>
      </c>
      <c r="CC671" s="1">
        <v>248.881</v>
      </c>
      <c r="CD671" s="1">
        <v>401.02300000000002</v>
      </c>
      <c r="CE671" s="1">
        <v>447.63299999999998</v>
      </c>
      <c r="CF671" s="1">
        <v>564.15899999999999</v>
      </c>
      <c r="CG671" s="1">
        <v>550.08799999999997</v>
      </c>
      <c r="CH671" s="1">
        <v>646.38599999999997</v>
      </c>
      <c r="CI671" s="1">
        <v>522.38499999999999</v>
      </c>
      <c r="CJ671" s="1">
        <v>323.19299999999998</v>
      </c>
      <c r="CK671" s="1">
        <v>310.00099999999998</v>
      </c>
      <c r="CL671" s="1">
        <v>185.12100000000001</v>
      </c>
      <c r="CM671" s="1">
        <v>256.79500000000002</v>
      </c>
      <c r="CN671" s="1">
        <v>0</v>
      </c>
      <c r="CO671" s="1">
        <v>0</v>
      </c>
      <c r="CP671" s="1">
        <v>42634</v>
      </c>
      <c r="CQ671" s="1">
        <v>42634</v>
      </c>
      <c r="CR671" s="1">
        <v>4683</v>
      </c>
      <c r="CS671">
        <v>2018</v>
      </c>
      <c r="CT671">
        <v>9103.9931667734363</v>
      </c>
      <c r="CV671">
        <v>0</v>
      </c>
      <c r="CW671">
        <v>0</v>
      </c>
    </row>
    <row r="672" spans="1:101">
      <c r="A672" s="100">
        <v>58876</v>
      </c>
      <c r="B672" t="s">
        <v>108</v>
      </c>
      <c r="C672" t="s">
        <v>109</v>
      </c>
      <c r="D672" t="s">
        <v>866</v>
      </c>
      <c r="E672" t="s">
        <v>867</v>
      </c>
      <c r="F672">
        <v>60556</v>
      </c>
      <c r="G672" s="103" t="s">
        <v>121</v>
      </c>
      <c r="H672" t="s">
        <v>113</v>
      </c>
      <c r="I672" t="s">
        <v>114</v>
      </c>
      <c r="J672" t="s">
        <v>8</v>
      </c>
      <c r="K672">
        <v>22</v>
      </c>
      <c r="L672">
        <v>2</v>
      </c>
      <c r="M672" t="s">
        <v>115</v>
      </c>
      <c r="N672" t="s">
        <v>456</v>
      </c>
      <c r="O672" t="s">
        <v>457</v>
      </c>
      <c r="P672" t="s">
        <v>457</v>
      </c>
      <c r="Q672" t="s">
        <v>118</v>
      </c>
      <c r="R672" t="s">
        <v>142</v>
      </c>
      <c r="S672" t="s">
        <v>8</v>
      </c>
      <c r="T672" s="1" t="s">
        <v>109</v>
      </c>
      <c r="U672" s="1" t="s">
        <v>109</v>
      </c>
      <c r="V672" s="1">
        <v>0</v>
      </c>
      <c r="W672" s="1">
        <v>0</v>
      </c>
      <c r="X672" s="1">
        <v>0</v>
      </c>
      <c r="Y672" s="1">
        <v>0</v>
      </c>
      <c r="Z672" s="1">
        <v>0</v>
      </c>
      <c r="AA672" s="1">
        <v>0</v>
      </c>
      <c r="AB672" s="1">
        <v>0</v>
      </c>
      <c r="AC672" s="1">
        <v>0</v>
      </c>
      <c r="AD672" s="1">
        <v>0</v>
      </c>
      <c r="AE672" s="1">
        <v>0</v>
      </c>
      <c r="AF672" s="1" t="s">
        <v>109</v>
      </c>
      <c r="AG672" s="1" t="s">
        <v>109</v>
      </c>
      <c r="AH672" s="1">
        <v>0</v>
      </c>
      <c r="AI672" s="1">
        <v>0</v>
      </c>
      <c r="AJ672" s="1">
        <v>0</v>
      </c>
      <c r="AK672" s="1">
        <v>0</v>
      </c>
      <c r="AL672" s="1">
        <v>0</v>
      </c>
      <c r="AM672" s="1">
        <v>0</v>
      </c>
      <c r="AN672" s="1">
        <v>0</v>
      </c>
      <c r="AO672" s="1">
        <v>0</v>
      </c>
      <c r="AP672" s="1">
        <v>0</v>
      </c>
      <c r="AQ672" s="1">
        <v>0</v>
      </c>
      <c r="AR672" s="2" t="s">
        <v>109</v>
      </c>
      <c r="AS672" s="2" t="s">
        <v>109</v>
      </c>
      <c r="AT672" s="2">
        <v>0</v>
      </c>
      <c r="AU672" s="2">
        <v>0</v>
      </c>
      <c r="AV672" s="2">
        <v>0</v>
      </c>
      <c r="AW672" s="2">
        <v>0</v>
      </c>
      <c r="AX672" s="2">
        <v>0</v>
      </c>
      <c r="AY672" s="2">
        <v>0</v>
      </c>
      <c r="AZ672" s="2">
        <v>0</v>
      </c>
      <c r="BA672" s="2">
        <v>0</v>
      </c>
      <c r="BB672" s="2">
        <v>0</v>
      </c>
      <c r="BC672" s="2">
        <v>0</v>
      </c>
      <c r="BD672" s="1" t="s">
        <v>109</v>
      </c>
      <c r="BE672" s="1" t="s">
        <v>109</v>
      </c>
      <c r="BF672" s="1">
        <v>27317</v>
      </c>
      <c r="BG672" s="1">
        <v>30085</v>
      </c>
      <c r="BH672" s="1">
        <v>35067</v>
      </c>
      <c r="BI672" s="1">
        <v>35478</v>
      </c>
      <c r="BJ672" s="1">
        <v>32631</v>
      </c>
      <c r="BK672" s="1">
        <v>26826</v>
      </c>
      <c r="BL672" s="1">
        <v>18649</v>
      </c>
      <c r="BM672" s="1">
        <v>20072</v>
      </c>
      <c r="BN672" s="1">
        <v>14615</v>
      </c>
      <c r="BO672" s="1">
        <v>16592</v>
      </c>
      <c r="BP672" s="1" t="s">
        <v>109</v>
      </c>
      <c r="BQ672" s="1" t="s">
        <v>109</v>
      </c>
      <c r="BR672" s="1">
        <v>27317</v>
      </c>
      <c r="BS672" s="1">
        <v>30085</v>
      </c>
      <c r="BT672" s="1">
        <v>35067</v>
      </c>
      <c r="BU672" s="1">
        <v>35478</v>
      </c>
      <c r="BV672" s="1">
        <v>32631</v>
      </c>
      <c r="BW672" s="1">
        <v>26826</v>
      </c>
      <c r="BX672" s="1">
        <v>18649</v>
      </c>
      <c r="BY672" s="1">
        <v>20072</v>
      </c>
      <c r="BZ672" s="1">
        <v>14615</v>
      </c>
      <c r="CA672" s="1">
        <v>16592</v>
      </c>
      <c r="CB672" s="1" t="s">
        <v>109</v>
      </c>
      <c r="CC672" s="1" t="s">
        <v>109</v>
      </c>
      <c r="CD672" s="1">
        <v>3000.5160000000001</v>
      </c>
      <c r="CE672" s="1">
        <v>3304.5630000000001</v>
      </c>
      <c r="CF672" s="1">
        <v>3851.848</v>
      </c>
      <c r="CG672" s="1">
        <v>3897.0210000000002</v>
      </c>
      <c r="CH672" s="1">
        <v>3584.2869999999998</v>
      </c>
      <c r="CI672" s="1">
        <v>2946.6550000000002</v>
      </c>
      <c r="CJ672" s="1">
        <v>2048.4119999999998</v>
      </c>
      <c r="CK672" s="1">
        <v>2204.779</v>
      </c>
      <c r="CL672" s="1">
        <v>1605.3710000000001</v>
      </c>
      <c r="CM672" s="1">
        <v>1822.548</v>
      </c>
      <c r="CN672" s="1">
        <v>0</v>
      </c>
      <c r="CO672" s="1">
        <v>0</v>
      </c>
      <c r="CP672" s="1">
        <v>257332</v>
      </c>
      <c r="CQ672" s="1">
        <v>257332</v>
      </c>
      <c r="CR672" s="1">
        <v>28266</v>
      </c>
      <c r="CS672">
        <v>2018</v>
      </c>
      <c r="CT672">
        <v>9103.9411306870443</v>
      </c>
      <c r="CV672">
        <v>0</v>
      </c>
      <c r="CW672">
        <v>0</v>
      </c>
    </row>
    <row r="673" spans="1:101">
      <c r="A673" s="100">
        <v>58934</v>
      </c>
      <c r="B673" t="s">
        <v>108</v>
      </c>
      <c r="C673" t="s">
        <v>109</v>
      </c>
      <c r="D673" t="s">
        <v>868</v>
      </c>
      <c r="E673" t="s">
        <v>869</v>
      </c>
      <c r="F673">
        <v>58801</v>
      </c>
      <c r="G673" s="103" t="s">
        <v>112</v>
      </c>
      <c r="H673" t="s">
        <v>113</v>
      </c>
      <c r="I673" t="s">
        <v>114</v>
      </c>
      <c r="J673" t="s">
        <v>8</v>
      </c>
      <c r="K673">
        <v>22</v>
      </c>
      <c r="L673">
        <v>2</v>
      </c>
      <c r="M673" t="s">
        <v>115</v>
      </c>
      <c r="N673" t="s">
        <v>456</v>
      </c>
      <c r="O673" t="s">
        <v>457</v>
      </c>
      <c r="P673" t="s">
        <v>457</v>
      </c>
      <c r="Q673" t="s">
        <v>118</v>
      </c>
      <c r="R673" t="s">
        <v>142</v>
      </c>
      <c r="S673" t="s">
        <v>8</v>
      </c>
      <c r="T673" s="1">
        <v>0</v>
      </c>
      <c r="U673" s="1">
        <v>0</v>
      </c>
      <c r="V673" s="1">
        <v>0</v>
      </c>
      <c r="W673" s="1">
        <v>0</v>
      </c>
      <c r="X673" s="1">
        <v>0</v>
      </c>
      <c r="Y673" s="1">
        <v>0</v>
      </c>
      <c r="Z673" s="1">
        <v>0</v>
      </c>
      <c r="AA673" s="1">
        <v>0</v>
      </c>
      <c r="AB673" s="1">
        <v>0</v>
      </c>
      <c r="AC673" s="1">
        <v>0</v>
      </c>
      <c r="AD673" s="1">
        <v>0</v>
      </c>
      <c r="AE673" s="1">
        <v>0</v>
      </c>
      <c r="AF673" s="1">
        <v>0</v>
      </c>
      <c r="AG673" s="1">
        <v>0</v>
      </c>
      <c r="AH673" s="1">
        <v>0</v>
      </c>
      <c r="AI673" s="1">
        <v>0</v>
      </c>
      <c r="AJ673" s="1">
        <v>0</v>
      </c>
      <c r="AK673" s="1">
        <v>0</v>
      </c>
      <c r="AL673" s="1">
        <v>0</v>
      </c>
      <c r="AM673" s="1">
        <v>0</v>
      </c>
      <c r="AN673" s="1">
        <v>0</v>
      </c>
      <c r="AO673" s="1">
        <v>0</v>
      </c>
      <c r="AP673" s="1">
        <v>0</v>
      </c>
      <c r="AQ673" s="1">
        <v>0</v>
      </c>
      <c r="AR673" s="2">
        <v>0</v>
      </c>
      <c r="AS673" s="2">
        <v>0</v>
      </c>
      <c r="AT673" s="2">
        <v>0</v>
      </c>
      <c r="AU673" s="2">
        <v>0</v>
      </c>
      <c r="AV673" s="2">
        <v>0</v>
      </c>
      <c r="AW673" s="2">
        <v>0</v>
      </c>
      <c r="AX673" s="2">
        <v>0</v>
      </c>
      <c r="AY673" s="2">
        <v>0</v>
      </c>
      <c r="AZ673" s="2">
        <v>0</v>
      </c>
      <c r="BA673" s="2">
        <v>0</v>
      </c>
      <c r="BB673" s="2">
        <v>0</v>
      </c>
      <c r="BC673" s="2">
        <v>0</v>
      </c>
      <c r="BD673" s="1">
        <v>1682</v>
      </c>
      <c r="BE673" s="1">
        <v>1841</v>
      </c>
      <c r="BF673" s="1">
        <v>2966</v>
      </c>
      <c r="BG673" s="1">
        <v>3311</v>
      </c>
      <c r="BH673" s="1">
        <v>4173</v>
      </c>
      <c r="BI673" s="1">
        <v>4069</v>
      </c>
      <c r="BJ673" s="1">
        <v>4781</v>
      </c>
      <c r="BK673" s="1">
        <v>3864</v>
      </c>
      <c r="BL673" s="1">
        <v>2391</v>
      </c>
      <c r="BM673" s="1">
        <v>2293</v>
      </c>
      <c r="BN673" s="1">
        <v>1369</v>
      </c>
      <c r="BO673" s="1">
        <v>1900</v>
      </c>
      <c r="BP673" s="1">
        <v>1682</v>
      </c>
      <c r="BQ673" s="1">
        <v>1841</v>
      </c>
      <c r="BR673" s="1">
        <v>2966</v>
      </c>
      <c r="BS673" s="1">
        <v>3311</v>
      </c>
      <c r="BT673" s="1">
        <v>4173</v>
      </c>
      <c r="BU673" s="1">
        <v>4069</v>
      </c>
      <c r="BV673" s="1">
        <v>4781</v>
      </c>
      <c r="BW673" s="1">
        <v>3864</v>
      </c>
      <c r="BX673" s="1">
        <v>2391</v>
      </c>
      <c r="BY673" s="1">
        <v>2293</v>
      </c>
      <c r="BZ673" s="1">
        <v>1369</v>
      </c>
      <c r="CA673" s="1">
        <v>1900</v>
      </c>
      <c r="CB673" s="1">
        <v>184.71100000000001</v>
      </c>
      <c r="CC673" s="1">
        <v>202.21899999999999</v>
      </c>
      <c r="CD673" s="1">
        <v>325.83699999999999</v>
      </c>
      <c r="CE673" s="1">
        <v>363.70800000000003</v>
      </c>
      <c r="CF673" s="1">
        <v>458.38600000000002</v>
      </c>
      <c r="CG673" s="1">
        <v>446.95400000000001</v>
      </c>
      <c r="CH673" s="1">
        <v>525.197</v>
      </c>
      <c r="CI673" s="1">
        <v>424.44499999999999</v>
      </c>
      <c r="CJ673" s="1">
        <v>262.59899999999999</v>
      </c>
      <c r="CK673" s="1">
        <v>251.88</v>
      </c>
      <c r="CL673" s="1">
        <v>150.41399999999999</v>
      </c>
      <c r="CM673" s="1">
        <v>208.65</v>
      </c>
      <c r="CN673" s="1">
        <v>0</v>
      </c>
      <c r="CO673" s="1">
        <v>0</v>
      </c>
      <c r="CP673" s="1">
        <v>34640</v>
      </c>
      <c r="CQ673" s="1">
        <v>34640</v>
      </c>
      <c r="CR673" s="1">
        <v>3805</v>
      </c>
      <c r="CS673">
        <v>2018</v>
      </c>
      <c r="CT673">
        <v>9103.8107752956639</v>
      </c>
      <c r="CV673">
        <v>0</v>
      </c>
      <c r="CW673">
        <v>0</v>
      </c>
    </row>
    <row r="674" spans="1:101">
      <c r="A674" s="100">
        <v>58935</v>
      </c>
      <c r="B674" t="s">
        <v>108</v>
      </c>
      <c r="C674" t="s">
        <v>109</v>
      </c>
      <c r="D674" t="s">
        <v>870</v>
      </c>
      <c r="E674" t="s">
        <v>871</v>
      </c>
      <c r="F674">
        <v>58800</v>
      </c>
      <c r="G674" s="103" t="s">
        <v>273</v>
      </c>
      <c r="H674" t="s">
        <v>113</v>
      </c>
      <c r="I674" t="s">
        <v>114</v>
      </c>
      <c r="J674" t="s">
        <v>8</v>
      </c>
      <c r="K674">
        <v>22</v>
      </c>
      <c r="L674">
        <v>2</v>
      </c>
      <c r="M674" t="s">
        <v>115</v>
      </c>
      <c r="N674" t="s">
        <v>456</v>
      </c>
      <c r="O674" t="s">
        <v>457</v>
      </c>
      <c r="P674" t="s">
        <v>457</v>
      </c>
      <c r="Q674" t="s">
        <v>118</v>
      </c>
      <c r="R674" t="s">
        <v>142</v>
      </c>
      <c r="S674" t="s">
        <v>8</v>
      </c>
      <c r="T674" s="1">
        <v>0</v>
      </c>
      <c r="U674" s="1">
        <v>0</v>
      </c>
      <c r="V674" s="1">
        <v>0</v>
      </c>
      <c r="W674" s="1">
        <v>0</v>
      </c>
      <c r="X674" s="1">
        <v>0</v>
      </c>
      <c r="Y674" s="1">
        <v>0</v>
      </c>
      <c r="Z674" s="1">
        <v>0</v>
      </c>
      <c r="AA674" s="1">
        <v>0</v>
      </c>
      <c r="AB674" s="1">
        <v>0</v>
      </c>
      <c r="AC674" s="1">
        <v>0</v>
      </c>
      <c r="AD674" s="1">
        <v>0</v>
      </c>
      <c r="AE674" s="1">
        <v>0</v>
      </c>
      <c r="AF674" s="1">
        <v>0</v>
      </c>
      <c r="AG674" s="1">
        <v>0</v>
      </c>
      <c r="AH674" s="1">
        <v>0</v>
      </c>
      <c r="AI674" s="1">
        <v>0</v>
      </c>
      <c r="AJ674" s="1">
        <v>0</v>
      </c>
      <c r="AK674" s="1">
        <v>0</v>
      </c>
      <c r="AL674" s="1">
        <v>0</v>
      </c>
      <c r="AM674" s="1">
        <v>0</v>
      </c>
      <c r="AN674" s="1">
        <v>0</v>
      </c>
      <c r="AO674" s="1">
        <v>0</v>
      </c>
      <c r="AP674" s="1">
        <v>0</v>
      </c>
      <c r="AQ674" s="1">
        <v>0</v>
      </c>
      <c r="AR674" s="2">
        <v>0</v>
      </c>
      <c r="AS674" s="2">
        <v>0</v>
      </c>
      <c r="AT674" s="2">
        <v>0</v>
      </c>
      <c r="AU674" s="2">
        <v>0</v>
      </c>
      <c r="AV674" s="2">
        <v>0</v>
      </c>
      <c r="AW674" s="2">
        <v>0</v>
      </c>
      <c r="AX674" s="2">
        <v>0</v>
      </c>
      <c r="AY674" s="2">
        <v>0</v>
      </c>
      <c r="AZ674" s="2">
        <v>0</v>
      </c>
      <c r="BA674" s="2">
        <v>0</v>
      </c>
      <c r="BB674" s="2">
        <v>0</v>
      </c>
      <c r="BC674" s="2">
        <v>0</v>
      </c>
      <c r="BD674" s="1">
        <v>976</v>
      </c>
      <c r="BE674" s="1">
        <v>1583</v>
      </c>
      <c r="BF674" s="1">
        <v>2547</v>
      </c>
      <c r="BG674" s="1">
        <v>2805</v>
      </c>
      <c r="BH674" s="1">
        <v>3270</v>
      </c>
      <c r="BI674" s="1">
        <v>3308</v>
      </c>
      <c r="BJ674" s="1">
        <v>3043</v>
      </c>
      <c r="BK674" s="1">
        <v>2502</v>
      </c>
      <c r="BL674" s="1">
        <v>1739</v>
      </c>
      <c r="BM674" s="1">
        <v>1872</v>
      </c>
      <c r="BN674" s="1">
        <v>1363</v>
      </c>
      <c r="BO674" s="1">
        <v>1547</v>
      </c>
      <c r="BP674" s="1">
        <v>976</v>
      </c>
      <c r="BQ674" s="1">
        <v>1583</v>
      </c>
      <c r="BR674" s="1">
        <v>2547</v>
      </c>
      <c r="BS674" s="1">
        <v>2805</v>
      </c>
      <c r="BT674" s="1">
        <v>3270</v>
      </c>
      <c r="BU674" s="1">
        <v>3308</v>
      </c>
      <c r="BV674" s="1">
        <v>3043</v>
      </c>
      <c r="BW674" s="1">
        <v>2502</v>
      </c>
      <c r="BX674" s="1">
        <v>1739</v>
      </c>
      <c r="BY674" s="1">
        <v>1872</v>
      </c>
      <c r="BZ674" s="1">
        <v>1363</v>
      </c>
      <c r="CA674" s="1">
        <v>1547</v>
      </c>
      <c r="CB674" s="1">
        <v>107.25700000000001</v>
      </c>
      <c r="CC674" s="1">
        <v>173.84700000000001</v>
      </c>
      <c r="CD674" s="1">
        <v>279.80799999999999</v>
      </c>
      <c r="CE674" s="1">
        <v>308.161</v>
      </c>
      <c r="CF674" s="1">
        <v>359.197</v>
      </c>
      <c r="CG674" s="1">
        <v>363.41</v>
      </c>
      <c r="CH674" s="1">
        <v>334.24599999999998</v>
      </c>
      <c r="CI674" s="1">
        <v>274.78500000000003</v>
      </c>
      <c r="CJ674" s="1">
        <v>191.02099999999999</v>
      </c>
      <c r="CK674" s="1">
        <v>205.60300000000001</v>
      </c>
      <c r="CL674" s="1">
        <v>149.70599999999999</v>
      </c>
      <c r="CM674" s="1">
        <v>169.959</v>
      </c>
      <c r="CN674" s="1">
        <v>0</v>
      </c>
      <c r="CO674" s="1">
        <v>0</v>
      </c>
      <c r="CP674" s="1">
        <v>26555</v>
      </c>
      <c r="CQ674" s="1">
        <v>26555</v>
      </c>
      <c r="CR674" s="1">
        <v>2917</v>
      </c>
      <c r="CS674">
        <v>2018</v>
      </c>
      <c r="CT674">
        <v>9103.5310250257116</v>
      </c>
      <c r="CV674">
        <v>0</v>
      </c>
      <c r="CW674">
        <v>0</v>
      </c>
    </row>
    <row r="675" spans="1:101">
      <c r="A675" s="100">
        <v>58936</v>
      </c>
      <c r="B675" t="s">
        <v>108</v>
      </c>
      <c r="C675" t="s">
        <v>109</v>
      </c>
      <c r="D675" t="s">
        <v>872</v>
      </c>
      <c r="E675" t="s">
        <v>873</v>
      </c>
      <c r="F675">
        <v>58802</v>
      </c>
      <c r="G675" s="103" t="s">
        <v>112</v>
      </c>
      <c r="H675" t="s">
        <v>113</v>
      </c>
      <c r="I675" t="s">
        <v>114</v>
      </c>
      <c r="J675" t="s">
        <v>8</v>
      </c>
      <c r="K675">
        <v>22</v>
      </c>
      <c r="L675">
        <v>2</v>
      </c>
      <c r="M675" t="s">
        <v>115</v>
      </c>
      <c r="N675" t="s">
        <v>456</v>
      </c>
      <c r="O675" t="s">
        <v>457</v>
      </c>
      <c r="P675" t="s">
        <v>457</v>
      </c>
      <c r="Q675" t="s">
        <v>118</v>
      </c>
      <c r="R675" t="s">
        <v>142</v>
      </c>
      <c r="S675" t="s">
        <v>8</v>
      </c>
      <c r="T675" s="1">
        <v>0</v>
      </c>
      <c r="U675" s="1">
        <v>0</v>
      </c>
      <c r="V675" s="1">
        <v>0</v>
      </c>
      <c r="W675" s="1">
        <v>0</v>
      </c>
      <c r="X675" s="1">
        <v>0</v>
      </c>
      <c r="Y675" s="1">
        <v>0</v>
      </c>
      <c r="Z675" s="1">
        <v>0</v>
      </c>
      <c r="AA675" s="1">
        <v>0</v>
      </c>
      <c r="AB675" s="1">
        <v>0</v>
      </c>
      <c r="AC675" s="1">
        <v>0</v>
      </c>
      <c r="AD675" s="1">
        <v>0</v>
      </c>
      <c r="AE675" s="1">
        <v>0</v>
      </c>
      <c r="AF675" s="1">
        <v>0</v>
      </c>
      <c r="AG675" s="1">
        <v>0</v>
      </c>
      <c r="AH675" s="1">
        <v>0</v>
      </c>
      <c r="AI675" s="1">
        <v>0</v>
      </c>
      <c r="AJ675" s="1">
        <v>0</v>
      </c>
      <c r="AK675" s="1">
        <v>0</v>
      </c>
      <c r="AL675" s="1">
        <v>0</v>
      </c>
      <c r="AM675" s="1">
        <v>0</v>
      </c>
      <c r="AN675" s="1">
        <v>0</v>
      </c>
      <c r="AO675" s="1">
        <v>0</v>
      </c>
      <c r="AP675" s="1">
        <v>0</v>
      </c>
      <c r="AQ675" s="1">
        <v>0</v>
      </c>
      <c r="AR675" s="2">
        <v>0</v>
      </c>
      <c r="AS675" s="2">
        <v>0</v>
      </c>
      <c r="AT675" s="2">
        <v>0</v>
      </c>
      <c r="AU675" s="2">
        <v>0</v>
      </c>
      <c r="AV675" s="2">
        <v>0</v>
      </c>
      <c r="AW675" s="2">
        <v>0</v>
      </c>
      <c r="AX675" s="2">
        <v>0</v>
      </c>
      <c r="AY675" s="2">
        <v>0</v>
      </c>
      <c r="AZ675" s="2">
        <v>0</v>
      </c>
      <c r="BA675" s="2">
        <v>0</v>
      </c>
      <c r="BB675" s="2">
        <v>0</v>
      </c>
      <c r="BC675" s="2">
        <v>0</v>
      </c>
      <c r="BD675" s="1">
        <v>1550</v>
      </c>
      <c r="BE675" s="1">
        <v>1697</v>
      </c>
      <c r="BF675" s="1">
        <v>2734</v>
      </c>
      <c r="BG675" s="1">
        <v>3052</v>
      </c>
      <c r="BH675" s="1">
        <v>3846</v>
      </c>
      <c r="BI675" s="1">
        <v>3750</v>
      </c>
      <c r="BJ675" s="1">
        <v>4407</v>
      </c>
      <c r="BK675" s="1">
        <v>3562</v>
      </c>
      <c r="BL675" s="1">
        <v>2203</v>
      </c>
      <c r="BM675" s="1">
        <v>2114</v>
      </c>
      <c r="BN675" s="1">
        <v>1262</v>
      </c>
      <c r="BO675" s="1">
        <v>1751</v>
      </c>
      <c r="BP675" s="1">
        <v>1550</v>
      </c>
      <c r="BQ675" s="1">
        <v>1697</v>
      </c>
      <c r="BR675" s="1">
        <v>2734</v>
      </c>
      <c r="BS675" s="1">
        <v>3052</v>
      </c>
      <c r="BT675" s="1">
        <v>3846</v>
      </c>
      <c r="BU675" s="1">
        <v>3750</v>
      </c>
      <c r="BV675" s="1">
        <v>4407</v>
      </c>
      <c r="BW675" s="1">
        <v>3562</v>
      </c>
      <c r="BX675" s="1">
        <v>2203</v>
      </c>
      <c r="BY675" s="1">
        <v>2114</v>
      </c>
      <c r="BZ675" s="1">
        <v>1262</v>
      </c>
      <c r="CA675" s="1">
        <v>1751</v>
      </c>
      <c r="CB675" s="1">
        <v>170.24600000000001</v>
      </c>
      <c r="CC675" s="1">
        <v>186.381</v>
      </c>
      <c r="CD675" s="1">
        <v>300.31799999999998</v>
      </c>
      <c r="CE675" s="1">
        <v>335.22300000000001</v>
      </c>
      <c r="CF675" s="1">
        <v>422.48599999999999</v>
      </c>
      <c r="CG675" s="1">
        <v>411.94900000000001</v>
      </c>
      <c r="CH675" s="1">
        <v>484.065</v>
      </c>
      <c r="CI675" s="1">
        <v>391.20299999999997</v>
      </c>
      <c r="CJ675" s="1">
        <v>242.03200000000001</v>
      </c>
      <c r="CK675" s="1">
        <v>232.154</v>
      </c>
      <c r="CL675" s="1">
        <v>138.63399999999999</v>
      </c>
      <c r="CM675" s="1">
        <v>192.309</v>
      </c>
      <c r="CN675" s="1">
        <v>0</v>
      </c>
      <c r="CO675" s="1">
        <v>0</v>
      </c>
      <c r="CP675" s="1">
        <v>31928</v>
      </c>
      <c r="CQ675" s="1">
        <v>31928</v>
      </c>
      <c r="CR675" s="1">
        <v>3507</v>
      </c>
      <c r="CS675">
        <v>2018</v>
      </c>
      <c r="CT675">
        <v>9104.0775591673791</v>
      </c>
      <c r="CV675">
        <v>0</v>
      </c>
      <c r="CW675">
        <v>0</v>
      </c>
    </row>
    <row r="676" spans="1:101">
      <c r="A676" s="100">
        <v>58937</v>
      </c>
      <c r="B676" t="s">
        <v>108</v>
      </c>
      <c r="C676" t="s">
        <v>109</v>
      </c>
      <c r="D676" t="s">
        <v>874</v>
      </c>
      <c r="E676" t="s">
        <v>875</v>
      </c>
      <c r="F676">
        <v>58803</v>
      </c>
      <c r="G676" s="103" t="s">
        <v>112</v>
      </c>
      <c r="H676" t="s">
        <v>113</v>
      </c>
      <c r="I676" t="s">
        <v>114</v>
      </c>
      <c r="J676" t="s">
        <v>8</v>
      </c>
      <c r="K676">
        <v>22</v>
      </c>
      <c r="L676">
        <v>2</v>
      </c>
      <c r="M676" t="s">
        <v>115</v>
      </c>
      <c r="N676" t="s">
        <v>456</v>
      </c>
      <c r="O676" t="s">
        <v>457</v>
      </c>
      <c r="P676" t="s">
        <v>457</v>
      </c>
      <c r="Q676" t="s">
        <v>118</v>
      </c>
      <c r="R676" t="s">
        <v>142</v>
      </c>
      <c r="S676" t="s">
        <v>8</v>
      </c>
      <c r="T676" s="1">
        <v>0</v>
      </c>
      <c r="U676" s="1">
        <v>0</v>
      </c>
      <c r="V676" s="1">
        <v>0</v>
      </c>
      <c r="W676" s="1">
        <v>0</v>
      </c>
      <c r="X676" s="1">
        <v>0</v>
      </c>
      <c r="Y676" s="1">
        <v>0</v>
      </c>
      <c r="Z676" s="1">
        <v>0</v>
      </c>
      <c r="AA676" s="1">
        <v>0</v>
      </c>
      <c r="AB676" s="1">
        <v>0</v>
      </c>
      <c r="AC676" s="1">
        <v>0</v>
      </c>
      <c r="AD676" s="1">
        <v>0</v>
      </c>
      <c r="AE676" s="1">
        <v>0</v>
      </c>
      <c r="AF676" s="1">
        <v>0</v>
      </c>
      <c r="AG676" s="1">
        <v>0</v>
      </c>
      <c r="AH676" s="1">
        <v>0</v>
      </c>
      <c r="AI676" s="1">
        <v>0</v>
      </c>
      <c r="AJ676" s="1">
        <v>0</v>
      </c>
      <c r="AK676" s="1">
        <v>0</v>
      </c>
      <c r="AL676" s="1">
        <v>0</v>
      </c>
      <c r="AM676" s="1">
        <v>0</v>
      </c>
      <c r="AN676" s="1">
        <v>0</v>
      </c>
      <c r="AO676" s="1">
        <v>0</v>
      </c>
      <c r="AP676" s="1">
        <v>0</v>
      </c>
      <c r="AQ676" s="1">
        <v>0</v>
      </c>
      <c r="AR676" s="2">
        <v>0</v>
      </c>
      <c r="AS676" s="2">
        <v>0</v>
      </c>
      <c r="AT676" s="2">
        <v>0</v>
      </c>
      <c r="AU676" s="2">
        <v>0</v>
      </c>
      <c r="AV676" s="2">
        <v>0</v>
      </c>
      <c r="AW676" s="2">
        <v>0</v>
      </c>
      <c r="AX676" s="2">
        <v>0</v>
      </c>
      <c r="AY676" s="2">
        <v>0</v>
      </c>
      <c r="AZ676" s="2">
        <v>0</v>
      </c>
      <c r="BA676" s="2">
        <v>0</v>
      </c>
      <c r="BB676" s="2">
        <v>0</v>
      </c>
      <c r="BC676" s="2">
        <v>0</v>
      </c>
      <c r="BD676" s="1">
        <v>1164</v>
      </c>
      <c r="BE676" s="1">
        <v>1274</v>
      </c>
      <c r="BF676" s="1">
        <v>2053</v>
      </c>
      <c r="BG676" s="1">
        <v>2291</v>
      </c>
      <c r="BH676" s="1">
        <v>2888</v>
      </c>
      <c r="BI676" s="1">
        <v>2816</v>
      </c>
      <c r="BJ676" s="1">
        <v>3309</v>
      </c>
      <c r="BK676" s="1">
        <v>2674</v>
      </c>
      <c r="BL676" s="1">
        <v>1654</v>
      </c>
      <c r="BM676" s="1">
        <v>1587</v>
      </c>
      <c r="BN676" s="1">
        <v>948</v>
      </c>
      <c r="BO676" s="1">
        <v>1314</v>
      </c>
      <c r="BP676" s="1">
        <v>1164</v>
      </c>
      <c r="BQ676" s="1">
        <v>1274</v>
      </c>
      <c r="BR676" s="1">
        <v>2053</v>
      </c>
      <c r="BS676" s="1">
        <v>2291</v>
      </c>
      <c r="BT676" s="1">
        <v>2888</v>
      </c>
      <c r="BU676" s="1">
        <v>2816</v>
      </c>
      <c r="BV676" s="1">
        <v>3309</v>
      </c>
      <c r="BW676" s="1">
        <v>2674</v>
      </c>
      <c r="BX676" s="1">
        <v>1654</v>
      </c>
      <c r="BY676" s="1">
        <v>1587</v>
      </c>
      <c r="BZ676" s="1">
        <v>948</v>
      </c>
      <c r="CA676" s="1">
        <v>1314</v>
      </c>
      <c r="CB676" s="1">
        <v>127.819</v>
      </c>
      <c r="CC676" s="1">
        <v>139.93199999999999</v>
      </c>
      <c r="CD676" s="1">
        <v>225.47399999999999</v>
      </c>
      <c r="CE676" s="1">
        <v>251.68</v>
      </c>
      <c r="CF676" s="1">
        <v>317.19600000000003</v>
      </c>
      <c r="CG676" s="1">
        <v>309.28500000000003</v>
      </c>
      <c r="CH676" s="1">
        <v>363.428</v>
      </c>
      <c r="CI676" s="1">
        <v>293.709</v>
      </c>
      <c r="CJ676" s="1">
        <v>181.714</v>
      </c>
      <c r="CK676" s="1">
        <v>174.297</v>
      </c>
      <c r="CL676" s="1">
        <v>104.084</v>
      </c>
      <c r="CM676" s="1">
        <v>144.38200000000001</v>
      </c>
      <c r="CN676" s="1">
        <v>0</v>
      </c>
      <c r="CO676" s="1">
        <v>0</v>
      </c>
      <c r="CP676" s="1">
        <v>23972</v>
      </c>
      <c r="CQ676" s="1">
        <v>23972</v>
      </c>
      <c r="CR676" s="1">
        <v>2633</v>
      </c>
      <c r="CS676">
        <v>2018</v>
      </c>
      <c r="CT676">
        <v>9104.4436004557538</v>
      </c>
      <c r="CV676">
        <v>0</v>
      </c>
      <c r="CW676">
        <v>0</v>
      </c>
    </row>
    <row r="677" spans="1:101">
      <c r="A677" s="100">
        <v>58958</v>
      </c>
      <c r="B677" t="s">
        <v>108</v>
      </c>
      <c r="C677" t="s">
        <v>109</v>
      </c>
      <c r="D677" t="s">
        <v>880</v>
      </c>
      <c r="E677" t="s">
        <v>880</v>
      </c>
      <c r="F677">
        <v>58821</v>
      </c>
      <c r="G677" s="103" t="s">
        <v>112</v>
      </c>
      <c r="H677" t="s">
        <v>113</v>
      </c>
      <c r="I677" t="s">
        <v>114</v>
      </c>
      <c r="J677" t="s">
        <v>8</v>
      </c>
      <c r="K677">
        <v>22</v>
      </c>
      <c r="L677">
        <v>2</v>
      </c>
      <c r="M677" t="s">
        <v>115</v>
      </c>
      <c r="N677" t="s">
        <v>439</v>
      </c>
      <c r="O677" t="s">
        <v>440</v>
      </c>
      <c r="P677" t="s">
        <v>440</v>
      </c>
      <c r="Q677" t="s">
        <v>118</v>
      </c>
      <c r="R677" t="s">
        <v>142</v>
      </c>
      <c r="S677" t="s">
        <v>8</v>
      </c>
      <c r="T677" s="1">
        <v>0</v>
      </c>
      <c r="U677" s="1">
        <v>0</v>
      </c>
      <c r="V677" s="1">
        <v>0</v>
      </c>
      <c r="W677" s="1">
        <v>0</v>
      </c>
      <c r="X677" s="1">
        <v>0</v>
      </c>
      <c r="Y677" s="1">
        <v>0</v>
      </c>
      <c r="Z677" s="1">
        <v>0</v>
      </c>
      <c r="AA677" s="1">
        <v>0</v>
      </c>
      <c r="AB677" s="1">
        <v>0</v>
      </c>
      <c r="AC677" s="1">
        <v>0</v>
      </c>
      <c r="AD677" s="1">
        <v>0</v>
      </c>
      <c r="AE677" s="1">
        <v>0</v>
      </c>
      <c r="AF677" s="1">
        <v>0</v>
      </c>
      <c r="AG677" s="1">
        <v>0</v>
      </c>
      <c r="AH677" s="1">
        <v>0</v>
      </c>
      <c r="AI677" s="1">
        <v>0</v>
      </c>
      <c r="AJ677" s="1">
        <v>0</v>
      </c>
      <c r="AK677" s="1">
        <v>0</v>
      </c>
      <c r="AL677" s="1">
        <v>0</v>
      </c>
      <c r="AM677" s="1">
        <v>0</v>
      </c>
      <c r="AN677" s="1">
        <v>0</v>
      </c>
      <c r="AO677" s="1">
        <v>0</v>
      </c>
      <c r="AP677" s="1">
        <v>0</v>
      </c>
      <c r="AQ677" s="1">
        <v>0</v>
      </c>
      <c r="AR677" s="2">
        <v>0</v>
      </c>
      <c r="AS677" s="2">
        <v>0</v>
      </c>
      <c r="AT677" s="2">
        <v>0</v>
      </c>
      <c r="AU677" s="2">
        <v>0</v>
      </c>
      <c r="AV677" s="2">
        <v>0</v>
      </c>
      <c r="AW677" s="2">
        <v>0</v>
      </c>
      <c r="AX677" s="2">
        <v>0</v>
      </c>
      <c r="AY677" s="2">
        <v>0</v>
      </c>
      <c r="AZ677" s="2">
        <v>0</v>
      </c>
      <c r="BA677" s="2">
        <v>0</v>
      </c>
      <c r="BB677" s="2">
        <v>0</v>
      </c>
      <c r="BC677" s="2">
        <v>0</v>
      </c>
      <c r="BD677" s="1">
        <v>2826</v>
      </c>
      <c r="BE677" s="1">
        <v>1966</v>
      </c>
      <c r="BF677" s="1">
        <v>3025</v>
      </c>
      <c r="BG677" s="1">
        <v>2611</v>
      </c>
      <c r="BH677" s="1">
        <v>1591</v>
      </c>
      <c r="BI677" s="1">
        <v>1529</v>
      </c>
      <c r="BJ677" s="1">
        <v>1277</v>
      </c>
      <c r="BK677" s="1">
        <v>1257</v>
      </c>
      <c r="BL677" s="1">
        <v>1304</v>
      </c>
      <c r="BM677" s="1">
        <v>2386</v>
      </c>
      <c r="BN677" s="1">
        <v>2626</v>
      </c>
      <c r="BO677" s="1">
        <v>1856</v>
      </c>
      <c r="BP677" s="1">
        <v>2826</v>
      </c>
      <c r="BQ677" s="1">
        <v>1966</v>
      </c>
      <c r="BR677" s="1">
        <v>3025</v>
      </c>
      <c r="BS677" s="1">
        <v>2611</v>
      </c>
      <c r="BT677" s="1">
        <v>1591</v>
      </c>
      <c r="BU677" s="1">
        <v>1529</v>
      </c>
      <c r="BV677" s="1">
        <v>1277</v>
      </c>
      <c r="BW677" s="1">
        <v>1257</v>
      </c>
      <c r="BX677" s="1">
        <v>1304</v>
      </c>
      <c r="BY677" s="1">
        <v>2386</v>
      </c>
      <c r="BZ677" s="1">
        <v>2626</v>
      </c>
      <c r="CA677" s="1">
        <v>1856</v>
      </c>
      <c r="CB677" s="1">
        <v>310.37099999999998</v>
      </c>
      <c r="CC677" s="1">
        <v>216.001</v>
      </c>
      <c r="CD677" s="1">
        <v>332.30099999999999</v>
      </c>
      <c r="CE677" s="1">
        <v>286.78800000000001</v>
      </c>
      <c r="CF677" s="1">
        <v>174.77099999999999</v>
      </c>
      <c r="CG677" s="1">
        <v>167.917</v>
      </c>
      <c r="CH677" s="1">
        <v>140.28800000000001</v>
      </c>
      <c r="CI677" s="1">
        <v>138.03899999999999</v>
      </c>
      <c r="CJ677" s="1">
        <v>143.18</v>
      </c>
      <c r="CK677" s="1">
        <v>262.05</v>
      </c>
      <c r="CL677" s="1">
        <v>288.39400000000001</v>
      </c>
      <c r="CM677" s="1">
        <v>203.9</v>
      </c>
      <c r="CN677" s="1">
        <v>0</v>
      </c>
      <c r="CO677" s="1">
        <v>0</v>
      </c>
      <c r="CP677" s="1">
        <v>24254</v>
      </c>
      <c r="CQ677" s="1">
        <v>24254</v>
      </c>
      <c r="CR677" s="1">
        <v>2664</v>
      </c>
      <c r="CS677">
        <v>2018</v>
      </c>
      <c r="CT677">
        <v>9104.3543543543547</v>
      </c>
      <c r="CV677">
        <v>0</v>
      </c>
      <c r="CW677">
        <v>0</v>
      </c>
    </row>
    <row r="678" spans="1:101">
      <c r="A678" s="100">
        <v>58964</v>
      </c>
      <c r="B678" t="s">
        <v>108</v>
      </c>
      <c r="C678" t="s">
        <v>109</v>
      </c>
      <c r="D678" t="s">
        <v>881</v>
      </c>
      <c r="E678" t="s">
        <v>882</v>
      </c>
      <c r="F678">
        <v>58825</v>
      </c>
      <c r="G678" s="103" t="s">
        <v>273</v>
      </c>
      <c r="H678" t="s">
        <v>113</v>
      </c>
      <c r="I678" t="s">
        <v>114</v>
      </c>
      <c r="J678" t="s">
        <v>8</v>
      </c>
      <c r="K678">
        <v>22</v>
      </c>
      <c r="L678">
        <v>2</v>
      </c>
      <c r="M678" t="s">
        <v>115</v>
      </c>
      <c r="N678" t="s">
        <v>456</v>
      </c>
      <c r="O678" t="s">
        <v>457</v>
      </c>
      <c r="P678" t="s">
        <v>457</v>
      </c>
      <c r="Q678" t="s">
        <v>118</v>
      </c>
      <c r="R678" t="s">
        <v>142</v>
      </c>
      <c r="S678" t="s">
        <v>8</v>
      </c>
      <c r="T678" s="1">
        <v>0</v>
      </c>
      <c r="U678" s="1">
        <v>0</v>
      </c>
      <c r="V678" s="1">
        <v>0</v>
      </c>
      <c r="W678" s="1">
        <v>0</v>
      </c>
      <c r="X678" s="1">
        <v>0</v>
      </c>
      <c r="Y678" s="1">
        <v>0</v>
      </c>
      <c r="Z678" s="1">
        <v>0</v>
      </c>
      <c r="AA678" s="1">
        <v>0</v>
      </c>
      <c r="AB678" s="1">
        <v>0</v>
      </c>
      <c r="AC678" s="1">
        <v>0</v>
      </c>
      <c r="AD678" s="1">
        <v>0</v>
      </c>
      <c r="AE678" s="1">
        <v>0</v>
      </c>
      <c r="AF678" s="1">
        <v>0</v>
      </c>
      <c r="AG678" s="1">
        <v>0</v>
      </c>
      <c r="AH678" s="1">
        <v>0</v>
      </c>
      <c r="AI678" s="1">
        <v>0</v>
      </c>
      <c r="AJ678" s="1">
        <v>0</v>
      </c>
      <c r="AK678" s="1">
        <v>0</v>
      </c>
      <c r="AL678" s="1">
        <v>0</v>
      </c>
      <c r="AM678" s="1">
        <v>0</v>
      </c>
      <c r="AN678" s="1">
        <v>0</v>
      </c>
      <c r="AO678" s="1">
        <v>0</v>
      </c>
      <c r="AP678" s="1">
        <v>0</v>
      </c>
      <c r="AQ678" s="1">
        <v>0</v>
      </c>
      <c r="AR678" s="2">
        <v>0</v>
      </c>
      <c r="AS678" s="2">
        <v>0</v>
      </c>
      <c r="AT678" s="2">
        <v>0</v>
      </c>
      <c r="AU678" s="2">
        <v>0</v>
      </c>
      <c r="AV678" s="2">
        <v>0</v>
      </c>
      <c r="AW678" s="2">
        <v>0</v>
      </c>
      <c r="AX678" s="2">
        <v>0</v>
      </c>
      <c r="AY678" s="2">
        <v>0</v>
      </c>
      <c r="AZ678" s="2">
        <v>0</v>
      </c>
      <c r="BA678" s="2">
        <v>0</v>
      </c>
      <c r="BB678" s="2">
        <v>0</v>
      </c>
      <c r="BC678" s="2">
        <v>0</v>
      </c>
      <c r="BD678" s="1">
        <v>903</v>
      </c>
      <c r="BE678" s="1">
        <v>1464</v>
      </c>
      <c r="BF678" s="1">
        <v>2356</v>
      </c>
      <c r="BG678" s="1">
        <v>2595</v>
      </c>
      <c r="BH678" s="1">
        <v>3025</v>
      </c>
      <c r="BI678" s="1">
        <v>3060</v>
      </c>
      <c r="BJ678" s="1">
        <v>2815</v>
      </c>
      <c r="BK678" s="1">
        <v>2314</v>
      </c>
      <c r="BL678" s="1">
        <v>1608</v>
      </c>
      <c r="BM678" s="1">
        <v>1731</v>
      </c>
      <c r="BN678" s="1">
        <v>1261</v>
      </c>
      <c r="BO678" s="1">
        <v>1431</v>
      </c>
      <c r="BP678" s="1">
        <v>903</v>
      </c>
      <c r="BQ678" s="1">
        <v>1464</v>
      </c>
      <c r="BR678" s="1">
        <v>2356</v>
      </c>
      <c r="BS678" s="1">
        <v>2595</v>
      </c>
      <c r="BT678" s="1">
        <v>3025</v>
      </c>
      <c r="BU678" s="1">
        <v>3060</v>
      </c>
      <c r="BV678" s="1">
        <v>2815</v>
      </c>
      <c r="BW678" s="1">
        <v>2314</v>
      </c>
      <c r="BX678" s="1">
        <v>1608</v>
      </c>
      <c r="BY678" s="1">
        <v>1731</v>
      </c>
      <c r="BZ678" s="1">
        <v>1261</v>
      </c>
      <c r="CA678" s="1">
        <v>1431</v>
      </c>
      <c r="CB678" s="1">
        <v>99.203000000000003</v>
      </c>
      <c r="CC678" s="1">
        <v>160.79499999999999</v>
      </c>
      <c r="CD678" s="1">
        <v>258.80099999999999</v>
      </c>
      <c r="CE678" s="1">
        <v>285.02499999999998</v>
      </c>
      <c r="CF678" s="1">
        <v>332.23</v>
      </c>
      <c r="CG678" s="1">
        <v>336.12599999999998</v>
      </c>
      <c r="CH678" s="1">
        <v>309.15199999999999</v>
      </c>
      <c r="CI678" s="1">
        <v>254.155</v>
      </c>
      <c r="CJ678" s="1">
        <v>176.68</v>
      </c>
      <c r="CK678" s="1">
        <v>190.167</v>
      </c>
      <c r="CL678" s="1">
        <v>138.46700000000001</v>
      </c>
      <c r="CM678" s="1">
        <v>157.19900000000001</v>
      </c>
      <c r="CN678" s="1">
        <v>0</v>
      </c>
      <c r="CO678" s="1">
        <v>0</v>
      </c>
      <c r="CP678" s="1">
        <v>24563</v>
      </c>
      <c r="CQ678" s="1">
        <v>24563</v>
      </c>
      <c r="CR678" s="1">
        <v>2698</v>
      </c>
      <c r="CS678">
        <v>2018</v>
      </c>
      <c r="CT678">
        <v>9104.1512231282431</v>
      </c>
      <c r="CV678">
        <v>0</v>
      </c>
      <c r="CW678">
        <v>0</v>
      </c>
    </row>
    <row r="679" spans="1:101">
      <c r="A679" s="100">
        <v>58974</v>
      </c>
      <c r="B679" t="s">
        <v>108</v>
      </c>
      <c r="C679" t="s">
        <v>109</v>
      </c>
      <c r="D679" t="s">
        <v>883</v>
      </c>
      <c r="E679" t="s">
        <v>884</v>
      </c>
      <c r="F679">
        <v>58837</v>
      </c>
      <c r="G679" s="103" t="s">
        <v>112</v>
      </c>
      <c r="H679" t="s">
        <v>113</v>
      </c>
      <c r="I679" t="s">
        <v>114</v>
      </c>
      <c r="J679" t="s">
        <v>8</v>
      </c>
      <c r="K679">
        <v>22</v>
      </c>
      <c r="L679">
        <v>2</v>
      </c>
      <c r="M679" t="s">
        <v>115</v>
      </c>
      <c r="N679" t="s">
        <v>456</v>
      </c>
      <c r="O679" t="s">
        <v>457</v>
      </c>
      <c r="P679" t="s">
        <v>457</v>
      </c>
      <c r="Q679" t="s">
        <v>118</v>
      </c>
      <c r="R679" t="s">
        <v>142</v>
      </c>
      <c r="S679" t="s">
        <v>8</v>
      </c>
      <c r="T679" s="1">
        <v>0</v>
      </c>
      <c r="U679" s="1">
        <v>0</v>
      </c>
      <c r="V679" s="1">
        <v>0</v>
      </c>
      <c r="W679" s="1">
        <v>0</v>
      </c>
      <c r="X679" s="1">
        <v>0</v>
      </c>
      <c r="Y679" s="1">
        <v>0</v>
      </c>
      <c r="Z679" s="1">
        <v>0</v>
      </c>
      <c r="AA679" s="1">
        <v>0</v>
      </c>
      <c r="AB679" s="1">
        <v>0</v>
      </c>
      <c r="AC679" s="1">
        <v>0</v>
      </c>
      <c r="AD679" s="1">
        <v>0</v>
      </c>
      <c r="AE679" s="1">
        <v>0</v>
      </c>
      <c r="AF679" s="1">
        <v>0</v>
      </c>
      <c r="AG679" s="1">
        <v>0</v>
      </c>
      <c r="AH679" s="1">
        <v>0</v>
      </c>
      <c r="AI679" s="1">
        <v>0</v>
      </c>
      <c r="AJ679" s="1">
        <v>0</v>
      </c>
      <c r="AK679" s="1">
        <v>0</v>
      </c>
      <c r="AL679" s="1">
        <v>0</v>
      </c>
      <c r="AM679" s="1">
        <v>0</v>
      </c>
      <c r="AN679" s="1">
        <v>0</v>
      </c>
      <c r="AO679" s="1">
        <v>0</v>
      </c>
      <c r="AP679" s="1">
        <v>0</v>
      </c>
      <c r="AQ679" s="1">
        <v>0</v>
      </c>
      <c r="AR679" s="2">
        <v>0</v>
      </c>
      <c r="AS679" s="2">
        <v>0</v>
      </c>
      <c r="AT679" s="2">
        <v>0</v>
      </c>
      <c r="AU679" s="2">
        <v>0</v>
      </c>
      <c r="AV679" s="2">
        <v>0</v>
      </c>
      <c r="AW679" s="2">
        <v>0</v>
      </c>
      <c r="AX679" s="2">
        <v>0</v>
      </c>
      <c r="AY679" s="2">
        <v>0</v>
      </c>
      <c r="AZ679" s="2">
        <v>0</v>
      </c>
      <c r="BA679" s="2">
        <v>0</v>
      </c>
      <c r="BB679" s="2">
        <v>0</v>
      </c>
      <c r="BC679" s="2">
        <v>0</v>
      </c>
      <c r="BD679" s="1">
        <v>1226</v>
      </c>
      <c r="BE679" s="1">
        <v>1343</v>
      </c>
      <c r="BF679" s="1">
        <v>2163</v>
      </c>
      <c r="BG679" s="1">
        <v>2415</v>
      </c>
      <c r="BH679" s="1">
        <v>3043</v>
      </c>
      <c r="BI679" s="1">
        <v>2968</v>
      </c>
      <c r="BJ679" s="1">
        <v>3487</v>
      </c>
      <c r="BK679" s="1">
        <v>2818</v>
      </c>
      <c r="BL679" s="1">
        <v>1744</v>
      </c>
      <c r="BM679" s="1">
        <v>1672</v>
      </c>
      <c r="BN679" s="1">
        <v>999</v>
      </c>
      <c r="BO679" s="1">
        <v>1385</v>
      </c>
      <c r="BP679" s="1">
        <v>1226</v>
      </c>
      <c r="BQ679" s="1">
        <v>1343</v>
      </c>
      <c r="BR679" s="1">
        <v>2163</v>
      </c>
      <c r="BS679" s="1">
        <v>2415</v>
      </c>
      <c r="BT679" s="1">
        <v>3043</v>
      </c>
      <c r="BU679" s="1">
        <v>2968</v>
      </c>
      <c r="BV679" s="1">
        <v>3487</v>
      </c>
      <c r="BW679" s="1">
        <v>2818</v>
      </c>
      <c r="BX679" s="1">
        <v>1744</v>
      </c>
      <c r="BY679" s="1">
        <v>1672</v>
      </c>
      <c r="BZ679" s="1">
        <v>999</v>
      </c>
      <c r="CA679" s="1">
        <v>1385</v>
      </c>
      <c r="CB679" s="1">
        <v>134.71100000000001</v>
      </c>
      <c r="CC679" s="1">
        <v>147.47900000000001</v>
      </c>
      <c r="CD679" s="1">
        <v>237.63399999999999</v>
      </c>
      <c r="CE679" s="1">
        <v>265.25400000000002</v>
      </c>
      <c r="CF679" s="1">
        <v>334.303</v>
      </c>
      <c r="CG679" s="1">
        <v>325.96499999999997</v>
      </c>
      <c r="CH679" s="1">
        <v>383.02800000000002</v>
      </c>
      <c r="CI679" s="1">
        <v>309.54899999999998</v>
      </c>
      <c r="CJ679" s="1">
        <v>191.51400000000001</v>
      </c>
      <c r="CK679" s="1">
        <v>183.697</v>
      </c>
      <c r="CL679" s="1">
        <v>109.697</v>
      </c>
      <c r="CM679" s="1">
        <v>152.16900000000001</v>
      </c>
      <c r="CN679" s="1">
        <v>0</v>
      </c>
      <c r="CO679" s="1">
        <v>0</v>
      </c>
      <c r="CP679" s="1">
        <v>25263</v>
      </c>
      <c r="CQ679" s="1">
        <v>25263</v>
      </c>
      <c r="CR679" s="1">
        <v>2775</v>
      </c>
      <c r="CS679">
        <v>2018</v>
      </c>
      <c r="CT679">
        <v>9103.7837837837833</v>
      </c>
      <c r="CV679">
        <v>0</v>
      </c>
      <c r="CW679">
        <v>0</v>
      </c>
    </row>
    <row r="680" spans="1:101">
      <c r="A680" s="100">
        <v>58992</v>
      </c>
      <c r="B680" t="s">
        <v>108</v>
      </c>
      <c r="C680" t="s">
        <v>109</v>
      </c>
      <c r="D680" t="s">
        <v>885</v>
      </c>
      <c r="E680" t="s">
        <v>885</v>
      </c>
      <c r="F680">
        <v>58844</v>
      </c>
      <c r="G680" s="103" t="s">
        <v>112</v>
      </c>
      <c r="H680" t="s">
        <v>113</v>
      </c>
      <c r="I680" t="s">
        <v>114</v>
      </c>
      <c r="J680" t="s">
        <v>8</v>
      </c>
      <c r="K680">
        <v>92214</v>
      </c>
      <c r="L680">
        <v>4</v>
      </c>
      <c r="M680" t="s">
        <v>539</v>
      </c>
      <c r="N680" t="s">
        <v>439</v>
      </c>
      <c r="O680" t="s">
        <v>440</v>
      </c>
      <c r="P680" t="s">
        <v>440</v>
      </c>
      <c r="Q680" t="s">
        <v>118</v>
      </c>
      <c r="R680" t="s">
        <v>119</v>
      </c>
      <c r="S680" t="s">
        <v>8</v>
      </c>
      <c r="T680" s="1">
        <v>0</v>
      </c>
      <c r="U680" s="1">
        <v>0</v>
      </c>
      <c r="V680" s="1">
        <v>0</v>
      </c>
      <c r="W680" s="1">
        <v>0</v>
      </c>
      <c r="X680" s="1">
        <v>0</v>
      </c>
      <c r="Y680" s="1">
        <v>0</v>
      </c>
      <c r="Z680" s="1">
        <v>0</v>
      </c>
      <c r="AA680" s="1">
        <v>0</v>
      </c>
      <c r="AB680" s="1">
        <v>0</v>
      </c>
      <c r="AC680" s="1">
        <v>0</v>
      </c>
      <c r="AD680" s="1">
        <v>0</v>
      </c>
      <c r="AE680" s="1">
        <v>0</v>
      </c>
      <c r="AF680" s="1">
        <v>0</v>
      </c>
      <c r="AG680" s="1">
        <v>0</v>
      </c>
      <c r="AH680" s="1">
        <v>0</v>
      </c>
      <c r="AI680" s="1">
        <v>0</v>
      </c>
      <c r="AJ680" s="1">
        <v>0</v>
      </c>
      <c r="AK680" s="1">
        <v>0</v>
      </c>
      <c r="AL680" s="1">
        <v>0</v>
      </c>
      <c r="AM680" s="1">
        <v>0</v>
      </c>
      <c r="AN680" s="1">
        <v>0</v>
      </c>
      <c r="AO680" s="1">
        <v>0</v>
      </c>
      <c r="AP680" s="1">
        <v>0</v>
      </c>
      <c r="AQ680" s="1">
        <v>0</v>
      </c>
      <c r="AR680" s="2">
        <v>0</v>
      </c>
      <c r="AS680" s="2">
        <v>0</v>
      </c>
      <c r="AT680" s="2">
        <v>0</v>
      </c>
      <c r="AU680" s="2">
        <v>0</v>
      </c>
      <c r="AV680" s="2">
        <v>0</v>
      </c>
      <c r="AW680" s="2">
        <v>0</v>
      </c>
      <c r="AX680" s="2">
        <v>0</v>
      </c>
      <c r="AY680" s="2">
        <v>0</v>
      </c>
      <c r="AZ680" s="2">
        <v>0</v>
      </c>
      <c r="BA680" s="2">
        <v>0</v>
      </c>
      <c r="BB680" s="2">
        <v>0</v>
      </c>
      <c r="BC680" s="2">
        <v>0</v>
      </c>
      <c r="BD680" s="1">
        <v>8312</v>
      </c>
      <c r="BE680" s="1">
        <v>6619</v>
      </c>
      <c r="BF680" s="1">
        <v>6391</v>
      </c>
      <c r="BG680" s="1">
        <v>6437</v>
      </c>
      <c r="BH680" s="1">
        <v>5116</v>
      </c>
      <c r="BI680" s="1">
        <v>3350</v>
      </c>
      <c r="BJ680" s="1">
        <v>3141</v>
      </c>
      <c r="BK680" s="1">
        <v>3296</v>
      </c>
      <c r="BL680" s="1">
        <v>3232</v>
      </c>
      <c r="BM680" s="1">
        <v>7165</v>
      </c>
      <c r="BN680" s="1">
        <v>8021</v>
      </c>
      <c r="BO680" s="1">
        <v>6081</v>
      </c>
      <c r="BP680" s="1">
        <v>8312</v>
      </c>
      <c r="BQ680" s="1">
        <v>6619</v>
      </c>
      <c r="BR680" s="1">
        <v>6391</v>
      </c>
      <c r="BS680" s="1">
        <v>6437</v>
      </c>
      <c r="BT680" s="1">
        <v>5116</v>
      </c>
      <c r="BU680" s="1">
        <v>3350</v>
      </c>
      <c r="BV680" s="1">
        <v>3141</v>
      </c>
      <c r="BW680" s="1">
        <v>3296</v>
      </c>
      <c r="BX680" s="1">
        <v>3232</v>
      </c>
      <c r="BY680" s="1">
        <v>7165</v>
      </c>
      <c r="BZ680" s="1">
        <v>8021</v>
      </c>
      <c r="CA680" s="1">
        <v>6081</v>
      </c>
      <c r="CB680" s="1">
        <v>913</v>
      </c>
      <c r="CC680" s="1">
        <v>727</v>
      </c>
      <c r="CD680" s="1">
        <v>702</v>
      </c>
      <c r="CE680" s="1">
        <v>707</v>
      </c>
      <c r="CF680" s="1">
        <v>562</v>
      </c>
      <c r="CG680" s="1">
        <v>368</v>
      </c>
      <c r="CH680" s="1">
        <v>345</v>
      </c>
      <c r="CI680" s="1">
        <v>362</v>
      </c>
      <c r="CJ680" s="1">
        <v>355</v>
      </c>
      <c r="CK680" s="1">
        <v>787</v>
      </c>
      <c r="CL680" s="1">
        <v>881</v>
      </c>
      <c r="CM680" s="1">
        <v>668</v>
      </c>
      <c r="CN680" s="1">
        <v>0</v>
      </c>
      <c r="CO680" s="1">
        <v>0</v>
      </c>
      <c r="CP680" s="1">
        <v>67161</v>
      </c>
      <c r="CQ680" s="1">
        <v>67161</v>
      </c>
      <c r="CR680" s="1">
        <v>7377</v>
      </c>
      <c r="CS680">
        <v>2018</v>
      </c>
      <c r="CT680">
        <v>9104.1073607157377</v>
      </c>
      <c r="CV680">
        <v>0</v>
      </c>
      <c r="CW680">
        <v>0</v>
      </c>
    </row>
    <row r="681" spans="1:101">
      <c r="A681" s="100">
        <v>59013</v>
      </c>
      <c r="B681" t="s">
        <v>108</v>
      </c>
      <c r="C681" t="s">
        <v>109</v>
      </c>
      <c r="D681" t="s">
        <v>890</v>
      </c>
      <c r="E681" t="s">
        <v>891</v>
      </c>
      <c r="F681">
        <v>58863</v>
      </c>
      <c r="G681" s="103" t="s">
        <v>112</v>
      </c>
      <c r="H681" t="s">
        <v>113</v>
      </c>
      <c r="I681" t="s">
        <v>114</v>
      </c>
      <c r="J681" t="s">
        <v>8</v>
      </c>
      <c r="K681">
        <v>22</v>
      </c>
      <c r="L681">
        <v>2</v>
      </c>
      <c r="M681" t="s">
        <v>115</v>
      </c>
      <c r="N681" t="s">
        <v>456</v>
      </c>
      <c r="O681" t="s">
        <v>457</v>
      </c>
      <c r="P681" t="s">
        <v>457</v>
      </c>
      <c r="Q681" t="s">
        <v>118</v>
      </c>
      <c r="R681" t="s">
        <v>142</v>
      </c>
      <c r="S681" t="s">
        <v>8</v>
      </c>
      <c r="T681" s="1">
        <v>0</v>
      </c>
      <c r="U681" s="1">
        <v>0</v>
      </c>
      <c r="V681" s="1">
        <v>0</v>
      </c>
      <c r="W681" s="1">
        <v>0</v>
      </c>
      <c r="X681" s="1">
        <v>0</v>
      </c>
      <c r="Y681" s="1">
        <v>0</v>
      </c>
      <c r="Z681" s="1">
        <v>0</v>
      </c>
      <c r="AA681" s="1">
        <v>0</v>
      </c>
      <c r="AB681" s="1">
        <v>0</v>
      </c>
      <c r="AC681" s="1">
        <v>0</v>
      </c>
      <c r="AD681" s="1">
        <v>0</v>
      </c>
      <c r="AE681" s="1">
        <v>0</v>
      </c>
      <c r="AF681" s="1">
        <v>0</v>
      </c>
      <c r="AG681" s="1">
        <v>0</v>
      </c>
      <c r="AH681" s="1">
        <v>0</v>
      </c>
      <c r="AI681" s="1">
        <v>0</v>
      </c>
      <c r="AJ681" s="1">
        <v>0</v>
      </c>
      <c r="AK681" s="1">
        <v>0</v>
      </c>
      <c r="AL681" s="1">
        <v>0</v>
      </c>
      <c r="AM681" s="1">
        <v>0</v>
      </c>
      <c r="AN681" s="1">
        <v>0</v>
      </c>
      <c r="AO681" s="1">
        <v>0</v>
      </c>
      <c r="AP681" s="1">
        <v>0</v>
      </c>
      <c r="AQ681" s="1">
        <v>0</v>
      </c>
      <c r="AR681" s="2">
        <v>0</v>
      </c>
      <c r="AS681" s="2">
        <v>0</v>
      </c>
      <c r="AT681" s="2">
        <v>0</v>
      </c>
      <c r="AU681" s="2">
        <v>0</v>
      </c>
      <c r="AV681" s="2">
        <v>0</v>
      </c>
      <c r="AW681" s="2">
        <v>0</v>
      </c>
      <c r="AX681" s="2">
        <v>0</v>
      </c>
      <c r="AY681" s="2">
        <v>0</v>
      </c>
      <c r="AZ681" s="2">
        <v>0</v>
      </c>
      <c r="BA681" s="2">
        <v>0</v>
      </c>
      <c r="BB681" s="2">
        <v>0</v>
      </c>
      <c r="BC681" s="2">
        <v>0</v>
      </c>
      <c r="BD681" s="1">
        <v>1485</v>
      </c>
      <c r="BE681" s="1">
        <v>1626</v>
      </c>
      <c r="BF681" s="1">
        <v>2620</v>
      </c>
      <c r="BG681" s="1">
        <v>2925</v>
      </c>
      <c r="BH681" s="1">
        <v>3686</v>
      </c>
      <c r="BI681" s="1">
        <v>3594</v>
      </c>
      <c r="BJ681" s="1">
        <v>4223</v>
      </c>
      <c r="BK681" s="1">
        <v>3413</v>
      </c>
      <c r="BL681" s="1">
        <v>2112</v>
      </c>
      <c r="BM681" s="1">
        <v>2026</v>
      </c>
      <c r="BN681" s="1">
        <v>1210</v>
      </c>
      <c r="BO681" s="1">
        <v>1678</v>
      </c>
      <c r="BP681" s="1">
        <v>1485</v>
      </c>
      <c r="BQ681" s="1">
        <v>1626</v>
      </c>
      <c r="BR681" s="1">
        <v>2620</v>
      </c>
      <c r="BS681" s="1">
        <v>2925</v>
      </c>
      <c r="BT681" s="1">
        <v>3686</v>
      </c>
      <c r="BU681" s="1">
        <v>3594</v>
      </c>
      <c r="BV681" s="1">
        <v>4223</v>
      </c>
      <c r="BW681" s="1">
        <v>3413</v>
      </c>
      <c r="BX681" s="1">
        <v>2112</v>
      </c>
      <c r="BY681" s="1">
        <v>2026</v>
      </c>
      <c r="BZ681" s="1">
        <v>1210</v>
      </c>
      <c r="CA681" s="1">
        <v>1678</v>
      </c>
      <c r="CB681" s="1">
        <v>163.15899999999999</v>
      </c>
      <c r="CC681" s="1">
        <v>178.62200000000001</v>
      </c>
      <c r="CD681" s="1">
        <v>287.815</v>
      </c>
      <c r="CE681" s="1">
        <v>321.267</v>
      </c>
      <c r="CF681" s="1">
        <v>404.89800000000002</v>
      </c>
      <c r="CG681" s="1">
        <v>394.79899999999998</v>
      </c>
      <c r="CH681" s="1">
        <v>463.91300000000001</v>
      </c>
      <c r="CI681" s="1">
        <v>374.91699999999997</v>
      </c>
      <c r="CJ681" s="1">
        <v>231.95599999999999</v>
      </c>
      <c r="CK681" s="1">
        <v>222.489</v>
      </c>
      <c r="CL681" s="1">
        <v>132.86199999999999</v>
      </c>
      <c r="CM681" s="1">
        <v>184.303</v>
      </c>
      <c r="CN681" s="1">
        <v>0</v>
      </c>
      <c r="CO681" s="1">
        <v>0</v>
      </c>
      <c r="CP681" s="1">
        <v>30598</v>
      </c>
      <c r="CQ681" s="1">
        <v>30598</v>
      </c>
      <c r="CR681" s="1">
        <v>3361</v>
      </c>
      <c r="CS681">
        <v>2018</v>
      </c>
      <c r="CT681">
        <v>9103.8381434096991</v>
      </c>
      <c r="CV681">
        <v>0</v>
      </c>
      <c r="CW681">
        <v>0</v>
      </c>
    </row>
    <row r="682" spans="1:101">
      <c r="A682" s="100">
        <v>59014</v>
      </c>
      <c r="B682" t="s">
        <v>108</v>
      </c>
      <c r="C682" t="s">
        <v>109</v>
      </c>
      <c r="D682" t="s">
        <v>892</v>
      </c>
      <c r="E682" t="s">
        <v>891</v>
      </c>
      <c r="F682">
        <v>58863</v>
      </c>
      <c r="G682" s="103" t="s">
        <v>112</v>
      </c>
      <c r="H682" t="s">
        <v>113</v>
      </c>
      <c r="I682" t="s">
        <v>114</v>
      </c>
      <c r="J682" t="s">
        <v>8</v>
      </c>
      <c r="K682">
        <v>22</v>
      </c>
      <c r="L682">
        <v>2</v>
      </c>
      <c r="M682" t="s">
        <v>115</v>
      </c>
      <c r="N682" t="s">
        <v>456</v>
      </c>
      <c r="O682" t="s">
        <v>457</v>
      </c>
      <c r="P682" t="s">
        <v>457</v>
      </c>
      <c r="Q682" t="s">
        <v>118</v>
      </c>
      <c r="R682" t="s">
        <v>142</v>
      </c>
      <c r="S682" t="s">
        <v>8</v>
      </c>
      <c r="T682" s="1">
        <v>0</v>
      </c>
      <c r="U682" s="1">
        <v>0</v>
      </c>
      <c r="V682" s="1">
        <v>0</v>
      </c>
      <c r="W682" s="1">
        <v>0</v>
      </c>
      <c r="X682" s="1">
        <v>0</v>
      </c>
      <c r="Y682" s="1">
        <v>0</v>
      </c>
      <c r="Z682" s="1">
        <v>0</v>
      </c>
      <c r="AA682" s="1">
        <v>0</v>
      </c>
      <c r="AB682" s="1">
        <v>0</v>
      </c>
      <c r="AC682" s="1">
        <v>0</v>
      </c>
      <c r="AD682" s="1">
        <v>0</v>
      </c>
      <c r="AE682" s="1">
        <v>0</v>
      </c>
      <c r="AF682" s="1">
        <v>0</v>
      </c>
      <c r="AG682" s="1">
        <v>0</v>
      </c>
      <c r="AH682" s="1">
        <v>0</v>
      </c>
      <c r="AI682" s="1">
        <v>0</v>
      </c>
      <c r="AJ682" s="1">
        <v>0</v>
      </c>
      <c r="AK682" s="1">
        <v>0</v>
      </c>
      <c r="AL682" s="1">
        <v>0</v>
      </c>
      <c r="AM682" s="1">
        <v>0</v>
      </c>
      <c r="AN682" s="1">
        <v>0</v>
      </c>
      <c r="AO682" s="1">
        <v>0</v>
      </c>
      <c r="AP682" s="1">
        <v>0</v>
      </c>
      <c r="AQ682" s="1">
        <v>0</v>
      </c>
      <c r="AR682" s="2">
        <v>0</v>
      </c>
      <c r="AS682" s="2">
        <v>0</v>
      </c>
      <c r="AT682" s="2">
        <v>0</v>
      </c>
      <c r="AU682" s="2">
        <v>0</v>
      </c>
      <c r="AV682" s="2">
        <v>0</v>
      </c>
      <c r="AW682" s="2">
        <v>0</v>
      </c>
      <c r="AX682" s="2">
        <v>0</v>
      </c>
      <c r="AY682" s="2">
        <v>0</v>
      </c>
      <c r="AZ682" s="2">
        <v>0</v>
      </c>
      <c r="BA682" s="2">
        <v>0</v>
      </c>
      <c r="BB682" s="2">
        <v>0</v>
      </c>
      <c r="BC682" s="2">
        <v>0</v>
      </c>
      <c r="BD682" s="1">
        <v>3021</v>
      </c>
      <c r="BE682" s="1">
        <v>3307</v>
      </c>
      <c r="BF682" s="1">
        <v>5329</v>
      </c>
      <c r="BG682" s="1">
        <v>5948</v>
      </c>
      <c r="BH682" s="1">
        <v>7496</v>
      </c>
      <c r="BI682" s="1">
        <v>7309</v>
      </c>
      <c r="BJ682" s="1">
        <v>8589</v>
      </c>
      <c r="BK682" s="1">
        <v>6941</v>
      </c>
      <c r="BL682" s="1">
        <v>4294</v>
      </c>
      <c r="BM682" s="1">
        <v>4119</v>
      </c>
      <c r="BN682" s="1">
        <v>2460</v>
      </c>
      <c r="BO682" s="1">
        <v>3412</v>
      </c>
      <c r="BP682" s="1">
        <v>3021</v>
      </c>
      <c r="BQ682" s="1">
        <v>3307</v>
      </c>
      <c r="BR682" s="1">
        <v>5329</v>
      </c>
      <c r="BS682" s="1">
        <v>5948</v>
      </c>
      <c r="BT682" s="1">
        <v>7496</v>
      </c>
      <c r="BU682" s="1">
        <v>7309</v>
      </c>
      <c r="BV682" s="1">
        <v>8589</v>
      </c>
      <c r="BW682" s="1">
        <v>6941</v>
      </c>
      <c r="BX682" s="1">
        <v>4294</v>
      </c>
      <c r="BY682" s="1">
        <v>4119</v>
      </c>
      <c r="BZ682" s="1">
        <v>2460</v>
      </c>
      <c r="CA682" s="1">
        <v>3412</v>
      </c>
      <c r="CB682" s="1">
        <v>331.80200000000002</v>
      </c>
      <c r="CC682" s="1">
        <v>363.25</v>
      </c>
      <c r="CD682" s="1">
        <v>585.30700000000002</v>
      </c>
      <c r="CE682" s="1">
        <v>653.33600000000001</v>
      </c>
      <c r="CF682" s="1">
        <v>823.40899999999999</v>
      </c>
      <c r="CG682" s="1">
        <v>802.87199999999996</v>
      </c>
      <c r="CH682" s="1">
        <v>943.423</v>
      </c>
      <c r="CI682" s="1">
        <v>762.43899999999996</v>
      </c>
      <c r="CJ682" s="1">
        <v>471.71100000000001</v>
      </c>
      <c r="CK682" s="1">
        <v>452.45800000000003</v>
      </c>
      <c r="CL682" s="1">
        <v>270.19099999999997</v>
      </c>
      <c r="CM682" s="1">
        <v>374.80200000000002</v>
      </c>
      <c r="CN682" s="1">
        <v>0</v>
      </c>
      <c r="CO682" s="1">
        <v>0</v>
      </c>
      <c r="CP682" s="1">
        <v>62225</v>
      </c>
      <c r="CQ682" s="1">
        <v>62225</v>
      </c>
      <c r="CR682" s="1">
        <v>6835</v>
      </c>
      <c r="CS682">
        <v>2018</v>
      </c>
      <c r="CT682">
        <v>9103.8771031455744</v>
      </c>
      <c r="CV682">
        <v>0</v>
      </c>
      <c r="CW682">
        <v>0</v>
      </c>
    </row>
    <row r="683" spans="1:101">
      <c r="A683" s="100">
        <v>59015</v>
      </c>
      <c r="B683" t="s">
        <v>108</v>
      </c>
      <c r="C683" t="s">
        <v>109</v>
      </c>
      <c r="D683" t="s">
        <v>893</v>
      </c>
      <c r="E683" t="s">
        <v>891</v>
      </c>
      <c r="F683">
        <v>58863</v>
      </c>
      <c r="G683" s="103" t="s">
        <v>112</v>
      </c>
      <c r="H683" t="s">
        <v>113</v>
      </c>
      <c r="I683" t="s">
        <v>114</v>
      </c>
      <c r="J683" t="s">
        <v>8</v>
      </c>
      <c r="K683">
        <v>22</v>
      </c>
      <c r="L683">
        <v>2</v>
      </c>
      <c r="M683" t="s">
        <v>115</v>
      </c>
      <c r="N683" t="s">
        <v>456</v>
      </c>
      <c r="O683" t="s">
        <v>457</v>
      </c>
      <c r="P683" t="s">
        <v>457</v>
      </c>
      <c r="Q683" t="s">
        <v>118</v>
      </c>
      <c r="R683" t="s">
        <v>142</v>
      </c>
      <c r="S683" t="s">
        <v>8</v>
      </c>
      <c r="T683" s="1">
        <v>0</v>
      </c>
      <c r="U683" s="1">
        <v>0</v>
      </c>
      <c r="V683" s="1">
        <v>0</v>
      </c>
      <c r="W683" s="1">
        <v>0</v>
      </c>
      <c r="X683" s="1">
        <v>0</v>
      </c>
      <c r="Y683" s="1">
        <v>0</v>
      </c>
      <c r="Z683" s="1">
        <v>0</v>
      </c>
      <c r="AA683" s="1">
        <v>0</v>
      </c>
      <c r="AB683" s="1">
        <v>0</v>
      </c>
      <c r="AC683" s="1">
        <v>0</v>
      </c>
      <c r="AD683" s="1">
        <v>0</v>
      </c>
      <c r="AE683" s="1">
        <v>0</v>
      </c>
      <c r="AF683" s="1">
        <v>0</v>
      </c>
      <c r="AG683" s="1">
        <v>0</v>
      </c>
      <c r="AH683" s="1">
        <v>0</v>
      </c>
      <c r="AI683" s="1">
        <v>0</v>
      </c>
      <c r="AJ683" s="1">
        <v>0</v>
      </c>
      <c r="AK683" s="1">
        <v>0</v>
      </c>
      <c r="AL683" s="1">
        <v>0</v>
      </c>
      <c r="AM683" s="1">
        <v>0</v>
      </c>
      <c r="AN683" s="1">
        <v>0</v>
      </c>
      <c r="AO683" s="1">
        <v>0</v>
      </c>
      <c r="AP683" s="1">
        <v>0</v>
      </c>
      <c r="AQ683" s="1">
        <v>0</v>
      </c>
      <c r="AR683" s="2">
        <v>0</v>
      </c>
      <c r="AS683" s="2">
        <v>0</v>
      </c>
      <c r="AT683" s="2">
        <v>0</v>
      </c>
      <c r="AU683" s="2">
        <v>0</v>
      </c>
      <c r="AV683" s="2">
        <v>0</v>
      </c>
      <c r="AW683" s="2">
        <v>0</v>
      </c>
      <c r="AX683" s="2">
        <v>0</v>
      </c>
      <c r="AY683" s="2">
        <v>0</v>
      </c>
      <c r="AZ683" s="2">
        <v>0</v>
      </c>
      <c r="BA683" s="2">
        <v>0</v>
      </c>
      <c r="BB683" s="2">
        <v>0</v>
      </c>
      <c r="BC683" s="2">
        <v>0</v>
      </c>
      <c r="BD683" s="1">
        <v>1071</v>
      </c>
      <c r="BE683" s="1">
        <v>1173</v>
      </c>
      <c r="BF683" s="1">
        <v>1890</v>
      </c>
      <c r="BG683" s="1">
        <v>2109</v>
      </c>
      <c r="BH683" s="1">
        <v>2659</v>
      </c>
      <c r="BI683" s="1">
        <v>2592</v>
      </c>
      <c r="BJ683" s="1">
        <v>3046</v>
      </c>
      <c r="BK683" s="1">
        <v>2462</v>
      </c>
      <c r="BL683" s="1">
        <v>1523</v>
      </c>
      <c r="BM683" s="1">
        <v>1461</v>
      </c>
      <c r="BN683" s="1">
        <v>872</v>
      </c>
      <c r="BO683" s="1">
        <v>1210</v>
      </c>
      <c r="BP683" s="1">
        <v>1071</v>
      </c>
      <c r="BQ683" s="1">
        <v>1173</v>
      </c>
      <c r="BR683" s="1">
        <v>1890</v>
      </c>
      <c r="BS683" s="1">
        <v>2109</v>
      </c>
      <c r="BT683" s="1">
        <v>2659</v>
      </c>
      <c r="BU683" s="1">
        <v>2592</v>
      </c>
      <c r="BV683" s="1">
        <v>3046</v>
      </c>
      <c r="BW683" s="1">
        <v>2462</v>
      </c>
      <c r="BX683" s="1">
        <v>1523</v>
      </c>
      <c r="BY683" s="1">
        <v>1461</v>
      </c>
      <c r="BZ683" s="1">
        <v>872</v>
      </c>
      <c r="CA683" s="1">
        <v>1210</v>
      </c>
      <c r="CB683" s="1">
        <v>117.672</v>
      </c>
      <c r="CC683" s="1">
        <v>128.82499999999999</v>
      </c>
      <c r="CD683" s="1">
        <v>207.57599999999999</v>
      </c>
      <c r="CE683" s="1">
        <v>231.703</v>
      </c>
      <c r="CF683" s="1">
        <v>292.01799999999997</v>
      </c>
      <c r="CG683" s="1">
        <v>284.73500000000001</v>
      </c>
      <c r="CH683" s="1">
        <v>334.58</v>
      </c>
      <c r="CI683" s="1">
        <v>270.39499999999998</v>
      </c>
      <c r="CJ683" s="1">
        <v>167.29</v>
      </c>
      <c r="CK683" s="1">
        <v>160.46199999999999</v>
      </c>
      <c r="CL683" s="1">
        <v>95.822000000000003</v>
      </c>
      <c r="CM683" s="1">
        <v>132.922</v>
      </c>
      <c r="CN683" s="1">
        <v>0</v>
      </c>
      <c r="CO683" s="1">
        <v>0</v>
      </c>
      <c r="CP683" s="1">
        <v>22068</v>
      </c>
      <c r="CQ683" s="1">
        <v>22068</v>
      </c>
      <c r="CR683" s="1">
        <v>2424</v>
      </c>
      <c r="CS683">
        <v>2018</v>
      </c>
      <c r="CT683">
        <v>9103.9603960396034</v>
      </c>
      <c r="CV683">
        <v>0</v>
      </c>
      <c r="CW683">
        <v>0</v>
      </c>
    </row>
    <row r="684" spans="1:101">
      <c r="A684" s="100">
        <v>59022</v>
      </c>
      <c r="B684" t="s">
        <v>108</v>
      </c>
      <c r="C684" t="s">
        <v>109</v>
      </c>
      <c r="D684" t="s">
        <v>894</v>
      </c>
      <c r="E684" t="s">
        <v>894</v>
      </c>
      <c r="F684">
        <v>58867</v>
      </c>
      <c r="G684" s="103" t="s">
        <v>112</v>
      </c>
      <c r="H684" t="s">
        <v>113</v>
      </c>
      <c r="I684" t="s">
        <v>114</v>
      </c>
      <c r="J684" t="s">
        <v>8</v>
      </c>
      <c r="K684">
        <v>22</v>
      </c>
      <c r="L684">
        <v>2</v>
      </c>
      <c r="M684" t="s">
        <v>115</v>
      </c>
      <c r="N684" t="s">
        <v>439</v>
      </c>
      <c r="O684" t="s">
        <v>440</v>
      </c>
      <c r="P684" t="s">
        <v>440</v>
      </c>
      <c r="Q684" t="s">
        <v>118</v>
      </c>
      <c r="R684" t="s">
        <v>142</v>
      </c>
      <c r="S684" t="s">
        <v>8</v>
      </c>
      <c r="T684" s="1">
        <v>0</v>
      </c>
      <c r="U684" s="1">
        <v>0</v>
      </c>
      <c r="V684" s="1">
        <v>0</v>
      </c>
      <c r="W684" s="1">
        <v>0</v>
      </c>
      <c r="X684" s="1">
        <v>0</v>
      </c>
      <c r="Y684" s="1">
        <v>0</v>
      </c>
      <c r="Z684" s="1">
        <v>0</v>
      </c>
      <c r="AA684" s="1">
        <v>0</v>
      </c>
      <c r="AB684" s="1">
        <v>0</v>
      </c>
      <c r="AC684" s="1">
        <v>0</v>
      </c>
      <c r="AD684" s="1">
        <v>0</v>
      </c>
      <c r="AE684" s="1">
        <v>0</v>
      </c>
      <c r="AF684" s="1">
        <v>0</v>
      </c>
      <c r="AG684" s="1">
        <v>0</v>
      </c>
      <c r="AH684" s="1">
        <v>0</v>
      </c>
      <c r="AI684" s="1">
        <v>0</v>
      </c>
      <c r="AJ684" s="1">
        <v>0</v>
      </c>
      <c r="AK684" s="1">
        <v>0</v>
      </c>
      <c r="AL684" s="1">
        <v>0</v>
      </c>
      <c r="AM684" s="1">
        <v>0</v>
      </c>
      <c r="AN684" s="1">
        <v>0</v>
      </c>
      <c r="AO684" s="1">
        <v>0</v>
      </c>
      <c r="AP684" s="1">
        <v>0</v>
      </c>
      <c r="AQ684" s="1">
        <v>0</v>
      </c>
      <c r="AR684" s="2">
        <v>0</v>
      </c>
      <c r="AS684" s="2">
        <v>0</v>
      </c>
      <c r="AT684" s="2">
        <v>0</v>
      </c>
      <c r="AU684" s="2">
        <v>0</v>
      </c>
      <c r="AV684" s="2">
        <v>0</v>
      </c>
      <c r="AW684" s="2">
        <v>0</v>
      </c>
      <c r="AX684" s="2">
        <v>0</v>
      </c>
      <c r="AY684" s="2">
        <v>0</v>
      </c>
      <c r="AZ684" s="2">
        <v>0</v>
      </c>
      <c r="BA684" s="2">
        <v>0</v>
      </c>
      <c r="BB684" s="2">
        <v>0</v>
      </c>
      <c r="BC684" s="2">
        <v>0</v>
      </c>
      <c r="BD684" s="1">
        <v>2174</v>
      </c>
      <c r="BE684" s="1">
        <v>1513</v>
      </c>
      <c r="BF684" s="1">
        <v>2328</v>
      </c>
      <c r="BG684" s="1">
        <v>2009</v>
      </c>
      <c r="BH684" s="1">
        <v>1224</v>
      </c>
      <c r="BI684" s="1">
        <v>1176</v>
      </c>
      <c r="BJ684" s="1">
        <v>983</v>
      </c>
      <c r="BK684" s="1">
        <v>967</v>
      </c>
      <c r="BL684" s="1">
        <v>1003</v>
      </c>
      <c r="BM684" s="1">
        <v>1836</v>
      </c>
      <c r="BN684" s="1">
        <v>2020</v>
      </c>
      <c r="BO684" s="1">
        <v>1428</v>
      </c>
      <c r="BP684" s="1">
        <v>2174</v>
      </c>
      <c r="BQ684" s="1">
        <v>1513</v>
      </c>
      <c r="BR684" s="1">
        <v>2328</v>
      </c>
      <c r="BS684" s="1">
        <v>2009</v>
      </c>
      <c r="BT684" s="1">
        <v>1224</v>
      </c>
      <c r="BU684" s="1">
        <v>1176</v>
      </c>
      <c r="BV684" s="1">
        <v>983</v>
      </c>
      <c r="BW684" s="1">
        <v>967</v>
      </c>
      <c r="BX684" s="1">
        <v>1003</v>
      </c>
      <c r="BY684" s="1">
        <v>1836</v>
      </c>
      <c r="BZ684" s="1">
        <v>2020</v>
      </c>
      <c r="CA684" s="1">
        <v>1428</v>
      </c>
      <c r="CB684" s="1">
        <v>238.83600000000001</v>
      </c>
      <c r="CC684" s="1">
        <v>166.21700000000001</v>
      </c>
      <c r="CD684" s="1">
        <v>255.71199999999999</v>
      </c>
      <c r="CE684" s="1">
        <v>220.68899999999999</v>
      </c>
      <c r="CF684" s="1">
        <v>134.49</v>
      </c>
      <c r="CG684" s="1">
        <v>129.21600000000001</v>
      </c>
      <c r="CH684" s="1">
        <v>107.95399999999999</v>
      </c>
      <c r="CI684" s="1">
        <v>106.224</v>
      </c>
      <c r="CJ684" s="1">
        <v>110.18</v>
      </c>
      <c r="CK684" s="1">
        <v>201.65199999999999</v>
      </c>
      <c r="CL684" s="1">
        <v>221.92500000000001</v>
      </c>
      <c r="CM684" s="1">
        <v>156.905</v>
      </c>
      <c r="CN684" s="1">
        <v>0</v>
      </c>
      <c r="CO684" s="1">
        <v>0</v>
      </c>
      <c r="CP684" s="1">
        <v>18661</v>
      </c>
      <c r="CQ684" s="1">
        <v>18661</v>
      </c>
      <c r="CR684" s="1">
        <v>2050</v>
      </c>
      <c r="CS684">
        <v>2018</v>
      </c>
      <c r="CT684">
        <v>9102.9268292682918</v>
      </c>
      <c r="CV684">
        <v>0</v>
      </c>
      <c r="CW684">
        <v>0</v>
      </c>
    </row>
    <row r="685" spans="1:101">
      <c r="A685" s="100">
        <v>59023</v>
      </c>
      <c r="B685" t="s">
        <v>108</v>
      </c>
      <c r="C685" t="s">
        <v>109</v>
      </c>
      <c r="D685" t="s">
        <v>895</v>
      </c>
      <c r="E685" t="s">
        <v>895</v>
      </c>
      <c r="F685">
        <v>58866</v>
      </c>
      <c r="G685" s="103" t="s">
        <v>112</v>
      </c>
      <c r="H685" t="s">
        <v>113</v>
      </c>
      <c r="I685" t="s">
        <v>114</v>
      </c>
      <c r="J685" t="s">
        <v>8</v>
      </c>
      <c r="K685">
        <v>22</v>
      </c>
      <c r="L685">
        <v>2</v>
      </c>
      <c r="M685" t="s">
        <v>115</v>
      </c>
      <c r="N685" t="s">
        <v>439</v>
      </c>
      <c r="O685" t="s">
        <v>440</v>
      </c>
      <c r="P685" t="s">
        <v>440</v>
      </c>
      <c r="Q685" t="s">
        <v>118</v>
      </c>
      <c r="R685" t="s">
        <v>142</v>
      </c>
      <c r="S685" t="s">
        <v>8</v>
      </c>
      <c r="T685" s="1">
        <v>0</v>
      </c>
      <c r="U685" s="1">
        <v>0</v>
      </c>
      <c r="V685" s="1">
        <v>0</v>
      </c>
      <c r="W685" s="1">
        <v>0</v>
      </c>
      <c r="X685" s="1">
        <v>0</v>
      </c>
      <c r="Y685" s="1">
        <v>0</v>
      </c>
      <c r="Z685" s="1">
        <v>0</v>
      </c>
      <c r="AA685" s="1">
        <v>0</v>
      </c>
      <c r="AB685" s="1">
        <v>0</v>
      </c>
      <c r="AC685" s="1">
        <v>0</v>
      </c>
      <c r="AD685" s="1">
        <v>0</v>
      </c>
      <c r="AE685" s="1">
        <v>0</v>
      </c>
      <c r="AF685" s="1">
        <v>0</v>
      </c>
      <c r="AG685" s="1">
        <v>0</v>
      </c>
      <c r="AH685" s="1">
        <v>0</v>
      </c>
      <c r="AI685" s="1">
        <v>0</v>
      </c>
      <c r="AJ685" s="1">
        <v>0</v>
      </c>
      <c r="AK685" s="1">
        <v>0</v>
      </c>
      <c r="AL685" s="1">
        <v>0</v>
      </c>
      <c r="AM685" s="1">
        <v>0</v>
      </c>
      <c r="AN685" s="1">
        <v>0</v>
      </c>
      <c r="AO685" s="1">
        <v>0</v>
      </c>
      <c r="AP685" s="1">
        <v>0</v>
      </c>
      <c r="AQ685" s="1">
        <v>0</v>
      </c>
      <c r="AR685" s="2">
        <v>0</v>
      </c>
      <c r="AS685" s="2">
        <v>0</v>
      </c>
      <c r="AT685" s="2">
        <v>0</v>
      </c>
      <c r="AU685" s="2">
        <v>0</v>
      </c>
      <c r="AV685" s="2">
        <v>0</v>
      </c>
      <c r="AW685" s="2">
        <v>0</v>
      </c>
      <c r="AX685" s="2">
        <v>0</v>
      </c>
      <c r="AY685" s="2">
        <v>0</v>
      </c>
      <c r="AZ685" s="2">
        <v>0</v>
      </c>
      <c r="BA685" s="2">
        <v>0</v>
      </c>
      <c r="BB685" s="2">
        <v>0</v>
      </c>
      <c r="BC685" s="2">
        <v>0</v>
      </c>
      <c r="BD685" s="1">
        <v>2989</v>
      </c>
      <c r="BE685" s="1">
        <v>2080</v>
      </c>
      <c r="BF685" s="1">
        <v>3200</v>
      </c>
      <c r="BG685" s="1">
        <v>2762</v>
      </c>
      <c r="BH685" s="1">
        <v>1683</v>
      </c>
      <c r="BI685" s="1">
        <v>1617</v>
      </c>
      <c r="BJ685" s="1">
        <v>1351</v>
      </c>
      <c r="BK685" s="1">
        <v>1329</v>
      </c>
      <c r="BL685" s="1">
        <v>1379</v>
      </c>
      <c r="BM685" s="1">
        <v>2524</v>
      </c>
      <c r="BN685" s="1">
        <v>2777</v>
      </c>
      <c r="BO685" s="1">
        <v>1964</v>
      </c>
      <c r="BP685" s="1">
        <v>2989</v>
      </c>
      <c r="BQ685" s="1">
        <v>2080</v>
      </c>
      <c r="BR685" s="1">
        <v>3200</v>
      </c>
      <c r="BS685" s="1">
        <v>2762</v>
      </c>
      <c r="BT685" s="1">
        <v>1683</v>
      </c>
      <c r="BU685" s="1">
        <v>1617</v>
      </c>
      <c r="BV685" s="1">
        <v>1351</v>
      </c>
      <c r="BW685" s="1">
        <v>1329</v>
      </c>
      <c r="BX685" s="1">
        <v>1379</v>
      </c>
      <c r="BY685" s="1">
        <v>2524</v>
      </c>
      <c r="BZ685" s="1">
        <v>2777</v>
      </c>
      <c r="CA685" s="1">
        <v>1964</v>
      </c>
      <c r="CB685" s="1">
        <v>328.31299999999999</v>
      </c>
      <c r="CC685" s="1">
        <v>228.488</v>
      </c>
      <c r="CD685" s="1">
        <v>351.51100000000002</v>
      </c>
      <c r="CE685" s="1">
        <v>303.36599999999999</v>
      </c>
      <c r="CF685" s="1">
        <v>184.874</v>
      </c>
      <c r="CG685" s="1">
        <v>177.624</v>
      </c>
      <c r="CH685" s="1">
        <v>148.398</v>
      </c>
      <c r="CI685" s="1">
        <v>146.01900000000001</v>
      </c>
      <c r="CJ685" s="1">
        <v>151.45699999999999</v>
      </c>
      <c r="CK685" s="1">
        <v>277.19799999999998</v>
      </c>
      <c r="CL685" s="1">
        <v>305.065</v>
      </c>
      <c r="CM685" s="1">
        <v>215.68700000000001</v>
      </c>
      <c r="CN685" s="1">
        <v>0</v>
      </c>
      <c r="CO685" s="1">
        <v>0</v>
      </c>
      <c r="CP685" s="1">
        <v>25655</v>
      </c>
      <c r="CQ685" s="1">
        <v>25655</v>
      </c>
      <c r="CR685" s="1">
        <v>2818</v>
      </c>
      <c r="CS685">
        <v>2018</v>
      </c>
      <c r="CT685">
        <v>9103.974449964513</v>
      </c>
      <c r="CV685">
        <v>0</v>
      </c>
      <c r="CW685">
        <v>0</v>
      </c>
    </row>
    <row r="686" spans="1:101">
      <c r="A686" s="100">
        <v>59028</v>
      </c>
      <c r="B686" t="s">
        <v>108</v>
      </c>
      <c r="C686" t="s">
        <v>109</v>
      </c>
      <c r="D686" t="s">
        <v>896</v>
      </c>
      <c r="E686" t="s">
        <v>897</v>
      </c>
      <c r="F686">
        <v>58871</v>
      </c>
      <c r="G686" s="103" t="s">
        <v>112</v>
      </c>
      <c r="H686" t="s">
        <v>113</v>
      </c>
      <c r="I686" t="s">
        <v>114</v>
      </c>
      <c r="J686" t="s">
        <v>8</v>
      </c>
      <c r="K686">
        <v>22</v>
      </c>
      <c r="L686">
        <v>2</v>
      </c>
      <c r="M686" t="s">
        <v>115</v>
      </c>
      <c r="N686" t="s">
        <v>456</v>
      </c>
      <c r="O686" t="s">
        <v>457</v>
      </c>
      <c r="P686" t="s">
        <v>457</v>
      </c>
      <c r="Q686" t="s">
        <v>118</v>
      </c>
      <c r="R686" t="s">
        <v>142</v>
      </c>
      <c r="S686" t="s">
        <v>8</v>
      </c>
      <c r="T686" s="1">
        <v>0</v>
      </c>
      <c r="U686" s="1">
        <v>0</v>
      </c>
      <c r="V686" s="1">
        <v>0</v>
      </c>
      <c r="W686" s="1">
        <v>0</v>
      </c>
      <c r="X686" s="1">
        <v>0</v>
      </c>
      <c r="Y686" s="1">
        <v>0</v>
      </c>
      <c r="Z686" s="1">
        <v>0</v>
      </c>
      <c r="AA686" s="1">
        <v>0</v>
      </c>
      <c r="AB686" s="1">
        <v>0</v>
      </c>
      <c r="AC686" s="1">
        <v>0</v>
      </c>
      <c r="AD686" s="1">
        <v>0</v>
      </c>
      <c r="AE686" s="1">
        <v>0</v>
      </c>
      <c r="AF686" s="1">
        <v>0</v>
      </c>
      <c r="AG686" s="1">
        <v>0</v>
      </c>
      <c r="AH686" s="1">
        <v>0</v>
      </c>
      <c r="AI686" s="1">
        <v>0</v>
      </c>
      <c r="AJ686" s="1">
        <v>0</v>
      </c>
      <c r="AK686" s="1">
        <v>0</v>
      </c>
      <c r="AL686" s="1">
        <v>0</v>
      </c>
      <c r="AM686" s="1">
        <v>0</v>
      </c>
      <c r="AN686" s="1">
        <v>0</v>
      </c>
      <c r="AO686" s="1">
        <v>0</v>
      </c>
      <c r="AP686" s="1">
        <v>0</v>
      </c>
      <c r="AQ686" s="1">
        <v>0</v>
      </c>
      <c r="AR686" s="2">
        <v>0</v>
      </c>
      <c r="AS686" s="2">
        <v>0</v>
      </c>
      <c r="AT686" s="2">
        <v>0</v>
      </c>
      <c r="AU686" s="2">
        <v>0</v>
      </c>
      <c r="AV686" s="2">
        <v>0</v>
      </c>
      <c r="AW686" s="2">
        <v>0</v>
      </c>
      <c r="AX686" s="2">
        <v>0</v>
      </c>
      <c r="AY686" s="2">
        <v>0</v>
      </c>
      <c r="AZ686" s="2">
        <v>0</v>
      </c>
      <c r="BA686" s="2">
        <v>0</v>
      </c>
      <c r="BB686" s="2">
        <v>0</v>
      </c>
      <c r="BC686" s="2">
        <v>0</v>
      </c>
      <c r="BD686" s="1">
        <v>899</v>
      </c>
      <c r="BE686" s="1">
        <v>984</v>
      </c>
      <c r="BF686" s="1">
        <v>1586</v>
      </c>
      <c r="BG686" s="1">
        <v>1770</v>
      </c>
      <c r="BH686" s="1">
        <v>2231</v>
      </c>
      <c r="BI686" s="1">
        <v>2175</v>
      </c>
      <c r="BJ686" s="1">
        <v>2556</v>
      </c>
      <c r="BK686" s="1">
        <v>2066</v>
      </c>
      <c r="BL686" s="1">
        <v>1278</v>
      </c>
      <c r="BM686" s="1">
        <v>1226</v>
      </c>
      <c r="BN686" s="1">
        <v>732</v>
      </c>
      <c r="BO686" s="1">
        <v>1015</v>
      </c>
      <c r="BP686" s="1">
        <v>899</v>
      </c>
      <c r="BQ686" s="1">
        <v>984</v>
      </c>
      <c r="BR686" s="1">
        <v>1586</v>
      </c>
      <c r="BS686" s="1">
        <v>1770</v>
      </c>
      <c r="BT686" s="1">
        <v>2231</v>
      </c>
      <c r="BU686" s="1">
        <v>2175</v>
      </c>
      <c r="BV686" s="1">
        <v>2556</v>
      </c>
      <c r="BW686" s="1">
        <v>2066</v>
      </c>
      <c r="BX686" s="1">
        <v>1278</v>
      </c>
      <c r="BY686" s="1">
        <v>1226</v>
      </c>
      <c r="BZ686" s="1">
        <v>732</v>
      </c>
      <c r="CA686" s="1">
        <v>1015</v>
      </c>
      <c r="CB686" s="1">
        <v>98.74</v>
      </c>
      <c r="CC686" s="1">
        <v>108.098</v>
      </c>
      <c r="CD686" s="1">
        <v>174.179</v>
      </c>
      <c r="CE686" s="1">
        <v>194.42400000000001</v>
      </c>
      <c r="CF686" s="1">
        <v>245.035</v>
      </c>
      <c r="CG686" s="1">
        <v>238.923</v>
      </c>
      <c r="CH686" s="1">
        <v>280.74900000000002</v>
      </c>
      <c r="CI686" s="1">
        <v>226.89099999999999</v>
      </c>
      <c r="CJ686" s="1">
        <v>140.375</v>
      </c>
      <c r="CK686" s="1">
        <v>134.64500000000001</v>
      </c>
      <c r="CL686" s="1">
        <v>80.405000000000001</v>
      </c>
      <c r="CM686" s="1">
        <v>111.536</v>
      </c>
      <c r="CN686" s="1">
        <v>0</v>
      </c>
      <c r="CO686" s="1">
        <v>0</v>
      </c>
      <c r="CP686" s="1">
        <v>18518</v>
      </c>
      <c r="CQ686" s="1">
        <v>18518</v>
      </c>
      <c r="CR686" s="1">
        <v>2034</v>
      </c>
      <c r="CS686">
        <v>2018</v>
      </c>
      <c r="CT686">
        <v>9104.2281219272372</v>
      </c>
      <c r="CV686">
        <v>0</v>
      </c>
      <c r="CW686">
        <v>0</v>
      </c>
    </row>
    <row r="687" spans="1:101">
      <c r="A687" s="100">
        <v>59029</v>
      </c>
      <c r="B687" t="s">
        <v>108</v>
      </c>
      <c r="C687" t="s">
        <v>109</v>
      </c>
      <c r="D687" t="s">
        <v>898</v>
      </c>
      <c r="E687" t="s">
        <v>897</v>
      </c>
      <c r="F687">
        <v>58871</v>
      </c>
      <c r="G687" s="103" t="s">
        <v>112</v>
      </c>
      <c r="H687" t="s">
        <v>113</v>
      </c>
      <c r="I687" t="s">
        <v>114</v>
      </c>
      <c r="J687" t="s">
        <v>8</v>
      </c>
      <c r="K687">
        <v>22</v>
      </c>
      <c r="L687">
        <v>2</v>
      </c>
      <c r="M687" t="s">
        <v>115</v>
      </c>
      <c r="N687" t="s">
        <v>456</v>
      </c>
      <c r="O687" t="s">
        <v>457</v>
      </c>
      <c r="P687" t="s">
        <v>457</v>
      </c>
      <c r="Q687" t="s">
        <v>118</v>
      </c>
      <c r="R687" t="s">
        <v>142</v>
      </c>
      <c r="S687" t="s">
        <v>8</v>
      </c>
      <c r="T687" s="1">
        <v>0</v>
      </c>
      <c r="U687" s="1">
        <v>0</v>
      </c>
      <c r="V687" s="1">
        <v>0</v>
      </c>
      <c r="W687" s="1">
        <v>0</v>
      </c>
      <c r="X687" s="1">
        <v>0</v>
      </c>
      <c r="Y687" s="1">
        <v>0</v>
      </c>
      <c r="Z687" s="1">
        <v>0</v>
      </c>
      <c r="AA687" s="1">
        <v>0</v>
      </c>
      <c r="AB687" s="1">
        <v>0</v>
      </c>
      <c r="AC687" s="1">
        <v>0</v>
      </c>
      <c r="AD687" s="1">
        <v>0</v>
      </c>
      <c r="AE687" s="1">
        <v>0</v>
      </c>
      <c r="AF687" s="1">
        <v>0</v>
      </c>
      <c r="AG687" s="1">
        <v>0</v>
      </c>
      <c r="AH687" s="1">
        <v>0</v>
      </c>
      <c r="AI687" s="1">
        <v>0</v>
      </c>
      <c r="AJ687" s="1">
        <v>0</v>
      </c>
      <c r="AK687" s="1">
        <v>0</v>
      </c>
      <c r="AL687" s="1">
        <v>0</v>
      </c>
      <c r="AM687" s="1">
        <v>0</v>
      </c>
      <c r="AN687" s="1">
        <v>0</v>
      </c>
      <c r="AO687" s="1">
        <v>0</v>
      </c>
      <c r="AP687" s="1">
        <v>0</v>
      </c>
      <c r="AQ687" s="1">
        <v>0</v>
      </c>
      <c r="AR687" s="2">
        <v>0</v>
      </c>
      <c r="AS687" s="2">
        <v>0</v>
      </c>
      <c r="AT687" s="2">
        <v>0</v>
      </c>
      <c r="AU687" s="2">
        <v>0</v>
      </c>
      <c r="AV687" s="2">
        <v>0</v>
      </c>
      <c r="AW687" s="2">
        <v>0</v>
      </c>
      <c r="AX687" s="2">
        <v>0</v>
      </c>
      <c r="AY687" s="2">
        <v>0</v>
      </c>
      <c r="AZ687" s="2">
        <v>0</v>
      </c>
      <c r="BA687" s="2">
        <v>0</v>
      </c>
      <c r="BB687" s="2">
        <v>0</v>
      </c>
      <c r="BC687" s="2">
        <v>0</v>
      </c>
      <c r="BD687" s="1">
        <v>1381</v>
      </c>
      <c r="BE687" s="1">
        <v>1512</v>
      </c>
      <c r="BF687" s="1">
        <v>2436</v>
      </c>
      <c r="BG687" s="1">
        <v>2719</v>
      </c>
      <c r="BH687" s="1">
        <v>3426</v>
      </c>
      <c r="BI687" s="1">
        <v>3341</v>
      </c>
      <c r="BJ687" s="1">
        <v>3926</v>
      </c>
      <c r="BK687" s="1">
        <v>3173</v>
      </c>
      <c r="BL687" s="1">
        <v>1963</v>
      </c>
      <c r="BM687" s="1">
        <v>1883</v>
      </c>
      <c r="BN687" s="1">
        <v>1124</v>
      </c>
      <c r="BO687" s="1">
        <v>1560</v>
      </c>
      <c r="BP687" s="1">
        <v>1381</v>
      </c>
      <c r="BQ687" s="1">
        <v>1512</v>
      </c>
      <c r="BR687" s="1">
        <v>2436</v>
      </c>
      <c r="BS687" s="1">
        <v>2719</v>
      </c>
      <c r="BT687" s="1">
        <v>3426</v>
      </c>
      <c r="BU687" s="1">
        <v>3341</v>
      </c>
      <c r="BV687" s="1">
        <v>3926</v>
      </c>
      <c r="BW687" s="1">
        <v>3173</v>
      </c>
      <c r="BX687" s="1">
        <v>1963</v>
      </c>
      <c r="BY687" s="1">
        <v>1883</v>
      </c>
      <c r="BZ687" s="1">
        <v>1124</v>
      </c>
      <c r="CA687" s="1">
        <v>1560</v>
      </c>
      <c r="CB687" s="1">
        <v>151.65299999999999</v>
      </c>
      <c r="CC687" s="1">
        <v>166.02699999999999</v>
      </c>
      <c r="CD687" s="1">
        <v>267.52</v>
      </c>
      <c r="CE687" s="1">
        <v>298.613</v>
      </c>
      <c r="CF687" s="1">
        <v>376.34699999999998</v>
      </c>
      <c r="CG687" s="1">
        <v>366.96</v>
      </c>
      <c r="CH687" s="1">
        <v>431.2</v>
      </c>
      <c r="CI687" s="1">
        <v>348.48</v>
      </c>
      <c r="CJ687" s="1">
        <v>215.6</v>
      </c>
      <c r="CK687" s="1">
        <v>206.8</v>
      </c>
      <c r="CL687" s="1">
        <v>123.49299999999999</v>
      </c>
      <c r="CM687" s="1">
        <v>171.30699999999999</v>
      </c>
      <c r="CN687" s="1">
        <v>0</v>
      </c>
      <c r="CO687" s="1">
        <v>0</v>
      </c>
      <c r="CP687" s="1">
        <v>28444</v>
      </c>
      <c r="CQ687" s="1">
        <v>28444</v>
      </c>
      <c r="CR687" s="1">
        <v>3124</v>
      </c>
      <c r="CS687">
        <v>2018</v>
      </c>
      <c r="CT687">
        <v>9104.9935979513448</v>
      </c>
      <c r="CV687">
        <v>0</v>
      </c>
      <c r="CW687">
        <v>0</v>
      </c>
    </row>
    <row r="688" spans="1:101">
      <c r="A688" s="100">
        <v>59030</v>
      </c>
      <c r="B688" t="s">
        <v>108</v>
      </c>
      <c r="C688" t="s">
        <v>109</v>
      </c>
      <c r="D688" t="s">
        <v>899</v>
      </c>
      <c r="E688" t="s">
        <v>897</v>
      </c>
      <c r="F688">
        <v>58871</v>
      </c>
      <c r="G688" s="103" t="s">
        <v>112</v>
      </c>
      <c r="H688" t="s">
        <v>113</v>
      </c>
      <c r="I688" t="s">
        <v>114</v>
      </c>
      <c r="J688" t="s">
        <v>8</v>
      </c>
      <c r="K688">
        <v>22</v>
      </c>
      <c r="L688">
        <v>2</v>
      </c>
      <c r="M688" t="s">
        <v>115</v>
      </c>
      <c r="N688" t="s">
        <v>456</v>
      </c>
      <c r="O688" t="s">
        <v>457</v>
      </c>
      <c r="P688" t="s">
        <v>457</v>
      </c>
      <c r="Q688" t="s">
        <v>118</v>
      </c>
      <c r="R688" t="s">
        <v>142</v>
      </c>
      <c r="S688" t="s">
        <v>8</v>
      </c>
      <c r="T688" s="1">
        <v>0</v>
      </c>
      <c r="U688" s="1">
        <v>0</v>
      </c>
      <c r="V688" s="1">
        <v>0</v>
      </c>
      <c r="W688" s="1">
        <v>0</v>
      </c>
      <c r="X688" s="1">
        <v>0</v>
      </c>
      <c r="Y688" s="1">
        <v>0</v>
      </c>
      <c r="Z688" s="1">
        <v>0</v>
      </c>
      <c r="AA688" s="1">
        <v>0</v>
      </c>
      <c r="AB688" s="1">
        <v>0</v>
      </c>
      <c r="AC688" s="1">
        <v>0</v>
      </c>
      <c r="AD688" s="1">
        <v>0</v>
      </c>
      <c r="AE688" s="1">
        <v>0</v>
      </c>
      <c r="AF688" s="1">
        <v>0</v>
      </c>
      <c r="AG688" s="1">
        <v>0</v>
      </c>
      <c r="AH688" s="1">
        <v>0</v>
      </c>
      <c r="AI688" s="1">
        <v>0</v>
      </c>
      <c r="AJ688" s="1">
        <v>0</v>
      </c>
      <c r="AK688" s="1">
        <v>0</v>
      </c>
      <c r="AL688" s="1">
        <v>0</v>
      </c>
      <c r="AM688" s="1">
        <v>0</v>
      </c>
      <c r="AN688" s="1">
        <v>0</v>
      </c>
      <c r="AO688" s="1">
        <v>0</v>
      </c>
      <c r="AP688" s="1">
        <v>0</v>
      </c>
      <c r="AQ688" s="1">
        <v>0</v>
      </c>
      <c r="AR688" s="2">
        <v>0</v>
      </c>
      <c r="AS688" s="2">
        <v>0</v>
      </c>
      <c r="AT688" s="2">
        <v>0</v>
      </c>
      <c r="AU688" s="2">
        <v>0</v>
      </c>
      <c r="AV688" s="2">
        <v>0</v>
      </c>
      <c r="AW688" s="2">
        <v>0</v>
      </c>
      <c r="AX688" s="2">
        <v>0</v>
      </c>
      <c r="AY688" s="2">
        <v>0</v>
      </c>
      <c r="AZ688" s="2">
        <v>0</v>
      </c>
      <c r="BA688" s="2">
        <v>0</v>
      </c>
      <c r="BB688" s="2">
        <v>0</v>
      </c>
      <c r="BC688" s="2">
        <v>0</v>
      </c>
      <c r="BD688" s="1">
        <v>2015</v>
      </c>
      <c r="BE688" s="1">
        <v>2206</v>
      </c>
      <c r="BF688" s="1">
        <v>3554</v>
      </c>
      <c r="BG688" s="1">
        <v>3967</v>
      </c>
      <c r="BH688" s="1">
        <v>5000</v>
      </c>
      <c r="BI688" s="1">
        <v>4875</v>
      </c>
      <c r="BJ688" s="1">
        <v>5729</v>
      </c>
      <c r="BK688" s="1">
        <v>4630</v>
      </c>
      <c r="BL688" s="1">
        <v>2864</v>
      </c>
      <c r="BM688" s="1">
        <v>2748</v>
      </c>
      <c r="BN688" s="1">
        <v>1641</v>
      </c>
      <c r="BO688" s="1">
        <v>2276</v>
      </c>
      <c r="BP688" s="1">
        <v>2015</v>
      </c>
      <c r="BQ688" s="1">
        <v>2206</v>
      </c>
      <c r="BR688" s="1">
        <v>3554</v>
      </c>
      <c r="BS688" s="1">
        <v>3967</v>
      </c>
      <c r="BT688" s="1">
        <v>5000</v>
      </c>
      <c r="BU688" s="1">
        <v>4875</v>
      </c>
      <c r="BV688" s="1">
        <v>5729</v>
      </c>
      <c r="BW688" s="1">
        <v>4630</v>
      </c>
      <c r="BX688" s="1">
        <v>2864</v>
      </c>
      <c r="BY688" s="1">
        <v>2748</v>
      </c>
      <c r="BZ688" s="1">
        <v>1641</v>
      </c>
      <c r="CA688" s="1">
        <v>2276</v>
      </c>
      <c r="CB688" s="1">
        <v>221.315</v>
      </c>
      <c r="CC688" s="1">
        <v>242.291</v>
      </c>
      <c r="CD688" s="1">
        <v>390.40499999999997</v>
      </c>
      <c r="CE688" s="1">
        <v>435.78</v>
      </c>
      <c r="CF688" s="1">
        <v>549.22</v>
      </c>
      <c r="CG688" s="1">
        <v>535.52200000000005</v>
      </c>
      <c r="CH688" s="1">
        <v>629.27</v>
      </c>
      <c r="CI688" s="1">
        <v>508.553</v>
      </c>
      <c r="CJ688" s="1">
        <v>314.63499999999999</v>
      </c>
      <c r="CK688" s="1">
        <v>301.79300000000001</v>
      </c>
      <c r="CL688" s="1">
        <v>180.22</v>
      </c>
      <c r="CM688" s="1">
        <v>249.99600000000001</v>
      </c>
      <c r="CN688" s="1">
        <v>0</v>
      </c>
      <c r="CO688" s="1">
        <v>0</v>
      </c>
      <c r="CP688" s="1">
        <v>41505</v>
      </c>
      <c r="CQ688" s="1">
        <v>41505</v>
      </c>
      <c r="CR688" s="1">
        <v>4559</v>
      </c>
      <c r="CS688">
        <v>2018</v>
      </c>
      <c r="CT688">
        <v>9103.970168896687</v>
      </c>
      <c r="CV688">
        <v>0</v>
      </c>
      <c r="CW688">
        <v>0</v>
      </c>
    </row>
    <row r="689" spans="1:101">
      <c r="A689" s="100">
        <v>59031</v>
      </c>
      <c r="B689" t="s">
        <v>108</v>
      </c>
      <c r="C689" t="s">
        <v>109</v>
      </c>
      <c r="D689" t="s">
        <v>900</v>
      </c>
      <c r="E689" t="s">
        <v>897</v>
      </c>
      <c r="F689">
        <v>58871</v>
      </c>
      <c r="G689" s="103" t="s">
        <v>112</v>
      </c>
      <c r="H689" t="s">
        <v>113</v>
      </c>
      <c r="I689" t="s">
        <v>114</v>
      </c>
      <c r="J689" t="s">
        <v>8</v>
      </c>
      <c r="K689">
        <v>22</v>
      </c>
      <c r="L689">
        <v>2</v>
      </c>
      <c r="M689" t="s">
        <v>115</v>
      </c>
      <c r="N689" t="s">
        <v>456</v>
      </c>
      <c r="O689" t="s">
        <v>457</v>
      </c>
      <c r="P689" t="s">
        <v>457</v>
      </c>
      <c r="Q689" t="s">
        <v>118</v>
      </c>
      <c r="R689" t="s">
        <v>142</v>
      </c>
      <c r="S689" t="s">
        <v>8</v>
      </c>
      <c r="T689" s="1">
        <v>0</v>
      </c>
      <c r="U689" s="1">
        <v>0</v>
      </c>
      <c r="V689" s="1">
        <v>0</v>
      </c>
      <c r="W689" s="1">
        <v>0</v>
      </c>
      <c r="X689" s="1">
        <v>0</v>
      </c>
      <c r="Y689" s="1">
        <v>0</v>
      </c>
      <c r="Z689" s="1">
        <v>0</v>
      </c>
      <c r="AA689" s="1">
        <v>0</v>
      </c>
      <c r="AB689" s="1">
        <v>0</v>
      </c>
      <c r="AC689" s="1">
        <v>0</v>
      </c>
      <c r="AD689" s="1">
        <v>0</v>
      </c>
      <c r="AE689" s="1">
        <v>0</v>
      </c>
      <c r="AF689" s="1">
        <v>0</v>
      </c>
      <c r="AG689" s="1">
        <v>0</v>
      </c>
      <c r="AH689" s="1">
        <v>0</v>
      </c>
      <c r="AI689" s="1">
        <v>0</v>
      </c>
      <c r="AJ689" s="1">
        <v>0</v>
      </c>
      <c r="AK689" s="1">
        <v>0</v>
      </c>
      <c r="AL689" s="1">
        <v>0</v>
      </c>
      <c r="AM689" s="1">
        <v>0</v>
      </c>
      <c r="AN689" s="1">
        <v>0</v>
      </c>
      <c r="AO689" s="1">
        <v>0</v>
      </c>
      <c r="AP689" s="1">
        <v>0</v>
      </c>
      <c r="AQ689" s="1">
        <v>0</v>
      </c>
      <c r="AR689" s="2">
        <v>0</v>
      </c>
      <c r="AS689" s="2">
        <v>0</v>
      </c>
      <c r="AT689" s="2">
        <v>0</v>
      </c>
      <c r="AU689" s="2">
        <v>0</v>
      </c>
      <c r="AV689" s="2">
        <v>0</v>
      </c>
      <c r="AW689" s="2">
        <v>0</v>
      </c>
      <c r="AX689" s="2">
        <v>0</v>
      </c>
      <c r="AY689" s="2">
        <v>0</v>
      </c>
      <c r="AZ689" s="2">
        <v>0</v>
      </c>
      <c r="BA689" s="2">
        <v>0</v>
      </c>
      <c r="BB689" s="2">
        <v>0</v>
      </c>
      <c r="BC689" s="2">
        <v>0</v>
      </c>
      <c r="BD689" s="1">
        <v>923</v>
      </c>
      <c r="BE689" s="1">
        <v>1011</v>
      </c>
      <c r="BF689" s="1">
        <v>1629</v>
      </c>
      <c r="BG689" s="1">
        <v>1818</v>
      </c>
      <c r="BH689" s="1">
        <v>2291</v>
      </c>
      <c r="BI689" s="1">
        <v>2234</v>
      </c>
      <c r="BJ689" s="1">
        <v>2625</v>
      </c>
      <c r="BK689" s="1">
        <v>2121</v>
      </c>
      <c r="BL689" s="1">
        <v>1313</v>
      </c>
      <c r="BM689" s="1">
        <v>1259</v>
      </c>
      <c r="BN689" s="1">
        <v>752</v>
      </c>
      <c r="BO689" s="1">
        <v>1043</v>
      </c>
      <c r="BP689" s="1">
        <v>923</v>
      </c>
      <c r="BQ689" s="1">
        <v>1011</v>
      </c>
      <c r="BR689" s="1">
        <v>1629</v>
      </c>
      <c r="BS689" s="1">
        <v>1818</v>
      </c>
      <c r="BT689" s="1">
        <v>2291</v>
      </c>
      <c r="BU689" s="1">
        <v>2234</v>
      </c>
      <c r="BV689" s="1">
        <v>2625</v>
      </c>
      <c r="BW689" s="1">
        <v>2121</v>
      </c>
      <c r="BX689" s="1">
        <v>1313</v>
      </c>
      <c r="BY689" s="1">
        <v>1259</v>
      </c>
      <c r="BZ689" s="1">
        <v>752</v>
      </c>
      <c r="CA689" s="1">
        <v>1043</v>
      </c>
      <c r="CB689" s="1">
        <v>101.41</v>
      </c>
      <c r="CC689" s="1">
        <v>111.021</v>
      </c>
      <c r="CD689" s="1">
        <v>178.88900000000001</v>
      </c>
      <c r="CE689" s="1">
        <v>199.68100000000001</v>
      </c>
      <c r="CF689" s="1">
        <v>251.661</v>
      </c>
      <c r="CG689" s="1">
        <v>245.38399999999999</v>
      </c>
      <c r="CH689" s="1">
        <v>288.34100000000001</v>
      </c>
      <c r="CI689" s="1">
        <v>233.02600000000001</v>
      </c>
      <c r="CJ689" s="1">
        <v>144.16999999999999</v>
      </c>
      <c r="CK689" s="1">
        <v>138.286</v>
      </c>
      <c r="CL689" s="1">
        <v>82.578999999999994</v>
      </c>
      <c r="CM689" s="1">
        <v>114.55200000000001</v>
      </c>
      <c r="CN689" s="1">
        <v>0</v>
      </c>
      <c r="CO689" s="1">
        <v>0</v>
      </c>
      <c r="CP689" s="1">
        <v>19019</v>
      </c>
      <c r="CQ689" s="1">
        <v>19019</v>
      </c>
      <c r="CR689" s="1">
        <v>2089</v>
      </c>
      <c r="CS689">
        <v>2018</v>
      </c>
      <c r="CT689">
        <v>9104.3561512685501</v>
      </c>
      <c r="CV689">
        <v>0</v>
      </c>
      <c r="CW689">
        <v>0</v>
      </c>
    </row>
    <row r="690" spans="1:101">
      <c r="A690" s="100">
        <v>59032</v>
      </c>
      <c r="B690" t="s">
        <v>108</v>
      </c>
      <c r="C690" t="s">
        <v>109</v>
      </c>
      <c r="D690" t="s">
        <v>901</v>
      </c>
      <c r="E690" t="s">
        <v>897</v>
      </c>
      <c r="F690">
        <v>58871</v>
      </c>
      <c r="G690" s="103" t="s">
        <v>112</v>
      </c>
      <c r="H690" t="s">
        <v>113</v>
      </c>
      <c r="I690" t="s">
        <v>114</v>
      </c>
      <c r="J690" t="s">
        <v>8</v>
      </c>
      <c r="K690">
        <v>22</v>
      </c>
      <c r="L690">
        <v>2</v>
      </c>
      <c r="M690" t="s">
        <v>115</v>
      </c>
      <c r="N690" t="s">
        <v>456</v>
      </c>
      <c r="O690" t="s">
        <v>457</v>
      </c>
      <c r="P690" t="s">
        <v>457</v>
      </c>
      <c r="Q690" t="s">
        <v>118</v>
      </c>
      <c r="R690" t="s">
        <v>142</v>
      </c>
      <c r="S690" t="s">
        <v>8</v>
      </c>
      <c r="T690" s="1">
        <v>0</v>
      </c>
      <c r="U690" s="1">
        <v>0</v>
      </c>
      <c r="V690" s="1">
        <v>0</v>
      </c>
      <c r="W690" s="1">
        <v>0</v>
      </c>
      <c r="X690" s="1">
        <v>0</v>
      </c>
      <c r="Y690" s="1">
        <v>0</v>
      </c>
      <c r="Z690" s="1">
        <v>0</v>
      </c>
      <c r="AA690" s="1">
        <v>0</v>
      </c>
      <c r="AB690" s="1">
        <v>0</v>
      </c>
      <c r="AC690" s="1">
        <v>0</v>
      </c>
      <c r="AD690" s="1">
        <v>0</v>
      </c>
      <c r="AE690" s="1">
        <v>0</v>
      </c>
      <c r="AF690" s="1">
        <v>0</v>
      </c>
      <c r="AG690" s="1">
        <v>0</v>
      </c>
      <c r="AH690" s="1">
        <v>0</v>
      </c>
      <c r="AI690" s="1">
        <v>0</v>
      </c>
      <c r="AJ690" s="1">
        <v>0</v>
      </c>
      <c r="AK690" s="1">
        <v>0</v>
      </c>
      <c r="AL690" s="1">
        <v>0</v>
      </c>
      <c r="AM690" s="1">
        <v>0</v>
      </c>
      <c r="AN690" s="1">
        <v>0</v>
      </c>
      <c r="AO690" s="1">
        <v>0</v>
      </c>
      <c r="AP690" s="1">
        <v>0</v>
      </c>
      <c r="AQ690" s="1">
        <v>0</v>
      </c>
      <c r="AR690" s="2">
        <v>0</v>
      </c>
      <c r="AS690" s="2">
        <v>0</v>
      </c>
      <c r="AT690" s="2">
        <v>0</v>
      </c>
      <c r="AU690" s="2">
        <v>0</v>
      </c>
      <c r="AV690" s="2">
        <v>0</v>
      </c>
      <c r="AW690" s="2">
        <v>0</v>
      </c>
      <c r="AX690" s="2">
        <v>0</v>
      </c>
      <c r="AY690" s="2">
        <v>0</v>
      </c>
      <c r="AZ690" s="2">
        <v>0</v>
      </c>
      <c r="BA690" s="2">
        <v>0</v>
      </c>
      <c r="BB690" s="2">
        <v>0</v>
      </c>
      <c r="BC690" s="2">
        <v>0</v>
      </c>
      <c r="BD690" s="1">
        <v>1556</v>
      </c>
      <c r="BE690" s="1">
        <v>1703</v>
      </c>
      <c r="BF690" s="1">
        <v>2744</v>
      </c>
      <c r="BG690" s="1">
        <v>3063</v>
      </c>
      <c r="BH690" s="1">
        <v>3861</v>
      </c>
      <c r="BI690" s="1">
        <v>3764</v>
      </c>
      <c r="BJ690" s="1">
        <v>4423</v>
      </c>
      <c r="BK690" s="1">
        <v>3575</v>
      </c>
      <c r="BL690" s="1">
        <v>2212</v>
      </c>
      <c r="BM690" s="1">
        <v>2121</v>
      </c>
      <c r="BN690" s="1">
        <v>1267</v>
      </c>
      <c r="BO690" s="1">
        <v>1757</v>
      </c>
      <c r="BP690" s="1">
        <v>1556</v>
      </c>
      <c r="BQ690" s="1">
        <v>1703</v>
      </c>
      <c r="BR690" s="1">
        <v>2744</v>
      </c>
      <c r="BS690" s="1">
        <v>3063</v>
      </c>
      <c r="BT690" s="1">
        <v>3861</v>
      </c>
      <c r="BU690" s="1">
        <v>3764</v>
      </c>
      <c r="BV690" s="1">
        <v>4423</v>
      </c>
      <c r="BW690" s="1">
        <v>3575</v>
      </c>
      <c r="BX690" s="1">
        <v>2212</v>
      </c>
      <c r="BY690" s="1">
        <v>2121</v>
      </c>
      <c r="BZ690" s="1">
        <v>1267</v>
      </c>
      <c r="CA690" s="1">
        <v>1757</v>
      </c>
      <c r="CB690" s="1">
        <v>170.876</v>
      </c>
      <c r="CC690" s="1">
        <v>187.072</v>
      </c>
      <c r="CD690" s="1">
        <v>301.43099999999998</v>
      </c>
      <c r="CE690" s="1">
        <v>336.46600000000001</v>
      </c>
      <c r="CF690" s="1">
        <v>424.053</v>
      </c>
      <c r="CG690" s="1">
        <v>413.476</v>
      </c>
      <c r="CH690" s="1">
        <v>485.85899999999998</v>
      </c>
      <c r="CI690" s="1">
        <v>392.654</v>
      </c>
      <c r="CJ690" s="1">
        <v>242.93</v>
      </c>
      <c r="CK690" s="1">
        <v>233.01400000000001</v>
      </c>
      <c r="CL690" s="1">
        <v>139.14699999999999</v>
      </c>
      <c r="CM690" s="1">
        <v>193.02199999999999</v>
      </c>
      <c r="CN690" s="1">
        <v>0</v>
      </c>
      <c r="CO690" s="1">
        <v>0</v>
      </c>
      <c r="CP690" s="1">
        <v>32046</v>
      </c>
      <c r="CQ690" s="1">
        <v>32046</v>
      </c>
      <c r="CR690" s="1">
        <v>3520</v>
      </c>
      <c r="CS690">
        <v>2018</v>
      </c>
      <c r="CT690">
        <v>9103.9772727272721</v>
      </c>
      <c r="CV690">
        <v>0</v>
      </c>
      <c r="CW690">
        <v>0</v>
      </c>
    </row>
    <row r="691" spans="1:101">
      <c r="A691" s="100">
        <v>59033</v>
      </c>
      <c r="B691" t="s">
        <v>108</v>
      </c>
      <c r="C691" t="s">
        <v>109</v>
      </c>
      <c r="D691" t="s">
        <v>902</v>
      </c>
      <c r="E691" t="s">
        <v>897</v>
      </c>
      <c r="F691">
        <v>58871</v>
      </c>
      <c r="G691" s="103" t="s">
        <v>112</v>
      </c>
      <c r="H691" t="s">
        <v>113</v>
      </c>
      <c r="I691" t="s">
        <v>114</v>
      </c>
      <c r="J691" t="s">
        <v>8</v>
      </c>
      <c r="K691">
        <v>22</v>
      </c>
      <c r="L691">
        <v>2</v>
      </c>
      <c r="M691" t="s">
        <v>115</v>
      </c>
      <c r="N691" t="s">
        <v>456</v>
      </c>
      <c r="O691" t="s">
        <v>457</v>
      </c>
      <c r="P691" t="s">
        <v>457</v>
      </c>
      <c r="Q691" t="s">
        <v>118</v>
      </c>
      <c r="R691" t="s">
        <v>142</v>
      </c>
      <c r="S691" t="s">
        <v>8</v>
      </c>
      <c r="T691" s="1">
        <v>0</v>
      </c>
      <c r="U691" s="1">
        <v>0</v>
      </c>
      <c r="V691" s="1">
        <v>0</v>
      </c>
      <c r="W691" s="1">
        <v>0</v>
      </c>
      <c r="X691" s="1">
        <v>0</v>
      </c>
      <c r="Y691" s="1">
        <v>0</v>
      </c>
      <c r="Z691" s="1">
        <v>0</v>
      </c>
      <c r="AA691" s="1">
        <v>0</v>
      </c>
      <c r="AB691" s="1">
        <v>0</v>
      </c>
      <c r="AC691" s="1">
        <v>0</v>
      </c>
      <c r="AD691" s="1">
        <v>0</v>
      </c>
      <c r="AE691" s="1">
        <v>0</v>
      </c>
      <c r="AF691" s="1">
        <v>0</v>
      </c>
      <c r="AG691" s="1">
        <v>0</v>
      </c>
      <c r="AH691" s="1">
        <v>0</v>
      </c>
      <c r="AI691" s="1">
        <v>0</v>
      </c>
      <c r="AJ691" s="1">
        <v>0</v>
      </c>
      <c r="AK691" s="1">
        <v>0</v>
      </c>
      <c r="AL691" s="1">
        <v>0</v>
      </c>
      <c r="AM691" s="1">
        <v>0</v>
      </c>
      <c r="AN691" s="1">
        <v>0</v>
      </c>
      <c r="AO691" s="1">
        <v>0</v>
      </c>
      <c r="AP691" s="1">
        <v>0</v>
      </c>
      <c r="AQ691" s="1">
        <v>0</v>
      </c>
      <c r="AR691" s="2">
        <v>0</v>
      </c>
      <c r="AS691" s="2">
        <v>0</v>
      </c>
      <c r="AT691" s="2">
        <v>0</v>
      </c>
      <c r="AU691" s="2">
        <v>0</v>
      </c>
      <c r="AV691" s="2">
        <v>0</v>
      </c>
      <c r="AW691" s="2">
        <v>0</v>
      </c>
      <c r="AX691" s="2">
        <v>0</v>
      </c>
      <c r="AY691" s="2">
        <v>0</v>
      </c>
      <c r="AZ691" s="2">
        <v>0</v>
      </c>
      <c r="BA691" s="2">
        <v>0</v>
      </c>
      <c r="BB691" s="2">
        <v>0</v>
      </c>
      <c r="BC691" s="2">
        <v>0</v>
      </c>
      <c r="BD691" s="1">
        <v>937</v>
      </c>
      <c r="BE691" s="1">
        <v>1026</v>
      </c>
      <c r="BF691" s="1">
        <v>1653</v>
      </c>
      <c r="BG691" s="1">
        <v>1845</v>
      </c>
      <c r="BH691" s="1">
        <v>2325</v>
      </c>
      <c r="BI691" s="1">
        <v>2267</v>
      </c>
      <c r="BJ691" s="1">
        <v>2664</v>
      </c>
      <c r="BK691" s="1">
        <v>2153</v>
      </c>
      <c r="BL691" s="1">
        <v>1332</v>
      </c>
      <c r="BM691" s="1">
        <v>1278</v>
      </c>
      <c r="BN691" s="1">
        <v>763</v>
      </c>
      <c r="BO691" s="1">
        <v>1058</v>
      </c>
      <c r="BP691" s="1">
        <v>937</v>
      </c>
      <c r="BQ691" s="1">
        <v>1026</v>
      </c>
      <c r="BR691" s="1">
        <v>1653</v>
      </c>
      <c r="BS691" s="1">
        <v>1845</v>
      </c>
      <c r="BT691" s="1">
        <v>2325</v>
      </c>
      <c r="BU691" s="1">
        <v>2267</v>
      </c>
      <c r="BV691" s="1">
        <v>2664</v>
      </c>
      <c r="BW691" s="1">
        <v>2153</v>
      </c>
      <c r="BX691" s="1">
        <v>1332</v>
      </c>
      <c r="BY691" s="1">
        <v>1278</v>
      </c>
      <c r="BZ691" s="1">
        <v>763</v>
      </c>
      <c r="CA691" s="1">
        <v>1058</v>
      </c>
      <c r="CB691" s="1">
        <v>102.913</v>
      </c>
      <c r="CC691" s="1">
        <v>112.669</v>
      </c>
      <c r="CD691" s="1">
        <v>181.54400000000001</v>
      </c>
      <c r="CE691" s="1">
        <v>202.64400000000001</v>
      </c>
      <c r="CF691" s="1">
        <v>255.39500000000001</v>
      </c>
      <c r="CG691" s="1">
        <v>249.02500000000001</v>
      </c>
      <c r="CH691" s="1">
        <v>292.62</v>
      </c>
      <c r="CI691" s="1">
        <v>236.48500000000001</v>
      </c>
      <c r="CJ691" s="1">
        <v>146.31</v>
      </c>
      <c r="CK691" s="1">
        <v>140.33799999999999</v>
      </c>
      <c r="CL691" s="1">
        <v>83.805000000000007</v>
      </c>
      <c r="CM691" s="1">
        <v>116.252</v>
      </c>
      <c r="CN691" s="1">
        <v>0</v>
      </c>
      <c r="CO691" s="1">
        <v>0</v>
      </c>
      <c r="CP691" s="1">
        <v>19301</v>
      </c>
      <c r="CQ691" s="1">
        <v>19301</v>
      </c>
      <c r="CR691" s="1">
        <v>2120</v>
      </c>
      <c r="CS691">
        <v>2018</v>
      </c>
      <c r="CT691">
        <v>9104.2452830188686</v>
      </c>
      <c r="CV691">
        <v>0</v>
      </c>
      <c r="CW691">
        <v>0</v>
      </c>
    </row>
    <row r="692" spans="1:101">
      <c r="A692" s="100">
        <v>59040</v>
      </c>
      <c r="B692" t="s">
        <v>108</v>
      </c>
      <c r="C692" t="s">
        <v>109</v>
      </c>
      <c r="D692" t="s">
        <v>903</v>
      </c>
      <c r="E692" t="s">
        <v>904</v>
      </c>
      <c r="F692">
        <v>58877</v>
      </c>
      <c r="G692" s="103" t="s">
        <v>273</v>
      </c>
      <c r="H692" t="s">
        <v>113</v>
      </c>
      <c r="I692" t="s">
        <v>114</v>
      </c>
      <c r="J692" t="s">
        <v>8</v>
      </c>
      <c r="K692">
        <v>22</v>
      </c>
      <c r="L692">
        <v>2</v>
      </c>
      <c r="M692" t="s">
        <v>115</v>
      </c>
      <c r="N692" t="s">
        <v>235</v>
      </c>
      <c r="O692" t="s">
        <v>226</v>
      </c>
      <c r="P692" t="s">
        <v>236</v>
      </c>
      <c r="Q692" t="s">
        <v>118</v>
      </c>
      <c r="R692" t="s">
        <v>142</v>
      </c>
      <c r="S692" t="s">
        <v>8</v>
      </c>
      <c r="T692" s="1">
        <v>0</v>
      </c>
      <c r="U692" s="1">
        <v>0</v>
      </c>
      <c r="V692" s="1">
        <v>0</v>
      </c>
      <c r="W692" s="1">
        <v>0</v>
      </c>
      <c r="X692" s="1">
        <v>0</v>
      </c>
      <c r="Y692" s="1">
        <v>0</v>
      </c>
      <c r="Z692" s="1">
        <v>0</v>
      </c>
      <c r="AA692" s="1">
        <v>0</v>
      </c>
      <c r="AB692" s="1">
        <v>0</v>
      </c>
      <c r="AC692" s="1">
        <v>0</v>
      </c>
      <c r="AD692" s="1">
        <v>0</v>
      </c>
      <c r="AE692" s="1">
        <v>0</v>
      </c>
      <c r="AF692" s="1">
        <v>0</v>
      </c>
      <c r="AG692" s="1">
        <v>0</v>
      </c>
      <c r="AH692" s="1">
        <v>0</v>
      </c>
      <c r="AI692" s="1">
        <v>0</v>
      </c>
      <c r="AJ692" s="1">
        <v>0</v>
      </c>
      <c r="AK692" s="1">
        <v>0</v>
      </c>
      <c r="AL692" s="1">
        <v>0</v>
      </c>
      <c r="AM692" s="1">
        <v>0</v>
      </c>
      <c r="AN692" s="1">
        <v>0</v>
      </c>
      <c r="AO692" s="1">
        <v>0</v>
      </c>
      <c r="AP692" s="1">
        <v>0</v>
      </c>
      <c r="AQ692" s="1">
        <v>0</v>
      </c>
      <c r="AR692" s="2">
        <v>0</v>
      </c>
      <c r="AS692" s="2">
        <v>0</v>
      </c>
      <c r="AT692" s="2">
        <v>0</v>
      </c>
      <c r="AU692" s="2">
        <v>0</v>
      </c>
      <c r="AV692" s="2">
        <v>0</v>
      </c>
      <c r="AW692" s="2">
        <v>0</v>
      </c>
      <c r="AX692" s="2">
        <v>0</v>
      </c>
      <c r="AY692" s="2">
        <v>0</v>
      </c>
      <c r="AZ692" s="2">
        <v>0</v>
      </c>
      <c r="BA692" s="2">
        <v>0</v>
      </c>
      <c r="BB692" s="2">
        <v>0</v>
      </c>
      <c r="BC692" s="2">
        <v>0</v>
      </c>
      <c r="BD692" s="1">
        <v>2024</v>
      </c>
      <c r="BE692" s="1">
        <v>2166</v>
      </c>
      <c r="BF692" s="1">
        <v>2400</v>
      </c>
      <c r="BG692" s="1">
        <v>2878</v>
      </c>
      <c r="BH692" s="1">
        <v>2349</v>
      </c>
      <c r="BI692" s="1">
        <v>1072</v>
      </c>
      <c r="BJ692" s="1">
        <v>926</v>
      </c>
      <c r="BK692" s="1">
        <v>1276</v>
      </c>
      <c r="BL692" s="1">
        <v>1225</v>
      </c>
      <c r="BM692" s="1">
        <v>1825</v>
      </c>
      <c r="BN692" s="1">
        <v>2512</v>
      </c>
      <c r="BO692" s="1">
        <v>2691</v>
      </c>
      <c r="BP692" s="1">
        <v>2024</v>
      </c>
      <c r="BQ692" s="1">
        <v>2166</v>
      </c>
      <c r="BR692" s="1">
        <v>2400</v>
      </c>
      <c r="BS692" s="1">
        <v>2878</v>
      </c>
      <c r="BT692" s="1">
        <v>2349</v>
      </c>
      <c r="BU692" s="1">
        <v>1072</v>
      </c>
      <c r="BV692" s="1">
        <v>926</v>
      </c>
      <c r="BW692" s="1">
        <v>1276</v>
      </c>
      <c r="BX692" s="1">
        <v>1225</v>
      </c>
      <c r="BY692" s="1">
        <v>1825</v>
      </c>
      <c r="BZ692" s="1">
        <v>2512</v>
      </c>
      <c r="CA692" s="1">
        <v>2691</v>
      </c>
      <c r="CB692" s="1">
        <v>222.32599999999999</v>
      </c>
      <c r="CC692" s="1">
        <v>237.92400000000001</v>
      </c>
      <c r="CD692" s="1">
        <v>263.65800000000002</v>
      </c>
      <c r="CE692" s="1">
        <v>316.09300000000002</v>
      </c>
      <c r="CF692" s="1">
        <v>257.976</v>
      </c>
      <c r="CG692" s="1">
        <v>117.699</v>
      </c>
      <c r="CH692" s="1">
        <v>101.71299999999999</v>
      </c>
      <c r="CI692" s="1">
        <v>140.203</v>
      </c>
      <c r="CJ692" s="1">
        <v>134.50299999999999</v>
      </c>
      <c r="CK692" s="1">
        <v>200.47300000000001</v>
      </c>
      <c r="CL692" s="1">
        <v>275.89400000000001</v>
      </c>
      <c r="CM692" s="1">
        <v>295.53800000000001</v>
      </c>
      <c r="CN692" s="1">
        <v>0</v>
      </c>
      <c r="CO692" s="1">
        <v>0</v>
      </c>
      <c r="CP692" s="1">
        <v>23344</v>
      </c>
      <c r="CQ692" s="1">
        <v>23344</v>
      </c>
      <c r="CR692" s="1">
        <v>2564</v>
      </c>
      <c r="CS692">
        <v>2018</v>
      </c>
      <c r="CT692">
        <v>9104.5241809672389</v>
      </c>
      <c r="CV692">
        <v>0</v>
      </c>
      <c r="CW692">
        <v>0</v>
      </c>
    </row>
    <row r="693" spans="1:101">
      <c r="A693" s="100">
        <v>59043</v>
      </c>
      <c r="B693" t="s">
        <v>108</v>
      </c>
      <c r="C693" t="s">
        <v>109</v>
      </c>
      <c r="D693" t="s">
        <v>905</v>
      </c>
      <c r="E693" t="s">
        <v>906</v>
      </c>
      <c r="F693">
        <v>58682</v>
      </c>
      <c r="G693" s="103" t="s">
        <v>137</v>
      </c>
      <c r="H693" t="s">
        <v>113</v>
      </c>
      <c r="I693" t="s">
        <v>114</v>
      </c>
      <c r="J693" t="s">
        <v>8</v>
      </c>
      <c r="K693">
        <v>22</v>
      </c>
      <c r="L693">
        <v>2</v>
      </c>
      <c r="M693" t="s">
        <v>115</v>
      </c>
      <c r="N693" t="s">
        <v>456</v>
      </c>
      <c r="O693" t="s">
        <v>457</v>
      </c>
      <c r="P693" t="s">
        <v>457</v>
      </c>
      <c r="Q693" t="s">
        <v>118</v>
      </c>
      <c r="R693" t="s">
        <v>142</v>
      </c>
      <c r="S693" t="s">
        <v>8</v>
      </c>
      <c r="T693" s="1">
        <v>0</v>
      </c>
      <c r="U693" s="1">
        <v>0</v>
      </c>
      <c r="V693" s="1">
        <v>0</v>
      </c>
      <c r="W693" s="1">
        <v>0</v>
      </c>
      <c r="X693" s="1">
        <v>0</v>
      </c>
      <c r="Y693" s="1">
        <v>0</v>
      </c>
      <c r="Z693" s="1">
        <v>0</v>
      </c>
      <c r="AA693" s="1">
        <v>0</v>
      </c>
      <c r="AB693" s="1">
        <v>0</v>
      </c>
      <c r="AC693" s="1">
        <v>0</v>
      </c>
      <c r="AD693" s="1">
        <v>0</v>
      </c>
      <c r="AE693" s="1">
        <v>0</v>
      </c>
      <c r="AF693" s="1">
        <v>0</v>
      </c>
      <c r="AG693" s="1">
        <v>0</v>
      </c>
      <c r="AH693" s="1">
        <v>0</v>
      </c>
      <c r="AI693" s="1">
        <v>0</v>
      </c>
      <c r="AJ693" s="1">
        <v>0</v>
      </c>
      <c r="AK693" s="1">
        <v>0</v>
      </c>
      <c r="AL693" s="1">
        <v>0</v>
      </c>
      <c r="AM693" s="1">
        <v>0</v>
      </c>
      <c r="AN693" s="1">
        <v>0</v>
      </c>
      <c r="AO693" s="1">
        <v>0</v>
      </c>
      <c r="AP693" s="1">
        <v>0</v>
      </c>
      <c r="AQ693" s="1">
        <v>0</v>
      </c>
      <c r="AR693" s="2">
        <v>0</v>
      </c>
      <c r="AS693" s="2">
        <v>0</v>
      </c>
      <c r="AT693" s="2">
        <v>0</v>
      </c>
      <c r="AU693" s="2">
        <v>0</v>
      </c>
      <c r="AV693" s="2">
        <v>0</v>
      </c>
      <c r="AW693" s="2">
        <v>0</v>
      </c>
      <c r="AX693" s="2">
        <v>0</v>
      </c>
      <c r="AY693" s="2">
        <v>0</v>
      </c>
      <c r="AZ693" s="2">
        <v>0</v>
      </c>
      <c r="BA693" s="2">
        <v>0</v>
      </c>
      <c r="BB693" s="2">
        <v>0</v>
      </c>
      <c r="BC693" s="2">
        <v>0</v>
      </c>
      <c r="BD693" s="1">
        <v>940</v>
      </c>
      <c r="BE693" s="1">
        <v>1524</v>
      </c>
      <c r="BF693" s="1">
        <v>2452</v>
      </c>
      <c r="BG693" s="1">
        <v>2701</v>
      </c>
      <c r="BH693" s="1">
        <v>3148</v>
      </c>
      <c r="BI693" s="1">
        <v>3185</v>
      </c>
      <c r="BJ693" s="1">
        <v>2929</v>
      </c>
      <c r="BK693" s="1">
        <v>2408</v>
      </c>
      <c r="BL693" s="1">
        <v>1674</v>
      </c>
      <c r="BM693" s="1">
        <v>1802</v>
      </c>
      <c r="BN693" s="1">
        <v>1312</v>
      </c>
      <c r="BO693" s="1">
        <v>1489</v>
      </c>
      <c r="BP693" s="1">
        <v>940</v>
      </c>
      <c r="BQ693" s="1">
        <v>1524</v>
      </c>
      <c r="BR693" s="1">
        <v>2452</v>
      </c>
      <c r="BS693" s="1">
        <v>2701</v>
      </c>
      <c r="BT693" s="1">
        <v>3148</v>
      </c>
      <c r="BU693" s="1">
        <v>3185</v>
      </c>
      <c r="BV693" s="1">
        <v>2929</v>
      </c>
      <c r="BW693" s="1">
        <v>2408</v>
      </c>
      <c r="BX693" s="1">
        <v>1674</v>
      </c>
      <c r="BY693" s="1">
        <v>1802</v>
      </c>
      <c r="BZ693" s="1">
        <v>1312</v>
      </c>
      <c r="CA693" s="1">
        <v>1489</v>
      </c>
      <c r="CB693" s="1">
        <v>103.25</v>
      </c>
      <c r="CC693" s="1">
        <v>167.351</v>
      </c>
      <c r="CD693" s="1">
        <v>269.35199999999998</v>
      </c>
      <c r="CE693" s="1">
        <v>296.64600000000002</v>
      </c>
      <c r="CF693" s="1">
        <v>345.77499999999998</v>
      </c>
      <c r="CG693" s="1">
        <v>349.83</v>
      </c>
      <c r="CH693" s="1">
        <v>321.75599999999997</v>
      </c>
      <c r="CI693" s="1">
        <v>264.517</v>
      </c>
      <c r="CJ693" s="1">
        <v>183.88300000000001</v>
      </c>
      <c r="CK693" s="1">
        <v>197.92</v>
      </c>
      <c r="CL693" s="1">
        <v>144.11199999999999</v>
      </c>
      <c r="CM693" s="1">
        <v>163.608</v>
      </c>
      <c r="CN693" s="1">
        <v>0</v>
      </c>
      <c r="CO693" s="1">
        <v>0</v>
      </c>
      <c r="CP693" s="1">
        <v>25564</v>
      </c>
      <c r="CQ693" s="1">
        <v>25564</v>
      </c>
      <c r="CR693" s="1">
        <v>2808</v>
      </c>
      <c r="CS693">
        <v>2018</v>
      </c>
      <c r="CT693">
        <v>9103.9886039886042</v>
      </c>
      <c r="CV693">
        <v>0</v>
      </c>
      <c r="CW693">
        <v>0</v>
      </c>
    </row>
    <row r="694" spans="1:101">
      <c r="A694" s="100">
        <v>59046</v>
      </c>
      <c r="B694" t="s">
        <v>108</v>
      </c>
      <c r="C694" t="s">
        <v>109</v>
      </c>
      <c r="D694" t="s">
        <v>907</v>
      </c>
      <c r="E694" t="s">
        <v>908</v>
      </c>
      <c r="F694">
        <v>58879</v>
      </c>
      <c r="G694" s="103" t="s">
        <v>112</v>
      </c>
      <c r="H694" t="s">
        <v>113</v>
      </c>
      <c r="I694" t="s">
        <v>114</v>
      </c>
      <c r="J694" t="s">
        <v>8</v>
      </c>
      <c r="K694">
        <v>22</v>
      </c>
      <c r="L694">
        <v>2</v>
      </c>
      <c r="M694" t="s">
        <v>115</v>
      </c>
      <c r="N694" t="s">
        <v>456</v>
      </c>
      <c r="O694" t="s">
        <v>457</v>
      </c>
      <c r="P694" t="s">
        <v>457</v>
      </c>
      <c r="Q694" t="s">
        <v>118</v>
      </c>
      <c r="R694" t="s">
        <v>142</v>
      </c>
      <c r="S694" t="s">
        <v>8</v>
      </c>
      <c r="T694" s="1">
        <v>0</v>
      </c>
      <c r="U694" s="1">
        <v>0</v>
      </c>
      <c r="V694" s="1">
        <v>0</v>
      </c>
      <c r="W694" s="1">
        <v>0</v>
      </c>
      <c r="X694" s="1">
        <v>0</v>
      </c>
      <c r="Y694" s="1">
        <v>0</v>
      </c>
      <c r="Z694" s="1">
        <v>0</v>
      </c>
      <c r="AA694" s="1">
        <v>0</v>
      </c>
      <c r="AB694" s="1">
        <v>0</v>
      </c>
      <c r="AC694" s="1">
        <v>0</v>
      </c>
      <c r="AD694" s="1">
        <v>0</v>
      </c>
      <c r="AE694" s="1">
        <v>0</v>
      </c>
      <c r="AF694" s="1">
        <v>0</v>
      </c>
      <c r="AG694" s="1">
        <v>0</v>
      </c>
      <c r="AH694" s="1">
        <v>0</v>
      </c>
      <c r="AI694" s="1">
        <v>0</v>
      </c>
      <c r="AJ694" s="1">
        <v>0</v>
      </c>
      <c r="AK694" s="1">
        <v>0</v>
      </c>
      <c r="AL694" s="1">
        <v>0</v>
      </c>
      <c r="AM694" s="1">
        <v>0</v>
      </c>
      <c r="AN694" s="1">
        <v>0</v>
      </c>
      <c r="AO694" s="1">
        <v>0</v>
      </c>
      <c r="AP694" s="1">
        <v>0</v>
      </c>
      <c r="AQ694" s="1">
        <v>0</v>
      </c>
      <c r="AR694" s="2">
        <v>0</v>
      </c>
      <c r="AS694" s="2">
        <v>0</v>
      </c>
      <c r="AT694" s="2">
        <v>0</v>
      </c>
      <c r="AU694" s="2">
        <v>0</v>
      </c>
      <c r="AV694" s="2">
        <v>0</v>
      </c>
      <c r="AW694" s="2">
        <v>0</v>
      </c>
      <c r="AX694" s="2">
        <v>0</v>
      </c>
      <c r="AY694" s="2">
        <v>0</v>
      </c>
      <c r="AZ694" s="2">
        <v>0</v>
      </c>
      <c r="BA694" s="2">
        <v>0</v>
      </c>
      <c r="BB694" s="2">
        <v>0</v>
      </c>
      <c r="BC694" s="2">
        <v>0</v>
      </c>
      <c r="BD694" s="1">
        <v>1721</v>
      </c>
      <c r="BE694" s="1">
        <v>1885</v>
      </c>
      <c r="BF694" s="1">
        <v>3037</v>
      </c>
      <c r="BG694" s="1">
        <v>3390</v>
      </c>
      <c r="BH694" s="1">
        <v>4272</v>
      </c>
      <c r="BI694" s="1">
        <v>4165</v>
      </c>
      <c r="BJ694" s="1">
        <v>4894</v>
      </c>
      <c r="BK694" s="1">
        <v>3956</v>
      </c>
      <c r="BL694" s="1">
        <v>2447</v>
      </c>
      <c r="BM694" s="1">
        <v>2347</v>
      </c>
      <c r="BN694" s="1">
        <v>1402</v>
      </c>
      <c r="BO694" s="1">
        <v>1944</v>
      </c>
      <c r="BP694" s="1">
        <v>1721</v>
      </c>
      <c r="BQ694" s="1">
        <v>1885</v>
      </c>
      <c r="BR694" s="1">
        <v>3037</v>
      </c>
      <c r="BS694" s="1">
        <v>3390</v>
      </c>
      <c r="BT694" s="1">
        <v>4272</v>
      </c>
      <c r="BU694" s="1">
        <v>4165</v>
      </c>
      <c r="BV694" s="1">
        <v>4894</v>
      </c>
      <c r="BW694" s="1">
        <v>3956</v>
      </c>
      <c r="BX694" s="1">
        <v>2447</v>
      </c>
      <c r="BY694" s="1">
        <v>2347</v>
      </c>
      <c r="BZ694" s="1">
        <v>1402</v>
      </c>
      <c r="CA694" s="1">
        <v>1944</v>
      </c>
      <c r="CB694" s="1">
        <v>189.08</v>
      </c>
      <c r="CC694" s="1">
        <v>207.00200000000001</v>
      </c>
      <c r="CD694" s="1">
        <v>333.54399999999998</v>
      </c>
      <c r="CE694" s="1">
        <v>372.31099999999998</v>
      </c>
      <c r="CF694" s="1">
        <v>469.22899999999998</v>
      </c>
      <c r="CG694" s="1">
        <v>457.52499999999998</v>
      </c>
      <c r="CH694" s="1">
        <v>537.62</v>
      </c>
      <c r="CI694" s="1">
        <v>434.48500000000001</v>
      </c>
      <c r="CJ694" s="1">
        <v>268.81</v>
      </c>
      <c r="CK694" s="1">
        <v>257.83800000000002</v>
      </c>
      <c r="CL694" s="1">
        <v>153.971</v>
      </c>
      <c r="CM694" s="1">
        <v>213.58500000000001</v>
      </c>
      <c r="CN694" s="1">
        <v>0</v>
      </c>
      <c r="CO694" s="1">
        <v>0</v>
      </c>
      <c r="CP694" s="1">
        <v>35460</v>
      </c>
      <c r="CQ694" s="1">
        <v>35460</v>
      </c>
      <c r="CR694" s="1">
        <v>3895</v>
      </c>
      <c r="CS694">
        <v>2018</v>
      </c>
      <c r="CT694">
        <v>9103.9794608472403</v>
      </c>
      <c r="CV694">
        <v>0</v>
      </c>
      <c r="CW694">
        <v>0</v>
      </c>
    </row>
    <row r="695" spans="1:101">
      <c r="A695" s="100">
        <v>59049</v>
      </c>
      <c r="B695" t="s">
        <v>108</v>
      </c>
      <c r="C695" t="s">
        <v>109</v>
      </c>
      <c r="D695" t="s">
        <v>909</v>
      </c>
      <c r="E695" t="s">
        <v>910</v>
      </c>
      <c r="F695">
        <v>58883</v>
      </c>
      <c r="G695" s="103" t="s">
        <v>273</v>
      </c>
      <c r="H695" t="s">
        <v>113</v>
      </c>
      <c r="I695" t="s">
        <v>114</v>
      </c>
      <c r="J695" t="s">
        <v>8</v>
      </c>
      <c r="K695">
        <v>22</v>
      </c>
      <c r="L695">
        <v>2</v>
      </c>
      <c r="M695" t="s">
        <v>115</v>
      </c>
      <c r="N695" t="s">
        <v>456</v>
      </c>
      <c r="O695" t="s">
        <v>457</v>
      </c>
      <c r="P695" t="s">
        <v>457</v>
      </c>
      <c r="Q695" t="s">
        <v>118</v>
      </c>
      <c r="R695" t="s">
        <v>142</v>
      </c>
      <c r="S695" t="s">
        <v>8</v>
      </c>
      <c r="T695" s="1">
        <v>0</v>
      </c>
      <c r="U695" s="1">
        <v>0</v>
      </c>
      <c r="V695" s="1">
        <v>0</v>
      </c>
      <c r="W695" s="1">
        <v>0</v>
      </c>
      <c r="X695" s="1">
        <v>0</v>
      </c>
      <c r="Y695" s="1">
        <v>0</v>
      </c>
      <c r="Z695" s="1">
        <v>0</v>
      </c>
      <c r="AA695" s="1">
        <v>0</v>
      </c>
      <c r="AB695" s="1">
        <v>0</v>
      </c>
      <c r="AC695" s="1">
        <v>0</v>
      </c>
      <c r="AD695" s="1">
        <v>0</v>
      </c>
      <c r="AE695" s="1">
        <v>0</v>
      </c>
      <c r="AF695" s="1">
        <v>0</v>
      </c>
      <c r="AG695" s="1">
        <v>0</v>
      </c>
      <c r="AH695" s="1">
        <v>0</v>
      </c>
      <c r="AI695" s="1">
        <v>0</v>
      </c>
      <c r="AJ695" s="1">
        <v>0</v>
      </c>
      <c r="AK695" s="1">
        <v>0</v>
      </c>
      <c r="AL695" s="1">
        <v>0</v>
      </c>
      <c r="AM695" s="1">
        <v>0</v>
      </c>
      <c r="AN695" s="1">
        <v>0</v>
      </c>
      <c r="AO695" s="1">
        <v>0</v>
      </c>
      <c r="AP695" s="1">
        <v>0</v>
      </c>
      <c r="AQ695" s="1">
        <v>0</v>
      </c>
      <c r="AR695" s="2">
        <v>0</v>
      </c>
      <c r="AS695" s="2">
        <v>0</v>
      </c>
      <c r="AT695" s="2">
        <v>0</v>
      </c>
      <c r="AU695" s="2">
        <v>0</v>
      </c>
      <c r="AV695" s="2">
        <v>0</v>
      </c>
      <c r="AW695" s="2">
        <v>0</v>
      </c>
      <c r="AX695" s="2">
        <v>0</v>
      </c>
      <c r="AY695" s="2">
        <v>0</v>
      </c>
      <c r="AZ695" s="2">
        <v>0</v>
      </c>
      <c r="BA695" s="2">
        <v>0</v>
      </c>
      <c r="BB695" s="2">
        <v>0</v>
      </c>
      <c r="BC695" s="2">
        <v>0</v>
      </c>
      <c r="BD695" s="1">
        <v>1172</v>
      </c>
      <c r="BE695" s="1">
        <v>1899</v>
      </c>
      <c r="BF695" s="1">
        <v>3056</v>
      </c>
      <c r="BG695" s="1">
        <v>3366</v>
      </c>
      <c r="BH695" s="1">
        <v>3924</v>
      </c>
      <c r="BI695" s="1">
        <v>3970</v>
      </c>
      <c r="BJ695" s="1">
        <v>3651</v>
      </c>
      <c r="BK695" s="1">
        <v>3002</v>
      </c>
      <c r="BL695" s="1">
        <v>2087</v>
      </c>
      <c r="BM695" s="1">
        <v>2246</v>
      </c>
      <c r="BN695" s="1">
        <v>1635</v>
      </c>
      <c r="BO695" s="1">
        <v>1857</v>
      </c>
      <c r="BP695" s="1">
        <v>1172</v>
      </c>
      <c r="BQ695" s="1">
        <v>1899</v>
      </c>
      <c r="BR695" s="1">
        <v>3056</v>
      </c>
      <c r="BS695" s="1">
        <v>3366</v>
      </c>
      <c r="BT695" s="1">
        <v>3924</v>
      </c>
      <c r="BU695" s="1">
        <v>3970</v>
      </c>
      <c r="BV695" s="1">
        <v>3651</v>
      </c>
      <c r="BW695" s="1">
        <v>3002</v>
      </c>
      <c r="BX695" s="1">
        <v>2087</v>
      </c>
      <c r="BY695" s="1">
        <v>2246</v>
      </c>
      <c r="BZ695" s="1">
        <v>1635</v>
      </c>
      <c r="CA695" s="1">
        <v>1857</v>
      </c>
      <c r="CB695" s="1">
        <v>128.69200000000001</v>
      </c>
      <c r="CC695" s="1">
        <v>208.59299999999999</v>
      </c>
      <c r="CD695" s="1">
        <v>335.73099999999999</v>
      </c>
      <c r="CE695" s="1">
        <v>369.75099999999998</v>
      </c>
      <c r="CF695" s="1">
        <v>430.988</v>
      </c>
      <c r="CG695" s="1">
        <v>436.04199999999997</v>
      </c>
      <c r="CH695" s="1">
        <v>401.05</v>
      </c>
      <c r="CI695" s="1">
        <v>329.70499999999998</v>
      </c>
      <c r="CJ695" s="1">
        <v>229.19900000000001</v>
      </c>
      <c r="CK695" s="1">
        <v>246.69499999999999</v>
      </c>
      <c r="CL695" s="1">
        <v>179.62700000000001</v>
      </c>
      <c r="CM695" s="1">
        <v>203.92699999999999</v>
      </c>
      <c r="CN695" s="1">
        <v>0</v>
      </c>
      <c r="CO695" s="1">
        <v>0</v>
      </c>
      <c r="CP695" s="1">
        <v>31865</v>
      </c>
      <c r="CQ695" s="1">
        <v>31865</v>
      </c>
      <c r="CR695" s="1">
        <v>3500</v>
      </c>
      <c r="CS695">
        <v>2018</v>
      </c>
      <c r="CT695">
        <v>9104.2857142857138</v>
      </c>
      <c r="CV695">
        <v>0</v>
      </c>
      <c r="CW695">
        <v>0</v>
      </c>
    </row>
    <row r="696" spans="1:101">
      <c r="A696" s="100">
        <v>59060</v>
      </c>
      <c r="B696" t="s">
        <v>108</v>
      </c>
      <c r="C696" t="s">
        <v>109</v>
      </c>
      <c r="D696" t="s">
        <v>911</v>
      </c>
      <c r="E696" t="s">
        <v>912</v>
      </c>
      <c r="F696">
        <v>58888</v>
      </c>
      <c r="G696" s="103" t="s">
        <v>112</v>
      </c>
      <c r="H696" t="s">
        <v>113</v>
      </c>
      <c r="I696" t="s">
        <v>114</v>
      </c>
      <c r="J696" t="s">
        <v>8</v>
      </c>
      <c r="K696">
        <v>22</v>
      </c>
      <c r="L696">
        <v>2</v>
      </c>
      <c r="M696" t="s">
        <v>115</v>
      </c>
      <c r="N696" t="s">
        <v>456</v>
      </c>
      <c r="O696" t="s">
        <v>457</v>
      </c>
      <c r="P696" t="s">
        <v>457</v>
      </c>
      <c r="Q696" t="s">
        <v>118</v>
      </c>
      <c r="R696" t="s">
        <v>142</v>
      </c>
      <c r="S696" t="s">
        <v>8</v>
      </c>
      <c r="T696" s="1">
        <v>0</v>
      </c>
      <c r="U696" s="1">
        <v>0</v>
      </c>
      <c r="V696" s="1">
        <v>0</v>
      </c>
      <c r="W696" s="1">
        <v>0</v>
      </c>
      <c r="X696" s="1">
        <v>0</v>
      </c>
      <c r="Y696" s="1">
        <v>0</v>
      </c>
      <c r="Z696" s="1">
        <v>0</v>
      </c>
      <c r="AA696" s="1">
        <v>0</v>
      </c>
      <c r="AB696" s="1">
        <v>0</v>
      </c>
      <c r="AC696" s="1">
        <v>0</v>
      </c>
      <c r="AD696" s="1">
        <v>0</v>
      </c>
      <c r="AE696" s="1">
        <v>0</v>
      </c>
      <c r="AF696" s="1">
        <v>0</v>
      </c>
      <c r="AG696" s="1">
        <v>0</v>
      </c>
      <c r="AH696" s="1">
        <v>0</v>
      </c>
      <c r="AI696" s="1">
        <v>0</v>
      </c>
      <c r="AJ696" s="1">
        <v>0</v>
      </c>
      <c r="AK696" s="1">
        <v>0</v>
      </c>
      <c r="AL696" s="1">
        <v>0</v>
      </c>
      <c r="AM696" s="1">
        <v>0</v>
      </c>
      <c r="AN696" s="1">
        <v>0</v>
      </c>
      <c r="AO696" s="1">
        <v>0</v>
      </c>
      <c r="AP696" s="1">
        <v>0</v>
      </c>
      <c r="AQ696" s="1">
        <v>0</v>
      </c>
      <c r="AR696" s="2">
        <v>0</v>
      </c>
      <c r="AS696" s="2">
        <v>0</v>
      </c>
      <c r="AT696" s="2">
        <v>0</v>
      </c>
      <c r="AU696" s="2">
        <v>0</v>
      </c>
      <c r="AV696" s="2">
        <v>0</v>
      </c>
      <c r="AW696" s="2">
        <v>0</v>
      </c>
      <c r="AX696" s="2">
        <v>0</v>
      </c>
      <c r="AY696" s="2">
        <v>0</v>
      </c>
      <c r="AZ696" s="2">
        <v>0</v>
      </c>
      <c r="BA696" s="2">
        <v>0</v>
      </c>
      <c r="BB696" s="2">
        <v>0</v>
      </c>
      <c r="BC696" s="2">
        <v>0</v>
      </c>
      <c r="BD696" s="1">
        <v>239</v>
      </c>
      <c r="BE696" s="1">
        <v>261</v>
      </c>
      <c r="BF696" s="1">
        <v>421</v>
      </c>
      <c r="BG696" s="1">
        <v>470</v>
      </c>
      <c r="BH696" s="1">
        <v>592</v>
      </c>
      <c r="BI696" s="1">
        <v>577</v>
      </c>
      <c r="BJ696" s="1">
        <v>679</v>
      </c>
      <c r="BK696" s="1">
        <v>548</v>
      </c>
      <c r="BL696" s="1">
        <v>339</v>
      </c>
      <c r="BM696" s="1">
        <v>325</v>
      </c>
      <c r="BN696" s="1">
        <v>194</v>
      </c>
      <c r="BO696" s="1">
        <v>270</v>
      </c>
      <c r="BP696" s="1">
        <v>239</v>
      </c>
      <c r="BQ696" s="1">
        <v>261</v>
      </c>
      <c r="BR696" s="1">
        <v>421</v>
      </c>
      <c r="BS696" s="1">
        <v>470</v>
      </c>
      <c r="BT696" s="1">
        <v>592</v>
      </c>
      <c r="BU696" s="1">
        <v>577</v>
      </c>
      <c r="BV696" s="1">
        <v>679</v>
      </c>
      <c r="BW696" s="1">
        <v>548</v>
      </c>
      <c r="BX696" s="1">
        <v>339</v>
      </c>
      <c r="BY696" s="1">
        <v>325</v>
      </c>
      <c r="BZ696" s="1">
        <v>194</v>
      </c>
      <c r="CA696" s="1">
        <v>270</v>
      </c>
      <c r="CB696" s="1">
        <v>26.213999999999999</v>
      </c>
      <c r="CC696" s="1">
        <v>28.699000000000002</v>
      </c>
      <c r="CD696" s="1">
        <v>46.241999999999997</v>
      </c>
      <c r="CE696" s="1">
        <v>51.616999999999997</v>
      </c>
      <c r="CF696" s="1">
        <v>65.054000000000002</v>
      </c>
      <c r="CG696" s="1">
        <v>63.430999999999997</v>
      </c>
      <c r="CH696" s="1">
        <v>74.534999999999997</v>
      </c>
      <c r="CI696" s="1">
        <v>60.237000000000002</v>
      </c>
      <c r="CJ696" s="1">
        <v>37.268000000000001</v>
      </c>
      <c r="CK696" s="1">
        <v>35.746000000000002</v>
      </c>
      <c r="CL696" s="1">
        <v>21.346</v>
      </c>
      <c r="CM696" s="1">
        <v>29.611000000000001</v>
      </c>
      <c r="CN696" s="1">
        <v>0</v>
      </c>
      <c r="CO696" s="1">
        <v>0</v>
      </c>
      <c r="CP696" s="1">
        <v>4915</v>
      </c>
      <c r="CQ696" s="1">
        <v>4915</v>
      </c>
      <c r="CR696" s="1">
        <v>540</v>
      </c>
      <c r="CS696">
        <v>2018</v>
      </c>
      <c r="CT696">
        <v>9101.8518518518522</v>
      </c>
      <c r="CV696">
        <v>0</v>
      </c>
      <c r="CW696">
        <v>0</v>
      </c>
    </row>
    <row r="697" spans="1:101">
      <c r="A697" s="100">
        <v>59070</v>
      </c>
      <c r="B697" t="s">
        <v>108</v>
      </c>
      <c r="C697" t="s">
        <v>109</v>
      </c>
      <c r="D697" t="s">
        <v>913</v>
      </c>
      <c r="E697" t="s">
        <v>914</v>
      </c>
      <c r="F697">
        <v>58891</v>
      </c>
      <c r="G697" s="103" t="s">
        <v>189</v>
      </c>
      <c r="H697" t="s">
        <v>113</v>
      </c>
      <c r="I697" t="s">
        <v>114</v>
      </c>
      <c r="J697" t="s">
        <v>8</v>
      </c>
      <c r="K697">
        <v>22</v>
      </c>
      <c r="L697">
        <v>2</v>
      </c>
      <c r="M697" t="s">
        <v>115</v>
      </c>
      <c r="N697" t="s">
        <v>439</v>
      </c>
      <c r="O697" t="s">
        <v>440</v>
      </c>
      <c r="P697" t="s">
        <v>440</v>
      </c>
      <c r="Q697" t="s">
        <v>118</v>
      </c>
      <c r="R697" t="s">
        <v>142</v>
      </c>
      <c r="S697" t="s">
        <v>8</v>
      </c>
      <c r="T697" s="1">
        <v>0</v>
      </c>
      <c r="U697" s="1">
        <v>0</v>
      </c>
      <c r="V697" s="1">
        <v>0</v>
      </c>
      <c r="W697" s="1">
        <v>0</v>
      </c>
      <c r="X697" s="1">
        <v>0</v>
      </c>
      <c r="Y697" s="1">
        <v>0</v>
      </c>
      <c r="Z697" s="1">
        <v>0</v>
      </c>
      <c r="AA697" s="1">
        <v>0</v>
      </c>
      <c r="AB697" s="1">
        <v>0</v>
      </c>
      <c r="AC697" s="1">
        <v>0</v>
      </c>
      <c r="AD697" s="1">
        <v>0</v>
      </c>
      <c r="AE697" s="1">
        <v>0</v>
      </c>
      <c r="AF697" s="1">
        <v>0</v>
      </c>
      <c r="AG697" s="1">
        <v>0</v>
      </c>
      <c r="AH697" s="1">
        <v>0</v>
      </c>
      <c r="AI697" s="1">
        <v>0</v>
      </c>
      <c r="AJ697" s="1">
        <v>0</v>
      </c>
      <c r="AK697" s="1">
        <v>0</v>
      </c>
      <c r="AL697" s="1">
        <v>0</v>
      </c>
      <c r="AM697" s="1">
        <v>0</v>
      </c>
      <c r="AN697" s="1">
        <v>0</v>
      </c>
      <c r="AO697" s="1">
        <v>0</v>
      </c>
      <c r="AP697" s="1">
        <v>0</v>
      </c>
      <c r="AQ697" s="1">
        <v>0</v>
      </c>
      <c r="AR697" s="2">
        <v>0</v>
      </c>
      <c r="AS697" s="2">
        <v>0</v>
      </c>
      <c r="AT697" s="2">
        <v>0</v>
      </c>
      <c r="AU697" s="2">
        <v>0</v>
      </c>
      <c r="AV697" s="2">
        <v>0</v>
      </c>
      <c r="AW697" s="2">
        <v>0</v>
      </c>
      <c r="AX697" s="2">
        <v>0</v>
      </c>
      <c r="AY697" s="2">
        <v>0</v>
      </c>
      <c r="AZ697" s="2">
        <v>0</v>
      </c>
      <c r="BA697" s="2">
        <v>0</v>
      </c>
      <c r="BB697" s="2">
        <v>0</v>
      </c>
      <c r="BC697" s="2">
        <v>0</v>
      </c>
      <c r="BD697" s="1">
        <v>26281</v>
      </c>
      <c r="BE697" s="1">
        <v>21709</v>
      </c>
      <c r="BF697" s="1">
        <v>26738</v>
      </c>
      <c r="BG697" s="1">
        <v>18907</v>
      </c>
      <c r="BH697" s="1">
        <v>17002</v>
      </c>
      <c r="BI697" s="1">
        <v>14601</v>
      </c>
      <c r="BJ697" s="1">
        <v>12312</v>
      </c>
      <c r="BK697" s="1">
        <v>10277</v>
      </c>
      <c r="BL697" s="1">
        <v>13166</v>
      </c>
      <c r="BM697" s="1">
        <v>24205</v>
      </c>
      <c r="BN697" s="1">
        <v>23219</v>
      </c>
      <c r="BO697" s="1">
        <v>24164</v>
      </c>
      <c r="BP697" s="1">
        <v>26281</v>
      </c>
      <c r="BQ697" s="1">
        <v>21709</v>
      </c>
      <c r="BR697" s="1">
        <v>26738</v>
      </c>
      <c r="BS697" s="1">
        <v>18907</v>
      </c>
      <c r="BT697" s="1">
        <v>17002</v>
      </c>
      <c r="BU697" s="1">
        <v>14601</v>
      </c>
      <c r="BV697" s="1">
        <v>12312</v>
      </c>
      <c r="BW697" s="1">
        <v>10277</v>
      </c>
      <c r="BX697" s="1">
        <v>13166</v>
      </c>
      <c r="BY697" s="1">
        <v>24205</v>
      </c>
      <c r="BZ697" s="1">
        <v>23219</v>
      </c>
      <c r="CA697" s="1">
        <v>24164</v>
      </c>
      <c r="CB697" s="1">
        <v>2886.7339999999999</v>
      </c>
      <c r="CC697" s="1">
        <v>2384.5140000000001</v>
      </c>
      <c r="CD697" s="1">
        <v>2936.92</v>
      </c>
      <c r="CE697" s="1">
        <v>2076.8020000000001</v>
      </c>
      <c r="CF697" s="1">
        <v>1867.508</v>
      </c>
      <c r="CG697" s="1">
        <v>1603.8320000000001</v>
      </c>
      <c r="CH697" s="1">
        <v>1352.384</v>
      </c>
      <c r="CI697" s="1">
        <v>1128.8389999999999</v>
      </c>
      <c r="CJ697" s="1">
        <v>1446.1849999999999</v>
      </c>
      <c r="CK697" s="1">
        <v>2658.6790000000001</v>
      </c>
      <c r="CL697" s="1">
        <v>2550.37</v>
      </c>
      <c r="CM697" s="1">
        <v>2654.2330000000002</v>
      </c>
      <c r="CN697" s="1">
        <v>0</v>
      </c>
      <c r="CO697" s="1">
        <v>0</v>
      </c>
      <c r="CP697" s="1">
        <v>232581</v>
      </c>
      <c r="CQ697" s="1">
        <v>232581</v>
      </c>
      <c r="CR697" s="1">
        <v>25547</v>
      </c>
      <c r="CS697">
        <v>2018</v>
      </c>
      <c r="CT697">
        <v>9104.0435276157677</v>
      </c>
      <c r="CV697">
        <v>0</v>
      </c>
      <c r="CW697">
        <v>0</v>
      </c>
    </row>
    <row r="698" spans="1:101">
      <c r="A698" s="100">
        <v>59075</v>
      </c>
      <c r="B698" t="s">
        <v>108</v>
      </c>
      <c r="C698" t="s">
        <v>109</v>
      </c>
      <c r="D698" t="s">
        <v>915</v>
      </c>
      <c r="E698" t="s">
        <v>916</v>
      </c>
      <c r="F698">
        <v>58894</v>
      </c>
      <c r="G698" s="103" t="s">
        <v>112</v>
      </c>
      <c r="H698" t="s">
        <v>113</v>
      </c>
      <c r="I698" t="s">
        <v>114</v>
      </c>
      <c r="J698" t="s">
        <v>8</v>
      </c>
      <c r="K698">
        <v>22</v>
      </c>
      <c r="L698">
        <v>2</v>
      </c>
      <c r="M698" t="s">
        <v>115</v>
      </c>
      <c r="N698" t="s">
        <v>456</v>
      </c>
      <c r="O698" t="s">
        <v>457</v>
      </c>
      <c r="P698" t="s">
        <v>457</v>
      </c>
      <c r="Q698" t="s">
        <v>118</v>
      </c>
      <c r="R698" t="s">
        <v>142</v>
      </c>
      <c r="S698" t="s">
        <v>8</v>
      </c>
      <c r="T698" s="1">
        <v>0</v>
      </c>
      <c r="U698" s="1">
        <v>0</v>
      </c>
      <c r="V698" s="1">
        <v>0</v>
      </c>
      <c r="W698" s="1">
        <v>0</v>
      </c>
      <c r="X698" s="1">
        <v>0</v>
      </c>
      <c r="Y698" s="1">
        <v>0</v>
      </c>
      <c r="Z698" s="1">
        <v>0</v>
      </c>
      <c r="AA698" s="1">
        <v>0</v>
      </c>
      <c r="AB698" s="1">
        <v>0</v>
      </c>
      <c r="AC698" s="1">
        <v>0</v>
      </c>
      <c r="AD698" s="1">
        <v>0</v>
      </c>
      <c r="AE698" s="1">
        <v>0</v>
      </c>
      <c r="AF698" s="1">
        <v>0</v>
      </c>
      <c r="AG698" s="1">
        <v>0</v>
      </c>
      <c r="AH698" s="1">
        <v>0</v>
      </c>
      <c r="AI698" s="1">
        <v>0</v>
      </c>
      <c r="AJ698" s="1">
        <v>0</v>
      </c>
      <c r="AK698" s="1">
        <v>0</v>
      </c>
      <c r="AL698" s="1">
        <v>0</v>
      </c>
      <c r="AM698" s="1">
        <v>0</v>
      </c>
      <c r="AN698" s="1">
        <v>0</v>
      </c>
      <c r="AO698" s="1">
        <v>0</v>
      </c>
      <c r="AP698" s="1">
        <v>0</v>
      </c>
      <c r="AQ698" s="1">
        <v>0</v>
      </c>
      <c r="AR698" s="2">
        <v>0</v>
      </c>
      <c r="AS698" s="2">
        <v>0</v>
      </c>
      <c r="AT698" s="2">
        <v>0</v>
      </c>
      <c r="AU698" s="2">
        <v>0</v>
      </c>
      <c r="AV698" s="2">
        <v>0</v>
      </c>
      <c r="AW698" s="2">
        <v>0</v>
      </c>
      <c r="AX698" s="2">
        <v>0</v>
      </c>
      <c r="AY698" s="2">
        <v>0</v>
      </c>
      <c r="AZ698" s="2">
        <v>0</v>
      </c>
      <c r="BA698" s="2">
        <v>0</v>
      </c>
      <c r="BB698" s="2">
        <v>0</v>
      </c>
      <c r="BC698" s="2">
        <v>0</v>
      </c>
      <c r="BD698" s="1">
        <v>558</v>
      </c>
      <c r="BE698" s="1">
        <v>611</v>
      </c>
      <c r="BF698" s="1">
        <v>985</v>
      </c>
      <c r="BG698" s="1">
        <v>1099</v>
      </c>
      <c r="BH698" s="1">
        <v>1385</v>
      </c>
      <c r="BI698" s="1">
        <v>1351</v>
      </c>
      <c r="BJ698" s="1">
        <v>1587</v>
      </c>
      <c r="BK698" s="1">
        <v>1283</v>
      </c>
      <c r="BL698" s="1">
        <v>794</v>
      </c>
      <c r="BM698" s="1">
        <v>761</v>
      </c>
      <c r="BN698" s="1">
        <v>455</v>
      </c>
      <c r="BO698" s="1">
        <v>631</v>
      </c>
      <c r="BP698" s="1">
        <v>558</v>
      </c>
      <c r="BQ698" s="1">
        <v>611</v>
      </c>
      <c r="BR698" s="1">
        <v>985</v>
      </c>
      <c r="BS698" s="1">
        <v>1099</v>
      </c>
      <c r="BT698" s="1">
        <v>1385</v>
      </c>
      <c r="BU698" s="1">
        <v>1351</v>
      </c>
      <c r="BV698" s="1">
        <v>1587</v>
      </c>
      <c r="BW698" s="1">
        <v>1283</v>
      </c>
      <c r="BX698" s="1">
        <v>794</v>
      </c>
      <c r="BY698" s="1">
        <v>761</v>
      </c>
      <c r="BZ698" s="1">
        <v>455</v>
      </c>
      <c r="CA698" s="1">
        <v>631</v>
      </c>
      <c r="CB698" s="1">
        <v>61.311999999999998</v>
      </c>
      <c r="CC698" s="1">
        <v>67.123000000000005</v>
      </c>
      <c r="CD698" s="1">
        <v>108.155</v>
      </c>
      <c r="CE698" s="1">
        <v>120.726</v>
      </c>
      <c r="CF698" s="1">
        <v>152.15299999999999</v>
      </c>
      <c r="CG698" s="1">
        <v>148.358</v>
      </c>
      <c r="CH698" s="1">
        <v>174.33</v>
      </c>
      <c r="CI698" s="1">
        <v>140.887</v>
      </c>
      <c r="CJ698" s="1">
        <v>87.165000000000006</v>
      </c>
      <c r="CK698" s="1">
        <v>83.606999999999999</v>
      </c>
      <c r="CL698" s="1">
        <v>49.927</v>
      </c>
      <c r="CM698" s="1">
        <v>69.257000000000005</v>
      </c>
      <c r="CN698" s="1">
        <v>0</v>
      </c>
      <c r="CO698" s="1">
        <v>0</v>
      </c>
      <c r="CP698" s="1">
        <v>11500</v>
      </c>
      <c r="CQ698" s="1">
        <v>11500</v>
      </c>
      <c r="CR698" s="1">
        <v>1263</v>
      </c>
      <c r="CS698">
        <v>2018</v>
      </c>
      <c r="CT698">
        <v>9105.3048297703881</v>
      </c>
      <c r="CV698">
        <v>0</v>
      </c>
      <c r="CW698">
        <v>0</v>
      </c>
    </row>
    <row r="699" spans="1:101">
      <c r="A699" s="100">
        <v>59077</v>
      </c>
      <c r="B699" t="s">
        <v>108</v>
      </c>
      <c r="C699" t="s">
        <v>109</v>
      </c>
      <c r="D699" t="s">
        <v>917</v>
      </c>
      <c r="E699" t="s">
        <v>916</v>
      </c>
      <c r="F699">
        <v>58894</v>
      </c>
      <c r="G699" s="103" t="s">
        <v>112</v>
      </c>
      <c r="H699" t="s">
        <v>113</v>
      </c>
      <c r="I699" t="s">
        <v>114</v>
      </c>
      <c r="J699" t="s">
        <v>8</v>
      </c>
      <c r="K699">
        <v>22</v>
      </c>
      <c r="L699">
        <v>2</v>
      </c>
      <c r="M699" t="s">
        <v>115</v>
      </c>
      <c r="N699" t="s">
        <v>456</v>
      </c>
      <c r="O699" t="s">
        <v>457</v>
      </c>
      <c r="P699" t="s">
        <v>457</v>
      </c>
      <c r="Q699" t="s">
        <v>118</v>
      </c>
      <c r="R699" t="s">
        <v>142</v>
      </c>
      <c r="S699" t="s">
        <v>8</v>
      </c>
      <c r="T699" s="1">
        <v>0</v>
      </c>
      <c r="U699" s="1">
        <v>0</v>
      </c>
      <c r="V699" s="1">
        <v>0</v>
      </c>
      <c r="W699" s="1">
        <v>0</v>
      </c>
      <c r="X699" s="1">
        <v>0</v>
      </c>
      <c r="Y699" s="1">
        <v>0</v>
      </c>
      <c r="Z699" s="1">
        <v>0</v>
      </c>
      <c r="AA699" s="1">
        <v>0</v>
      </c>
      <c r="AB699" s="1">
        <v>0</v>
      </c>
      <c r="AC699" s="1">
        <v>0</v>
      </c>
      <c r="AD699" s="1">
        <v>0</v>
      </c>
      <c r="AE699" s="1">
        <v>0</v>
      </c>
      <c r="AF699" s="1">
        <v>0</v>
      </c>
      <c r="AG699" s="1">
        <v>0</v>
      </c>
      <c r="AH699" s="1">
        <v>0</v>
      </c>
      <c r="AI699" s="1">
        <v>0</v>
      </c>
      <c r="AJ699" s="1">
        <v>0</v>
      </c>
      <c r="AK699" s="1">
        <v>0</v>
      </c>
      <c r="AL699" s="1">
        <v>0</v>
      </c>
      <c r="AM699" s="1">
        <v>0</v>
      </c>
      <c r="AN699" s="1">
        <v>0</v>
      </c>
      <c r="AO699" s="1">
        <v>0</v>
      </c>
      <c r="AP699" s="1">
        <v>0</v>
      </c>
      <c r="AQ699" s="1">
        <v>0</v>
      </c>
      <c r="AR699" s="2">
        <v>0</v>
      </c>
      <c r="AS699" s="2">
        <v>0</v>
      </c>
      <c r="AT699" s="2">
        <v>0</v>
      </c>
      <c r="AU699" s="2">
        <v>0</v>
      </c>
      <c r="AV699" s="2">
        <v>0</v>
      </c>
      <c r="AW699" s="2">
        <v>0</v>
      </c>
      <c r="AX699" s="2">
        <v>0</v>
      </c>
      <c r="AY699" s="2">
        <v>0</v>
      </c>
      <c r="AZ699" s="2">
        <v>0</v>
      </c>
      <c r="BA699" s="2">
        <v>0</v>
      </c>
      <c r="BB699" s="2">
        <v>0</v>
      </c>
      <c r="BC699" s="2">
        <v>0</v>
      </c>
      <c r="BD699" s="1">
        <v>753</v>
      </c>
      <c r="BE699" s="1">
        <v>824</v>
      </c>
      <c r="BF699" s="1">
        <v>1328</v>
      </c>
      <c r="BG699" s="1">
        <v>1482</v>
      </c>
      <c r="BH699" s="1">
        <v>1868</v>
      </c>
      <c r="BI699" s="1">
        <v>1821</v>
      </c>
      <c r="BJ699" s="1">
        <v>2140</v>
      </c>
      <c r="BK699" s="1">
        <v>1729</v>
      </c>
      <c r="BL699" s="1">
        <v>1070</v>
      </c>
      <c r="BM699" s="1">
        <v>1026</v>
      </c>
      <c r="BN699" s="1">
        <v>613</v>
      </c>
      <c r="BO699" s="1">
        <v>850</v>
      </c>
      <c r="BP699" s="1">
        <v>753</v>
      </c>
      <c r="BQ699" s="1">
        <v>824</v>
      </c>
      <c r="BR699" s="1">
        <v>1328</v>
      </c>
      <c r="BS699" s="1">
        <v>1482</v>
      </c>
      <c r="BT699" s="1">
        <v>1868</v>
      </c>
      <c r="BU699" s="1">
        <v>1821</v>
      </c>
      <c r="BV699" s="1">
        <v>2140</v>
      </c>
      <c r="BW699" s="1">
        <v>1729</v>
      </c>
      <c r="BX699" s="1">
        <v>1070</v>
      </c>
      <c r="BY699" s="1">
        <v>1026</v>
      </c>
      <c r="BZ699" s="1">
        <v>613</v>
      </c>
      <c r="CA699" s="1">
        <v>850</v>
      </c>
      <c r="CB699" s="1">
        <v>82.671999999999997</v>
      </c>
      <c r="CC699" s="1">
        <v>90.507000000000005</v>
      </c>
      <c r="CD699" s="1">
        <v>145.834</v>
      </c>
      <c r="CE699" s="1">
        <v>162.78399999999999</v>
      </c>
      <c r="CF699" s="1">
        <v>205.16</v>
      </c>
      <c r="CG699" s="1">
        <v>200.04300000000001</v>
      </c>
      <c r="CH699" s="1">
        <v>235.06200000000001</v>
      </c>
      <c r="CI699" s="1">
        <v>189.96799999999999</v>
      </c>
      <c r="CJ699" s="1">
        <v>117.53100000000001</v>
      </c>
      <c r="CK699" s="1">
        <v>112.73399999999999</v>
      </c>
      <c r="CL699" s="1">
        <v>67.319999999999993</v>
      </c>
      <c r="CM699" s="1">
        <v>93.385000000000005</v>
      </c>
      <c r="CN699" s="1">
        <v>0</v>
      </c>
      <c r="CO699" s="1">
        <v>0</v>
      </c>
      <c r="CP699" s="1">
        <v>15504</v>
      </c>
      <c r="CQ699" s="1">
        <v>15504</v>
      </c>
      <c r="CR699" s="1">
        <v>1703</v>
      </c>
      <c r="CS699">
        <v>2018</v>
      </c>
      <c r="CT699">
        <v>9103.9342337052258</v>
      </c>
      <c r="CV699">
        <v>0</v>
      </c>
      <c r="CW699">
        <v>0</v>
      </c>
    </row>
    <row r="700" spans="1:101">
      <c r="A700" s="100">
        <v>59078</v>
      </c>
      <c r="B700" t="s">
        <v>108</v>
      </c>
      <c r="C700" t="s">
        <v>109</v>
      </c>
      <c r="D700" t="s">
        <v>918</v>
      </c>
      <c r="E700" t="s">
        <v>916</v>
      </c>
      <c r="F700">
        <v>58894</v>
      </c>
      <c r="G700" s="103" t="s">
        <v>112</v>
      </c>
      <c r="H700" t="s">
        <v>113</v>
      </c>
      <c r="I700" t="s">
        <v>114</v>
      </c>
      <c r="J700" t="s">
        <v>8</v>
      </c>
      <c r="K700">
        <v>22</v>
      </c>
      <c r="L700">
        <v>2</v>
      </c>
      <c r="M700" t="s">
        <v>115</v>
      </c>
      <c r="N700" t="s">
        <v>456</v>
      </c>
      <c r="O700" t="s">
        <v>457</v>
      </c>
      <c r="P700" t="s">
        <v>457</v>
      </c>
      <c r="Q700" t="s">
        <v>118</v>
      </c>
      <c r="R700" t="s">
        <v>142</v>
      </c>
      <c r="S700" t="s">
        <v>8</v>
      </c>
      <c r="T700" s="1">
        <v>0</v>
      </c>
      <c r="U700" s="1">
        <v>0</v>
      </c>
      <c r="V700" s="1">
        <v>0</v>
      </c>
      <c r="W700" s="1">
        <v>0</v>
      </c>
      <c r="X700" s="1">
        <v>0</v>
      </c>
      <c r="Y700" s="1">
        <v>0</v>
      </c>
      <c r="Z700" s="1">
        <v>0</v>
      </c>
      <c r="AA700" s="1">
        <v>0</v>
      </c>
      <c r="AB700" s="1">
        <v>0</v>
      </c>
      <c r="AC700" s="1">
        <v>0</v>
      </c>
      <c r="AD700" s="1">
        <v>0</v>
      </c>
      <c r="AE700" s="1">
        <v>0</v>
      </c>
      <c r="AF700" s="1">
        <v>0</v>
      </c>
      <c r="AG700" s="1">
        <v>0</v>
      </c>
      <c r="AH700" s="1">
        <v>0</v>
      </c>
      <c r="AI700" s="1">
        <v>0</v>
      </c>
      <c r="AJ700" s="1">
        <v>0</v>
      </c>
      <c r="AK700" s="1">
        <v>0</v>
      </c>
      <c r="AL700" s="1">
        <v>0</v>
      </c>
      <c r="AM700" s="1">
        <v>0</v>
      </c>
      <c r="AN700" s="1">
        <v>0</v>
      </c>
      <c r="AO700" s="1">
        <v>0</v>
      </c>
      <c r="AP700" s="1">
        <v>0</v>
      </c>
      <c r="AQ700" s="1">
        <v>0</v>
      </c>
      <c r="AR700" s="2">
        <v>0</v>
      </c>
      <c r="AS700" s="2">
        <v>0</v>
      </c>
      <c r="AT700" s="2">
        <v>0</v>
      </c>
      <c r="AU700" s="2">
        <v>0</v>
      </c>
      <c r="AV700" s="2">
        <v>0</v>
      </c>
      <c r="AW700" s="2">
        <v>0</v>
      </c>
      <c r="AX700" s="2">
        <v>0</v>
      </c>
      <c r="AY700" s="2">
        <v>0</v>
      </c>
      <c r="AZ700" s="2">
        <v>0</v>
      </c>
      <c r="BA700" s="2">
        <v>0</v>
      </c>
      <c r="BB700" s="2">
        <v>0</v>
      </c>
      <c r="BC700" s="2">
        <v>0</v>
      </c>
      <c r="BD700" s="1">
        <v>2371</v>
      </c>
      <c r="BE700" s="1">
        <v>2595</v>
      </c>
      <c r="BF700" s="1">
        <v>4182</v>
      </c>
      <c r="BG700" s="1">
        <v>4668</v>
      </c>
      <c r="BH700" s="1">
        <v>5883</v>
      </c>
      <c r="BI700" s="1">
        <v>5736</v>
      </c>
      <c r="BJ700" s="1">
        <v>6740</v>
      </c>
      <c r="BK700" s="1">
        <v>5447</v>
      </c>
      <c r="BL700" s="1">
        <v>3370</v>
      </c>
      <c r="BM700" s="1">
        <v>3233</v>
      </c>
      <c r="BN700" s="1">
        <v>1930</v>
      </c>
      <c r="BO700" s="1">
        <v>2678</v>
      </c>
      <c r="BP700" s="1">
        <v>2371</v>
      </c>
      <c r="BQ700" s="1">
        <v>2595</v>
      </c>
      <c r="BR700" s="1">
        <v>4182</v>
      </c>
      <c r="BS700" s="1">
        <v>4668</v>
      </c>
      <c r="BT700" s="1">
        <v>5883</v>
      </c>
      <c r="BU700" s="1">
        <v>5736</v>
      </c>
      <c r="BV700" s="1">
        <v>6740</v>
      </c>
      <c r="BW700" s="1">
        <v>5447</v>
      </c>
      <c r="BX700" s="1">
        <v>3370</v>
      </c>
      <c r="BY700" s="1">
        <v>3233</v>
      </c>
      <c r="BZ700" s="1">
        <v>1930</v>
      </c>
      <c r="CA700" s="1">
        <v>2678</v>
      </c>
      <c r="CB700" s="1">
        <v>260.392</v>
      </c>
      <c r="CC700" s="1">
        <v>285.07299999999998</v>
      </c>
      <c r="CD700" s="1">
        <v>459.34</v>
      </c>
      <c r="CE700" s="1">
        <v>512.72799999999995</v>
      </c>
      <c r="CF700" s="1">
        <v>646.19799999999998</v>
      </c>
      <c r="CG700" s="1">
        <v>630.08100000000002</v>
      </c>
      <c r="CH700" s="1">
        <v>740.38300000000004</v>
      </c>
      <c r="CI700" s="1">
        <v>598.35</v>
      </c>
      <c r="CJ700" s="1">
        <v>370.19200000000001</v>
      </c>
      <c r="CK700" s="1">
        <v>355.08199999999999</v>
      </c>
      <c r="CL700" s="1">
        <v>212.042</v>
      </c>
      <c r="CM700" s="1">
        <v>294.13900000000001</v>
      </c>
      <c r="CN700" s="1">
        <v>0</v>
      </c>
      <c r="CO700" s="1">
        <v>0</v>
      </c>
      <c r="CP700" s="1">
        <v>48833</v>
      </c>
      <c r="CQ700" s="1">
        <v>48833</v>
      </c>
      <c r="CR700" s="1">
        <v>5364</v>
      </c>
      <c r="CS700">
        <v>2018</v>
      </c>
      <c r="CT700">
        <v>9103.8404175988071</v>
      </c>
      <c r="CV700">
        <v>0</v>
      </c>
      <c r="CW700">
        <v>0</v>
      </c>
    </row>
    <row r="701" spans="1:101">
      <c r="A701" s="100">
        <v>59079</v>
      </c>
      <c r="B701" t="s">
        <v>108</v>
      </c>
      <c r="C701" t="s">
        <v>109</v>
      </c>
      <c r="D701" t="s">
        <v>919</v>
      </c>
      <c r="E701" t="s">
        <v>916</v>
      </c>
      <c r="F701">
        <v>58894</v>
      </c>
      <c r="G701" s="103" t="s">
        <v>112</v>
      </c>
      <c r="H701" t="s">
        <v>113</v>
      </c>
      <c r="I701" t="s">
        <v>114</v>
      </c>
      <c r="J701" t="s">
        <v>8</v>
      </c>
      <c r="K701">
        <v>22</v>
      </c>
      <c r="L701">
        <v>2</v>
      </c>
      <c r="M701" t="s">
        <v>115</v>
      </c>
      <c r="N701" t="s">
        <v>456</v>
      </c>
      <c r="O701" t="s">
        <v>457</v>
      </c>
      <c r="P701" t="s">
        <v>457</v>
      </c>
      <c r="Q701" t="s">
        <v>118</v>
      </c>
      <c r="R701" t="s">
        <v>142</v>
      </c>
      <c r="S701" t="s">
        <v>8</v>
      </c>
      <c r="T701" s="1">
        <v>0</v>
      </c>
      <c r="U701" s="1">
        <v>0</v>
      </c>
      <c r="V701" s="1">
        <v>0</v>
      </c>
      <c r="W701" s="1">
        <v>0</v>
      </c>
      <c r="X701" s="1">
        <v>0</v>
      </c>
      <c r="Y701" s="1">
        <v>0</v>
      </c>
      <c r="Z701" s="1">
        <v>0</v>
      </c>
      <c r="AA701" s="1">
        <v>0</v>
      </c>
      <c r="AB701" s="1">
        <v>0</v>
      </c>
      <c r="AC701" s="1">
        <v>0</v>
      </c>
      <c r="AD701" s="1">
        <v>0</v>
      </c>
      <c r="AE701" s="1">
        <v>0</v>
      </c>
      <c r="AF701" s="1">
        <v>0</v>
      </c>
      <c r="AG701" s="1">
        <v>0</v>
      </c>
      <c r="AH701" s="1">
        <v>0</v>
      </c>
      <c r="AI701" s="1">
        <v>0</v>
      </c>
      <c r="AJ701" s="1">
        <v>0</v>
      </c>
      <c r="AK701" s="1">
        <v>0</v>
      </c>
      <c r="AL701" s="1">
        <v>0</v>
      </c>
      <c r="AM701" s="1">
        <v>0</v>
      </c>
      <c r="AN701" s="1">
        <v>0</v>
      </c>
      <c r="AO701" s="1">
        <v>0</v>
      </c>
      <c r="AP701" s="1">
        <v>0</v>
      </c>
      <c r="AQ701" s="1">
        <v>0</v>
      </c>
      <c r="AR701" s="2">
        <v>0</v>
      </c>
      <c r="AS701" s="2">
        <v>0</v>
      </c>
      <c r="AT701" s="2">
        <v>0</v>
      </c>
      <c r="AU701" s="2">
        <v>0</v>
      </c>
      <c r="AV701" s="2">
        <v>0</v>
      </c>
      <c r="AW701" s="2">
        <v>0</v>
      </c>
      <c r="AX701" s="2">
        <v>0</v>
      </c>
      <c r="AY701" s="2">
        <v>0</v>
      </c>
      <c r="AZ701" s="2">
        <v>0</v>
      </c>
      <c r="BA701" s="2">
        <v>0</v>
      </c>
      <c r="BB701" s="2">
        <v>0</v>
      </c>
      <c r="BC701" s="2">
        <v>0</v>
      </c>
      <c r="BD701" s="1">
        <v>542</v>
      </c>
      <c r="BE701" s="1">
        <v>593</v>
      </c>
      <c r="BF701" s="1">
        <v>956</v>
      </c>
      <c r="BG701" s="1">
        <v>1067</v>
      </c>
      <c r="BH701" s="1">
        <v>1345</v>
      </c>
      <c r="BI701" s="1">
        <v>1311</v>
      </c>
      <c r="BJ701" s="1">
        <v>1541</v>
      </c>
      <c r="BK701" s="1">
        <v>1245</v>
      </c>
      <c r="BL701" s="1">
        <v>770</v>
      </c>
      <c r="BM701" s="1">
        <v>739</v>
      </c>
      <c r="BN701" s="1">
        <v>441</v>
      </c>
      <c r="BO701" s="1">
        <v>612</v>
      </c>
      <c r="BP701" s="1">
        <v>542</v>
      </c>
      <c r="BQ701" s="1">
        <v>593</v>
      </c>
      <c r="BR701" s="1">
        <v>956</v>
      </c>
      <c r="BS701" s="1">
        <v>1067</v>
      </c>
      <c r="BT701" s="1">
        <v>1345</v>
      </c>
      <c r="BU701" s="1">
        <v>1311</v>
      </c>
      <c r="BV701" s="1">
        <v>1541</v>
      </c>
      <c r="BW701" s="1">
        <v>1245</v>
      </c>
      <c r="BX701" s="1">
        <v>770</v>
      </c>
      <c r="BY701" s="1">
        <v>739</v>
      </c>
      <c r="BZ701" s="1">
        <v>441</v>
      </c>
      <c r="CA701" s="1">
        <v>612</v>
      </c>
      <c r="CB701" s="1">
        <v>59.515999999999998</v>
      </c>
      <c r="CC701" s="1">
        <v>65.156000000000006</v>
      </c>
      <c r="CD701" s="1">
        <v>104.98699999999999</v>
      </c>
      <c r="CE701" s="1">
        <v>117.18899999999999</v>
      </c>
      <c r="CF701" s="1">
        <v>147.696</v>
      </c>
      <c r="CG701" s="1">
        <v>144.012</v>
      </c>
      <c r="CH701" s="1">
        <v>169.22300000000001</v>
      </c>
      <c r="CI701" s="1">
        <v>136.75899999999999</v>
      </c>
      <c r="CJ701" s="1">
        <v>84.611000000000004</v>
      </c>
      <c r="CK701" s="1">
        <v>81.158000000000001</v>
      </c>
      <c r="CL701" s="1">
        <v>48.463999999999999</v>
      </c>
      <c r="CM701" s="1">
        <v>67.228999999999999</v>
      </c>
      <c r="CN701" s="1">
        <v>0</v>
      </c>
      <c r="CO701" s="1">
        <v>0</v>
      </c>
      <c r="CP701" s="1">
        <v>11162</v>
      </c>
      <c r="CQ701" s="1">
        <v>11162</v>
      </c>
      <c r="CR701" s="1">
        <v>1226</v>
      </c>
      <c r="CS701">
        <v>2018</v>
      </c>
      <c r="CT701">
        <v>9104.4045676998376</v>
      </c>
      <c r="CV701">
        <v>0</v>
      </c>
      <c r="CW701">
        <v>0</v>
      </c>
    </row>
    <row r="702" spans="1:101">
      <c r="A702" s="100">
        <v>59080</v>
      </c>
      <c r="B702" t="s">
        <v>108</v>
      </c>
      <c r="C702" t="s">
        <v>109</v>
      </c>
      <c r="D702" t="s">
        <v>920</v>
      </c>
      <c r="E702" t="s">
        <v>916</v>
      </c>
      <c r="F702">
        <v>58894</v>
      </c>
      <c r="G702" s="103" t="s">
        <v>112</v>
      </c>
      <c r="H702" t="s">
        <v>113</v>
      </c>
      <c r="I702" t="s">
        <v>114</v>
      </c>
      <c r="J702" t="s">
        <v>8</v>
      </c>
      <c r="K702">
        <v>22</v>
      </c>
      <c r="L702">
        <v>2</v>
      </c>
      <c r="M702" t="s">
        <v>115</v>
      </c>
      <c r="N702" t="s">
        <v>456</v>
      </c>
      <c r="O702" t="s">
        <v>457</v>
      </c>
      <c r="P702" t="s">
        <v>457</v>
      </c>
      <c r="Q702" t="s">
        <v>118</v>
      </c>
      <c r="R702" t="s">
        <v>142</v>
      </c>
      <c r="S702" t="s">
        <v>8</v>
      </c>
      <c r="T702" s="1">
        <v>0</v>
      </c>
      <c r="U702" s="1">
        <v>0</v>
      </c>
      <c r="V702" s="1">
        <v>0</v>
      </c>
      <c r="W702" s="1">
        <v>0</v>
      </c>
      <c r="X702" s="1">
        <v>0</v>
      </c>
      <c r="Y702" s="1">
        <v>0</v>
      </c>
      <c r="Z702" s="1">
        <v>0</v>
      </c>
      <c r="AA702" s="1">
        <v>0</v>
      </c>
      <c r="AB702" s="1">
        <v>0</v>
      </c>
      <c r="AC702" s="1">
        <v>0</v>
      </c>
      <c r="AD702" s="1">
        <v>0</v>
      </c>
      <c r="AE702" s="1">
        <v>0</v>
      </c>
      <c r="AF702" s="1">
        <v>0</v>
      </c>
      <c r="AG702" s="1">
        <v>0</v>
      </c>
      <c r="AH702" s="1">
        <v>0</v>
      </c>
      <c r="AI702" s="1">
        <v>0</v>
      </c>
      <c r="AJ702" s="1">
        <v>0</v>
      </c>
      <c r="AK702" s="1">
        <v>0</v>
      </c>
      <c r="AL702" s="1">
        <v>0</v>
      </c>
      <c r="AM702" s="1">
        <v>0</v>
      </c>
      <c r="AN702" s="1">
        <v>0</v>
      </c>
      <c r="AO702" s="1">
        <v>0</v>
      </c>
      <c r="AP702" s="1">
        <v>0</v>
      </c>
      <c r="AQ702" s="1">
        <v>0</v>
      </c>
      <c r="AR702" s="2">
        <v>0</v>
      </c>
      <c r="AS702" s="2">
        <v>0</v>
      </c>
      <c r="AT702" s="2">
        <v>0</v>
      </c>
      <c r="AU702" s="2">
        <v>0</v>
      </c>
      <c r="AV702" s="2">
        <v>0</v>
      </c>
      <c r="AW702" s="2">
        <v>0</v>
      </c>
      <c r="AX702" s="2">
        <v>0</v>
      </c>
      <c r="AY702" s="2">
        <v>0</v>
      </c>
      <c r="AZ702" s="2">
        <v>0</v>
      </c>
      <c r="BA702" s="2">
        <v>0</v>
      </c>
      <c r="BB702" s="2">
        <v>0</v>
      </c>
      <c r="BC702" s="2">
        <v>0</v>
      </c>
      <c r="BD702" s="1">
        <v>624</v>
      </c>
      <c r="BE702" s="1">
        <v>684</v>
      </c>
      <c r="BF702" s="1">
        <v>1102</v>
      </c>
      <c r="BG702" s="1">
        <v>1230</v>
      </c>
      <c r="BH702" s="1">
        <v>1550</v>
      </c>
      <c r="BI702" s="1">
        <v>1511</v>
      </c>
      <c r="BJ702" s="1">
        <v>1776</v>
      </c>
      <c r="BK702" s="1">
        <v>1435</v>
      </c>
      <c r="BL702" s="1">
        <v>888</v>
      </c>
      <c r="BM702" s="1">
        <v>852</v>
      </c>
      <c r="BN702" s="1">
        <v>509</v>
      </c>
      <c r="BO702" s="1">
        <v>705</v>
      </c>
      <c r="BP702" s="1">
        <v>624</v>
      </c>
      <c r="BQ702" s="1">
        <v>684</v>
      </c>
      <c r="BR702" s="1">
        <v>1102</v>
      </c>
      <c r="BS702" s="1">
        <v>1230</v>
      </c>
      <c r="BT702" s="1">
        <v>1550</v>
      </c>
      <c r="BU702" s="1">
        <v>1511</v>
      </c>
      <c r="BV702" s="1">
        <v>1776</v>
      </c>
      <c r="BW702" s="1">
        <v>1435</v>
      </c>
      <c r="BX702" s="1">
        <v>888</v>
      </c>
      <c r="BY702" s="1">
        <v>852</v>
      </c>
      <c r="BZ702" s="1">
        <v>509</v>
      </c>
      <c r="CA702" s="1">
        <v>705</v>
      </c>
      <c r="CB702" s="1">
        <v>68.591999999999999</v>
      </c>
      <c r="CC702" s="1">
        <v>75.094999999999999</v>
      </c>
      <c r="CD702" s="1">
        <v>121.001</v>
      </c>
      <c r="CE702" s="1">
        <v>135.06399999999999</v>
      </c>
      <c r="CF702" s="1">
        <v>170.22300000000001</v>
      </c>
      <c r="CG702" s="1">
        <v>165.97800000000001</v>
      </c>
      <c r="CH702" s="1">
        <v>195.03399999999999</v>
      </c>
      <c r="CI702" s="1">
        <v>157.619</v>
      </c>
      <c r="CJ702" s="1">
        <v>97.516999999999996</v>
      </c>
      <c r="CK702" s="1">
        <v>93.537000000000006</v>
      </c>
      <c r="CL702" s="1">
        <v>55.856999999999999</v>
      </c>
      <c r="CM702" s="1">
        <v>77.483000000000004</v>
      </c>
      <c r="CN702" s="1">
        <v>0</v>
      </c>
      <c r="CO702" s="1">
        <v>0</v>
      </c>
      <c r="CP702" s="1">
        <v>12866</v>
      </c>
      <c r="CQ702" s="1">
        <v>12866</v>
      </c>
      <c r="CR702" s="1">
        <v>1413</v>
      </c>
      <c r="CS702">
        <v>2018</v>
      </c>
      <c r="CT702">
        <v>9105.4493984430283</v>
      </c>
      <c r="CV702">
        <v>0</v>
      </c>
      <c r="CW702">
        <v>0</v>
      </c>
    </row>
    <row r="703" spans="1:101">
      <c r="A703" s="100">
        <v>59081</v>
      </c>
      <c r="B703" t="s">
        <v>108</v>
      </c>
      <c r="C703" t="s">
        <v>109</v>
      </c>
      <c r="D703" t="s">
        <v>921</v>
      </c>
      <c r="E703" t="s">
        <v>916</v>
      </c>
      <c r="F703">
        <v>58894</v>
      </c>
      <c r="G703" s="103" t="s">
        <v>112</v>
      </c>
      <c r="H703" t="s">
        <v>113</v>
      </c>
      <c r="I703" t="s">
        <v>114</v>
      </c>
      <c r="J703" t="s">
        <v>8</v>
      </c>
      <c r="K703">
        <v>22</v>
      </c>
      <c r="L703">
        <v>2</v>
      </c>
      <c r="M703" t="s">
        <v>115</v>
      </c>
      <c r="N703" t="s">
        <v>456</v>
      </c>
      <c r="O703" t="s">
        <v>457</v>
      </c>
      <c r="P703" t="s">
        <v>457</v>
      </c>
      <c r="Q703" t="s">
        <v>118</v>
      </c>
      <c r="R703" t="s">
        <v>142</v>
      </c>
      <c r="S703" t="s">
        <v>8</v>
      </c>
      <c r="T703" s="1">
        <v>0</v>
      </c>
      <c r="U703" s="1">
        <v>0</v>
      </c>
      <c r="V703" s="1">
        <v>0</v>
      </c>
      <c r="W703" s="1">
        <v>0</v>
      </c>
      <c r="X703" s="1">
        <v>0</v>
      </c>
      <c r="Y703" s="1">
        <v>0</v>
      </c>
      <c r="Z703" s="1">
        <v>0</v>
      </c>
      <c r="AA703" s="1">
        <v>0</v>
      </c>
      <c r="AB703" s="1">
        <v>0</v>
      </c>
      <c r="AC703" s="1">
        <v>0</v>
      </c>
      <c r="AD703" s="1">
        <v>0</v>
      </c>
      <c r="AE703" s="1">
        <v>0</v>
      </c>
      <c r="AF703" s="1">
        <v>0</v>
      </c>
      <c r="AG703" s="1">
        <v>0</v>
      </c>
      <c r="AH703" s="1">
        <v>0</v>
      </c>
      <c r="AI703" s="1">
        <v>0</v>
      </c>
      <c r="AJ703" s="1">
        <v>0</v>
      </c>
      <c r="AK703" s="1">
        <v>0</v>
      </c>
      <c r="AL703" s="1">
        <v>0</v>
      </c>
      <c r="AM703" s="1">
        <v>0</v>
      </c>
      <c r="AN703" s="1">
        <v>0</v>
      </c>
      <c r="AO703" s="1">
        <v>0</v>
      </c>
      <c r="AP703" s="1">
        <v>0</v>
      </c>
      <c r="AQ703" s="1">
        <v>0</v>
      </c>
      <c r="AR703" s="2">
        <v>0</v>
      </c>
      <c r="AS703" s="2">
        <v>0</v>
      </c>
      <c r="AT703" s="2">
        <v>0</v>
      </c>
      <c r="AU703" s="2">
        <v>0</v>
      </c>
      <c r="AV703" s="2">
        <v>0</v>
      </c>
      <c r="AW703" s="2">
        <v>0</v>
      </c>
      <c r="AX703" s="2">
        <v>0</v>
      </c>
      <c r="AY703" s="2">
        <v>0</v>
      </c>
      <c r="AZ703" s="2">
        <v>0</v>
      </c>
      <c r="BA703" s="2">
        <v>0</v>
      </c>
      <c r="BB703" s="2">
        <v>0</v>
      </c>
      <c r="BC703" s="2">
        <v>0</v>
      </c>
      <c r="BD703" s="1">
        <v>2088</v>
      </c>
      <c r="BE703" s="1">
        <v>2286</v>
      </c>
      <c r="BF703" s="1">
        <v>3684</v>
      </c>
      <c r="BG703" s="1">
        <v>4112</v>
      </c>
      <c r="BH703" s="1">
        <v>5182</v>
      </c>
      <c r="BI703" s="1">
        <v>5053</v>
      </c>
      <c r="BJ703" s="1">
        <v>5937</v>
      </c>
      <c r="BK703" s="1">
        <v>4798</v>
      </c>
      <c r="BL703" s="1">
        <v>2969</v>
      </c>
      <c r="BM703" s="1">
        <v>2848</v>
      </c>
      <c r="BN703" s="1">
        <v>1700</v>
      </c>
      <c r="BO703" s="1">
        <v>2359</v>
      </c>
      <c r="BP703" s="1">
        <v>2088</v>
      </c>
      <c r="BQ703" s="1">
        <v>2286</v>
      </c>
      <c r="BR703" s="1">
        <v>3684</v>
      </c>
      <c r="BS703" s="1">
        <v>4112</v>
      </c>
      <c r="BT703" s="1">
        <v>5182</v>
      </c>
      <c r="BU703" s="1">
        <v>5053</v>
      </c>
      <c r="BV703" s="1">
        <v>5937</v>
      </c>
      <c r="BW703" s="1">
        <v>4798</v>
      </c>
      <c r="BX703" s="1">
        <v>2969</v>
      </c>
      <c r="BY703" s="1">
        <v>2848</v>
      </c>
      <c r="BZ703" s="1">
        <v>1700</v>
      </c>
      <c r="CA703" s="1">
        <v>2359</v>
      </c>
      <c r="CB703" s="1">
        <v>229.37200000000001</v>
      </c>
      <c r="CC703" s="1">
        <v>251.113</v>
      </c>
      <c r="CD703" s="1">
        <v>404.62</v>
      </c>
      <c r="CE703" s="1">
        <v>451.64800000000002</v>
      </c>
      <c r="CF703" s="1">
        <v>569.21799999999996</v>
      </c>
      <c r="CG703" s="1">
        <v>555.02099999999996</v>
      </c>
      <c r="CH703" s="1">
        <v>652.18299999999999</v>
      </c>
      <c r="CI703" s="1">
        <v>527.07000000000005</v>
      </c>
      <c r="CJ703" s="1">
        <v>326.09199999999998</v>
      </c>
      <c r="CK703" s="1">
        <v>312.78199999999998</v>
      </c>
      <c r="CL703" s="1">
        <v>186.78200000000001</v>
      </c>
      <c r="CM703" s="1">
        <v>259.09899999999999</v>
      </c>
      <c r="CN703" s="1">
        <v>0</v>
      </c>
      <c r="CO703" s="1">
        <v>0</v>
      </c>
      <c r="CP703" s="1">
        <v>43016</v>
      </c>
      <c r="CQ703" s="1">
        <v>43016</v>
      </c>
      <c r="CR703" s="1">
        <v>4725</v>
      </c>
      <c r="CS703">
        <v>2018</v>
      </c>
      <c r="CT703">
        <v>9103.9153439153433</v>
      </c>
      <c r="CV703">
        <v>0</v>
      </c>
      <c r="CW703">
        <v>0</v>
      </c>
    </row>
    <row r="704" spans="1:101">
      <c r="A704" s="100">
        <v>59082</v>
      </c>
      <c r="B704" t="s">
        <v>108</v>
      </c>
      <c r="C704" t="s">
        <v>109</v>
      </c>
      <c r="D704" t="s">
        <v>922</v>
      </c>
      <c r="E704" t="s">
        <v>916</v>
      </c>
      <c r="F704">
        <v>58894</v>
      </c>
      <c r="G704" s="103" t="s">
        <v>112</v>
      </c>
      <c r="H704" t="s">
        <v>113</v>
      </c>
      <c r="I704" t="s">
        <v>114</v>
      </c>
      <c r="J704" t="s">
        <v>8</v>
      </c>
      <c r="K704">
        <v>22</v>
      </c>
      <c r="L704">
        <v>2</v>
      </c>
      <c r="M704" t="s">
        <v>115</v>
      </c>
      <c r="N704" t="s">
        <v>456</v>
      </c>
      <c r="O704" t="s">
        <v>457</v>
      </c>
      <c r="P704" t="s">
        <v>457</v>
      </c>
      <c r="Q704" t="s">
        <v>118</v>
      </c>
      <c r="R704" t="s">
        <v>142</v>
      </c>
      <c r="S704" t="s">
        <v>8</v>
      </c>
      <c r="T704" s="1">
        <v>0</v>
      </c>
      <c r="U704" s="1">
        <v>0</v>
      </c>
      <c r="V704" s="1">
        <v>0</v>
      </c>
      <c r="W704" s="1">
        <v>0</v>
      </c>
      <c r="X704" s="1">
        <v>0</v>
      </c>
      <c r="Y704" s="1">
        <v>0</v>
      </c>
      <c r="Z704" s="1">
        <v>0</v>
      </c>
      <c r="AA704" s="1">
        <v>0</v>
      </c>
      <c r="AB704" s="1">
        <v>0</v>
      </c>
      <c r="AC704" s="1">
        <v>0</v>
      </c>
      <c r="AD704" s="1">
        <v>0</v>
      </c>
      <c r="AE704" s="1">
        <v>0</v>
      </c>
      <c r="AF704" s="1">
        <v>0</v>
      </c>
      <c r="AG704" s="1">
        <v>0</v>
      </c>
      <c r="AH704" s="1">
        <v>0</v>
      </c>
      <c r="AI704" s="1">
        <v>0</v>
      </c>
      <c r="AJ704" s="1">
        <v>0</v>
      </c>
      <c r="AK704" s="1">
        <v>0</v>
      </c>
      <c r="AL704" s="1">
        <v>0</v>
      </c>
      <c r="AM704" s="1">
        <v>0</v>
      </c>
      <c r="AN704" s="1">
        <v>0</v>
      </c>
      <c r="AO704" s="1">
        <v>0</v>
      </c>
      <c r="AP704" s="1">
        <v>0</v>
      </c>
      <c r="AQ704" s="1">
        <v>0</v>
      </c>
      <c r="AR704" s="2">
        <v>0</v>
      </c>
      <c r="AS704" s="2">
        <v>0</v>
      </c>
      <c r="AT704" s="2">
        <v>0</v>
      </c>
      <c r="AU704" s="2">
        <v>0</v>
      </c>
      <c r="AV704" s="2">
        <v>0</v>
      </c>
      <c r="AW704" s="2">
        <v>0</v>
      </c>
      <c r="AX704" s="2">
        <v>0</v>
      </c>
      <c r="AY704" s="2">
        <v>0</v>
      </c>
      <c r="AZ704" s="2">
        <v>0</v>
      </c>
      <c r="BA704" s="2">
        <v>0</v>
      </c>
      <c r="BB704" s="2">
        <v>0</v>
      </c>
      <c r="BC704" s="2">
        <v>0</v>
      </c>
      <c r="BD704" s="1">
        <v>2634</v>
      </c>
      <c r="BE704" s="1">
        <v>2884</v>
      </c>
      <c r="BF704" s="1">
        <v>4646</v>
      </c>
      <c r="BG704" s="1">
        <v>5187</v>
      </c>
      <c r="BH704" s="1">
        <v>6537</v>
      </c>
      <c r="BI704" s="1">
        <v>6374</v>
      </c>
      <c r="BJ704" s="1">
        <v>7489</v>
      </c>
      <c r="BK704" s="1">
        <v>6053</v>
      </c>
      <c r="BL704" s="1">
        <v>3745</v>
      </c>
      <c r="BM704" s="1">
        <v>3592</v>
      </c>
      <c r="BN704" s="1">
        <v>2145</v>
      </c>
      <c r="BO704" s="1">
        <v>2975</v>
      </c>
      <c r="BP704" s="1">
        <v>2634</v>
      </c>
      <c r="BQ704" s="1">
        <v>2884</v>
      </c>
      <c r="BR704" s="1">
        <v>4646</v>
      </c>
      <c r="BS704" s="1">
        <v>5187</v>
      </c>
      <c r="BT704" s="1">
        <v>6537</v>
      </c>
      <c r="BU704" s="1">
        <v>6374</v>
      </c>
      <c r="BV704" s="1">
        <v>7489</v>
      </c>
      <c r="BW704" s="1">
        <v>6053</v>
      </c>
      <c r="BX704" s="1">
        <v>3745</v>
      </c>
      <c r="BY704" s="1">
        <v>3592</v>
      </c>
      <c r="BZ704" s="1">
        <v>2145</v>
      </c>
      <c r="CA704" s="1">
        <v>2975</v>
      </c>
      <c r="CB704" s="1">
        <v>289.32600000000002</v>
      </c>
      <c r="CC704" s="1">
        <v>316.74700000000001</v>
      </c>
      <c r="CD704" s="1">
        <v>510.37700000000001</v>
      </c>
      <c r="CE704" s="1">
        <v>569.69799999999998</v>
      </c>
      <c r="CF704" s="1">
        <v>717.99800000000005</v>
      </c>
      <c r="CG704" s="1">
        <v>700.09</v>
      </c>
      <c r="CH704" s="1">
        <v>822.64800000000002</v>
      </c>
      <c r="CI704" s="1">
        <v>664.83399999999995</v>
      </c>
      <c r="CJ704" s="1">
        <v>411.32400000000001</v>
      </c>
      <c r="CK704" s="1">
        <v>394.53500000000003</v>
      </c>
      <c r="CL704" s="1">
        <v>235.602</v>
      </c>
      <c r="CM704" s="1">
        <v>326.82100000000003</v>
      </c>
      <c r="CN704" s="1">
        <v>0</v>
      </c>
      <c r="CO704" s="1">
        <v>0</v>
      </c>
      <c r="CP704" s="1">
        <v>54261</v>
      </c>
      <c r="CQ704" s="1">
        <v>54261</v>
      </c>
      <c r="CR704" s="1">
        <v>5960</v>
      </c>
      <c r="CS704">
        <v>2018</v>
      </c>
      <c r="CT704">
        <v>9104.1946308724837</v>
      </c>
      <c r="CV704">
        <v>0</v>
      </c>
      <c r="CW704">
        <v>0</v>
      </c>
    </row>
    <row r="705" spans="1:101">
      <c r="A705" s="100">
        <v>59085</v>
      </c>
      <c r="B705" t="s">
        <v>108</v>
      </c>
      <c r="C705" t="s">
        <v>109</v>
      </c>
      <c r="D705" t="s">
        <v>923</v>
      </c>
      <c r="E705" t="s">
        <v>924</v>
      </c>
      <c r="F705">
        <v>57170</v>
      </c>
      <c r="G705" s="103" t="s">
        <v>112</v>
      </c>
      <c r="H705" t="s">
        <v>113</v>
      </c>
      <c r="I705" t="s">
        <v>114</v>
      </c>
      <c r="J705" t="s">
        <v>8</v>
      </c>
      <c r="K705">
        <v>22</v>
      </c>
      <c r="L705">
        <v>2</v>
      </c>
      <c r="M705" t="s">
        <v>115</v>
      </c>
      <c r="N705" t="s">
        <v>456</v>
      </c>
      <c r="O705" t="s">
        <v>457</v>
      </c>
      <c r="P705" t="s">
        <v>457</v>
      </c>
      <c r="Q705" t="s">
        <v>118</v>
      </c>
      <c r="R705" t="s">
        <v>142</v>
      </c>
      <c r="S705" t="s">
        <v>8</v>
      </c>
      <c r="T705" s="1">
        <v>0</v>
      </c>
      <c r="U705" s="1">
        <v>0</v>
      </c>
      <c r="V705" s="1">
        <v>0</v>
      </c>
      <c r="W705" s="1">
        <v>0</v>
      </c>
      <c r="X705" s="1">
        <v>0</v>
      </c>
      <c r="Y705" s="1">
        <v>0</v>
      </c>
      <c r="Z705" s="1">
        <v>0</v>
      </c>
      <c r="AA705" s="1">
        <v>0</v>
      </c>
      <c r="AB705" s="1">
        <v>0</v>
      </c>
      <c r="AC705" s="1">
        <v>0</v>
      </c>
      <c r="AD705" s="1">
        <v>0</v>
      </c>
      <c r="AE705" s="1">
        <v>0</v>
      </c>
      <c r="AF705" s="1">
        <v>0</v>
      </c>
      <c r="AG705" s="1">
        <v>0</v>
      </c>
      <c r="AH705" s="1">
        <v>0</v>
      </c>
      <c r="AI705" s="1">
        <v>0</v>
      </c>
      <c r="AJ705" s="1">
        <v>0</v>
      </c>
      <c r="AK705" s="1">
        <v>0</v>
      </c>
      <c r="AL705" s="1">
        <v>0</v>
      </c>
      <c r="AM705" s="1">
        <v>0</v>
      </c>
      <c r="AN705" s="1">
        <v>0</v>
      </c>
      <c r="AO705" s="1">
        <v>0</v>
      </c>
      <c r="AP705" s="1">
        <v>0</v>
      </c>
      <c r="AQ705" s="1">
        <v>0</v>
      </c>
      <c r="AR705" s="2">
        <v>0</v>
      </c>
      <c r="AS705" s="2">
        <v>0</v>
      </c>
      <c r="AT705" s="2">
        <v>0</v>
      </c>
      <c r="AU705" s="2">
        <v>0</v>
      </c>
      <c r="AV705" s="2">
        <v>0</v>
      </c>
      <c r="AW705" s="2">
        <v>0</v>
      </c>
      <c r="AX705" s="2">
        <v>0</v>
      </c>
      <c r="AY705" s="2">
        <v>0</v>
      </c>
      <c r="AZ705" s="2">
        <v>0</v>
      </c>
      <c r="BA705" s="2">
        <v>0</v>
      </c>
      <c r="BB705" s="2">
        <v>0</v>
      </c>
      <c r="BC705" s="2">
        <v>0</v>
      </c>
      <c r="BD705" s="1">
        <v>3164</v>
      </c>
      <c r="BE705" s="1">
        <v>3464</v>
      </c>
      <c r="BF705" s="1">
        <v>5582</v>
      </c>
      <c r="BG705" s="1">
        <v>6231</v>
      </c>
      <c r="BH705" s="1">
        <v>7853</v>
      </c>
      <c r="BI705" s="1">
        <v>7657</v>
      </c>
      <c r="BJ705" s="1">
        <v>8997</v>
      </c>
      <c r="BK705" s="1">
        <v>7271</v>
      </c>
      <c r="BL705" s="1">
        <v>4499</v>
      </c>
      <c r="BM705" s="1">
        <v>4315</v>
      </c>
      <c r="BN705" s="1">
        <v>2577</v>
      </c>
      <c r="BO705" s="1">
        <v>3574</v>
      </c>
      <c r="BP705" s="1">
        <v>3164</v>
      </c>
      <c r="BQ705" s="1">
        <v>3464</v>
      </c>
      <c r="BR705" s="1">
        <v>5582</v>
      </c>
      <c r="BS705" s="1">
        <v>6231</v>
      </c>
      <c r="BT705" s="1">
        <v>7853</v>
      </c>
      <c r="BU705" s="1">
        <v>7657</v>
      </c>
      <c r="BV705" s="1">
        <v>8997</v>
      </c>
      <c r="BW705" s="1">
        <v>7271</v>
      </c>
      <c r="BX705" s="1">
        <v>4499</v>
      </c>
      <c r="BY705" s="1">
        <v>4315</v>
      </c>
      <c r="BZ705" s="1">
        <v>2577</v>
      </c>
      <c r="CA705" s="1">
        <v>3574</v>
      </c>
      <c r="CB705" s="1">
        <v>347.57900000000001</v>
      </c>
      <c r="CC705" s="1">
        <v>380.52199999999999</v>
      </c>
      <c r="CD705" s="1">
        <v>613.13800000000003</v>
      </c>
      <c r="CE705" s="1">
        <v>684.40200000000004</v>
      </c>
      <c r="CF705" s="1">
        <v>862.56200000000001</v>
      </c>
      <c r="CG705" s="1">
        <v>841.048</v>
      </c>
      <c r="CH705" s="1">
        <v>988.28200000000004</v>
      </c>
      <c r="CI705" s="1">
        <v>798.69299999999998</v>
      </c>
      <c r="CJ705" s="1">
        <v>494.14100000000002</v>
      </c>
      <c r="CK705" s="1">
        <v>473.97199999999998</v>
      </c>
      <c r="CL705" s="1">
        <v>283.03800000000001</v>
      </c>
      <c r="CM705" s="1">
        <v>392.62299999999999</v>
      </c>
      <c r="CN705" s="1">
        <v>0</v>
      </c>
      <c r="CO705" s="1">
        <v>0</v>
      </c>
      <c r="CP705" s="1">
        <v>65184</v>
      </c>
      <c r="CQ705" s="1">
        <v>65184</v>
      </c>
      <c r="CR705" s="1">
        <v>7160</v>
      </c>
      <c r="CS705">
        <v>2018</v>
      </c>
      <c r="CT705">
        <v>9103.910614525139</v>
      </c>
      <c r="CV705">
        <v>0</v>
      </c>
      <c r="CW705">
        <v>0</v>
      </c>
    </row>
    <row r="706" spans="1:101">
      <c r="A706" s="100">
        <v>59090</v>
      </c>
      <c r="B706" t="s">
        <v>108</v>
      </c>
      <c r="C706" t="s">
        <v>109</v>
      </c>
      <c r="D706" t="s">
        <v>925</v>
      </c>
      <c r="E706" t="s">
        <v>926</v>
      </c>
      <c r="F706">
        <v>56997</v>
      </c>
      <c r="G706" s="103" t="s">
        <v>112</v>
      </c>
      <c r="H706" t="s">
        <v>113</v>
      </c>
      <c r="I706" t="s">
        <v>114</v>
      </c>
      <c r="J706" t="s">
        <v>8</v>
      </c>
      <c r="K706">
        <v>22</v>
      </c>
      <c r="L706">
        <v>2</v>
      </c>
      <c r="M706" t="s">
        <v>115</v>
      </c>
      <c r="N706" t="s">
        <v>456</v>
      </c>
      <c r="O706" t="s">
        <v>457</v>
      </c>
      <c r="P706" t="s">
        <v>457</v>
      </c>
      <c r="Q706" t="s">
        <v>118</v>
      </c>
      <c r="R706" t="s">
        <v>142</v>
      </c>
      <c r="S706" t="s">
        <v>8</v>
      </c>
      <c r="T706" s="1">
        <v>0</v>
      </c>
      <c r="U706" s="1">
        <v>0</v>
      </c>
      <c r="V706" s="1">
        <v>0</v>
      </c>
      <c r="W706" s="1">
        <v>0</v>
      </c>
      <c r="X706" s="1">
        <v>0</v>
      </c>
      <c r="Y706" s="1">
        <v>0</v>
      </c>
      <c r="Z706" s="1">
        <v>0</v>
      </c>
      <c r="AA706" s="1">
        <v>0</v>
      </c>
      <c r="AB706" s="1">
        <v>0</v>
      </c>
      <c r="AC706" s="1">
        <v>0</v>
      </c>
      <c r="AD706" s="1">
        <v>0</v>
      </c>
      <c r="AE706" s="1">
        <v>0</v>
      </c>
      <c r="AF706" s="1">
        <v>0</v>
      </c>
      <c r="AG706" s="1">
        <v>0</v>
      </c>
      <c r="AH706" s="1">
        <v>0</v>
      </c>
      <c r="AI706" s="1">
        <v>0</v>
      </c>
      <c r="AJ706" s="1">
        <v>0</v>
      </c>
      <c r="AK706" s="1">
        <v>0</v>
      </c>
      <c r="AL706" s="1">
        <v>0</v>
      </c>
      <c r="AM706" s="1">
        <v>0</v>
      </c>
      <c r="AN706" s="1">
        <v>0</v>
      </c>
      <c r="AO706" s="1">
        <v>0</v>
      </c>
      <c r="AP706" s="1">
        <v>0</v>
      </c>
      <c r="AQ706" s="1">
        <v>0</v>
      </c>
      <c r="AR706" s="2">
        <v>0</v>
      </c>
      <c r="AS706" s="2">
        <v>0</v>
      </c>
      <c r="AT706" s="2">
        <v>0</v>
      </c>
      <c r="AU706" s="2">
        <v>0</v>
      </c>
      <c r="AV706" s="2">
        <v>0</v>
      </c>
      <c r="AW706" s="2">
        <v>0</v>
      </c>
      <c r="AX706" s="2">
        <v>0</v>
      </c>
      <c r="AY706" s="2">
        <v>0</v>
      </c>
      <c r="AZ706" s="2">
        <v>0</v>
      </c>
      <c r="BA706" s="2">
        <v>0</v>
      </c>
      <c r="BB706" s="2">
        <v>0</v>
      </c>
      <c r="BC706" s="2">
        <v>0</v>
      </c>
      <c r="BD706" s="1">
        <v>1242</v>
      </c>
      <c r="BE706" s="1">
        <v>1360</v>
      </c>
      <c r="BF706" s="1">
        <v>2191</v>
      </c>
      <c r="BG706" s="1">
        <v>2446</v>
      </c>
      <c r="BH706" s="1">
        <v>3083</v>
      </c>
      <c r="BI706" s="1">
        <v>3006</v>
      </c>
      <c r="BJ706" s="1">
        <v>3532</v>
      </c>
      <c r="BK706" s="1">
        <v>2855</v>
      </c>
      <c r="BL706" s="1">
        <v>1766</v>
      </c>
      <c r="BM706" s="1">
        <v>1694</v>
      </c>
      <c r="BN706" s="1">
        <v>1012</v>
      </c>
      <c r="BO706" s="1">
        <v>1403</v>
      </c>
      <c r="BP706" s="1">
        <v>1242</v>
      </c>
      <c r="BQ706" s="1">
        <v>1360</v>
      </c>
      <c r="BR706" s="1">
        <v>2191</v>
      </c>
      <c r="BS706" s="1">
        <v>2446</v>
      </c>
      <c r="BT706" s="1">
        <v>3083</v>
      </c>
      <c r="BU706" s="1">
        <v>3006</v>
      </c>
      <c r="BV706" s="1">
        <v>3532</v>
      </c>
      <c r="BW706" s="1">
        <v>2855</v>
      </c>
      <c r="BX706" s="1">
        <v>1766</v>
      </c>
      <c r="BY706" s="1">
        <v>1694</v>
      </c>
      <c r="BZ706" s="1">
        <v>1012</v>
      </c>
      <c r="CA706" s="1">
        <v>1403</v>
      </c>
      <c r="CB706" s="1">
        <v>136.458</v>
      </c>
      <c r="CC706" s="1">
        <v>149.392</v>
      </c>
      <c r="CD706" s="1">
        <v>240.71700000000001</v>
      </c>
      <c r="CE706" s="1">
        <v>268.69499999999999</v>
      </c>
      <c r="CF706" s="1">
        <v>338.64</v>
      </c>
      <c r="CG706" s="1">
        <v>330.19400000000002</v>
      </c>
      <c r="CH706" s="1">
        <v>387.99700000000001</v>
      </c>
      <c r="CI706" s="1">
        <v>313.565</v>
      </c>
      <c r="CJ706" s="1">
        <v>193.999</v>
      </c>
      <c r="CK706" s="1">
        <v>186.08</v>
      </c>
      <c r="CL706" s="1">
        <v>111.12</v>
      </c>
      <c r="CM706" s="1">
        <v>154.143</v>
      </c>
      <c r="CN706" s="1">
        <v>0</v>
      </c>
      <c r="CO706" s="1">
        <v>0</v>
      </c>
      <c r="CP706" s="1">
        <v>25590</v>
      </c>
      <c r="CQ706" s="1">
        <v>25590</v>
      </c>
      <c r="CR706" s="1">
        <v>2811</v>
      </c>
      <c r="CS706">
        <v>2018</v>
      </c>
      <c r="CT706">
        <v>9103.521878335112</v>
      </c>
      <c r="CV706">
        <v>0</v>
      </c>
      <c r="CW706">
        <v>0</v>
      </c>
    </row>
    <row r="707" spans="1:101">
      <c r="A707" s="100">
        <v>59121</v>
      </c>
      <c r="B707" t="s">
        <v>108</v>
      </c>
      <c r="C707" t="s">
        <v>109</v>
      </c>
      <c r="D707" t="s">
        <v>927</v>
      </c>
      <c r="E707" t="s">
        <v>810</v>
      </c>
      <c r="F707">
        <v>59622</v>
      </c>
      <c r="G707" s="103" t="s">
        <v>112</v>
      </c>
      <c r="H707" t="s">
        <v>113</v>
      </c>
      <c r="I707" t="s">
        <v>114</v>
      </c>
      <c r="J707" t="s">
        <v>8</v>
      </c>
      <c r="K707">
        <v>22</v>
      </c>
      <c r="L707">
        <v>2</v>
      </c>
      <c r="M707" t="s">
        <v>115</v>
      </c>
      <c r="N707" t="s">
        <v>456</v>
      </c>
      <c r="O707" t="s">
        <v>457</v>
      </c>
      <c r="P707" t="s">
        <v>457</v>
      </c>
      <c r="Q707" t="s">
        <v>118</v>
      </c>
      <c r="R707" t="s">
        <v>142</v>
      </c>
      <c r="S707" t="s">
        <v>8</v>
      </c>
      <c r="T707" s="1">
        <v>0</v>
      </c>
      <c r="U707" s="1">
        <v>0</v>
      </c>
      <c r="V707" s="1">
        <v>0</v>
      </c>
      <c r="W707" s="1">
        <v>0</v>
      </c>
      <c r="X707" s="1">
        <v>0</v>
      </c>
      <c r="Y707" s="1">
        <v>0</v>
      </c>
      <c r="Z707" s="1">
        <v>0</v>
      </c>
      <c r="AA707" s="1">
        <v>0</v>
      </c>
      <c r="AB707" s="1">
        <v>0</v>
      </c>
      <c r="AC707" s="1">
        <v>0</v>
      </c>
      <c r="AD707" s="1">
        <v>0</v>
      </c>
      <c r="AE707" s="1">
        <v>0</v>
      </c>
      <c r="AF707" s="1">
        <v>0</v>
      </c>
      <c r="AG707" s="1">
        <v>0</v>
      </c>
      <c r="AH707" s="1">
        <v>0</v>
      </c>
      <c r="AI707" s="1">
        <v>0</v>
      </c>
      <c r="AJ707" s="1">
        <v>0</v>
      </c>
      <c r="AK707" s="1">
        <v>0</v>
      </c>
      <c r="AL707" s="1">
        <v>0</v>
      </c>
      <c r="AM707" s="1">
        <v>0</v>
      </c>
      <c r="AN707" s="1">
        <v>0</v>
      </c>
      <c r="AO707" s="1">
        <v>0</v>
      </c>
      <c r="AP707" s="1">
        <v>0</v>
      </c>
      <c r="AQ707" s="1">
        <v>0</v>
      </c>
      <c r="AR707" s="2">
        <v>0</v>
      </c>
      <c r="AS707" s="2">
        <v>0</v>
      </c>
      <c r="AT707" s="2">
        <v>0</v>
      </c>
      <c r="AU707" s="2">
        <v>0</v>
      </c>
      <c r="AV707" s="2">
        <v>0</v>
      </c>
      <c r="AW707" s="2">
        <v>0</v>
      </c>
      <c r="AX707" s="2">
        <v>0</v>
      </c>
      <c r="AY707" s="2">
        <v>0</v>
      </c>
      <c r="AZ707" s="2">
        <v>0</v>
      </c>
      <c r="BA707" s="2">
        <v>0</v>
      </c>
      <c r="BB707" s="2">
        <v>0</v>
      </c>
      <c r="BC707" s="2">
        <v>0</v>
      </c>
      <c r="BD707" s="1">
        <v>1066</v>
      </c>
      <c r="BE707" s="1">
        <v>1167</v>
      </c>
      <c r="BF707" s="1">
        <v>1880</v>
      </c>
      <c r="BG707" s="1">
        <v>2098</v>
      </c>
      <c r="BH707" s="1">
        <v>2644</v>
      </c>
      <c r="BI707" s="1">
        <v>2578</v>
      </c>
      <c r="BJ707" s="1">
        <v>3030</v>
      </c>
      <c r="BK707" s="1">
        <v>2448</v>
      </c>
      <c r="BL707" s="1">
        <v>1515</v>
      </c>
      <c r="BM707" s="1">
        <v>1453</v>
      </c>
      <c r="BN707" s="1">
        <v>868</v>
      </c>
      <c r="BO707" s="1">
        <v>1204</v>
      </c>
      <c r="BP707" s="1">
        <v>1066</v>
      </c>
      <c r="BQ707" s="1">
        <v>1167</v>
      </c>
      <c r="BR707" s="1">
        <v>1880</v>
      </c>
      <c r="BS707" s="1">
        <v>2098</v>
      </c>
      <c r="BT707" s="1">
        <v>2644</v>
      </c>
      <c r="BU707" s="1">
        <v>2578</v>
      </c>
      <c r="BV707" s="1">
        <v>3030</v>
      </c>
      <c r="BW707" s="1">
        <v>2448</v>
      </c>
      <c r="BX707" s="1">
        <v>1515</v>
      </c>
      <c r="BY707" s="1">
        <v>1453</v>
      </c>
      <c r="BZ707" s="1">
        <v>868</v>
      </c>
      <c r="CA707" s="1">
        <v>1204</v>
      </c>
      <c r="CB707" s="1">
        <v>117.041</v>
      </c>
      <c r="CC707" s="1">
        <v>128.13399999999999</v>
      </c>
      <c r="CD707" s="1">
        <v>206.46299999999999</v>
      </c>
      <c r="CE707" s="1">
        <v>230.46</v>
      </c>
      <c r="CF707" s="1">
        <v>290.452</v>
      </c>
      <c r="CG707" s="1">
        <v>283.20800000000003</v>
      </c>
      <c r="CH707" s="1">
        <v>332.786</v>
      </c>
      <c r="CI707" s="1">
        <v>268.94499999999999</v>
      </c>
      <c r="CJ707" s="1">
        <v>166.393</v>
      </c>
      <c r="CK707" s="1">
        <v>159.601</v>
      </c>
      <c r="CL707" s="1">
        <v>95.308000000000007</v>
      </c>
      <c r="CM707" s="1">
        <v>132.209</v>
      </c>
      <c r="CN707" s="1">
        <v>0</v>
      </c>
      <c r="CO707" s="1">
        <v>0</v>
      </c>
      <c r="CP707" s="1">
        <v>21951</v>
      </c>
      <c r="CQ707" s="1">
        <v>21951</v>
      </c>
      <c r="CR707" s="1">
        <v>2411</v>
      </c>
      <c r="CS707">
        <v>2018</v>
      </c>
      <c r="CT707">
        <v>9104.5209456656994</v>
      </c>
      <c r="CV707">
        <v>0</v>
      </c>
      <c r="CW707">
        <v>0</v>
      </c>
    </row>
    <row r="708" spans="1:101">
      <c r="A708" s="100">
        <v>59128</v>
      </c>
      <c r="B708" t="s">
        <v>108</v>
      </c>
      <c r="C708" t="s">
        <v>109</v>
      </c>
      <c r="D708" t="s">
        <v>928</v>
      </c>
      <c r="E708" t="s">
        <v>810</v>
      </c>
      <c r="F708">
        <v>59622</v>
      </c>
      <c r="G708" s="103" t="s">
        <v>112</v>
      </c>
      <c r="H708" t="s">
        <v>113</v>
      </c>
      <c r="I708" t="s">
        <v>114</v>
      </c>
      <c r="J708" t="s">
        <v>8</v>
      </c>
      <c r="K708">
        <v>22</v>
      </c>
      <c r="L708">
        <v>2</v>
      </c>
      <c r="M708" t="s">
        <v>115</v>
      </c>
      <c r="N708" t="s">
        <v>456</v>
      </c>
      <c r="O708" t="s">
        <v>457</v>
      </c>
      <c r="P708" t="s">
        <v>457</v>
      </c>
      <c r="Q708" t="s">
        <v>118</v>
      </c>
      <c r="R708" t="s">
        <v>142</v>
      </c>
      <c r="S708" t="s">
        <v>8</v>
      </c>
      <c r="T708" s="1">
        <v>0</v>
      </c>
      <c r="U708" s="1">
        <v>0</v>
      </c>
      <c r="V708" s="1">
        <v>0</v>
      </c>
      <c r="W708" s="1">
        <v>0</v>
      </c>
      <c r="X708" s="1">
        <v>0</v>
      </c>
      <c r="Y708" s="1">
        <v>0</v>
      </c>
      <c r="Z708" s="1">
        <v>0</v>
      </c>
      <c r="AA708" s="1">
        <v>0</v>
      </c>
      <c r="AB708" s="1">
        <v>0</v>
      </c>
      <c r="AC708" s="1">
        <v>0</v>
      </c>
      <c r="AD708" s="1">
        <v>0</v>
      </c>
      <c r="AE708" s="1">
        <v>0</v>
      </c>
      <c r="AF708" s="1">
        <v>0</v>
      </c>
      <c r="AG708" s="1">
        <v>0</v>
      </c>
      <c r="AH708" s="1">
        <v>0</v>
      </c>
      <c r="AI708" s="1">
        <v>0</v>
      </c>
      <c r="AJ708" s="1">
        <v>0</v>
      </c>
      <c r="AK708" s="1">
        <v>0</v>
      </c>
      <c r="AL708" s="1">
        <v>0</v>
      </c>
      <c r="AM708" s="1">
        <v>0</v>
      </c>
      <c r="AN708" s="1">
        <v>0</v>
      </c>
      <c r="AO708" s="1">
        <v>0</v>
      </c>
      <c r="AP708" s="1">
        <v>0</v>
      </c>
      <c r="AQ708" s="1">
        <v>0</v>
      </c>
      <c r="AR708" s="2">
        <v>0</v>
      </c>
      <c r="AS708" s="2">
        <v>0</v>
      </c>
      <c r="AT708" s="2">
        <v>0</v>
      </c>
      <c r="AU708" s="2">
        <v>0</v>
      </c>
      <c r="AV708" s="2">
        <v>0</v>
      </c>
      <c r="AW708" s="2">
        <v>0</v>
      </c>
      <c r="AX708" s="2">
        <v>0</v>
      </c>
      <c r="AY708" s="2">
        <v>0</v>
      </c>
      <c r="AZ708" s="2">
        <v>0</v>
      </c>
      <c r="BA708" s="2">
        <v>0</v>
      </c>
      <c r="BB708" s="2">
        <v>0</v>
      </c>
      <c r="BC708" s="2">
        <v>0</v>
      </c>
      <c r="BD708" s="1">
        <v>1732</v>
      </c>
      <c r="BE708" s="1">
        <v>1896</v>
      </c>
      <c r="BF708" s="1">
        <v>3055</v>
      </c>
      <c r="BG708" s="1">
        <v>3410</v>
      </c>
      <c r="BH708" s="1">
        <v>4298</v>
      </c>
      <c r="BI708" s="1">
        <v>4191</v>
      </c>
      <c r="BJ708" s="1">
        <v>4925</v>
      </c>
      <c r="BK708" s="1">
        <v>3980</v>
      </c>
      <c r="BL708" s="1">
        <v>2462</v>
      </c>
      <c r="BM708" s="1">
        <v>2362</v>
      </c>
      <c r="BN708" s="1">
        <v>1410</v>
      </c>
      <c r="BO708" s="1">
        <v>1956</v>
      </c>
      <c r="BP708" s="1">
        <v>1732</v>
      </c>
      <c r="BQ708" s="1">
        <v>1896</v>
      </c>
      <c r="BR708" s="1">
        <v>3055</v>
      </c>
      <c r="BS708" s="1">
        <v>3410</v>
      </c>
      <c r="BT708" s="1">
        <v>4298</v>
      </c>
      <c r="BU708" s="1">
        <v>4191</v>
      </c>
      <c r="BV708" s="1">
        <v>4925</v>
      </c>
      <c r="BW708" s="1">
        <v>3980</v>
      </c>
      <c r="BX708" s="1">
        <v>2462</v>
      </c>
      <c r="BY708" s="1">
        <v>2362</v>
      </c>
      <c r="BZ708" s="1">
        <v>1410</v>
      </c>
      <c r="CA708" s="1">
        <v>1956</v>
      </c>
      <c r="CB708" s="1">
        <v>190.24600000000001</v>
      </c>
      <c r="CC708" s="1">
        <v>208.27699999999999</v>
      </c>
      <c r="CD708" s="1">
        <v>335.59899999999999</v>
      </c>
      <c r="CE708" s="1">
        <v>374.60500000000002</v>
      </c>
      <c r="CF708" s="1">
        <v>472.12</v>
      </c>
      <c r="CG708" s="1">
        <v>460.34500000000003</v>
      </c>
      <c r="CH708" s="1">
        <v>540.93200000000002</v>
      </c>
      <c r="CI708" s="1">
        <v>437.16199999999998</v>
      </c>
      <c r="CJ708" s="1">
        <v>270.46600000000001</v>
      </c>
      <c r="CK708" s="1">
        <v>259.42700000000002</v>
      </c>
      <c r="CL708" s="1">
        <v>154.91999999999999</v>
      </c>
      <c r="CM708" s="1">
        <v>214.90100000000001</v>
      </c>
      <c r="CN708" s="1">
        <v>0</v>
      </c>
      <c r="CO708" s="1">
        <v>0</v>
      </c>
      <c r="CP708" s="1">
        <v>35677</v>
      </c>
      <c r="CQ708" s="1">
        <v>35677</v>
      </c>
      <c r="CR708" s="1">
        <v>3919</v>
      </c>
      <c r="CS708">
        <v>2018</v>
      </c>
      <c r="CT708">
        <v>9103.5978565960704</v>
      </c>
      <c r="CV708">
        <v>0</v>
      </c>
      <c r="CW708">
        <v>0</v>
      </c>
    </row>
    <row r="709" spans="1:101">
      <c r="A709" s="100">
        <v>59131</v>
      </c>
      <c r="B709" t="s">
        <v>108</v>
      </c>
      <c r="C709" t="s">
        <v>109</v>
      </c>
      <c r="D709" t="s">
        <v>929</v>
      </c>
      <c r="E709" t="s">
        <v>810</v>
      </c>
      <c r="F709">
        <v>59622</v>
      </c>
      <c r="G709" s="103" t="s">
        <v>112</v>
      </c>
      <c r="H709" t="s">
        <v>113</v>
      </c>
      <c r="I709" t="s">
        <v>930</v>
      </c>
      <c r="J709" t="s">
        <v>8</v>
      </c>
      <c r="K709">
        <v>22</v>
      </c>
      <c r="L709">
        <v>2</v>
      </c>
      <c r="M709" t="s">
        <v>115</v>
      </c>
      <c r="N709" t="s">
        <v>456</v>
      </c>
      <c r="O709" t="s">
        <v>457</v>
      </c>
      <c r="P709" t="s">
        <v>457</v>
      </c>
      <c r="Q709" t="s">
        <v>118</v>
      </c>
      <c r="R709" t="s">
        <v>142</v>
      </c>
      <c r="S709" t="s">
        <v>8</v>
      </c>
      <c r="T709" s="1">
        <v>0</v>
      </c>
      <c r="U709" s="1">
        <v>0</v>
      </c>
      <c r="V709" s="1">
        <v>0</v>
      </c>
      <c r="W709" s="1">
        <v>0</v>
      </c>
      <c r="X709" s="1">
        <v>0</v>
      </c>
      <c r="Y709" s="1">
        <v>0</v>
      </c>
      <c r="Z709" s="1">
        <v>0</v>
      </c>
      <c r="AA709" s="1">
        <v>0</v>
      </c>
      <c r="AB709" s="1">
        <v>0</v>
      </c>
      <c r="AC709" s="1">
        <v>0</v>
      </c>
      <c r="AD709" s="1">
        <v>0</v>
      </c>
      <c r="AE709" s="1">
        <v>0</v>
      </c>
      <c r="AF709" s="1">
        <v>0</v>
      </c>
      <c r="AG709" s="1">
        <v>0</v>
      </c>
      <c r="AH709" s="1">
        <v>0</v>
      </c>
      <c r="AI709" s="1">
        <v>0</v>
      </c>
      <c r="AJ709" s="1">
        <v>0</v>
      </c>
      <c r="AK709" s="1">
        <v>0</v>
      </c>
      <c r="AL709" s="1">
        <v>0</v>
      </c>
      <c r="AM709" s="1">
        <v>0</v>
      </c>
      <c r="AN709" s="1">
        <v>0</v>
      </c>
      <c r="AO709" s="1">
        <v>0</v>
      </c>
      <c r="AP709" s="1">
        <v>0</v>
      </c>
      <c r="AQ709" s="1">
        <v>0</v>
      </c>
      <c r="AR709" s="2">
        <v>0</v>
      </c>
      <c r="AS709" s="2">
        <v>0</v>
      </c>
      <c r="AT709" s="2">
        <v>0</v>
      </c>
      <c r="AU709" s="2">
        <v>0</v>
      </c>
      <c r="AV709" s="2">
        <v>0</v>
      </c>
      <c r="AW709" s="2">
        <v>0</v>
      </c>
      <c r="AX709" s="2">
        <v>0</v>
      </c>
      <c r="AY709" s="2">
        <v>0</v>
      </c>
      <c r="AZ709" s="2">
        <v>0</v>
      </c>
      <c r="BA709" s="2">
        <v>0</v>
      </c>
      <c r="BB709" s="2">
        <v>0</v>
      </c>
      <c r="BC709" s="2">
        <v>0</v>
      </c>
      <c r="BD709" s="1">
        <v>713</v>
      </c>
      <c r="BE709" s="1">
        <v>780</v>
      </c>
      <c r="BF709" s="1">
        <v>1258</v>
      </c>
      <c r="BG709" s="1">
        <v>1404</v>
      </c>
      <c r="BH709" s="1">
        <v>1769</v>
      </c>
      <c r="BI709" s="1">
        <v>1725</v>
      </c>
      <c r="BJ709" s="1">
        <v>2027</v>
      </c>
      <c r="BK709" s="1">
        <v>1638</v>
      </c>
      <c r="BL709" s="1">
        <v>1013</v>
      </c>
      <c r="BM709" s="1">
        <v>972</v>
      </c>
      <c r="BN709" s="1">
        <v>580</v>
      </c>
      <c r="BO709" s="1">
        <v>805</v>
      </c>
      <c r="BP709" s="1">
        <v>713</v>
      </c>
      <c r="BQ709" s="1">
        <v>780</v>
      </c>
      <c r="BR709" s="1">
        <v>1258</v>
      </c>
      <c r="BS709" s="1">
        <v>1404</v>
      </c>
      <c r="BT709" s="1">
        <v>1769</v>
      </c>
      <c r="BU709" s="1">
        <v>1725</v>
      </c>
      <c r="BV709" s="1">
        <v>2027</v>
      </c>
      <c r="BW709" s="1">
        <v>1638</v>
      </c>
      <c r="BX709" s="1">
        <v>1013</v>
      </c>
      <c r="BY709" s="1">
        <v>972</v>
      </c>
      <c r="BZ709" s="1">
        <v>580</v>
      </c>
      <c r="CA709" s="1">
        <v>805</v>
      </c>
      <c r="CB709" s="1">
        <v>78.302000000000007</v>
      </c>
      <c r="CC709" s="1">
        <v>85.724000000000004</v>
      </c>
      <c r="CD709" s="1">
        <v>138.12700000000001</v>
      </c>
      <c r="CE709" s="1">
        <v>154.18199999999999</v>
      </c>
      <c r="CF709" s="1">
        <v>194.31700000000001</v>
      </c>
      <c r="CG709" s="1">
        <v>189.471</v>
      </c>
      <c r="CH709" s="1">
        <v>222.63900000000001</v>
      </c>
      <c r="CI709" s="1">
        <v>179.929</v>
      </c>
      <c r="CJ709" s="1">
        <v>111.32</v>
      </c>
      <c r="CK709" s="1">
        <v>106.776</v>
      </c>
      <c r="CL709" s="1">
        <v>63.762999999999998</v>
      </c>
      <c r="CM709" s="1">
        <v>88.45</v>
      </c>
      <c r="CN709" s="1">
        <v>0</v>
      </c>
      <c r="CO709" s="1">
        <v>0</v>
      </c>
      <c r="CP709" s="1">
        <v>14684</v>
      </c>
      <c r="CQ709" s="1">
        <v>14684</v>
      </c>
      <c r="CR709" s="1">
        <v>1613</v>
      </c>
      <c r="CS709">
        <v>2018</v>
      </c>
      <c r="CT709">
        <v>9103.5337879727213</v>
      </c>
      <c r="CV709">
        <v>0</v>
      </c>
      <c r="CW709">
        <v>0</v>
      </c>
    </row>
    <row r="710" spans="1:101">
      <c r="A710" s="100">
        <v>59134</v>
      </c>
      <c r="B710" t="s">
        <v>108</v>
      </c>
      <c r="C710" t="s">
        <v>109</v>
      </c>
      <c r="D710" t="s">
        <v>931</v>
      </c>
      <c r="E710" t="s">
        <v>810</v>
      </c>
      <c r="F710">
        <v>59622</v>
      </c>
      <c r="G710" s="103" t="s">
        <v>112</v>
      </c>
      <c r="H710" t="s">
        <v>113</v>
      </c>
      <c r="I710" t="s">
        <v>114</v>
      </c>
      <c r="J710" t="s">
        <v>8</v>
      </c>
      <c r="K710">
        <v>22</v>
      </c>
      <c r="L710">
        <v>2</v>
      </c>
      <c r="M710" t="s">
        <v>115</v>
      </c>
      <c r="N710" t="s">
        <v>456</v>
      </c>
      <c r="O710" t="s">
        <v>457</v>
      </c>
      <c r="P710" t="s">
        <v>457</v>
      </c>
      <c r="Q710" t="s">
        <v>118</v>
      </c>
      <c r="R710" t="s">
        <v>142</v>
      </c>
      <c r="S710" t="s">
        <v>8</v>
      </c>
      <c r="T710" s="1">
        <v>0</v>
      </c>
      <c r="U710" s="1">
        <v>0</v>
      </c>
      <c r="V710" s="1">
        <v>0</v>
      </c>
      <c r="W710" s="1">
        <v>0</v>
      </c>
      <c r="X710" s="1">
        <v>0</v>
      </c>
      <c r="Y710" s="1">
        <v>0</v>
      </c>
      <c r="Z710" s="1">
        <v>0</v>
      </c>
      <c r="AA710" s="1">
        <v>0</v>
      </c>
      <c r="AB710" s="1">
        <v>0</v>
      </c>
      <c r="AC710" s="1">
        <v>0</v>
      </c>
      <c r="AD710" s="1">
        <v>0</v>
      </c>
      <c r="AE710" s="1">
        <v>0</v>
      </c>
      <c r="AF710" s="1">
        <v>0</v>
      </c>
      <c r="AG710" s="1">
        <v>0</v>
      </c>
      <c r="AH710" s="1">
        <v>0</v>
      </c>
      <c r="AI710" s="1">
        <v>0</v>
      </c>
      <c r="AJ710" s="1">
        <v>0</v>
      </c>
      <c r="AK710" s="1">
        <v>0</v>
      </c>
      <c r="AL710" s="1">
        <v>0</v>
      </c>
      <c r="AM710" s="1">
        <v>0</v>
      </c>
      <c r="AN710" s="1">
        <v>0</v>
      </c>
      <c r="AO710" s="1">
        <v>0</v>
      </c>
      <c r="AP710" s="1">
        <v>0</v>
      </c>
      <c r="AQ710" s="1">
        <v>0</v>
      </c>
      <c r="AR710" s="2">
        <v>0</v>
      </c>
      <c r="AS710" s="2">
        <v>0</v>
      </c>
      <c r="AT710" s="2">
        <v>0</v>
      </c>
      <c r="AU710" s="2">
        <v>0</v>
      </c>
      <c r="AV710" s="2">
        <v>0</v>
      </c>
      <c r="AW710" s="2">
        <v>0</v>
      </c>
      <c r="AX710" s="2">
        <v>0</v>
      </c>
      <c r="AY710" s="2">
        <v>0</v>
      </c>
      <c r="AZ710" s="2">
        <v>0</v>
      </c>
      <c r="BA710" s="2">
        <v>0</v>
      </c>
      <c r="BB710" s="2">
        <v>0</v>
      </c>
      <c r="BC710" s="2">
        <v>0</v>
      </c>
      <c r="BD710" s="1">
        <v>1034</v>
      </c>
      <c r="BE710" s="1">
        <v>1132</v>
      </c>
      <c r="BF710" s="1">
        <v>1824</v>
      </c>
      <c r="BG710" s="1">
        <v>2036</v>
      </c>
      <c r="BH710" s="1">
        <v>2566</v>
      </c>
      <c r="BI710" s="1">
        <v>2502</v>
      </c>
      <c r="BJ710" s="1">
        <v>2940</v>
      </c>
      <c r="BK710" s="1">
        <v>2376</v>
      </c>
      <c r="BL710" s="1">
        <v>1470</v>
      </c>
      <c r="BM710" s="1">
        <v>1410</v>
      </c>
      <c r="BN710" s="1">
        <v>842</v>
      </c>
      <c r="BO710" s="1">
        <v>1168</v>
      </c>
      <c r="BP710" s="1">
        <v>1034</v>
      </c>
      <c r="BQ710" s="1">
        <v>1132</v>
      </c>
      <c r="BR710" s="1">
        <v>1824</v>
      </c>
      <c r="BS710" s="1">
        <v>2036</v>
      </c>
      <c r="BT710" s="1">
        <v>2566</v>
      </c>
      <c r="BU710" s="1">
        <v>2502</v>
      </c>
      <c r="BV710" s="1">
        <v>2940</v>
      </c>
      <c r="BW710" s="1">
        <v>2376</v>
      </c>
      <c r="BX710" s="1">
        <v>1470</v>
      </c>
      <c r="BY710" s="1">
        <v>1410</v>
      </c>
      <c r="BZ710" s="1">
        <v>842</v>
      </c>
      <c r="CA710" s="1">
        <v>1168</v>
      </c>
      <c r="CB710" s="1">
        <v>113.595</v>
      </c>
      <c r="CC710" s="1">
        <v>124.361</v>
      </c>
      <c r="CD710" s="1">
        <v>200.38300000000001</v>
      </c>
      <c r="CE710" s="1">
        <v>223.673</v>
      </c>
      <c r="CF710" s="1">
        <v>281.899</v>
      </c>
      <c r="CG710" s="1">
        <v>274.86799999999999</v>
      </c>
      <c r="CH710" s="1">
        <v>322.98599999999999</v>
      </c>
      <c r="CI710" s="1">
        <v>261.02499999999998</v>
      </c>
      <c r="CJ710" s="1">
        <v>161.49299999999999</v>
      </c>
      <c r="CK710" s="1">
        <v>154.90100000000001</v>
      </c>
      <c r="CL710" s="1">
        <v>92.501000000000005</v>
      </c>
      <c r="CM710" s="1">
        <v>128.315</v>
      </c>
      <c r="CN710" s="1">
        <v>0</v>
      </c>
      <c r="CO710" s="1">
        <v>0</v>
      </c>
      <c r="CP710" s="1">
        <v>21300</v>
      </c>
      <c r="CQ710" s="1">
        <v>21300</v>
      </c>
      <c r="CR710" s="1">
        <v>2340</v>
      </c>
      <c r="CS710">
        <v>2018</v>
      </c>
      <c r="CT710">
        <v>9102.5641025641035</v>
      </c>
      <c r="CV710">
        <v>0</v>
      </c>
      <c r="CW710">
        <v>0</v>
      </c>
    </row>
    <row r="711" spans="1:101">
      <c r="A711" s="100">
        <v>59135</v>
      </c>
      <c r="B711" t="s">
        <v>108</v>
      </c>
      <c r="C711" t="s">
        <v>109</v>
      </c>
      <c r="D711" t="s">
        <v>932</v>
      </c>
      <c r="E711" t="s">
        <v>810</v>
      </c>
      <c r="F711">
        <v>59622</v>
      </c>
      <c r="G711" s="103" t="s">
        <v>112</v>
      </c>
      <c r="H711" t="s">
        <v>113</v>
      </c>
      <c r="I711" t="s">
        <v>114</v>
      </c>
      <c r="J711" t="s">
        <v>8</v>
      </c>
      <c r="K711">
        <v>22</v>
      </c>
      <c r="L711">
        <v>2</v>
      </c>
      <c r="M711" t="s">
        <v>115</v>
      </c>
      <c r="N711" t="s">
        <v>456</v>
      </c>
      <c r="O711" t="s">
        <v>457</v>
      </c>
      <c r="P711" t="s">
        <v>457</v>
      </c>
      <c r="Q711" t="s">
        <v>118</v>
      </c>
      <c r="R711" t="s">
        <v>142</v>
      </c>
      <c r="S711" t="s">
        <v>8</v>
      </c>
      <c r="T711" s="1">
        <v>0</v>
      </c>
      <c r="U711" s="1">
        <v>0</v>
      </c>
      <c r="V711" s="1">
        <v>0</v>
      </c>
      <c r="W711" s="1">
        <v>0</v>
      </c>
      <c r="X711" s="1">
        <v>0</v>
      </c>
      <c r="Y711" s="1">
        <v>0</v>
      </c>
      <c r="Z711" s="1">
        <v>0</v>
      </c>
      <c r="AA711" s="1">
        <v>0</v>
      </c>
      <c r="AB711" s="1">
        <v>0</v>
      </c>
      <c r="AC711" s="1">
        <v>0</v>
      </c>
      <c r="AD711" s="1">
        <v>0</v>
      </c>
      <c r="AE711" s="1">
        <v>0</v>
      </c>
      <c r="AF711" s="1">
        <v>0</v>
      </c>
      <c r="AG711" s="1">
        <v>0</v>
      </c>
      <c r="AH711" s="1">
        <v>0</v>
      </c>
      <c r="AI711" s="1">
        <v>0</v>
      </c>
      <c r="AJ711" s="1">
        <v>0</v>
      </c>
      <c r="AK711" s="1">
        <v>0</v>
      </c>
      <c r="AL711" s="1">
        <v>0</v>
      </c>
      <c r="AM711" s="1">
        <v>0</v>
      </c>
      <c r="AN711" s="1">
        <v>0</v>
      </c>
      <c r="AO711" s="1">
        <v>0</v>
      </c>
      <c r="AP711" s="1">
        <v>0</v>
      </c>
      <c r="AQ711" s="1">
        <v>0</v>
      </c>
      <c r="AR711" s="2">
        <v>0</v>
      </c>
      <c r="AS711" s="2">
        <v>0</v>
      </c>
      <c r="AT711" s="2">
        <v>0</v>
      </c>
      <c r="AU711" s="2">
        <v>0</v>
      </c>
      <c r="AV711" s="2">
        <v>0</v>
      </c>
      <c r="AW711" s="2">
        <v>0</v>
      </c>
      <c r="AX711" s="2">
        <v>0</v>
      </c>
      <c r="AY711" s="2">
        <v>0</v>
      </c>
      <c r="AZ711" s="2">
        <v>0</v>
      </c>
      <c r="BA711" s="2">
        <v>0</v>
      </c>
      <c r="BB711" s="2">
        <v>0</v>
      </c>
      <c r="BC711" s="2">
        <v>0</v>
      </c>
      <c r="BD711" s="1">
        <v>944</v>
      </c>
      <c r="BE711" s="1">
        <v>1033</v>
      </c>
      <c r="BF711" s="1">
        <v>1665</v>
      </c>
      <c r="BG711" s="1">
        <v>1859</v>
      </c>
      <c r="BH711" s="1">
        <v>2343</v>
      </c>
      <c r="BI711" s="1">
        <v>2284</v>
      </c>
      <c r="BJ711" s="1">
        <v>2684</v>
      </c>
      <c r="BK711" s="1">
        <v>2169</v>
      </c>
      <c r="BL711" s="1">
        <v>1342</v>
      </c>
      <c r="BM711" s="1">
        <v>1287</v>
      </c>
      <c r="BN711" s="1">
        <v>769</v>
      </c>
      <c r="BO711" s="1">
        <v>1066</v>
      </c>
      <c r="BP711" s="1">
        <v>944</v>
      </c>
      <c r="BQ711" s="1">
        <v>1033</v>
      </c>
      <c r="BR711" s="1">
        <v>1665</v>
      </c>
      <c r="BS711" s="1">
        <v>1859</v>
      </c>
      <c r="BT711" s="1">
        <v>2343</v>
      </c>
      <c r="BU711" s="1">
        <v>2284</v>
      </c>
      <c r="BV711" s="1">
        <v>2684</v>
      </c>
      <c r="BW711" s="1">
        <v>2169</v>
      </c>
      <c r="BX711" s="1">
        <v>1342</v>
      </c>
      <c r="BY711" s="1">
        <v>1287</v>
      </c>
      <c r="BZ711" s="1">
        <v>769</v>
      </c>
      <c r="CA711" s="1">
        <v>1066</v>
      </c>
      <c r="CB711" s="1">
        <v>103.691</v>
      </c>
      <c r="CC711" s="1">
        <v>113.51900000000001</v>
      </c>
      <c r="CD711" s="1">
        <v>182.91399999999999</v>
      </c>
      <c r="CE711" s="1">
        <v>204.17400000000001</v>
      </c>
      <c r="CF711" s="1">
        <v>257.32299999999998</v>
      </c>
      <c r="CG711" s="1">
        <v>250.905</v>
      </c>
      <c r="CH711" s="1">
        <v>294.82799999999997</v>
      </c>
      <c r="CI711" s="1">
        <v>238.26900000000001</v>
      </c>
      <c r="CJ711" s="1">
        <v>147.41399999999999</v>
      </c>
      <c r="CK711" s="1">
        <v>141.39699999999999</v>
      </c>
      <c r="CL711" s="1">
        <v>84.436999999999998</v>
      </c>
      <c r="CM711" s="1">
        <v>117.129</v>
      </c>
      <c r="CN711" s="1">
        <v>0</v>
      </c>
      <c r="CO711" s="1">
        <v>0</v>
      </c>
      <c r="CP711" s="1">
        <v>19445</v>
      </c>
      <c r="CQ711" s="1">
        <v>19445</v>
      </c>
      <c r="CR711" s="1">
        <v>2136</v>
      </c>
      <c r="CS711">
        <v>2018</v>
      </c>
      <c r="CT711">
        <v>9103.4644194756547</v>
      </c>
      <c r="CV711">
        <v>0</v>
      </c>
      <c r="CW711">
        <v>0</v>
      </c>
    </row>
    <row r="712" spans="1:101">
      <c r="A712" s="100">
        <v>59136</v>
      </c>
      <c r="B712" t="s">
        <v>108</v>
      </c>
      <c r="C712" t="s">
        <v>109</v>
      </c>
      <c r="D712" t="s">
        <v>933</v>
      </c>
      <c r="E712" t="s">
        <v>810</v>
      </c>
      <c r="F712">
        <v>59622</v>
      </c>
      <c r="G712" s="103" t="s">
        <v>112</v>
      </c>
      <c r="H712" t="s">
        <v>113</v>
      </c>
      <c r="I712" t="s">
        <v>114</v>
      </c>
      <c r="J712" t="s">
        <v>8</v>
      </c>
      <c r="K712">
        <v>22</v>
      </c>
      <c r="L712">
        <v>2</v>
      </c>
      <c r="M712" t="s">
        <v>115</v>
      </c>
      <c r="N712" t="s">
        <v>456</v>
      </c>
      <c r="O712" t="s">
        <v>457</v>
      </c>
      <c r="P712" t="s">
        <v>457</v>
      </c>
      <c r="Q712" t="s">
        <v>118</v>
      </c>
      <c r="R712" t="s">
        <v>142</v>
      </c>
      <c r="S712" t="s">
        <v>8</v>
      </c>
      <c r="T712" s="1">
        <v>0</v>
      </c>
      <c r="U712" s="1">
        <v>0</v>
      </c>
      <c r="V712" s="1">
        <v>0</v>
      </c>
      <c r="W712" s="1">
        <v>0</v>
      </c>
      <c r="X712" s="1">
        <v>0</v>
      </c>
      <c r="Y712" s="1">
        <v>0</v>
      </c>
      <c r="Z712" s="1">
        <v>0</v>
      </c>
      <c r="AA712" s="1">
        <v>0</v>
      </c>
      <c r="AB712" s="1">
        <v>0</v>
      </c>
      <c r="AC712" s="1">
        <v>0</v>
      </c>
      <c r="AD712" s="1">
        <v>0</v>
      </c>
      <c r="AE712" s="1">
        <v>0</v>
      </c>
      <c r="AF712" s="1">
        <v>0</v>
      </c>
      <c r="AG712" s="1">
        <v>0</v>
      </c>
      <c r="AH712" s="1">
        <v>0</v>
      </c>
      <c r="AI712" s="1">
        <v>0</v>
      </c>
      <c r="AJ712" s="1">
        <v>0</v>
      </c>
      <c r="AK712" s="1">
        <v>0</v>
      </c>
      <c r="AL712" s="1">
        <v>0</v>
      </c>
      <c r="AM712" s="1">
        <v>0</v>
      </c>
      <c r="AN712" s="1">
        <v>0</v>
      </c>
      <c r="AO712" s="1">
        <v>0</v>
      </c>
      <c r="AP712" s="1">
        <v>0</v>
      </c>
      <c r="AQ712" s="1">
        <v>0</v>
      </c>
      <c r="AR712" s="2">
        <v>0</v>
      </c>
      <c r="AS712" s="2">
        <v>0</v>
      </c>
      <c r="AT712" s="2">
        <v>0</v>
      </c>
      <c r="AU712" s="2">
        <v>0</v>
      </c>
      <c r="AV712" s="2">
        <v>0</v>
      </c>
      <c r="AW712" s="2">
        <v>0</v>
      </c>
      <c r="AX712" s="2">
        <v>0</v>
      </c>
      <c r="AY712" s="2">
        <v>0</v>
      </c>
      <c r="AZ712" s="2">
        <v>0</v>
      </c>
      <c r="BA712" s="2">
        <v>0</v>
      </c>
      <c r="BB712" s="2">
        <v>0</v>
      </c>
      <c r="BC712" s="2">
        <v>0</v>
      </c>
      <c r="BD712" s="1">
        <v>703</v>
      </c>
      <c r="BE712" s="1">
        <v>769</v>
      </c>
      <c r="BF712" s="1">
        <v>1240</v>
      </c>
      <c r="BG712" s="1">
        <v>1384</v>
      </c>
      <c r="BH712" s="1">
        <v>1744</v>
      </c>
      <c r="BI712" s="1">
        <v>1700</v>
      </c>
      <c r="BJ712" s="1">
        <v>1998</v>
      </c>
      <c r="BK712" s="1">
        <v>1615</v>
      </c>
      <c r="BL712" s="1">
        <v>999</v>
      </c>
      <c r="BM712" s="1">
        <v>958</v>
      </c>
      <c r="BN712" s="1">
        <v>572</v>
      </c>
      <c r="BO712" s="1">
        <v>794</v>
      </c>
      <c r="BP712" s="1">
        <v>703</v>
      </c>
      <c r="BQ712" s="1">
        <v>769</v>
      </c>
      <c r="BR712" s="1">
        <v>1240</v>
      </c>
      <c r="BS712" s="1">
        <v>1384</v>
      </c>
      <c r="BT712" s="1">
        <v>1744</v>
      </c>
      <c r="BU712" s="1">
        <v>1700</v>
      </c>
      <c r="BV712" s="1">
        <v>1998</v>
      </c>
      <c r="BW712" s="1">
        <v>1615</v>
      </c>
      <c r="BX712" s="1">
        <v>999</v>
      </c>
      <c r="BY712" s="1">
        <v>958</v>
      </c>
      <c r="BZ712" s="1">
        <v>572</v>
      </c>
      <c r="CA712" s="1">
        <v>794</v>
      </c>
      <c r="CB712" s="1">
        <v>77.186000000000007</v>
      </c>
      <c r="CC712" s="1">
        <v>84.501000000000005</v>
      </c>
      <c r="CD712" s="1">
        <v>136.15799999999999</v>
      </c>
      <c r="CE712" s="1">
        <v>151.983</v>
      </c>
      <c r="CF712" s="1">
        <v>191.54599999999999</v>
      </c>
      <c r="CG712" s="1">
        <v>186.76900000000001</v>
      </c>
      <c r="CH712" s="1">
        <v>219.465</v>
      </c>
      <c r="CI712" s="1">
        <v>177.363</v>
      </c>
      <c r="CJ712" s="1">
        <v>109.732</v>
      </c>
      <c r="CK712" s="1">
        <v>105.254</v>
      </c>
      <c r="CL712" s="1">
        <v>62.853999999999999</v>
      </c>
      <c r="CM712" s="1">
        <v>87.188999999999993</v>
      </c>
      <c r="CN712" s="1">
        <v>0</v>
      </c>
      <c r="CO712" s="1">
        <v>0</v>
      </c>
      <c r="CP712" s="1">
        <v>14476</v>
      </c>
      <c r="CQ712" s="1">
        <v>14476</v>
      </c>
      <c r="CR712" s="1">
        <v>1590</v>
      </c>
      <c r="CS712">
        <v>2018</v>
      </c>
      <c r="CT712">
        <v>9104.40251572327</v>
      </c>
      <c r="CV712">
        <v>0</v>
      </c>
      <c r="CW712">
        <v>0</v>
      </c>
    </row>
    <row r="713" spans="1:101">
      <c r="A713" s="100">
        <v>59137</v>
      </c>
      <c r="B713" t="s">
        <v>108</v>
      </c>
      <c r="C713" t="s">
        <v>109</v>
      </c>
      <c r="D713" t="s">
        <v>934</v>
      </c>
      <c r="E713" t="s">
        <v>810</v>
      </c>
      <c r="F713">
        <v>59622</v>
      </c>
      <c r="G713" s="103" t="s">
        <v>112</v>
      </c>
      <c r="H713" t="s">
        <v>113</v>
      </c>
      <c r="I713" t="s">
        <v>114</v>
      </c>
      <c r="J713" t="s">
        <v>8</v>
      </c>
      <c r="K713">
        <v>22</v>
      </c>
      <c r="L713">
        <v>2</v>
      </c>
      <c r="M713" t="s">
        <v>115</v>
      </c>
      <c r="N713" t="s">
        <v>456</v>
      </c>
      <c r="O713" t="s">
        <v>457</v>
      </c>
      <c r="P713" t="s">
        <v>457</v>
      </c>
      <c r="Q713" t="s">
        <v>118</v>
      </c>
      <c r="R713" t="s">
        <v>142</v>
      </c>
      <c r="S713" t="s">
        <v>8</v>
      </c>
      <c r="T713" s="1">
        <v>0</v>
      </c>
      <c r="U713" s="1">
        <v>0</v>
      </c>
      <c r="V713" s="1">
        <v>0</v>
      </c>
      <c r="W713" s="1">
        <v>0</v>
      </c>
      <c r="X713" s="1">
        <v>0</v>
      </c>
      <c r="Y713" s="1">
        <v>0</v>
      </c>
      <c r="Z713" s="1">
        <v>0</v>
      </c>
      <c r="AA713" s="1">
        <v>0</v>
      </c>
      <c r="AB713" s="1">
        <v>0</v>
      </c>
      <c r="AC713" s="1">
        <v>0</v>
      </c>
      <c r="AD713" s="1">
        <v>0</v>
      </c>
      <c r="AE713" s="1">
        <v>0</v>
      </c>
      <c r="AF713" s="1">
        <v>0</v>
      </c>
      <c r="AG713" s="1">
        <v>0</v>
      </c>
      <c r="AH713" s="1">
        <v>0</v>
      </c>
      <c r="AI713" s="1">
        <v>0</v>
      </c>
      <c r="AJ713" s="1">
        <v>0</v>
      </c>
      <c r="AK713" s="1">
        <v>0</v>
      </c>
      <c r="AL713" s="1">
        <v>0</v>
      </c>
      <c r="AM713" s="1">
        <v>0</v>
      </c>
      <c r="AN713" s="1">
        <v>0</v>
      </c>
      <c r="AO713" s="1">
        <v>0</v>
      </c>
      <c r="AP713" s="1">
        <v>0</v>
      </c>
      <c r="AQ713" s="1">
        <v>0</v>
      </c>
      <c r="AR713" s="2">
        <v>0</v>
      </c>
      <c r="AS713" s="2">
        <v>0</v>
      </c>
      <c r="AT713" s="2">
        <v>0</v>
      </c>
      <c r="AU713" s="2">
        <v>0</v>
      </c>
      <c r="AV713" s="2">
        <v>0</v>
      </c>
      <c r="AW713" s="2">
        <v>0</v>
      </c>
      <c r="AX713" s="2">
        <v>0</v>
      </c>
      <c r="AY713" s="2">
        <v>0</v>
      </c>
      <c r="AZ713" s="2">
        <v>0</v>
      </c>
      <c r="BA713" s="2">
        <v>0</v>
      </c>
      <c r="BB713" s="2">
        <v>0</v>
      </c>
      <c r="BC713" s="2">
        <v>0</v>
      </c>
      <c r="BD713" s="1">
        <v>2621</v>
      </c>
      <c r="BE713" s="1">
        <v>2870</v>
      </c>
      <c r="BF713" s="1">
        <v>4624</v>
      </c>
      <c r="BG713" s="1">
        <v>5161</v>
      </c>
      <c r="BH713" s="1">
        <v>6505</v>
      </c>
      <c r="BI713" s="1">
        <v>6343</v>
      </c>
      <c r="BJ713" s="1">
        <v>7453</v>
      </c>
      <c r="BK713" s="1">
        <v>6023</v>
      </c>
      <c r="BL713" s="1">
        <v>3726</v>
      </c>
      <c r="BM713" s="1">
        <v>3574</v>
      </c>
      <c r="BN713" s="1">
        <v>2134</v>
      </c>
      <c r="BO713" s="1">
        <v>2961</v>
      </c>
      <c r="BP713" s="1">
        <v>2621</v>
      </c>
      <c r="BQ713" s="1">
        <v>2870</v>
      </c>
      <c r="BR713" s="1">
        <v>4624</v>
      </c>
      <c r="BS713" s="1">
        <v>5161</v>
      </c>
      <c r="BT713" s="1">
        <v>6505</v>
      </c>
      <c r="BU713" s="1">
        <v>6343</v>
      </c>
      <c r="BV713" s="1">
        <v>7453</v>
      </c>
      <c r="BW713" s="1">
        <v>6023</v>
      </c>
      <c r="BX713" s="1">
        <v>3726</v>
      </c>
      <c r="BY713" s="1">
        <v>3574</v>
      </c>
      <c r="BZ713" s="1">
        <v>2134</v>
      </c>
      <c r="CA713" s="1">
        <v>2961</v>
      </c>
      <c r="CB713" s="1">
        <v>287.91800000000001</v>
      </c>
      <c r="CC713" s="1">
        <v>315.20600000000002</v>
      </c>
      <c r="CD713" s="1">
        <v>507.89400000000001</v>
      </c>
      <c r="CE713" s="1">
        <v>566.92600000000004</v>
      </c>
      <c r="CF713" s="1">
        <v>714.505</v>
      </c>
      <c r="CG713" s="1">
        <v>696.68399999999997</v>
      </c>
      <c r="CH713" s="1">
        <v>818.64499999999998</v>
      </c>
      <c r="CI713" s="1">
        <v>661.59900000000005</v>
      </c>
      <c r="CJ713" s="1">
        <v>409.32299999999998</v>
      </c>
      <c r="CK713" s="1">
        <v>392.61500000000001</v>
      </c>
      <c r="CL713" s="1">
        <v>234.45500000000001</v>
      </c>
      <c r="CM713" s="1">
        <v>325.23</v>
      </c>
      <c r="CN713" s="1">
        <v>0</v>
      </c>
      <c r="CO713" s="1">
        <v>0</v>
      </c>
      <c r="CP713" s="1">
        <v>53995</v>
      </c>
      <c r="CQ713" s="1">
        <v>53995</v>
      </c>
      <c r="CR713" s="1">
        <v>5931</v>
      </c>
      <c r="CS713">
        <v>2018</v>
      </c>
      <c r="CT713">
        <v>9103.8610689597026</v>
      </c>
      <c r="CV713">
        <v>0</v>
      </c>
      <c r="CW713">
        <v>0</v>
      </c>
    </row>
    <row r="714" spans="1:101">
      <c r="A714" s="100">
        <v>59140</v>
      </c>
      <c r="B714" t="s">
        <v>108</v>
      </c>
      <c r="C714" t="s">
        <v>109</v>
      </c>
      <c r="D714" t="s">
        <v>935</v>
      </c>
      <c r="E714" t="s">
        <v>924</v>
      </c>
      <c r="F714">
        <v>57170</v>
      </c>
      <c r="G714" s="103" t="s">
        <v>112</v>
      </c>
      <c r="H714" t="s">
        <v>113</v>
      </c>
      <c r="I714" t="s">
        <v>114</v>
      </c>
      <c r="J714" t="s">
        <v>8</v>
      </c>
      <c r="K714">
        <v>22</v>
      </c>
      <c r="L714">
        <v>2</v>
      </c>
      <c r="M714" t="s">
        <v>115</v>
      </c>
      <c r="N714" t="s">
        <v>456</v>
      </c>
      <c r="O714" t="s">
        <v>457</v>
      </c>
      <c r="P714" t="s">
        <v>457</v>
      </c>
      <c r="Q714" t="s">
        <v>118</v>
      </c>
      <c r="R714" t="s">
        <v>142</v>
      </c>
      <c r="S714" t="s">
        <v>8</v>
      </c>
      <c r="T714" s="1">
        <v>0</v>
      </c>
      <c r="U714" s="1">
        <v>0</v>
      </c>
      <c r="V714" s="1">
        <v>0</v>
      </c>
      <c r="W714" s="1">
        <v>0</v>
      </c>
      <c r="X714" s="1">
        <v>0</v>
      </c>
      <c r="Y714" s="1">
        <v>0</v>
      </c>
      <c r="Z714" s="1">
        <v>0</v>
      </c>
      <c r="AA714" s="1">
        <v>0</v>
      </c>
      <c r="AB714" s="1">
        <v>0</v>
      </c>
      <c r="AC714" s="1">
        <v>0</v>
      </c>
      <c r="AD714" s="1">
        <v>0</v>
      </c>
      <c r="AE714" s="1">
        <v>0</v>
      </c>
      <c r="AF714" s="1">
        <v>0</v>
      </c>
      <c r="AG714" s="1">
        <v>0</v>
      </c>
      <c r="AH714" s="1">
        <v>0</v>
      </c>
      <c r="AI714" s="1">
        <v>0</v>
      </c>
      <c r="AJ714" s="1">
        <v>0</v>
      </c>
      <c r="AK714" s="1">
        <v>0</v>
      </c>
      <c r="AL714" s="1">
        <v>0</v>
      </c>
      <c r="AM714" s="1">
        <v>0</v>
      </c>
      <c r="AN714" s="1">
        <v>0</v>
      </c>
      <c r="AO714" s="1">
        <v>0</v>
      </c>
      <c r="AP714" s="1">
        <v>0</v>
      </c>
      <c r="AQ714" s="1">
        <v>0</v>
      </c>
      <c r="AR714" s="2">
        <v>0</v>
      </c>
      <c r="AS714" s="2">
        <v>0</v>
      </c>
      <c r="AT714" s="2">
        <v>0</v>
      </c>
      <c r="AU714" s="2">
        <v>0</v>
      </c>
      <c r="AV714" s="2">
        <v>0</v>
      </c>
      <c r="AW714" s="2">
        <v>0</v>
      </c>
      <c r="AX714" s="2">
        <v>0</v>
      </c>
      <c r="AY714" s="2">
        <v>0</v>
      </c>
      <c r="AZ714" s="2">
        <v>0</v>
      </c>
      <c r="BA714" s="2">
        <v>0</v>
      </c>
      <c r="BB714" s="2">
        <v>0</v>
      </c>
      <c r="BC714" s="2">
        <v>0</v>
      </c>
      <c r="BD714" s="1">
        <v>2578</v>
      </c>
      <c r="BE714" s="1">
        <v>2823</v>
      </c>
      <c r="BF714" s="1">
        <v>4548</v>
      </c>
      <c r="BG714" s="1">
        <v>5077</v>
      </c>
      <c r="BH714" s="1">
        <v>6398</v>
      </c>
      <c r="BI714" s="1">
        <v>6239</v>
      </c>
      <c r="BJ714" s="1">
        <v>7331</v>
      </c>
      <c r="BK714" s="1">
        <v>5925</v>
      </c>
      <c r="BL714" s="1">
        <v>3666</v>
      </c>
      <c r="BM714" s="1">
        <v>3516</v>
      </c>
      <c r="BN714" s="1">
        <v>2100</v>
      </c>
      <c r="BO714" s="1">
        <v>2912</v>
      </c>
      <c r="BP714" s="1">
        <v>2578</v>
      </c>
      <c r="BQ714" s="1">
        <v>2823</v>
      </c>
      <c r="BR714" s="1">
        <v>4548</v>
      </c>
      <c r="BS714" s="1">
        <v>5077</v>
      </c>
      <c r="BT714" s="1">
        <v>6398</v>
      </c>
      <c r="BU714" s="1">
        <v>6239</v>
      </c>
      <c r="BV714" s="1">
        <v>7331</v>
      </c>
      <c r="BW714" s="1">
        <v>5925</v>
      </c>
      <c r="BX714" s="1">
        <v>3666</v>
      </c>
      <c r="BY714" s="1">
        <v>3516</v>
      </c>
      <c r="BZ714" s="1">
        <v>2100</v>
      </c>
      <c r="CA714" s="1">
        <v>2912</v>
      </c>
      <c r="CB714" s="1">
        <v>283.209</v>
      </c>
      <c r="CC714" s="1">
        <v>310.05099999999999</v>
      </c>
      <c r="CD714" s="1">
        <v>499.58800000000002</v>
      </c>
      <c r="CE714" s="1">
        <v>557.654</v>
      </c>
      <c r="CF714" s="1">
        <v>702.81899999999996</v>
      </c>
      <c r="CG714" s="1">
        <v>685.29</v>
      </c>
      <c r="CH714" s="1">
        <v>805.25599999999997</v>
      </c>
      <c r="CI714" s="1">
        <v>650.779</v>
      </c>
      <c r="CJ714" s="1">
        <v>402.62799999999999</v>
      </c>
      <c r="CK714" s="1">
        <v>386.19400000000002</v>
      </c>
      <c r="CL714" s="1">
        <v>230.62100000000001</v>
      </c>
      <c r="CM714" s="1">
        <v>319.911</v>
      </c>
      <c r="CN714" s="1">
        <v>0</v>
      </c>
      <c r="CO714" s="1">
        <v>0</v>
      </c>
      <c r="CP714" s="1">
        <v>53113</v>
      </c>
      <c r="CQ714" s="1">
        <v>53113</v>
      </c>
      <c r="CR714" s="1">
        <v>5834</v>
      </c>
      <c r="CS714">
        <v>2018</v>
      </c>
      <c r="CT714">
        <v>9104.0452519712035</v>
      </c>
      <c r="CV714">
        <v>0</v>
      </c>
      <c r="CW714">
        <v>0</v>
      </c>
    </row>
    <row r="715" spans="1:101">
      <c r="A715" s="100">
        <v>59178</v>
      </c>
      <c r="B715" t="s">
        <v>108</v>
      </c>
      <c r="C715" t="s">
        <v>109</v>
      </c>
      <c r="D715" t="s">
        <v>936</v>
      </c>
      <c r="E715" t="s">
        <v>937</v>
      </c>
      <c r="F715">
        <v>58440</v>
      </c>
      <c r="G715" s="103" t="s">
        <v>112</v>
      </c>
      <c r="H715" t="s">
        <v>113</v>
      </c>
      <c r="I715" t="s">
        <v>114</v>
      </c>
      <c r="J715" t="s">
        <v>8</v>
      </c>
      <c r="K715">
        <v>22</v>
      </c>
      <c r="L715">
        <v>2</v>
      </c>
      <c r="M715" t="s">
        <v>115</v>
      </c>
      <c r="N715" t="s">
        <v>456</v>
      </c>
      <c r="O715" t="s">
        <v>457</v>
      </c>
      <c r="P715" t="s">
        <v>457</v>
      </c>
      <c r="Q715" t="s">
        <v>118</v>
      </c>
      <c r="R715" t="s">
        <v>142</v>
      </c>
      <c r="S715" t="s">
        <v>8</v>
      </c>
      <c r="T715" s="1">
        <v>0</v>
      </c>
      <c r="U715" s="1">
        <v>0</v>
      </c>
      <c r="V715" s="1">
        <v>0</v>
      </c>
      <c r="W715" s="1">
        <v>0</v>
      </c>
      <c r="X715" s="1">
        <v>0</v>
      </c>
      <c r="Y715" s="1">
        <v>0</v>
      </c>
      <c r="Z715" s="1">
        <v>0</v>
      </c>
      <c r="AA715" s="1">
        <v>0</v>
      </c>
      <c r="AB715" s="1">
        <v>0</v>
      </c>
      <c r="AC715" s="1">
        <v>0</v>
      </c>
      <c r="AD715" s="1">
        <v>0</v>
      </c>
      <c r="AE715" s="1">
        <v>0</v>
      </c>
      <c r="AF715" s="1">
        <v>0</v>
      </c>
      <c r="AG715" s="1">
        <v>0</v>
      </c>
      <c r="AH715" s="1">
        <v>0</v>
      </c>
      <c r="AI715" s="1">
        <v>0</v>
      </c>
      <c r="AJ715" s="1">
        <v>0</v>
      </c>
      <c r="AK715" s="1">
        <v>0</v>
      </c>
      <c r="AL715" s="1">
        <v>0</v>
      </c>
      <c r="AM715" s="1">
        <v>0</v>
      </c>
      <c r="AN715" s="1">
        <v>0</v>
      </c>
      <c r="AO715" s="1">
        <v>0</v>
      </c>
      <c r="AP715" s="1">
        <v>0</v>
      </c>
      <c r="AQ715" s="1">
        <v>0</v>
      </c>
      <c r="AR715" s="2">
        <v>0</v>
      </c>
      <c r="AS715" s="2">
        <v>0</v>
      </c>
      <c r="AT715" s="2">
        <v>0</v>
      </c>
      <c r="AU715" s="2">
        <v>0</v>
      </c>
      <c r="AV715" s="2">
        <v>0</v>
      </c>
      <c r="AW715" s="2">
        <v>0</v>
      </c>
      <c r="AX715" s="2">
        <v>0</v>
      </c>
      <c r="AY715" s="2">
        <v>0</v>
      </c>
      <c r="AZ715" s="2">
        <v>0</v>
      </c>
      <c r="BA715" s="2">
        <v>0</v>
      </c>
      <c r="BB715" s="2">
        <v>0</v>
      </c>
      <c r="BC715" s="2">
        <v>0</v>
      </c>
      <c r="BD715" s="1">
        <v>1755</v>
      </c>
      <c r="BE715" s="1">
        <v>1921</v>
      </c>
      <c r="BF715" s="1">
        <v>3096</v>
      </c>
      <c r="BG715" s="1">
        <v>3456</v>
      </c>
      <c r="BH715" s="1">
        <v>4355</v>
      </c>
      <c r="BI715" s="1">
        <v>4247</v>
      </c>
      <c r="BJ715" s="1">
        <v>4990</v>
      </c>
      <c r="BK715" s="1">
        <v>4033</v>
      </c>
      <c r="BL715" s="1">
        <v>2495</v>
      </c>
      <c r="BM715" s="1">
        <v>2393</v>
      </c>
      <c r="BN715" s="1">
        <v>1429</v>
      </c>
      <c r="BO715" s="1">
        <v>1982</v>
      </c>
      <c r="BP715" s="1">
        <v>1755</v>
      </c>
      <c r="BQ715" s="1">
        <v>1921</v>
      </c>
      <c r="BR715" s="1">
        <v>3096</v>
      </c>
      <c r="BS715" s="1">
        <v>3456</v>
      </c>
      <c r="BT715" s="1">
        <v>4355</v>
      </c>
      <c r="BU715" s="1">
        <v>4247</v>
      </c>
      <c r="BV715" s="1">
        <v>4990</v>
      </c>
      <c r="BW715" s="1">
        <v>4033</v>
      </c>
      <c r="BX715" s="1">
        <v>2495</v>
      </c>
      <c r="BY715" s="1">
        <v>2393</v>
      </c>
      <c r="BZ715" s="1">
        <v>1429</v>
      </c>
      <c r="CA715" s="1">
        <v>1982</v>
      </c>
      <c r="CB715" s="1">
        <v>192.77099999999999</v>
      </c>
      <c r="CC715" s="1">
        <v>211.041</v>
      </c>
      <c r="CD715" s="1">
        <v>340.05200000000002</v>
      </c>
      <c r="CE715" s="1">
        <v>379.57499999999999</v>
      </c>
      <c r="CF715" s="1">
        <v>478.38400000000001</v>
      </c>
      <c r="CG715" s="1">
        <v>466.45299999999997</v>
      </c>
      <c r="CH715" s="1">
        <v>548.11</v>
      </c>
      <c r="CI715" s="1">
        <v>442.96199999999999</v>
      </c>
      <c r="CJ715" s="1">
        <v>274.05500000000001</v>
      </c>
      <c r="CK715" s="1">
        <v>262.86900000000003</v>
      </c>
      <c r="CL715" s="1">
        <v>156.976</v>
      </c>
      <c r="CM715" s="1">
        <v>217.75200000000001</v>
      </c>
      <c r="CN715" s="1">
        <v>0</v>
      </c>
      <c r="CO715" s="1">
        <v>0</v>
      </c>
      <c r="CP715" s="1">
        <v>36152</v>
      </c>
      <c r="CQ715" s="1">
        <v>36152</v>
      </c>
      <c r="CR715" s="1">
        <v>3971</v>
      </c>
      <c r="CS715">
        <v>2018</v>
      </c>
      <c r="CT715">
        <v>9104.0040292117847</v>
      </c>
      <c r="CV715">
        <v>0</v>
      </c>
      <c r="CW715">
        <v>0</v>
      </c>
    </row>
    <row r="716" spans="1:101">
      <c r="A716" s="100">
        <v>59179</v>
      </c>
      <c r="B716" t="s">
        <v>108</v>
      </c>
      <c r="C716" t="s">
        <v>109</v>
      </c>
      <c r="D716" t="s">
        <v>938</v>
      </c>
      <c r="E716" t="s">
        <v>937</v>
      </c>
      <c r="F716">
        <v>58440</v>
      </c>
      <c r="G716" s="103" t="s">
        <v>112</v>
      </c>
      <c r="H716" t="s">
        <v>113</v>
      </c>
      <c r="I716" t="s">
        <v>114</v>
      </c>
      <c r="J716" t="s">
        <v>8</v>
      </c>
      <c r="K716">
        <v>22</v>
      </c>
      <c r="L716">
        <v>2</v>
      </c>
      <c r="M716" t="s">
        <v>115</v>
      </c>
      <c r="N716" t="s">
        <v>456</v>
      </c>
      <c r="O716" t="s">
        <v>457</v>
      </c>
      <c r="P716" t="s">
        <v>457</v>
      </c>
      <c r="Q716" t="s">
        <v>118</v>
      </c>
      <c r="R716" t="s">
        <v>142</v>
      </c>
      <c r="S716" t="s">
        <v>8</v>
      </c>
      <c r="T716" s="1">
        <v>0</v>
      </c>
      <c r="U716" s="1">
        <v>0</v>
      </c>
      <c r="V716" s="1">
        <v>0</v>
      </c>
      <c r="W716" s="1">
        <v>0</v>
      </c>
      <c r="X716" s="1">
        <v>0</v>
      </c>
      <c r="Y716" s="1">
        <v>0</v>
      </c>
      <c r="Z716" s="1">
        <v>0</v>
      </c>
      <c r="AA716" s="1">
        <v>0</v>
      </c>
      <c r="AB716" s="1">
        <v>0</v>
      </c>
      <c r="AC716" s="1">
        <v>0</v>
      </c>
      <c r="AD716" s="1">
        <v>0</v>
      </c>
      <c r="AE716" s="1">
        <v>0</v>
      </c>
      <c r="AF716" s="1">
        <v>0</v>
      </c>
      <c r="AG716" s="1">
        <v>0</v>
      </c>
      <c r="AH716" s="1">
        <v>0</v>
      </c>
      <c r="AI716" s="1">
        <v>0</v>
      </c>
      <c r="AJ716" s="1">
        <v>0</v>
      </c>
      <c r="AK716" s="1">
        <v>0</v>
      </c>
      <c r="AL716" s="1">
        <v>0</v>
      </c>
      <c r="AM716" s="1">
        <v>0</v>
      </c>
      <c r="AN716" s="1">
        <v>0</v>
      </c>
      <c r="AO716" s="1">
        <v>0</v>
      </c>
      <c r="AP716" s="1">
        <v>0</v>
      </c>
      <c r="AQ716" s="1">
        <v>0</v>
      </c>
      <c r="AR716" s="2">
        <v>0</v>
      </c>
      <c r="AS716" s="2">
        <v>0</v>
      </c>
      <c r="AT716" s="2">
        <v>0</v>
      </c>
      <c r="AU716" s="2">
        <v>0</v>
      </c>
      <c r="AV716" s="2">
        <v>0</v>
      </c>
      <c r="AW716" s="2">
        <v>0</v>
      </c>
      <c r="AX716" s="2">
        <v>0</v>
      </c>
      <c r="AY716" s="2">
        <v>0</v>
      </c>
      <c r="AZ716" s="2">
        <v>0</v>
      </c>
      <c r="BA716" s="2">
        <v>0</v>
      </c>
      <c r="BB716" s="2">
        <v>0</v>
      </c>
      <c r="BC716" s="2">
        <v>0</v>
      </c>
      <c r="BD716" s="1">
        <v>2459</v>
      </c>
      <c r="BE716" s="1">
        <v>2693</v>
      </c>
      <c r="BF716" s="1">
        <v>4339</v>
      </c>
      <c r="BG716" s="1">
        <v>4843</v>
      </c>
      <c r="BH716" s="1">
        <v>6103</v>
      </c>
      <c r="BI716" s="1">
        <v>5951</v>
      </c>
      <c r="BJ716" s="1">
        <v>6993</v>
      </c>
      <c r="BK716" s="1">
        <v>5652</v>
      </c>
      <c r="BL716" s="1">
        <v>3497</v>
      </c>
      <c r="BM716" s="1">
        <v>3354</v>
      </c>
      <c r="BN716" s="1">
        <v>2003</v>
      </c>
      <c r="BO716" s="1">
        <v>2778</v>
      </c>
      <c r="BP716" s="1">
        <v>2459</v>
      </c>
      <c r="BQ716" s="1">
        <v>2693</v>
      </c>
      <c r="BR716" s="1">
        <v>4339</v>
      </c>
      <c r="BS716" s="1">
        <v>4843</v>
      </c>
      <c r="BT716" s="1">
        <v>6103</v>
      </c>
      <c r="BU716" s="1">
        <v>5951</v>
      </c>
      <c r="BV716" s="1">
        <v>6993</v>
      </c>
      <c r="BW716" s="1">
        <v>5652</v>
      </c>
      <c r="BX716" s="1">
        <v>3497</v>
      </c>
      <c r="BY716" s="1">
        <v>3354</v>
      </c>
      <c r="BZ716" s="1">
        <v>2003</v>
      </c>
      <c r="CA716" s="1">
        <v>2778</v>
      </c>
      <c r="CB716" s="1">
        <v>270.14999999999998</v>
      </c>
      <c r="CC716" s="1">
        <v>295.755</v>
      </c>
      <c r="CD716" s="1">
        <v>476.55200000000002</v>
      </c>
      <c r="CE716" s="1">
        <v>531.94100000000003</v>
      </c>
      <c r="CF716" s="1">
        <v>670.41300000000001</v>
      </c>
      <c r="CG716" s="1">
        <v>653.69200000000001</v>
      </c>
      <c r="CH716" s="1">
        <v>768.12699999999995</v>
      </c>
      <c r="CI716" s="1">
        <v>620.77200000000005</v>
      </c>
      <c r="CJ716" s="1">
        <v>384.06299999999999</v>
      </c>
      <c r="CK716" s="1">
        <v>368.387</v>
      </c>
      <c r="CL716" s="1">
        <v>219.98699999999999</v>
      </c>
      <c r="CM716" s="1">
        <v>305.161</v>
      </c>
      <c r="CN716" s="1">
        <v>0</v>
      </c>
      <c r="CO716" s="1">
        <v>0</v>
      </c>
      <c r="CP716" s="1">
        <v>50665</v>
      </c>
      <c r="CQ716" s="1">
        <v>50665</v>
      </c>
      <c r="CR716" s="1">
        <v>5565</v>
      </c>
      <c r="CS716">
        <v>2018</v>
      </c>
      <c r="CT716">
        <v>9104.2228212039536</v>
      </c>
      <c r="CV716">
        <v>0</v>
      </c>
      <c r="CW716">
        <v>0</v>
      </c>
    </row>
    <row r="717" spans="1:101">
      <c r="A717" s="100">
        <v>59222</v>
      </c>
      <c r="B717" t="s">
        <v>108</v>
      </c>
      <c r="C717" t="s">
        <v>109</v>
      </c>
      <c r="D717" t="s">
        <v>939</v>
      </c>
      <c r="E717" t="s">
        <v>940</v>
      </c>
      <c r="F717">
        <v>17650</v>
      </c>
      <c r="G717" s="103" t="s">
        <v>174</v>
      </c>
      <c r="H717" t="s">
        <v>113</v>
      </c>
      <c r="I717" t="s">
        <v>114</v>
      </c>
      <c r="J717" t="s">
        <v>8</v>
      </c>
      <c r="K717">
        <v>22</v>
      </c>
      <c r="L717">
        <v>2</v>
      </c>
      <c r="M717" t="s">
        <v>115</v>
      </c>
      <c r="N717" t="s">
        <v>439</v>
      </c>
      <c r="O717" t="s">
        <v>440</v>
      </c>
      <c r="P717" t="s">
        <v>440</v>
      </c>
      <c r="Q717" t="s">
        <v>118</v>
      </c>
      <c r="R717" t="s">
        <v>142</v>
      </c>
      <c r="S717" t="s">
        <v>8</v>
      </c>
      <c r="T717" s="1">
        <v>0</v>
      </c>
      <c r="U717" s="1">
        <v>0</v>
      </c>
      <c r="V717" s="1">
        <v>0</v>
      </c>
      <c r="W717" s="1">
        <v>0</v>
      </c>
      <c r="X717" s="1">
        <v>0</v>
      </c>
      <c r="Y717" s="1">
        <v>0</v>
      </c>
      <c r="Z717" s="1">
        <v>0</v>
      </c>
      <c r="AA717" s="1">
        <v>0</v>
      </c>
      <c r="AB717" s="1">
        <v>0</v>
      </c>
      <c r="AC717" s="1">
        <v>0</v>
      </c>
      <c r="AD717" s="1">
        <v>0</v>
      </c>
      <c r="AE717" s="1">
        <v>0</v>
      </c>
      <c r="AF717" s="1">
        <v>0</v>
      </c>
      <c r="AG717" s="1">
        <v>0</v>
      </c>
      <c r="AH717" s="1">
        <v>0</v>
      </c>
      <c r="AI717" s="1">
        <v>0</v>
      </c>
      <c r="AJ717" s="1">
        <v>0</v>
      </c>
      <c r="AK717" s="1">
        <v>0</v>
      </c>
      <c r="AL717" s="1">
        <v>0</v>
      </c>
      <c r="AM717" s="1">
        <v>0</v>
      </c>
      <c r="AN717" s="1">
        <v>0</v>
      </c>
      <c r="AO717" s="1">
        <v>0</v>
      </c>
      <c r="AP717" s="1">
        <v>0</v>
      </c>
      <c r="AQ717" s="1">
        <v>0</v>
      </c>
      <c r="AR717" s="2">
        <v>0</v>
      </c>
      <c r="AS717" s="2">
        <v>0</v>
      </c>
      <c r="AT717" s="2">
        <v>0</v>
      </c>
      <c r="AU717" s="2">
        <v>0</v>
      </c>
      <c r="AV717" s="2">
        <v>0</v>
      </c>
      <c r="AW717" s="2">
        <v>0</v>
      </c>
      <c r="AX717" s="2">
        <v>0</v>
      </c>
      <c r="AY717" s="2">
        <v>0</v>
      </c>
      <c r="AZ717" s="2">
        <v>0</v>
      </c>
      <c r="BA717" s="2">
        <v>0</v>
      </c>
      <c r="BB717" s="2">
        <v>0</v>
      </c>
      <c r="BC717" s="2">
        <v>0</v>
      </c>
      <c r="BD717" s="1">
        <v>153024</v>
      </c>
      <c r="BE717" s="1">
        <v>126401</v>
      </c>
      <c r="BF717" s="1">
        <v>155684</v>
      </c>
      <c r="BG717" s="1">
        <v>110090</v>
      </c>
      <c r="BH717" s="1">
        <v>98995</v>
      </c>
      <c r="BI717" s="1">
        <v>85018</v>
      </c>
      <c r="BJ717" s="1">
        <v>71689</v>
      </c>
      <c r="BK717" s="1">
        <v>59839</v>
      </c>
      <c r="BL717" s="1">
        <v>76661</v>
      </c>
      <c r="BM717" s="1">
        <v>140935</v>
      </c>
      <c r="BN717" s="1">
        <v>135193</v>
      </c>
      <c r="BO717" s="1">
        <v>140699</v>
      </c>
      <c r="BP717" s="1">
        <v>153024</v>
      </c>
      <c r="BQ717" s="1">
        <v>126401</v>
      </c>
      <c r="BR717" s="1">
        <v>155684</v>
      </c>
      <c r="BS717" s="1">
        <v>110090</v>
      </c>
      <c r="BT717" s="1">
        <v>98995</v>
      </c>
      <c r="BU717" s="1">
        <v>85018</v>
      </c>
      <c r="BV717" s="1">
        <v>71689</v>
      </c>
      <c r="BW717" s="1">
        <v>59839</v>
      </c>
      <c r="BX717" s="1">
        <v>76661</v>
      </c>
      <c r="BY717" s="1">
        <v>140935</v>
      </c>
      <c r="BZ717" s="1">
        <v>135193</v>
      </c>
      <c r="CA717" s="1">
        <v>140699</v>
      </c>
      <c r="CB717" s="1">
        <v>16808.412</v>
      </c>
      <c r="CC717" s="1">
        <v>13884.169</v>
      </c>
      <c r="CD717" s="1">
        <v>17100.629000000001</v>
      </c>
      <c r="CE717" s="1">
        <v>12092.471</v>
      </c>
      <c r="CF717" s="1">
        <v>10873.83</v>
      </c>
      <c r="CG717" s="1">
        <v>9338.5390000000007</v>
      </c>
      <c r="CH717" s="1">
        <v>7874.4449999999997</v>
      </c>
      <c r="CI717" s="1">
        <v>6572.8249999999998</v>
      </c>
      <c r="CJ717" s="1">
        <v>8420.6170000000002</v>
      </c>
      <c r="CK717" s="1">
        <v>15480.532999999999</v>
      </c>
      <c r="CL717" s="1">
        <v>14849.887000000001</v>
      </c>
      <c r="CM717" s="1">
        <v>15454.643</v>
      </c>
      <c r="CN717" s="1">
        <v>0</v>
      </c>
      <c r="CO717" s="1">
        <v>0</v>
      </c>
      <c r="CP717" s="1">
        <v>1354228</v>
      </c>
      <c r="CQ717" s="1">
        <v>1354228</v>
      </c>
      <c r="CR717" s="1">
        <v>148751</v>
      </c>
      <c r="CS717">
        <v>2018</v>
      </c>
      <c r="CT717">
        <v>9103.9925782011542</v>
      </c>
      <c r="CV717">
        <v>0</v>
      </c>
      <c r="CW717">
        <v>0</v>
      </c>
    </row>
    <row r="718" spans="1:101">
      <c r="A718" s="100">
        <v>59241</v>
      </c>
      <c r="B718" t="s">
        <v>108</v>
      </c>
      <c r="C718" t="s">
        <v>109</v>
      </c>
      <c r="D718" t="s">
        <v>941</v>
      </c>
      <c r="E718" t="s">
        <v>869</v>
      </c>
      <c r="F718">
        <v>58801</v>
      </c>
      <c r="G718" s="103" t="s">
        <v>112</v>
      </c>
      <c r="H718" t="s">
        <v>113</v>
      </c>
      <c r="I718" t="s">
        <v>114</v>
      </c>
      <c r="J718" t="s">
        <v>8</v>
      </c>
      <c r="K718">
        <v>22</v>
      </c>
      <c r="L718">
        <v>2</v>
      </c>
      <c r="M718" t="s">
        <v>115</v>
      </c>
      <c r="N718" t="s">
        <v>456</v>
      </c>
      <c r="O718" t="s">
        <v>457</v>
      </c>
      <c r="P718" t="s">
        <v>457</v>
      </c>
      <c r="Q718" t="s">
        <v>118</v>
      </c>
      <c r="R718" t="s">
        <v>142</v>
      </c>
      <c r="S718" t="s">
        <v>8</v>
      </c>
      <c r="T718" s="1">
        <v>0</v>
      </c>
      <c r="U718" s="1">
        <v>0</v>
      </c>
      <c r="V718" s="1">
        <v>0</v>
      </c>
      <c r="W718" s="1">
        <v>0</v>
      </c>
      <c r="X718" s="1">
        <v>0</v>
      </c>
      <c r="Y718" s="1">
        <v>0</v>
      </c>
      <c r="Z718" s="1">
        <v>0</v>
      </c>
      <c r="AA718" s="1">
        <v>0</v>
      </c>
      <c r="AB718" s="1">
        <v>0</v>
      </c>
      <c r="AC718" s="1">
        <v>0</v>
      </c>
      <c r="AD718" s="1">
        <v>0</v>
      </c>
      <c r="AE718" s="1">
        <v>0</v>
      </c>
      <c r="AF718" s="1">
        <v>0</v>
      </c>
      <c r="AG718" s="1">
        <v>0</v>
      </c>
      <c r="AH718" s="1">
        <v>0</v>
      </c>
      <c r="AI718" s="1">
        <v>0</v>
      </c>
      <c r="AJ718" s="1">
        <v>0</v>
      </c>
      <c r="AK718" s="1">
        <v>0</v>
      </c>
      <c r="AL718" s="1">
        <v>0</v>
      </c>
      <c r="AM718" s="1">
        <v>0</v>
      </c>
      <c r="AN718" s="1">
        <v>0</v>
      </c>
      <c r="AO718" s="1">
        <v>0</v>
      </c>
      <c r="AP718" s="1">
        <v>0</v>
      </c>
      <c r="AQ718" s="1">
        <v>0</v>
      </c>
      <c r="AR718" s="2">
        <v>0</v>
      </c>
      <c r="AS718" s="2">
        <v>0</v>
      </c>
      <c r="AT718" s="2">
        <v>0</v>
      </c>
      <c r="AU718" s="2">
        <v>0</v>
      </c>
      <c r="AV718" s="2">
        <v>0</v>
      </c>
      <c r="AW718" s="2">
        <v>0</v>
      </c>
      <c r="AX718" s="2">
        <v>0</v>
      </c>
      <c r="AY718" s="2">
        <v>0</v>
      </c>
      <c r="AZ718" s="2">
        <v>0</v>
      </c>
      <c r="BA718" s="2">
        <v>0</v>
      </c>
      <c r="BB718" s="2">
        <v>0</v>
      </c>
      <c r="BC718" s="2">
        <v>0</v>
      </c>
      <c r="BD718" s="1">
        <v>1456</v>
      </c>
      <c r="BE718" s="1">
        <v>1594</v>
      </c>
      <c r="BF718" s="1">
        <v>2568</v>
      </c>
      <c r="BG718" s="1">
        <v>2867</v>
      </c>
      <c r="BH718" s="1">
        <v>3613</v>
      </c>
      <c r="BI718" s="1">
        <v>3523</v>
      </c>
      <c r="BJ718" s="1">
        <v>4139</v>
      </c>
      <c r="BK718" s="1">
        <v>3345</v>
      </c>
      <c r="BL718" s="1">
        <v>2070</v>
      </c>
      <c r="BM718" s="1">
        <v>1985</v>
      </c>
      <c r="BN718" s="1">
        <v>1185</v>
      </c>
      <c r="BO718" s="1">
        <v>1644</v>
      </c>
      <c r="BP718" s="1">
        <v>1456</v>
      </c>
      <c r="BQ718" s="1">
        <v>1594</v>
      </c>
      <c r="BR718" s="1">
        <v>2568</v>
      </c>
      <c r="BS718" s="1">
        <v>2867</v>
      </c>
      <c r="BT718" s="1">
        <v>3613</v>
      </c>
      <c r="BU718" s="1">
        <v>3523</v>
      </c>
      <c r="BV718" s="1">
        <v>4139</v>
      </c>
      <c r="BW718" s="1">
        <v>3345</v>
      </c>
      <c r="BX718" s="1">
        <v>2070</v>
      </c>
      <c r="BY718" s="1">
        <v>1985</v>
      </c>
      <c r="BZ718" s="1">
        <v>1185</v>
      </c>
      <c r="CA718" s="1">
        <v>1644</v>
      </c>
      <c r="CB718" s="1">
        <v>159.90600000000001</v>
      </c>
      <c r="CC718" s="1">
        <v>175.06100000000001</v>
      </c>
      <c r="CD718" s="1">
        <v>282.07799999999997</v>
      </c>
      <c r="CE718" s="1">
        <v>314.863</v>
      </c>
      <c r="CF718" s="1">
        <v>396.82600000000002</v>
      </c>
      <c r="CG718" s="1">
        <v>386.92899999999997</v>
      </c>
      <c r="CH718" s="1">
        <v>454.66500000000002</v>
      </c>
      <c r="CI718" s="1">
        <v>367.44299999999998</v>
      </c>
      <c r="CJ718" s="1">
        <v>227.33199999999999</v>
      </c>
      <c r="CK718" s="1">
        <v>218.054</v>
      </c>
      <c r="CL718" s="1">
        <v>130.214</v>
      </c>
      <c r="CM718" s="1">
        <v>180.62899999999999</v>
      </c>
      <c r="CN718" s="1">
        <v>0</v>
      </c>
      <c r="CO718" s="1">
        <v>0</v>
      </c>
      <c r="CP718" s="1">
        <v>29989</v>
      </c>
      <c r="CQ718" s="1">
        <v>29989</v>
      </c>
      <c r="CR718" s="1">
        <v>3294</v>
      </c>
      <c r="CS718">
        <v>2018</v>
      </c>
      <c r="CT718">
        <v>9104.1287188828173</v>
      </c>
      <c r="CV718">
        <v>0</v>
      </c>
      <c r="CW718">
        <v>0</v>
      </c>
    </row>
    <row r="719" spans="1:101">
      <c r="A719" s="100">
        <v>59242</v>
      </c>
      <c r="B719" t="s">
        <v>108</v>
      </c>
      <c r="C719" t="s">
        <v>109</v>
      </c>
      <c r="D719" t="s">
        <v>942</v>
      </c>
      <c r="E719" t="s">
        <v>869</v>
      </c>
      <c r="F719">
        <v>58801</v>
      </c>
      <c r="G719" s="103" t="s">
        <v>112</v>
      </c>
      <c r="H719" t="s">
        <v>113</v>
      </c>
      <c r="I719" t="s">
        <v>114</v>
      </c>
      <c r="J719" t="s">
        <v>8</v>
      </c>
      <c r="K719">
        <v>22</v>
      </c>
      <c r="L719">
        <v>2</v>
      </c>
      <c r="M719" t="s">
        <v>115</v>
      </c>
      <c r="N719" t="s">
        <v>456</v>
      </c>
      <c r="O719" t="s">
        <v>457</v>
      </c>
      <c r="P719" t="s">
        <v>457</v>
      </c>
      <c r="Q719" t="s">
        <v>118</v>
      </c>
      <c r="R719" t="s">
        <v>142</v>
      </c>
      <c r="S719" t="s">
        <v>8</v>
      </c>
      <c r="T719" s="1">
        <v>0</v>
      </c>
      <c r="U719" s="1">
        <v>0</v>
      </c>
      <c r="V719" s="1">
        <v>0</v>
      </c>
      <c r="W719" s="1">
        <v>0</v>
      </c>
      <c r="X719" s="1">
        <v>0</v>
      </c>
      <c r="Y719" s="1">
        <v>0</v>
      </c>
      <c r="Z719" s="1">
        <v>0</v>
      </c>
      <c r="AA719" s="1">
        <v>0</v>
      </c>
      <c r="AB719" s="1">
        <v>0</v>
      </c>
      <c r="AC719" s="1">
        <v>0</v>
      </c>
      <c r="AD719" s="1">
        <v>0</v>
      </c>
      <c r="AE719" s="1">
        <v>0</v>
      </c>
      <c r="AF719" s="1">
        <v>0</v>
      </c>
      <c r="AG719" s="1">
        <v>0</v>
      </c>
      <c r="AH719" s="1">
        <v>0</v>
      </c>
      <c r="AI719" s="1">
        <v>0</v>
      </c>
      <c r="AJ719" s="1">
        <v>0</v>
      </c>
      <c r="AK719" s="1">
        <v>0</v>
      </c>
      <c r="AL719" s="1">
        <v>0</v>
      </c>
      <c r="AM719" s="1">
        <v>0</v>
      </c>
      <c r="AN719" s="1">
        <v>0</v>
      </c>
      <c r="AO719" s="1">
        <v>0</v>
      </c>
      <c r="AP719" s="1">
        <v>0</v>
      </c>
      <c r="AQ719" s="1">
        <v>0</v>
      </c>
      <c r="AR719" s="2">
        <v>0</v>
      </c>
      <c r="AS719" s="2">
        <v>0</v>
      </c>
      <c r="AT719" s="2">
        <v>0</v>
      </c>
      <c r="AU719" s="2">
        <v>0</v>
      </c>
      <c r="AV719" s="2">
        <v>0</v>
      </c>
      <c r="AW719" s="2">
        <v>0</v>
      </c>
      <c r="AX719" s="2">
        <v>0</v>
      </c>
      <c r="AY719" s="2">
        <v>0</v>
      </c>
      <c r="AZ719" s="2">
        <v>0</v>
      </c>
      <c r="BA719" s="2">
        <v>0</v>
      </c>
      <c r="BB719" s="2">
        <v>0</v>
      </c>
      <c r="BC719" s="2">
        <v>0</v>
      </c>
      <c r="BD719" s="1">
        <v>1447</v>
      </c>
      <c r="BE719" s="1">
        <v>1584</v>
      </c>
      <c r="BF719" s="1">
        <v>2552</v>
      </c>
      <c r="BG719" s="1">
        <v>2848</v>
      </c>
      <c r="BH719" s="1">
        <v>3590</v>
      </c>
      <c r="BI719" s="1">
        <v>3500</v>
      </c>
      <c r="BJ719" s="1">
        <v>4113</v>
      </c>
      <c r="BK719" s="1">
        <v>3324</v>
      </c>
      <c r="BL719" s="1">
        <v>2056</v>
      </c>
      <c r="BM719" s="1">
        <v>1972</v>
      </c>
      <c r="BN719" s="1">
        <v>1178</v>
      </c>
      <c r="BO719" s="1">
        <v>1634</v>
      </c>
      <c r="BP719" s="1">
        <v>1447</v>
      </c>
      <c r="BQ719" s="1">
        <v>1584</v>
      </c>
      <c r="BR719" s="1">
        <v>2552</v>
      </c>
      <c r="BS719" s="1">
        <v>2848</v>
      </c>
      <c r="BT719" s="1">
        <v>3590</v>
      </c>
      <c r="BU719" s="1">
        <v>3500</v>
      </c>
      <c r="BV719" s="1">
        <v>4113</v>
      </c>
      <c r="BW719" s="1">
        <v>3324</v>
      </c>
      <c r="BX719" s="1">
        <v>2056</v>
      </c>
      <c r="BY719" s="1">
        <v>1972</v>
      </c>
      <c r="BZ719" s="1">
        <v>1178</v>
      </c>
      <c r="CA719" s="1">
        <v>1634</v>
      </c>
      <c r="CB719" s="1">
        <v>158.88800000000001</v>
      </c>
      <c r="CC719" s="1">
        <v>173.94499999999999</v>
      </c>
      <c r="CD719" s="1">
        <v>280.279</v>
      </c>
      <c r="CE719" s="1">
        <v>312.85599999999999</v>
      </c>
      <c r="CF719" s="1">
        <v>394.29700000000003</v>
      </c>
      <c r="CG719" s="1">
        <v>384.46199999999999</v>
      </c>
      <c r="CH719" s="1">
        <v>451.76600000000002</v>
      </c>
      <c r="CI719" s="1">
        <v>365.101</v>
      </c>
      <c r="CJ719" s="1">
        <v>225.88300000000001</v>
      </c>
      <c r="CK719" s="1">
        <v>216.66300000000001</v>
      </c>
      <c r="CL719" s="1">
        <v>129.38300000000001</v>
      </c>
      <c r="CM719" s="1">
        <v>179.477</v>
      </c>
      <c r="CN719" s="1">
        <v>0</v>
      </c>
      <c r="CO719" s="1">
        <v>0</v>
      </c>
      <c r="CP719" s="1">
        <v>29798</v>
      </c>
      <c r="CQ719" s="1">
        <v>29798</v>
      </c>
      <c r="CR719" s="1">
        <v>3273</v>
      </c>
      <c r="CS719">
        <v>2018</v>
      </c>
      <c r="CT719">
        <v>9104.1857622975858</v>
      </c>
      <c r="CV719">
        <v>0</v>
      </c>
      <c r="CW719">
        <v>0</v>
      </c>
    </row>
    <row r="720" spans="1:101">
      <c r="A720" s="100">
        <v>59295</v>
      </c>
      <c r="B720" t="s">
        <v>108</v>
      </c>
      <c r="C720" t="s">
        <v>109</v>
      </c>
      <c r="D720" t="s">
        <v>943</v>
      </c>
      <c r="E720" t="s">
        <v>944</v>
      </c>
      <c r="F720">
        <v>59097</v>
      </c>
      <c r="G720" s="103" t="s">
        <v>137</v>
      </c>
      <c r="H720" t="s">
        <v>113</v>
      </c>
      <c r="I720" t="s">
        <v>114</v>
      </c>
      <c r="J720" t="s">
        <v>8</v>
      </c>
      <c r="K720">
        <v>22</v>
      </c>
      <c r="L720">
        <v>2</v>
      </c>
      <c r="M720" t="s">
        <v>115</v>
      </c>
      <c r="N720" t="s">
        <v>439</v>
      </c>
      <c r="O720" t="s">
        <v>440</v>
      </c>
      <c r="P720" t="s">
        <v>440</v>
      </c>
      <c r="Q720" t="s">
        <v>118</v>
      </c>
      <c r="R720" t="s">
        <v>142</v>
      </c>
      <c r="S720" t="s">
        <v>8</v>
      </c>
      <c r="T720" s="1">
        <v>0</v>
      </c>
      <c r="U720" s="1">
        <v>0</v>
      </c>
      <c r="V720" s="1">
        <v>0</v>
      </c>
      <c r="W720" s="1">
        <v>0</v>
      </c>
      <c r="X720" s="1">
        <v>0</v>
      </c>
      <c r="Y720" s="1">
        <v>0</v>
      </c>
      <c r="Z720" s="1">
        <v>0</v>
      </c>
      <c r="AA720" s="1">
        <v>0</v>
      </c>
      <c r="AB720" s="1">
        <v>0</v>
      </c>
      <c r="AC720" s="1">
        <v>0</v>
      </c>
      <c r="AD720" s="1">
        <v>0</v>
      </c>
      <c r="AE720" s="1">
        <v>0</v>
      </c>
      <c r="AF720" s="1">
        <v>0</v>
      </c>
      <c r="AG720" s="1">
        <v>0</v>
      </c>
      <c r="AH720" s="1">
        <v>0</v>
      </c>
      <c r="AI720" s="1">
        <v>0</v>
      </c>
      <c r="AJ720" s="1">
        <v>0</v>
      </c>
      <c r="AK720" s="1">
        <v>0</v>
      </c>
      <c r="AL720" s="1">
        <v>0</v>
      </c>
      <c r="AM720" s="1">
        <v>0</v>
      </c>
      <c r="AN720" s="1">
        <v>0</v>
      </c>
      <c r="AO720" s="1">
        <v>0</v>
      </c>
      <c r="AP720" s="1">
        <v>0</v>
      </c>
      <c r="AQ720" s="1">
        <v>0</v>
      </c>
      <c r="AR720" s="2">
        <v>0</v>
      </c>
      <c r="AS720" s="2">
        <v>0</v>
      </c>
      <c r="AT720" s="2">
        <v>0</v>
      </c>
      <c r="AU720" s="2">
        <v>0</v>
      </c>
      <c r="AV720" s="2">
        <v>0</v>
      </c>
      <c r="AW720" s="2">
        <v>0</v>
      </c>
      <c r="AX720" s="2">
        <v>0</v>
      </c>
      <c r="AY720" s="2">
        <v>0</v>
      </c>
      <c r="AZ720" s="2">
        <v>0</v>
      </c>
      <c r="BA720" s="2">
        <v>0</v>
      </c>
      <c r="BB720" s="2">
        <v>0</v>
      </c>
      <c r="BC720" s="2">
        <v>0</v>
      </c>
      <c r="BD720" s="1">
        <v>2292</v>
      </c>
      <c r="BE720" s="1">
        <v>1893</v>
      </c>
      <c r="BF720" s="1">
        <v>2332</v>
      </c>
      <c r="BG720" s="1">
        <v>1649</v>
      </c>
      <c r="BH720" s="1">
        <v>1483</v>
      </c>
      <c r="BI720" s="1">
        <v>1273</v>
      </c>
      <c r="BJ720" s="1">
        <v>1074</v>
      </c>
      <c r="BK720" s="1">
        <v>896</v>
      </c>
      <c r="BL720" s="1">
        <v>1148</v>
      </c>
      <c r="BM720" s="1">
        <v>2111</v>
      </c>
      <c r="BN720" s="1">
        <v>2025</v>
      </c>
      <c r="BO720" s="1">
        <v>2107</v>
      </c>
      <c r="BP720" s="1">
        <v>2292</v>
      </c>
      <c r="BQ720" s="1">
        <v>1893</v>
      </c>
      <c r="BR720" s="1">
        <v>2332</v>
      </c>
      <c r="BS720" s="1">
        <v>1649</v>
      </c>
      <c r="BT720" s="1">
        <v>1483</v>
      </c>
      <c r="BU720" s="1">
        <v>1273</v>
      </c>
      <c r="BV720" s="1">
        <v>1074</v>
      </c>
      <c r="BW720" s="1">
        <v>896</v>
      </c>
      <c r="BX720" s="1">
        <v>1148</v>
      </c>
      <c r="BY720" s="1">
        <v>2111</v>
      </c>
      <c r="BZ720" s="1">
        <v>2025</v>
      </c>
      <c r="CA720" s="1">
        <v>2107</v>
      </c>
      <c r="CB720" s="1">
        <v>251.75800000000001</v>
      </c>
      <c r="CC720" s="1">
        <v>207.958</v>
      </c>
      <c r="CD720" s="1">
        <v>256.13400000000001</v>
      </c>
      <c r="CE720" s="1">
        <v>181.12200000000001</v>
      </c>
      <c r="CF720" s="1">
        <v>162.869</v>
      </c>
      <c r="CG720" s="1">
        <v>139.87299999999999</v>
      </c>
      <c r="CH720" s="1">
        <v>117.944</v>
      </c>
      <c r="CI720" s="1">
        <v>98.447999999999993</v>
      </c>
      <c r="CJ720" s="1">
        <v>126.124</v>
      </c>
      <c r="CK720" s="1">
        <v>231.86799999999999</v>
      </c>
      <c r="CL720" s="1">
        <v>222.422</v>
      </c>
      <c r="CM720" s="1">
        <v>231.48</v>
      </c>
      <c r="CN720" s="1">
        <v>0</v>
      </c>
      <c r="CO720" s="1">
        <v>0</v>
      </c>
      <c r="CP720" s="1">
        <v>20283</v>
      </c>
      <c r="CQ720" s="1">
        <v>20283</v>
      </c>
      <c r="CR720" s="1">
        <v>2228</v>
      </c>
      <c r="CS720">
        <v>2018</v>
      </c>
      <c r="CT720">
        <v>9103.6804308797127</v>
      </c>
      <c r="CV720">
        <v>0</v>
      </c>
      <c r="CW720">
        <v>0</v>
      </c>
    </row>
    <row r="721" spans="1:101">
      <c r="A721" s="100">
        <v>59301</v>
      </c>
      <c r="B721" t="s">
        <v>108</v>
      </c>
      <c r="C721" t="s">
        <v>109</v>
      </c>
      <c r="D721" t="s">
        <v>945</v>
      </c>
      <c r="E721" t="s">
        <v>946</v>
      </c>
      <c r="F721">
        <v>59105</v>
      </c>
      <c r="G721" s="103" t="s">
        <v>137</v>
      </c>
      <c r="H721" t="s">
        <v>113</v>
      </c>
      <c r="I721" t="s">
        <v>114</v>
      </c>
      <c r="J721" t="s">
        <v>8</v>
      </c>
      <c r="K721">
        <v>22</v>
      </c>
      <c r="L721">
        <v>2</v>
      </c>
      <c r="M721" t="s">
        <v>115</v>
      </c>
      <c r="N721" t="s">
        <v>439</v>
      </c>
      <c r="O721" t="s">
        <v>440</v>
      </c>
      <c r="P721" t="s">
        <v>440</v>
      </c>
      <c r="Q721" t="s">
        <v>118</v>
      </c>
      <c r="R721" t="s">
        <v>142</v>
      </c>
      <c r="S721" t="s">
        <v>8</v>
      </c>
      <c r="T721" s="1">
        <v>0</v>
      </c>
      <c r="U721" s="1">
        <v>0</v>
      </c>
      <c r="V721" s="1">
        <v>0</v>
      </c>
      <c r="W721" s="1">
        <v>0</v>
      </c>
      <c r="X721" s="1">
        <v>0</v>
      </c>
      <c r="Y721" s="1">
        <v>0</v>
      </c>
      <c r="Z721" s="1">
        <v>0</v>
      </c>
      <c r="AA721" s="1">
        <v>0</v>
      </c>
      <c r="AB721" s="1">
        <v>0</v>
      </c>
      <c r="AC721" s="1">
        <v>0</v>
      </c>
      <c r="AD721" s="1">
        <v>0</v>
      </c>
      <c r="AE721" s="1">
        <v>0</v>
      </c>
      <c r="AF721" s="1">
        <v>0</v>
      </c>
      <c r="AG721" s="1">
        <v>0</v>
      </c>
      <c r="AH721" s="1">
        <v>0</v>
      </c>
      <c r="AI721" s="1">
        <v>0</v>
      </c>
      <c r="AJ721" s="1">
        <v>0</v>
      </c>
      <c r="AK721" s="1">
        <v>0</v>
      </c>
      <c r="AL721" s="1">
        <v>0</v>
      </c>
      <c r="AM721" s="1">
        <v>0</v>
      </c>
      <c r="AN721" s="1">
        <v>0</v>
      </c>
      <c r="AO721" s="1">
        <v>0</v>
      </c>
      <c r="AP721" s="1">
        <v>0</v>
      </c>
      <c r="AQ721" s="1">
        <v>0</v>
      </c>
      <c r="AR721" s="2">
        <v>0</v>
      </c>
      <c r="AS721" s="2">
        <v>0</v>
      </c>
      <c r="AT721" s="2">
        <v>0</v>
      </c>
      <c r="AU721" s="2">
        <v>0</v>
      </c>
      <c r="AV721" s="2">
        <v>0</v>
      </c>
      <c r="AW721" s="2">
        <v>0</v>
      </c>
      <c r="AX721" s="2">
        <v>0</v>
      </c>
      <c r="AY721" s="2">
        <v>0</v>
      </c>
      <c r="AZ721" s="2">
        <v>0</v>
      </c>
      <c r="BA721" s="2">
        <v>0</v>
      </c>
      <c r="BB721" s="2">
        <v>0</v>
      </c>
      <c r="BC721" s="2">
        <v>0</v>
      </c>
      <c r="BD721" s="1">
        <v>2744</v>
      </c>
      <c r="BE721" s="1">
        <v>2266</v>
      </c>
      <c r="BF721" s="1">
        <v>2791</v>
      </c>
      <c r="BG721" s="1">
        <v>1974</v>
      </c>
      <c r="BH721" s="1">
        <v>1775</v>
      </c>
      <c r="BI721" s="1">
        <v>1524</v>
      </c>
      <c r="BJ721" s="1">
        <v>1285</v>
      </c>
      <c r="BK721" s="1">
        <v>1073</v>
      </c>
      <c r="BL721" s="1">
        <v>1374</v>
      </c>
      <c r="BM721" s="1">
        <v>2527</v>
      </c>
      <c r="BN721" s="1">
        <v>2424</v>
      </c>
      <c r="BO721" s="1">
        <v>2523</v>
      </c>
      <c r="BP721" s="1">
        <v>2744</v>
      </c>
      <c r="BQ721" s="1">
        <v>2266</v>
      </c>
      <c r="BR721" s="1">
        <v>2791</v>
      </c>
      <c r="BS721" s="1">
        <v>1974</v>
      </c>
      <c r="BT721" s="1">
        <v>1775</v>
      </c>
      <c r="BU721" s="1">
        <v>1524</v>
      </c>
      <c r="BV721" s="1">
        <v>1285</v>
      </c>
      <c r="BW721" s="1">
        <v>1073</v>
      </c>
      <c r="BX721" s="1">
        <v>1374</v>
      </c>
      <c r="BY721" s="1">
        <v>2527</v>
      </c>
      <c r="BZ721" s="1">
        <v>2424</v>
      </c>
      <c r="CA721" s="1">
        <v>2523</v>
      </c>
      <c r="CB721" s="1">
        <v>301.36399999999998</v>
      </c>
      <c r="CC721" s="1">
        <v>248.93299999999999</v>
      </c>
      <c r="CD721" s="1">
        <v>306.60199999999998</v>
      </c>
      <c r="CE721" s="1">
        <v>216.809</v>
      </c>
      <c r="CF721" s="1">
        <v>194.96</v>
      </c>
      <c r="CG721" s="1">
        <v>167.43299999999999</v>
      </c>
      <c r="CH721" s="1">
        <v>141.18299999999999</v>
      </c>
      <c r="CI721" s="1">
        <v>117.846</v>
      </c>
      <c r="CJ721" s="1">
        <v>150.976</v>
      </c>
      <c r="CK721" s="1">
        <v>277.55500000000001</v>
      </c>
      <c r="CL721" s="1">
        <v>266.24799999999999</v>
      </c>
      <c r="CM721" s="1">
        <v>277.09100000000001</v>
      </c>
      <c r="CN721" s="1">
        <v>0</v>
      </c>
      <c r="CO721" s="1">
        <v>0</v>
      </c>
      <c r="CP721" s="1">
        <v>24280</v>
      </c>
      <c r="CQ721" s="1">
        <v>24280</v>
      </c>
      <c r="CR721" s="1">
        <v>2667</v>
      </c>
      <c r="CS721">
        <v>2018</v>
      </c>
      <c r="CT721">
        <v>9103.8620172478441</v>
      </c>
      <c r="CV721">
        <v>0</v>
      </c>
      <c r="CW721">
        <v>0</v>
      </c>
    </row>
    <row r="722" spans="1:101">
      <c r="A722" s="100">
        <v>59302</v>
      </c>
      <c r="B722" t="s">
        <v>108</v>
      </c>
      <c r="C722" t="s">
        <v>109</v>
      </c>
      <c r="D722" t="s">
        <v>947</v>
      </c>
      <c r="E722" t="s">
        <v>948</v>
      </c>
      <c r="F722">
        <v>59106</v>
      </c>
      <c r="G722" s="103" t="s">
        <v>137</v>
      </c>
      <c r="H722" t="s">
        <v>113</v>
      </c>
      <c r="I722" t="s">
        <v>114</v>
      </c>
      <c r="J722" t="s">
        <v>8</v>
      </c>
      <c r="K722">
        <v>22</v>
      </c>
      <c r="L722">
        <v>2</v>
      </c>
      <c r="M722" t="s">
        <v>115</v>
      </c>
      <c r="N722" t="s">
        <v>439</v>
      </c>
      <c r="O722" t="s">
        <v>440</v>
      </c>
      <c r="P722" t="s">
        <v>440</v>
      </c>
      <c r="Q722" t="s">
        <v>118</v>
      </c>
      <c r="R722" t="s">
        <v>119</v>
      </c>
      <c r="S722" t="s">
        <v>8</v>
      </c>
      <c r="T722" s="1">
        <v>0</v>
      </c>
      <c r="U722" s="1">
        <v>0</v>
      </c>
      <c r="V722" s="1">
        <v>0</v>
      </c>
      <c r="W722" s="1">
        <v>0</v>
      </c>
      <c r="X722" s="1">
        <v>0</v>
      </c>
      <c r="Y722" s="1">
        <v>0</v>
      </c>
      <c r="Z722" s="1">
        <v>0</v>
      </c>
      <c r="AA722" s="1">
        <v>0</v>
      </c>
      <c r="AB722" s="1">
        <v>0</v>
      </c>
      <c r="AC722" s="1">
        <v>0</v>
      </c>
      <c r="AD722" s="1">
        <v>0</v>
      </c>
      <c r="AE722" s="1">
        <v>0</v>
      </c>
      <c r="AF722" s="1">
        <v>0</v>
      </c>
      <c r="AG722" s="1">
        <v>0</v>
      </c>
      <c r="AH722" s="1">
        <v>0</v>
      </c>
      <c r="AI722" s="1">
        <v>0</v>
      </c>
      <c r="AJ722" s="1">
        <v>0</v>
      </c>
      <c r="AK722" s="1">
        <v>0</v>
      </c>
      <c r="AL722" s="1">
        <v>0</v>
      </c>
      <c r="AM722" s="1">
        <v>0</v>
      </c>
      <c r="AN722" s="1">
        <v>0</v>
      </c>
      <c r="AO722" s="1">
        <v>0</v>
      </c>
      <c r="AP722" s="1">
        <v>0</v>
      </c>
      <c r="AQ722" s="1">
        <v>0</v>
      </c>
      <c r="AR722" s="2">
        <v>0</v>
      </c>
      <c r="AS722" s="2">
        <v>0</v>
      </c>
      <c r="AT722" s="2">
        <v>0</v>
      </c>
      <c r="AU722" s="2">
        <v>0</v>
      </c>
      <c r="AV722" s="2">
        <v>0</v>
      </c>
      <c r="AW722" s="2">
        <v>0</v>
      </c>
      <c r="AX722" s="2">
        <v>0</v>
      </c>
      <c r="AY722" s="2">
        <v>0</v>
      </c>
      <c r="AZ722" s="2">
        <v>0</v>
      </c>
      <c r="BA722" s="2">
        <v>0</v>
      </c>
      <c r="BB722" s="2">
        <v>0</v>
      </c>
      <c r="BC722" s="2">
        <v>0</v>
      </c>
      <c r="BD722" s="1">
        <v>2759</v>
      </c>
      <c r="BE722" s="1">
        <v>537</v>
      </c>
      <c r="BF722" s="1">
        <v>5890</v>
      </c>
      <c r="BG722" s="1">
        <v>6482</v>
      </c>
      <c r="BH722" s="1">
        <v>5144</v>
      </c>
      <c r="BI722" s="1">
        <v>4953</v>
      </c>
      <c r="BJ722" s="1">
        <v>4497</v>
      </c>
      <c r="BK722" s="1">
        <v>4862</v>
      </c>
      <c r="BL722" s="1">
        <v>5318</v>
      </c>
      <c r="BM722" s="1">
        <v>8594</v>
      </c>
      <c r="BN722" s="1">
        <v>10488</v>
      </c>
      <c r="BO722" s="1">
        <v>8530</v>
      </c>
      <c r="BP722" s="1">
        <v>2759</v>
      </c>
      <c r="BQ722" s="1">
        <v>537</v>
      </c>
      <c r="BR722" s="1">
        <v>5890</v>
      </c>
      <c r="BS722" s="1">
        <v>6482</v>
      </c>
      <c r="BT722" s="1">
        <v>5144</v>
      </c>
      <c r="BU722" s="1">
        <v>4953</v>
      </c>
      <c r="BV722" s="1">
        <v>4497</v>
      </c>
      <c r="BW722" s="1">
        <v>4862</v>
      </c>
      <c r="BX722" s="1">
        <v>5318</v>
      </c>
      <c r="BY722" s="1">
        <v>8594</v>
      </c>
      <c r="BZ722" s="1">
        <v>10488</v>
      </c>
      <c r="CA722" s="1">
        <v>8530</v>
      </c>
      <c r="CB722" s="1">
        <v>303</v>
      </c>
      <c r="CC722" s="1">
        <v>59</v>
      </c>
      <c r="CD722" s="1">
        <v>647</v>
      </c>
      <c r="CE722" s="1">
        <v>712</v>
      </c>
      <c r="CF722" s="1">
        <v>565</v>
      </c>
      <c r="CG722" s="1">
        <v>544</v>
      </c>
      <c r="CH722" s="1">
        <v>494</v>
      </c>
      <c r="CI722" s="1">
        <v>534</v>
      </c>
      <c r="CJ722" s="1">
        <v>584.1</v>
      </c>
      <c r="CK722" s="1">
        <v>944</v>
      </c>
      <c r="CL722" s="1">
        <v>1152</v>
      </c>
      <c r="CM722" s="1">
        <v>937</v>
      </c>
      <c r="CN722" s="1">
        <v>0</v>
      </c>
      <c r="CO722" s="1">
        <v>0</v>
      </c>
      <c r="CP722" s="1">
        <v>68054</v>
      </c>
      <c r="CQ722" s="1">
        <v>68054</v>
      </c>
      <c r="CR722" s="1">
        <v>7475.1</v>
      </c>
      <c r="CS722">
        <v>2018</v>
      </c>
      <c r="CT722">
        <v>9104.0922529464478</v>
      </c>
      <c r="CV722">
        <v>0</v>
      </c>
      <c r="CW722">
        <v>0</v>
      </c>
    </row>
    <row r="723" spans="1:101">
      <c r="A723" s="100">
        <v>59305</v>
      </c>
      <c r="B723" t="s">
        <v>108</v>
      </c>
      <c r="C723" t="s">
        <v>109</v>
      </c>
      <c r="D723" t="s">
        <v>949</v>
      </c>
      <c r="E723" t="s">
        <v>950</v>
      </c>
      <c r="F723">
        <v>59107</v>
      </c>
      <c r="G723" s="103" t="s">
        <v>137</v>
      </c>
      <c r="H723" t="s">
        <v>113</v>
      </c>
      <c r="I723" t="s">
        <v>114</v>
      </c>
      <c r="J723" t="s">
        <v>8</v>
      </c>
      <c r="K723">
        <v>22</v>
      </c>
      <c r="L723">
        <v>2</v>
      </c>
      <c r="M723" t="s">
        <v>115</v>
      </c>
      <c r="N723" t="s">
        <v>439</v>
      </c>
      <c r="O723" t="s">
        <v>440</v>
      </c>
      <c r="P723" t="s">
        <v>440</v>
      </c>
      <c r="Q723" t="s">
        <v>118</v>
      </c>
      <c r="R723" t="s">
        <v>142</v>
      </c>
      <c r="S723" t="s">
        <v>8</v>
      </c>
      <c r="T723" s="1">
        <v>0</v>
      </c>
      <c r="U723" s="1">
        <v>0</v>
      </c>
      <c r="V723" s="1">
        <v>0</v>
      </c>
      <c r="W723" s="1">
        <v>0</v>
      </c>
      <c r="X723" s="1">
        <v>0</v>
      </c>
      <c r="Y723" s="1">
        <v>0</v>
      </c>
      <c r="Z723" s="1">
        <v>0</v>
      </c>
      <c r="AA723" s="1">
        <v>0</v>
      </c>
      <c r="AB723" s="1">
        <v>0</v>
      </c>
      <c r="AC723" s="1">
        <v>0</v>
      </c>
      <c r="AD723" s="1">
        <v>0</v>
      </c>
      <c r="AE723" s="1">
        <v>0</v>
      </c>
      <c r="AF723" s="1">
        <v>0</v>
      </c>
      <c r="AG723" s="1">
        <v>0</v>
      </c>
      <c r="AH723" s="1">
        <v>0</v>
      </c>
      <c r="AI723" s="1">
        <v>0</v>
      </c>
      <c r="AJ723" s="1">
        <v>0</v>
      </c>
      <c r="AK723" s="1">
        <v>0</v>
      </c>
      <c r="AL723" s="1">
        <v>0</v>
      </c>
      <c r="AM723" s="1">
        <v>0</v>
      </c>
      <c r="AN723" s="1">
        <v>0</v>
      </c>
      <c r="AO723" s="1">
        <v>0</v>
      </c>
      <c r="AP723" s="1">
        <v>0</v>
      </c>
      <c r="AQ723" s="1">
        <v>0</v>
      </c>
      <c r="AR723" s="2">
        <v>0</v>
      </c>
      <c r="AS723" s="2">
        <v>0</v>
      </c>
      <c r="AT723" s="2">
        <v>0</v>
      </c>
      <c r="AU723" s="2">
        <v>0</v>
      </c>
      <c r="AV723" s="2">
        <v>0</v>
      </c>
      <c r="AW723" s="2">
        <v>0</v>
      </c>
      <c r="AX723" s="2">
        <v>0</v>
      </c>
      <c r="AY723" s="2">
        <v>0</v>
      </c>
      <c r="AZ723" s="2">
        <v>0</v>
      </c>
      <c r="BA723" s="2">
        <v>0</v>
      </c>
      <c r="BB723" s="2">
        <v>0</v>
      </c>
      <c r="BC723" s="2">
        <v>0</v>
      </c>
      <c r="BD723" s="1">
        <v>3185</v>
      </c>
      <c r="BE723" s="1">
        <v>2631</v>
      </c>
      <c r="BF723" s="1">
        <v>3240</v>
      </c>
      <c r="BG723" s="1">
        <v>2291</v>
      </c>
      <c r="BH723" s="1">
        <v>2060</v>
      </c>
      <c r="BI723" s="1">
        <v>1770</v>
      </c>
      <c r="BJ723" s="1">
        <v>1492</v>
      </c>
      <c r="BK723" s="1">
        <v>1245</v>
      </c>
      <c r="BL723" s="1">
        <v>1596</v>
      </c>
      <c r="BM723" s="1">
        <v>2933</v>
      </c>
      <c r="BN723" s="1">
        <v>2814</v>
      </c>
      <c r="BO723" s="1">
        <v>2928</v>
      </c>
      <c r="BP723" s="1">
        <v>3185</v>
      </c>
      <c r="BQ723" s="1">
        <v>2631</v>
      </c>
      <c r="BR723" s="1">
        <v>3240</v>
      </c>
      <c r="BS723" s="1">
        <v>2291</v>
      </c>
      <c r="BT723" s="1">
        <v>2060</v>
      </c>
      <c r="BU723" s="1">
        <v>1770</v>
      </c>
      <c r="BV723" s="1">
        <v>1492</v>
      </c>
      <c r="BW723" s="1">
        <v>1245</v>
      </c>
      <c r="BX723" s="1">
        <v>1596</v>
      </c>
      <c r="BY723" s="1">
        <v>2933</v>
      </c>
      <c r="BZ723" s="1">
        <v>2814</v>
      </c>
      <c r="CA723" s="1">
        <v>2928</v>
      </c>
      <c r="CB723" s="1">
        <v>349.84</v>
      </c>
      <c r="CC723" s="1">
        <v>288.97500000000002</v>
      </c>
      <c r="CD723" s="1">
        <v>355.92099999999999</v>
      </c>
      <c r="CE723" s="1">
        <v>251.684</v>
      </c>
      <c r="CF723" s="1">
        <v>226.32</v>
      </c>
      <c r="CG723" s="1">
        <v>194.36600000000001</v>
      </c>
      <c r="CH723" s="1">
        <v>163.893</v>
      </c>
      <c r="CI723" s="1">
        <v>136.80199999999999</v>
      </c>
      <c r="CJ723" s="1">
        <v>175.261</v>
      </c>
      <c r="CK723" s="1">
        <v>322.20100000000002</v>
      </c>
      <c r="CL723" s="1">
        <v>309.07499999999999</v>
      </c>
      <c r="CM723" s="1">
        <v>321.66199999999998</v>
      </c>
      <c r="CN723" s="1">
        <v>0</v>
      </c>
      <c r="CO723" s="1">
        <v>0</v>
      </c>
      <c r="CP723" s="1">
        <v>28185</v>
      </c>
      <c r="CQ723" s="1">
        <v>28185</v>
      </c>
      <c r="CR723" s="1">
        <v>3096</v>
      </c>
      <c r="CS723">
        <v>2018</v>
      </c>
      <c r="CT723">
        <v>9103.6821705426355</v>
      </c>
      <c r="CV723">
        <v>0</v>
      </c>
      <c r="CW723">
        <v>0</v>
      </c>
    </row>
    <row r="724" spans="1:101">
      <c r="A724" s="100">
        <v>59306</v>
      </c>
      <c r="B724" t="s">
        <v>108</v>
      </c>
      <c r="C724" t="s">
        <v>109</v>
      </c>
      <c r="D724" t="s">
        <v>951</v>
      </c>
      <c r="E724" t="s">
        <v>952</v>
      </c>
      <c r="F724">
        <v>59108</v>
      </c>
      <c r="G724" s="103" t="s">
        <v>137</v>
      </c>
      <c r="H724" t="s">
        <v>113</v>
      </c>
      <c r="I724" t="s">
        <v>114</v>
      </c>
      <c r="J724" t="s">
        <v>8</v>
      </c>
      <c r="K724">
        <v>22</v>
      </c>
      <c r="L724">
        <v>2</v>
      </c>
      <c r="M724" t="s">
        <v>115</v>
      </c>
      <c r="N724" t="s">
        <v>439</v>
      </c>
      <c r="O724" t="s">
        <v>440</v>
      </c>
      <c r="P724" t="s">
        <v>440</v>
      </c>
      <c r="Q724" t="s">
        <v>118</v>
      </c>
      <c r="R724" t="s">
        <v>142</v>
      </c>
      <c r="S724" t="s">
        <v>8</v>
      </c>
      <c r="T724" s="1">
        <v>0</v>
      </c>
      <c r="U724" s="1">
        <v>0</v>
      </c>
      <c r="V724" s="1">
        <v>0</v>
      </c>
      <c r="W724" s="1">
        <v>0</v>
      </c>
      <c r="X724" s="1">
        <v>0</v>
      </c>
      <c r="Y724" s="1">
        <v>0</v>
      </c>
      <c r="Z724" s="1">
        <v>0</v>
      </c>
      <c r="AA724" s="1">
        <v>0</v>
      </c>
      <c r="AB724" s="1">
        <v>0</v>
      </c>
      <c r="AC724" s="1">
        <v>0</v>
      </c>
      <c r="AD724" s="1">
        <v>0</v>
      </c>
      <c r="AE724" s="1">
        <v>0</v>
      </c>
      <c r="AF724" s="1">
        <v>0</v>
      </c>
      <c r="AG724" s="1">
        <v>0</v>
      </c>
      <c r="AH724" s="1">
        <v>0</v>
      </c>
      <c r="AI724" s="1">
        <v>0</v>
      </c>
      <c r="AJ724" s="1">
        <v>0</v>
      </c>
      <c r="AK724" s="1">
        <v>0</v>
      </c>
      <c r="AL724" s="1">
        <v>0</v>
      </c>
      <c r="AM724" s="1">
        <v>0</v>
      </c>
      <c r="AN724" s="1">
        <v>0</v>
      </c>
      <c r="AO724" s="1">
        <v>0</v>
      </c>
      <c r="AP724" s="1">
        <v>0</v>
      </c>
      <c r="AQ724" s="1">
        <v>0</v>
      </c>
      <c r="AR724" s="2">
        <v>0</v>
      </c>
      <c r="AS724" s="2">
        <v>0</v>
      </c>
      <c r="AT724" s="2">
        <v>0</v>
      </c>
      <c r="AU724" s="2">
        <v>0</v>
      </c>
      <c r="AV724" s="2">
        <v>0</v>
      </c>
      <c r="AW724" s="2">
        <v>0</v>
      </c>
      <c r="AX724" s="2">
        <v>0</v>
      </c>
      <c r="AY724" s="2">
        <v>0</v>
      </c>
      <c r="AZ724" s="2">
        <v>0</v>
      </c>
      <c r="BA724" s="2">
        <v>0</v>
      </c>
      <c r="BB724" s="2">
        <v>0</v>
      </c>
      <c r="BC724" s="2">
        <v>0</v>
      </c>
      <c r="BD724" s="1">
        <v>2665</v>
      </c>
      <c r="BE724" s="1">
        <v>2202</v>
      </c>
      <c r="BF724" s="1">
        <v>2712</v>
      </c>
      <c r="BG724" s="1">
        <v>1918</v>
      </c>
      <c r="BH724" s="1">
        <v>1724</v>
      </c>
      <c r="BI724" s="1">
        <v>1481</v>
      </c>
      <c r="BJ724" s="1">
        <v>1249</v>
      </c>
      <c r="BK724" s="1">
        <v>1042</v>
      </c>
      <c r="BL724" s="1">
        <v>1335</v>
      </c>
      <c r="BM724" s="1">
        <v>2455</v>
      </c>
      <c r="BN724" s="1">
        <v>2355</v>
      </c>
      <c r="BO724" s="1">
        <v>2451</v>
      </c>
      <c r="BP724" s="1">
        <v>2665</v>
      </c>
      <c r="BQ724" s="1">
        <v>2202</v>
      </c>
      <c r="BR724" s="1">
        <v>2712</v>
      </c>
      <c r="BS724" s="1">
        <v>1918</v>
      </c>
      <c r="BT724" s="1">
        <v>1724</v>
      </c>
      <c r="BU724" s="1">
        <v>1481</v>
      </c>
      <c r="BV724" s="1">
        <v>1249</v>
      </c>
      <c r="BW724" s="1">
        <v>1042</v>
      </c>
      <c r="BX724" s="1">
        <v>1335</v>
      </c>
      <c r="BY724" s="1">
        <v>2455</v>
      </c>
      <c r="BZ724" s="1">
        <v>2355</v>
      </c>
      <c r="CA724" s="1">
        <v>2451</v>
      </c>
      <c r="CB724" s="1">
        <v>292.77499999999998</v>
      </c>
      <c r="CC724" s="1">
        <v>241.84</v>
      </c>
      <c r="CD724" s="1">
        <v>297.86500000000001</v>
      </c>
      <c r="CE724" s="1">
        <v>210.631</v>
      </c>
      <c r="CF724" s="1">
        <v>189.404</v>
      </c>
      <c r="CG724" s="1">
        <v>162.66200000000001</v>
      </c>
      <c r="CH724" s="1">
        <v>137.16</v>
      </c>
      <c r="CI724" s="1">
        <v>114.488</v>
      </c>
      <c r="CJ724" s="1">
        <v>146.673</v>
      </c>
      <c r="CK724" s="1">
        <v>269.64600000000002</v>
      </c>
      <c r="CL724" s="1">
        <v>258.661</v>
      </c>
      <c r="CM724" s="1">
        <v>269.19499999999999</v>
      </c>
      <c r="CN724" s="1">
        <v>0</v>
      </c>
      <c r="CO724" s="1">
        <v>0</v>
      </c>
      <c r="CP724" s="1">
        <v>23589</v>
      </c>
      <c r="CQ724" s="1">
        <v>23589</v>
      </c>
      <c r="CR724" s="1">
        <v>2591</v>
      </c>
      <c r="CS724">
        <v>2018</v>
      </c>
      <c r="CT724">
        <v>9104.206869934389</v>
      </c>
      <c r="CV724">
        <v>0</v>
      </c>
      <c r="CW724">
        <v>0</v>
      </c>
    </row>
    <row r="725" spans="1:101">
      <c r="A725" s="100">
        <v>59313</v>
      </c>
      <c r="B725" t="s">
        <v>108</v>
      </c>
      <c r="C725" t="s">
        <v>109</v>
      </c>
      <c r="D725" t="s">
        <v>953</v>
      </c>
      <c r="E725" t="s">
        <v>954</v>
      </c>
      <c r="F725">
        <v>59116</v>
      </c>
      <c r="G725" s="103" t="s">
        <v>137</v>
      </c>
      <c r="H725" t="s">
        <v>113</v>
      </c>
      <c r="I725" t="s">
        <v>114</v>
      </c>
      <c r="J725" t="s">
        <v>8</v>
      </c>
      <c r="K725">
        <v>22</v>
      </c>
      <c r="L725">
        <v>2</v>
      </c>
      <c r="M725" t="s">
        <v>115</v>
      </c>
      <c r="N725" t="s">
        <v>439</v>
      </c>
      <c r="O725" t="s">
        <v>440</v>
      </c>
      <c r="P725" t="s">
        <v>440</v>
      </c>
      <c r="Q725" t="s">
        <v>118</v>
      </c>
      <c r="R725" t="s">
        <v>142</v>
      </c>
      <c r="S725" t="s">
        <v>8</v>
      </c>
      <c r="T725" s="1">
        <v>0</v>
      </c>
      <c r="U725" s="1">
        <v>0</v>
      </c>
      <c r="V725" s="1">
        <v>0</v>
      </c>
      <c r="W725" s="1">
        <v>0</v>
      </c>
      <c r="X725" s="1">
        <v>0</v>
      </c>
      <c r="Y725" s="1">
        <v>0</v>
      </c>
      <c r="Z725" s="1">
        <v>0</v>
      </c>
      <c r="AA725" s="1">
        <v>0</v>
      </c>
      <c r="AB725" s="1">
        <v>0</v>
      </c>
      <c r="AC725" s="1">
        <v>0</v>
      </c>
      <c r="AD725" s="1">
        <v>0</v>
      </c>
      <c r="AE725" s="1">
        <v>0</v>
      </c>
      <c r="AF725" s="1">
        <v>0</v>
      </c>
      <c r="AG725" s="1">
        <v>0</v>
      </c>
      <c r="AH725" s="1">
        <v>0</v>
      </c>
      <c r="AI725" s="1">
        <v>0</v>
      </c>
      <c r="AJ725" s="1">
        <v>0</v>
      </c>
      <c r="AK725" s="1">
        <v>0</v>
      </c>
      <c r="AL725" s="1">
        <v>0</v>
      </c>
      <c r="AM725" s="1">
        <v>0</v>
      </c>
      <c r="AN725" s="1">
        <v>0</v>
      </c>
      <c r="AO725" s="1">
        <v>0</v>
      </c>
      <c r="AP725" s="1">
        <v>0</v>
      </c>
      <c r="AQ725" s="1">
        <v>0</v>
      </c>
      <c r="AR725" s="2">
        <v>0</v>
      </c>
      <c r="AS725" s="2">
        <v>0</v>
      </c>
      <c r="AT725" s="2">
        <v>0</v>
      </c>
      <c r="AU725" s="2">
        <v>0</v>
      </c>
      <c r="AV725" s="2">
        <v>0</v>
      </c>
      <c r="AW725" s="2">
        <v>0</v>
      </c>
      <c r="AX725" s="2">
        <v>0</v>
      </c>
      <c r="AY725" s="2">
        <v>0</v>
      </c>
      <c r="AZ725" s="2">
        <v>0</v>
      </c>
      <c r="BA725" s="2">
        <v>0</v>
      </c>
      <c r="BB725" s="2">
        <v>0</v>
      </c>
      <c r="BC725" s="2">
        <v>0</v>
      </c>
      <c r="BD725" s="1">
        <v>3060</v>
      </c>
      <c r="BE725" s="1">
        <v>2528</v>
      </c>
      <c r="BF725" s="1">
        <v>3114</v>
      </c>
      <c r="BG725" s="1">
        <v>2202</v>
      </c>
      <c r="BH725" s="1">
        <v>1980</v>
      </c>
      <c r="BI725" s="1">
        <v>1700</v>
      </c>
      <c r="BJ725" s="1">
        <v>1434</v>
      </c>
      <c r="BK725" s="1">
        <v>1197</v>
      </c>
      <c r="BL725" s="1">
        <v>1533</v>
      </c>
      <c r="BM725" s="1">
        <v>2819</v>
      </c>
      <c r="BN725" s="1">
        <v>2704</v>
      </c>
      <c r="BO725" s="1">
        <v>2814</v>
      </c>
      <c r="BP725" s="1">
        <v>3060</v>
      </c>
      <c r="BQ725" s="1">
        <v>2528</v>
      </c>
      <c r="BR725" s="1">
        <v>3114</v>
      </c>
      <c r="BS725" s="1">
        <v>2202</v>
      </c>
      <c r="BT725" s="1">
        <v>1980</v>
      </c>
      <c r="BU725" s="1">
        <v>1700</v>
      </c>
      <c r="BV725" s="1">
        <v>1434</v>
      </c>
      <c r="BW725" s="1">
        <v>1197</v>
      </c>
      <c r="BX725" s="1">
        <v>1533</v>
      </c>
      <c r="BY725" s="1">
        <v>2819</v>
      </c>
      <c r="BZ725" s="1">
        <v>2704</v>
      </c>
      <c r="CA725" s="1">
        <v>2814</v>
      </c>
      <c r="CB725" s="1">
        <v>336.16399999999999</v>
      </c>
      <c r="CC725" s="1">
        <v>277.68200000000002</v>
      </c>
      <c r="CD725" s="1">
        <v>342.01</v>
      </c>
      <c r="CE725" s="1">
        <v>241.84800000000001</v>
      </c>
      <c r="CF725" s="1">
        <v>217.47499999999999</v>
      </c>
      <c r="CG725" s="1">
        <v>186.77</v>
      </c>
      <c r="CH725" s="1">
        <v>157.488</v>
      </c>
      <c r="CI725" s="1">
        <v>131.45599999999999</v>
      </c>
      <c r="CJ725" s="1">
        <v>168.411</v>
      </c>
      <c r="CK725" s="1">
        <v>309.60899999999998</v>
      </c>
      <c r="CL725" s="1">
        <v>296.99599999999998</v>
      </c>
      <c r="CM725" s="1">
        <v>309.09100000000001</v>
      </c>
      <c r="CN725" s="1">
        <v>0</v>
      </c>
      <c r="CO725" s="1">
        <v>0</v>
      </c>
      <c r="CP725" s="1">
        <v>27085</v>
      </c>
      <c r="CQ725" s="1">
        <v>27085</v>
      </c>
      <c r="CR725" s="1">
        <v>2975</v>
      </c>
      <c r="CS725">
        <v>2018</v>
      </c>
      <c r="CT725">
        <v>9104.2016806722695</v>
      </c>
      <c r="CV725">
        <v>0</v>
      </c>
      <c r="CW725">
        <v>0</v>
      </c>
    </row>
    <row r="726" spans="1:101">
      <c r="A726" s="100">
        <v>59314</v>
      </c>
      <c r="B726" t="s">
        <v>108</v>
      </c>
      <c r="C726" t="s">
        <v>109</v>
      </c>
      <c r="D726" t="s">
        <v>955</v>
      </c>
      <c r="E726" t="s">
        <v>956</v>
      </c>
      <c r="F726">
        <v>59117</v>
      </c>
      <c r="G726" s="103" t="s">
        <v>137</v>
      </c>
      <c r="H726" t="s">
        <v>113</v>
      </c>
      <c r="I726" t="s">
        <v>114</v>
      </c>
      <c r="J726" t="s">
        <v>8</v>
      </c>
      <c r="K726">
        <v>22</v>
      </c>
      <c r="L726">
        <v>2</v>
      </c>
      <c r="M726" t="s">
        <v>115</v>
      </c>
      <c r="N726" t="s">
        <v>439</v>
      </c>
      <c r="O726" t="s">
        <v>440</v>
      </c>
      <c r="P726" t="s">
        <v>440</v>
      </c>
      <c r="Q726" t="s">
        <v>118</v>
      </c>
      <c r="R726" t="s">
        <v>119</v>
      </c>
      <c r="S726" t="s">
        <v>8</v>
      </c>
      <c r="T726" s="1">
        <v>0</v>
      </c>
      <c r="U726" s="1">
        <v>0</v>
      </c>
      <c r="V726" s="1">
        <v>0</v>
      </c>
      <c r="W726" s="1">
        <v>0</v>
      </c>
      <c r="X726" s="1">
        <v>0</v>
      </c>
      <c r="Y726" s="1">
        <v>0</v>
      </c>
      <c r="Z726" s="1">
        <v>0</v>
      </c>
      <c r="AA726" s="1">
        <v>0</v>
      </c>
      <c r="AB726" s="1">
        <v>0</v>
      </c>
      <c r="AC726" s="1">
        <v>0</v>
      </c>
      <c r="AD726" s="1">
        <v>0</v>
      </c>
      <c r="AE726" s="1">
        <v>0</v>
      </c>
      <c r="AF726" s="1">
        <v>0</v>
      </c>
      <c r="AG726" s="1">
        <v>0</v>
      </c>
      <c r="AH726" s="1">
        <v>0</v>
      </c>
      <c r="AI726" s="1">
        <v>0</v>
      </c>
      <c r="AJ726" s="1">
        <v>0</v>
      </c>
      <c r="AK726" s="1">
        <v>0</v>
      </c>
      <c r="AL726" s="1">
        <v>0</v>
      </c>
      <c r="AM726" s="1">
        <v>0</v>
      </c>
      <c r="AN726" s="1">
        <v>0</v>
      </c>
      <c r="AO726" s="1">
        <v>0</v>
      </c>
      <c r="AP726" s="1">
        <v>0</v>
      </c>
      <c r="AQ726" s="1">
        <v>0</v>
      </c>
      <c r="AR726" s="2">
        <v>0</v>
      </c>
      <c r="AS726" s="2">
        <v>0</v>
      </c>
      <c r="AT726" s="2">
        <v>0</v>
      </c>
      <c r="AU726" s="2">
        <v>0</v>
      </c>
      <c r="AV726" s="2">
        <v>0</v>
      </c>
      <c r="AW726" s="2">
        <v>0</v>
      </c>
      <c r="AX726" s="2">
        <v>0</v>
      </c>
      <c r="AY726" s="2">
        <v>0</v>
      </c>
      <c r="AZ726" s="2">
        <v>0</v>
      </c>
      <c r="BA726" s="2">
        <v>0</v>
      </c>
      <c r="BB726" s="2">
        <v>0</v>
      </c>
      <c r="BC726" s="2">
        <v>0</v>
      </c>
      <c r="BD726" s="1">
        <v>7101</v>
      </c>
      <c r="BE726" s="1">
        <v>7902</v>
      </c>
      <c r="BF726" s="1">
        <v>8030</v>
      </c>
      <c r="BG726" s="1">
        <v>5426</v>
      </c>
      <c r="BH726" s="1">
        <v>5335</v>
      </c>
      <c r="BI726" s="1">
        <v>4425</v>
      </c>
      <c r="BJ726" s="1">
        <v>4434</v>
      </c>
      <c r="BK726" s="1">
        <v>4079</v>
      </c>
      <c r="BL726" s="1">
        <v>4119</v>
      </c>
      <c r="BM726" s="1">
        <v>7547</v>
      </c>
      <c r="BN726" s="1">
        <v>8840</v>
      </c>
      <c r="BO726" s="1">
        <v>7101</v>
      </c>
      <c r="BP726" s="1">
        <v>7101</v>
      </c>
      <c r="BQ726" s="1">
        <v>7902</v>
      </c>
      <c r="BR726" s="1">
        <v>8030</v>
      </c>
      <c r="BS726" s="1">
        <v>5426</v>
      </c>
      <c r="BT726" s="1">
        <v>5335</v>
      </c>
      <c r="BU726" s="1">
        <v>4425</v>
      </c>
      <c r="BV726" s="1">
        <v>4434</v>
      </c>
      <c r="BW726" s="1">
        <v>4079</v>
      </c>
      <c r="BX726" s="1">
        <v>4119</v>
      </c>
      <c r="BY726" s="1">
        <v>7547</v>
      </c>
      <c r="BZ726" s="1">
        <v>8840</v>
      </c>
      <c r="CA726" s="1">
        <v>7101</v>
      </c>
      <c r="CB726" s="1">
        <v>780</v>
      </c>
      <c r="CC726" s="1">
        <v>868</v>
      </c>
      <c r="CD726" s="1">
        <v>882</v>
      </c>
      <c r="CE726" s="1">
        <v>596</v>
      </c>
      <c r="CF726" s="1">
        <v>586</v>
      </c>
      <c r="CG726" s="1">
        <v>486</v>
      </c>
      <c r="CH726" s="1">
        <v>487</v>
      </c>
      <c r="CI726" s="1">
        <v>448</v>
      </c>
      <c r="CJ726" s="1">
        <v>452.43</v>
      </c>
      <c r="CK726" s="1">
        <v>829</v>
      </c>
      <c r="CL726" s="1">
        <v>971</v>
      </c>
      <c r="CM726" s="1">
        <v>780</v>
      </c>
      <c r="CN726" s="1">
        <v>0</v>
      </c>
      <c r="CO726" s="1">
        <v>0</v>
      </c>
      <c r="CP726" s="1">
        <v>74339</v>
      </c>
      <c r="CQ726" s="1">
        <v>74339</v>
      </c>
      <c r="CR726" s="1">
        <v>8165.43</v>
      </c>
      <c r="CS726">
        <v>2018</v>
      </c>
      <c r="CT726">
        <v>9104.1133167512307</v>
      </c>
      <c r="CV726">
        <v>0</v>
      </c>
      <c r="CW726">
        <v>0</v>
      </c>
    </row>
    <row r="727" spans="1:101">
      <c r="A727" s="100">
        <v>59358</v>
      </c>
      <c r="B727" t="s">
        <v>108</v>
      </c>
      <c r="C727" t="s">
        <v>109</v>
      </c>
      <c r="D727" t="s">
        <v>957</v>
      </c>
      <c r="E727" t="s">
        <v>957</v>
      </c>
      <c r="F727">
        <v>59141</v>
      </c>
      <c r="G727" s="103" t="s">
        <v>112</v>
      </c>
      <c r="H727" t="s">
        <v>113</v>
      </c>
      <c r="I727" t="s">
        <v>114</v>
      </c>
      <c r="J727" t="s">
        <v>8</v>
      </c>
      <c r="K727">
        <v>22</v>
      </c>
      <c r="L727">
        <v>2</v>
      </c>
      <c r="M727" t="s">
        <v>115</v>
      </c>
      <c r="N727" t="s">
        <v>456</v>
      </c>
      <c r="O727" t="s">
        <v>457</v>
      </c>
      <c r="P727" t="s">
        <v>457</v>
      </c>
      <c r="Q727" t="s">
        <v>118</v>
      </c>
      <c r="R727" t="s">
        <v>142</v>
      </c>
      <c r="S727" t="s">
        <v>8</v>
      </c>
      <c r="T727" s="1">
        <v>0</v>
      </c>
      <c r="U727" s="1">
        <v>0</v>
      </c>
      <c r="V727" s="1">
        <v>0</v>
      </c>
      <c r="W727" s="1">
        <v>0</v>
      </c>
      <c r="X727" s="1">
        <v>0</v>
      </c>
      <c r="Y727" s="1">
        <v>0</v>
      </c>
      <c r="Z727" s="1">
        <v>0</v>
      </c>
      <c r="AA727" s="1">
        <v>0</v>
      </c>
      <c r="AB727" s="1">
        <v>0</v>
      </c>
      <c r="AC727" s="1">
        <v>0</v>
      </c>
      <c r="AD727" s="1">
        <v>0</v>
      </c>
      <c r="AE727" s="1">
        <v>0</v>
      </c>
      <c r="AF727" s="1">
        <v>0</v>
      </c>
      <c r="AG727" s="1">
        <v>0</v>
      </c>
      <c r="AH727" s="1">
        <v>0</v>
      </c>
      <c r="AI727" s="1">
        <v>0</v>
      </c>
      <c r="AJ727" s="1">
        <v>0</v>
      </c>
      <c r="AK727" s="1">
        <v>0</v>
      </c>
      <c r="AL727" s="1">
        <v>0</v>
      </c>
      <c r="AM727" s="1">
        <v>0</v>
      </c>
      <c r="AN727" s="1">
        <v>0</v>
      </c>
      <c r="AO727" s="1">
        <v>0</v>
      </c>
      <c r="AP727" s="1">
        <v>0</v>
      </c>
      <c r="AQ727" s="1">
        <v>0</v>
      </c>
      <c r="AR727" s="2">
        <v>0</v>
      </c>
      <c r="AS727" s="2">
        <v>0</v>
      </c>
      <c r="AT727" s="2">
        <v>0</v>
      </c>
      <c r="AU727" s="2">
        <v>0</v>
      </c>
      <c r="AV727" s="2">
        <v>0</v>
      </c>
      <c r="AW727" s="2">
        <v>0</v>
      </c>
      <c r="AX727" s="2">
        <v>0</v>
      </c>
      <c r="AY727" s="2">
        <v>0</v>
      </c>
      <c r="AZ727" s="2">
        <v>0</v>
      </c>
      <c r="BA727" s="2">
        <v>0</v>
      </c>
      <c r="BB727" s="2">
        <v>0</v>
      </c>
      <c r="BC727" s="2">
        <v>0</v>
      </c>
      <c r="BD727" s="1">
        <v>1954</v>
      </c>
      <c r="BE727" s="1">
        <v>2139</v>
      </c>
      <c r="BF727" s="1">
        <v>3447</v>
      </c>
      <c r="BG727" s="1">
        <v>3847</v>
      </c>
      <c r="BH727" s="1">
        <v>4849</v>
      </c>
      <c r="BI727" s="1">
        <v>4728</v>
      </c>
      <c r="BJ727" s="1">
        <v>5555</v>
      </c>
      <c r="BK727" s="1">
        <v>4490</v>
      </c>
      <c r="BL727" s="1">
        <v>2778</v>
      </c>
      <c r="BM727" s="1">
        <v>2664</v>
      </c>
      <c r="BN727" s="1">
        <v>1591</v>
      </c>
      <c r="BO727" s="1">
        <v>2207</v>
      </c>
      <c r="BP727" s="1">
        <v>1954</v>
      </c>
      <c r="BQ727" s="1">
        <v>2139</v>
      </c>
      <c r="BR727" s="1">
        <v>3447</v>
      </c>
      <c r="BS727" s="1">
        <v>3847</v>
      </c>
      <c r="BT727" s="1">
        <v>4849</v>
      </c>
      <c r="BU727" s="1">
        <v>4728</v>
      </c>
      <c r="BV727" s="1">
        <v>5555</v>
      </c>
      <c r="BW727" s="1">
        <v>4490</v>
      </c>
      <c r="BX727" s="1">
        <v>2778</v>
      </c>
      <c r="BY727" s="1">
        <v>2664</v>
      </c>
      <c r="BZ727" s="1">
        <v>1591</v>
      </c>
      <c r="CA727" s="1">
        <v>2207</v>
      </c>
      <c r="CB727" s="1">
        <v>214.61600000000001</v>
      </c>
      <c r="CC727" s="1">
        <v>234.95599999999999</v>
      </c>
      <c r="CD727" s="1">
        <v>378.58699999999999</v>
      </c>
      <c r="CE727" s="1">
        <v>422.589</v>
      </c>
      <c r="CF727" s="1">
        <v>532.596</v>
      </c>
      <c r="CG727" s="1">
        <v>519.31200000000001</v>
      </c>
      <c r="CH727" s="1">
        <v>610.22299999999996</v>
      </c>
      <c r="CI727" s="1">
        <v>493.15899999999999</v>
      </c>
      <c r="CJ727" s="1">
        <v>305.11099999999999</v>
      </c>
      <c r="CK727" s="1">
        <v>292.65800000000002</v>
      </c>
      <c r="CL727" s="1">
        <v>174.76400000000001</v>
      </c>
      <c r="CM727" s="1">
        <v>242.429</v>
      </c>
      <c r="CN727" s="1">
        <v>0</v>
      </c>
      <c r="CO727" s="1">
        <v>0</v>
      </c>
      <c r="CP727" s="1">
        <v>40249</v>
      </c>
      <c r="CQ727" s="1">
        <v>40249</v>
      </c>
      <c r="CR727" s="1">
        <v>4421</v>
      </c>
      <c r="CS727">
        <v>2018</v>
      </c>
      <c r="CT727">
        <v>9104.048857724496</v>
      </c>
      <c r="CV727">
        <v>0</v>
      </c>
      <c r="CW727">
        <v>0</v>
      </c>
    </row>
    <row r="728" spans="1:101">
      <c r="A728" s="100">
        <v>59361</v>
      </c>
      <c r="B728" t="s">
        <v>108</v>
      </c>
      <c r="C728" t="s">
        <v>109</v>
      </c>
      <c r="D728" t="s">
        <v>958</v>
      </c>
      <c r="E728" t="s">
        <v>781</v>
      </c>
      <c r="F728">
        <v>62060</v>
      </c>
      <c r="G728" s="103" t="s">
        <v>112</v>
      </c>
      <c r="H728" t="s">
        <v>113</v>
      </c>
      <c r="I728" t="s">
        <v>114</v>
      </c>
      <c r="J728" t="s">
        <v>8</v>
      </c>
      <c r="K728">
        <v>22</v>
      </c>
      <c r="L728">
        <v>2</v>
      </c>
      <c r="M728" t="s">
        <v>115</v>
      </c>
      <c r="N728" t="s">
        <v>456</v>
      </c>
      <c r="O728" t="s">
        <v>457</v>
      </c>
      <c r="P728" t="s">
        <v>457</v>
      </c>
      <c r="Q728" t="s">
        <v>118</v>
      </c>
      <c r="R728" t="s">
        <v>142</v>
      </c>
      <c r="S728" t="s">
        <v>8</v>
      </c>
      <c r="T728" s="1">
        <v>0</v>
      </c>
      <c r="U728" s="1">
        <v>0</v>
      </c>
      <c r="V728" s="1">
        <v>0</v>
      </c>
      <c r="W728" s="1">
        <v>0</v>
      </c>
      <c r="X728" s="1">
        <v>0</v>
      </c>
      <c r="Y728" s="1">
        <v>0</v>
      </c>
      <c r="Z728" s="1">
        <v>0</v>
      </c>
      <c r="AA728" s="1">
        <v>0</v>
      </c>
      <c r="AB728" s="1">
        <v>0</v>
      </c>
      <c r="AC728" s="1">
        <v>0</v>
      </c>
      <c r="AD728" s="1">
        <v>0</v>
      </c>
      <c r="AE728" s="1">
        <v>0</v>
      </c>
      <c r="AF728" s="1">
        <v>0</v>
      </c>
      <c r="AG728" s="1">
        <v>0</v>
      </c>
      <c r="AH728" s="1">
        <v>0</v>
      </c>
      <c r="AI728" s="1">
        <v>0</v>
      </c>
      <c r="AJ728" s="1">
        <v>0</v>
      </c>
      <c r="AK728" s="1">
        <v>0</v>
      </c>
      <c r="AL728" s="1">
        <v>0</v>
      </c>
      <c r="AM728" s="1">
        <v>0</v>
      </c>
      <c r="AN728" s="1">
        <v>0</v>
      </c>
      <c r="AO728" s="1">
        <v>0</v>
      </c>
      <c r="AP728" s="1">
        <v>0</v>
      </c>
      <c r="AQ728" s="1">
        <v>0</v>
      </c>
      <c r="AR728" s="2">
        <v>0</v>
      </c>
      <c r="AS728" s="2">
        <v>0</v>
      </c>
      <c r="AT728" s="2">
        <v>0</v>
      </c>
      <c r="AU728" s="2">
        <v>0</v>
      </c>
      <c r="AV728" s="2">
        <v>0</v>
      </c>
      <c r="AW728" s="2">
        <v>0</v>
      </c>
      <c r="AX728" s="2">
        <v>0</v>
      </c>
      <c r="AY728" s="2">
        <v>0</v>
      </c>
      <c r="AZ728" s="2">
        <v>0</v>
      </c>
      <c r="BA728" s="2">
        <v>0</v>
      </c>
      <c r="BB728" s="2">
        <v>0</v>
      </c>
      <c r="BC728" s="2">
        <v>0</v>
      </c>
      <c r="BD728" s="1">
        <v>673</v>
      </c>
      <c r="BE728" s="1">
        <v>737</v>
      </c>
      <c r="BF728" s="1">
        <v>1187</v>
      </c>
      <c r="BG728" s="1">
        <v>1325</v>
      </c>
      <c r="BH728" s="1">
        <v>1670</v>
      </c>
      <c r="BI728" s="1">
        <v>1629</v>
      </c>
      <c r="BJ728" s="1">
        <v>1914</v>
      </c>
      <c r="BK728" s="1">
        <v>1547</v>
      </c>
      <c r="BL728" s="1">
        <v>957</v>
      </c>
      <c r="BM728" s="1">
        <v>918</v>
      </c>
      <c r="BN728" s="1">
        <v>548</v>
      </c>
      <c r="BO728" s="1">
        <v>760</v>
      </c>
      <c r="BP728" s="1">
        <v>673</v>
      </c>
      <c r="BQ728" s="1">
        <v>737</v>
      </c>
      <c r="BR728" s="1">
        <v>1187</v>
      </c>
      <c r="BS728" s="1">
        <v>1325</v>
      </c>
      <c r="BT728" s="1">
        <v>1670</v>
      </c>
      <c r="BU728" s="1">
        <v>1629</v>
      </c>
      <c r="BV728" s="1">
        <v>1914</v>
      </c>
      <c r="BW728" s="1">
        <v>1547</v>
      </c>
      <c r="BX728" s="1">
        <v>957</v>
      </c>
      <c r="BY728" s="1">
        <v>918</v>
      </c>
      <c r="BZ728" s="1">
        <v>548</v>
      </c>
      <c r="CA728" s="1">
        <v>760</v>
      </c>
      <c r="CB728" s="1">
        <v>73.933000000000007</v>
      </c>
      <c r="CC728" s="1">
        <v>80.941000000000003</v>
      </c>
      <c r="CD728" s="1">
        <v>130.41999999999999</v>
      </c>
      <c r="CE728" s="1">
        <v>145.57900000000001</v>
      </c>
      <c r="CF728" s="1">
        <v>183.47499999999999</v>
      </c>
      <c r="CG728" s="1">
        <v>178.899</v>
      </c>
      <c r="CH728" s="1">
        <v>210.21700000000001</v>
      </c>
      <c r="CI728" s="1">
        <v>169.89</v>
      </c>
      <c r="CJ728" s="1">
        <v>105.108</v>
      </c>
      <c r="CK728" s="1">
        <v>100.818</v>
      </c>
      <c r="CL728" s="1">
        <v>60.204999999999998</v>
      </c>
      <c r="CM728" s="1">
        <v>83.515000000000001</v>
      </c>
      <c r="CN728" s="1">
        <v>0</v>
      </c>
      <c r="CO728" s="1">
        <v>0</v>
      </c>
      <c r="CP728" s="1">
        <v>13865</v>
      </c>
      <c r="CQ728" s="1">
        <v>13865</v>
      </c>
      <c r="CR728" s="1">
        <v>1523</v>
      </c>
      <c r="CS728">
        <v>2018</v>
      </c>
      <c r="CT728">
        <v>9103.7426132632954</v>
      </c>
      <c r="CV728">
        <v>0</v>
      </c>
      <c r="CW728">
        <v>0</v>
      </c>
    </row>
    <row r="729" spans="1:101">
      <c r="A729" s="100">
        <v>59362</v>
      </c>
      <c r="B729" t="s">
        <v>108</v>
      </c>
      <c r="C729" t="s">
        <v>109</v>
      </c>
      <c r="D729" t="s">
        <v>959</v>
      </c>
      <c r="E729" t="s">
        <v>781</v>
      </c>
      <c r="F729">
        <v>62060</v>
      </c>
      <c r="G729" s="103" t="s">
        <v>112</v>
      </c>
      <c r="H729" t="s">
        <v>113</v>
      </c>
      <c r="I729" t="s">
        <v>114</v>
      </c>
      <c r="J729" t="s">
        <v>8</v>
      </c>
      <c r="K729">
        <v>22</v>
      </c>
      <c r="L729">
        <v>2</v>
      </c>
      <c r="M729" t="s">
        <v>115</v>
      </c>
      <c r="N729" t="s">
        <v>456</v>
      </c>
      <c r="O729" t="s">
        <v>457</v>
      </c>
      <c r="P729" t="s">
        <v>457</v>
      </c>
      <c r="Q729" t="s">
        <v>118</v>
      </c>
      <c r="R729" t="s">
        <v>142</v>
      </c>
      <c r="S729" t="s">
        <v>8</v>
      </c>
      <c r="T729" s="1">
        <v>0</v>
      </c>
      <c r="U729" s="1">
        <v>0</v>
      </c>
      <c r="V729" s="1">
        <v>0</v>
      </c>
      <c r="W729" s="1">
        <v>0</v>
      </c>
      <c r="X729" s="1">
        <v>0</v>
      </c>
      <c r="Y729" s="1">
        <v>0</v>
      </c>
      <c r="Z729" s="1">
        <v>0</v>
      </c>
      <c r="AA729" s="1">
        <v>0</v>
      </c>
      <c r="AB729" s="1">
        <v>0</v>
      </c>
      <c r="AC729" s="1">
        <v>0</v>
      </c>
      <c r="AD729" s="1">
        <v>0</v>
      </c>
      <c r="AE729" s="1">
        <v>0</v>
      </c>
      <c r="AF729" s="1">
        <v>0</v>
      </c>
      <c r="AG729" s="1">
        <v>0</v>
      </c>
      <c r="AH729" s="1">
        <v>0</v>
      </c>
      <c r="AI729" s="1">
        <v>0</v>
      </c>
      <c r="AJ729" s="1">
        <v>0</v>
      </c>
      <c r="AK729" s="1">
        <v>0</v>
      </c>
      <c r="AL729" s="1">
        <v>0</v>
      </c>
      <c r="AM729" s="1">
        <v>0</v>
      </c>
      <c r="AN729" s="1">
        <v>0</v>
      </c>
      <c r="AO729" s="1">
        <v>0</v>
      </c>
      <c r="AP729" s="1">
        <v>0</v>
      </c>
      <c r="AQ729" s="1">
        <v>0</v>
      </c>
      <c r="AR729" s="2">
        <v>0</v>
      </c>
      <c r="AS729" s="2">
        <v>0</v>
      </c>
      <c r="AT729" s="2">
        <v>0</v>
      </c>
      <c r="AU729" s="2">
        <v>0</v>
      </c>
      <c r="AV729" s="2">
        <v>0</v>
      </c>
      <c r="AW729" s="2">
        <v>0</v>
      </c>
      <c r="AX729" s="2">
        <v>0</v>
      </c>
      <c r="AY729" s="2">
        <v>0</v>
      </c>
      <c r="AZ729" s="2">
        <v>0</v>
      </c>
      <c r="BA729" s="2">
        <v>0</v>
      </c>
      <c r="BB729" s="2">
        <v>0</v>
      </c>
      <c r="BC729" s="2">
        <v>0</v>
      </c>
      <c r="BD729" s="1">
        <v>681</v>
      </c>
      <c r="BE729" s="1">
        <v>745</v>
      </c>
      <c r="BF729" s="1">
        <v>1201</v>
      </c>
      <c r="BG729" s="1">
        <v>1340</v>
      </c>
      <c r="BH729" s="1">
        <v>1689</v>
      </c>
      <c r="BI729" s="1">
        <v>1647</v>
      </c>
      <c r="BJ729" s="1">
        <v>1935</v>
      </c>
      <c r="BK729" s="1">
        <v>1564</v>
      </c>
      <c r="BL729" s="1">
        <v>968</v>
      </c>
      <c r="BM729" s="1">
        <v>928</v>
      </c>
      <c r="BN729" s="1">
        <v>554</v>
      </c>
      <c r="BO729" s="1">
        <v>769</v>
      </c>
      <c r="BP729" s="1">
        <v>681</v>
      </c>
      <c r="BQ729" s="1">
        <v>745</v>
      </c>
      <c r="BR729" s="1">
        <v>1201</v>
      </c>
      <c r="BS729" s="1">
        <v>1340</v>
      </c>
      <c r="BT729" s="1">
        <v>1689</v>
      </c>
      <c r="BU729" s="1">
        <v>1647</v>
      </c>
      <c r="BV729" s="1">
        <v>1935</v>
      </c>
      <c r="BW729" s="1">
        <v>1564</v>
      </c>
      <c r="BX729" s="1">
        <v>968</v>
      </c>
      <c r="BY729" s="1">
        <v>928</v>
      </c>
      <c r="BZ729" s="1">
        <v>554</v>
      </c>
      <c r="CA729" s="1">
        <v>769</v>
      </c>
      <c r="CB729" s="1">
        <v>74.757999999999996</v>
      </c>
      <c r="CC729" s="1">
        <v>81.843999999999994</v>
      </c>
      <c r="CD729" s="1">
        <v>131.876</v>
      </c>
      <c r="CE729" s="1">
        <v>147.20400000000001</v>
      </c>
      <c r="CF729" s="1">
        <v>185.523</v>
      </c>
      <c r="CG729" s="1">
        <v>180.89599999999999</v>
      </c>
      <c r="CH729" s="1">
        <v>212.56299999999999</v>
      </c>
      <c r="CI729" s="1">
        <v>171.786</v>
      </c>
      <c r="CJ729" s="1">
        <v>106.282</v>
      </c>
      <c r="CK729" s="1">
        <v>101.944</v>
      </c>
      <c r="CL729" s="1">
        <v>60.877000000000002</v>
      </c>
      <c r="CM729" s="1">
        <v>84.447000000000003</v>
      </c>
      <c r="CN729" s="1">
        <v>0</v>
      </c>
      <c r="CO729" s="1">
        <v>0</v>
      </c>
      <c r="CP729" s="1">
        <v>14021</v>
      </c>
      <c r="CQ729" s="1">
        <v>14021</v>
      </c>
      <c r="CR729" s="1">
        <v>1540</v>
      </c>
      <c r="CS729">
        <v>2018</v>
      </c>
      <c r="CT729">
        <v>9104.545454545454</v>
      </c>
      <c r="CV729">
        <v>0</v>
      </c>
      <c r="CW729">
        <v>0</v>
      </c>
    </row>
    <row r="730" spans="1:101">
      <c r="A730" s="100">
        <v>59363</v>
      </c>
      <c r="B730" t="s">
        <v>108</v>
      </c>
      <c r="C730" t="s">
        <v>109</v>
      </c>
      <c r="D730" t="s">
        <v>960</v>
      </c>
      <c r="E730" t="s">
        <v>781</v>
      </c>
      <c r="F730">
        <v>62060</v>
      </c>
      <c r="G730" s="103" t="s">
        <v>112</v>
      </c>
      <c r="H730" t="s">
        <v>113</v>
      </c>
      <c r="I730" t="s">
        <v>114</v>
      </c>
      <c r="J730" t="s">
        <v>8</v>
      </c>
      <c r="K730">
        <v>22</v>
      </c>
      <c r="L730">
        <v>2</v>
      </c>
      <c r="M730" t="s">
        <v>115</v>
      </c>
      <c r="N730" t="s">
        <v>456</v>
      </c>
      <c r="O730" t="s">
        <v>457</v>
      </c>
      <c r="P730" t="s">
        <v>457</v>
      </c>
      <c r="Q730" t="s">
        <v>118</v>
      </c>
      <c r="R730" t="s">
        <v>142</v>
      </c>
      <c r="S730" t="s">
        <v>8</v>
      </c>
      <c r="T730" s="1">
        <v>0</v>
      </c>
      <c r="U730" s="1">
        <v>0</v>
      </c>
      <c r="V730" s="1">
        <v>0</v>
      </c>
      <c r="W730" s="1">
        <v>0</v>
      </c>
      <c r="X730" s="1">
        <v>0</v>
      </c>
      <c r="Y730" s="1">
        <v>0</v>
      </c>
      <c r="Z730" s="1">
        <v>0</v>
      </c>
      <c r="AA730" s="1">
        <v>0</v>
      </c>
      <c r="AB730" s="1">
        <v>0</v>
      </c>
      <c r="AC730" s="1">
        <v>0</v>
      </c>
      <c r="AD730" s="1">
        <v>0</v>
      </c>
      <c r="AE730" s="1">
        <v>0</v>
      </c>
      <c r="AF730" s="1">
        <v>0</v>
      </c>
      <c r="AG730" s="1">
        <v>0</v>
      </c>
      <c r="AH730" s="1">
        <v>0</v>
      </c>
      <c r="AI730" s="1">
        <v>0</v>
      </c>
      <c r="AJ730" s="1">
        <v>0</v>
      </c>
      <c r="AK730" s="1">
        <v>0</v>
      </c>
      <c r="AL730" s="1">
        <v>0</v>
      </c>
      <c r="AM730" s="1">
        <v>0</v>
      </c>
      <c r="AN730" s="1">
        <v>0</v>
      </c>
      <c r="AO730" s="1">
        <v>0</v>
      </c>
      <c r="AP730" s="1">
        <v>0</v>
      </c>
      <c r="AQ730" s="1">
        <v>0</v>
      </c>
      <c r="AR730" s="2">
        <v>0</v>
      </c>
      <c r="AS730" s="2">
        <v>0</v>
      </c>
      <c r="AT730" s="2">
        <v>0</v>
      </c>
      <c r="AU730" s="2">
        <v>0</v>
      </c>
      <c r="AV730" s="2">
        <v>0</v>
      </c>
      <c r="AW730" s="2">
        <v>0</v>
      </c>
      <c r="AX730" s="2">
        <v>0</v>
      </c>
      <c r="AY730" s="2">
        <v>0</v>
      </c>
      <c r="AZ730" s="2">
        <v>0</v>
      </c>
      <c r="BA730" s="2">
        <v>0</v>
      </c>
      <c r="BB730" s="2">
        <v>0</v>
      </c>
      <c r="BC730" s="2">
        <v>0</v>
      </c>
      <c r="BD730" s="1">
        <v>681</v>
      </c>
      <c r="BE730" s="1">
        <v>745</v>
      </c>
      <c r="BF730" s="1">
        <v>1201</v>
      </c>
      <c r="BG730" s="1">
        <v>1340</v>
      </c>
      <c r="BH730" s="1">
        <v>1689</v>
      </c>
      <c r="BI730" s="1">
        <v>1647</v>
      </c>
      <c r="BJ730" s="1">
        <v>1935</v>
      </c>
      <c r="BK730" s="1">
        <v>1564</v>
      </c>
      <c r="BL730" s="1">
        <v>968</v>
      </c>
      <c r="BM730" s="1">
        <v>928</v>
      </c>
      <c r="BN730" s="1">
        <v>554</v>
      </c>
      <c r="BO730" s="1">
        <v>769</v>
      </c>
      <c r="BP730" s="1">
        <v>681</v>
      </c>
      <c r="BQ730" s="1">
        <v>745</v>
      </c>
      <c r="BR730" s="1">
        <v>1201</v>
      </c>
      <c r="BS730" s="1">
        <v>1340</v>
      </c>
      <c r="BT730" s="1">
        <v>1689</v>
      </c>
      <c r="BU730" s="1">
        <v>1647</v>
      </c>
      <c r="BV730" s="1">
        <v>1935</v>
      </c>
      <c r="BW730" s="1">
        <v>1564</v>
      </c>
      <c r="BX730" s="1">
        <v>968</v>
      </c>
      <c r="BY730" s="1">
        <v>928</v>
      </c>
      <c r="BZ730" s="1">
        <v>554</v>
      </c>
      <c r="CA730" s="1">
        <v>769</v>
      </c>
      <c r="CB730" s="1">
        <v>74.757999999999996</v>
      </c>
      <c r="CC730" s="1">
        <v>81.843999999999994</v>
      </c>
      <c r="CD730" s="1">
        <v>131.876</v>
      </c>
      <c r="CE730" s="1">
        <v>147.20400000000001</v>
      </c>
      <c r="CF730" s="1">
        <v>185.523</v>
      </c>
      <c r="CG730" s="1">
        <v>180.89599999999999</v>
      </c>
      <c r="CH730" s="1">
        <v>212.56299999999999</v>
      </c>
      <c r="CI730" s="1">
        <v>171.786</v>
      </c>
      <c r="CJ730" s="1">
        <v>106.282</v>
      </c>
      <c r="CK730" s="1">
        <v>101.944</v>
      </c>
      <c r="CL730" s="1">
        <v>60.877000000000002</v>
      </c>
      <c r="CM730" s="1">
        <v>84.447000000000003</v>
      </c>
      <c r="CN730" s="1">
        <v>0</v>
      </c>
      <c r="CO730" s="1">
        <v>0</v>
      </c>
      <c r="CP730" s="1">
        <v>14021</v>
      </c>
      <c r="CQ730" s="1">
        <v>14021</v>
      </c>
      <c r="CR730" s="1">
        <v>1540</v>
      </c>
      <c r="CS730">
        <v>2018</v>
      </c>
      <c r="CT730">
        <v>9104.545454545454</v>
      </c>
      <c r="CV730">
        <v>0</v>
      </c>
      <c r="CW730">
        <v>0</v>
      </c>
    </row>
    <row r="731" spans="1:101">
      <c r="A731" s="100">
        <v>59368</v>
      </c>
      <c r="B731" t="s">
        <v>108</v>
      </c>
      <c r="C731" t="s">
        <v>109</v>
      </c>
      <c r="D731" t="s">
        <v>961</v>
      </c>
      <c r="E731" t="s">
        <v>962</v>
      </c>
      <c r="F731">
        <v>58258</v>
      </c>
      <c r="G731" s="103" t="s">
        <v>112</v>
      </c>
      <c r="H731" t="s">
        <v>113</v>
      </c>
      <c r="I731" t="s">
        <v>114</v>
      </c>
      <c r="J731" t="s">
        <v>8</v>
      </c>
      <c r="K731">
        <v>22</v>
      </c>
      <c r="L731">
        <v>2</v>
      </c>
      <c r="M731" t="s">
        <v>115</v>
      </c>
      <c r="N731" t="s">
        <v>456</v>
      </c>
      <c r="O731" t="s">
        <v>457</v>
      </c>
      <c r="P731" t="s">
        <v>457</v>
      </c>
      <c r="Q731" t="s">
        <v>118</v>
      </c>
      <c r="R731" t="s">
        <v>142</v>
      </c>
      <c r="S731" t="s">
        <v>8</v>
      </c>
      <c r="T731" s="1">
        <v>0</v>
      </c>
      <c r="U731" s="1">
        <v>0</v>
      </c>
      <c r="V731" s="1">
        <v>0</v>
      </c>
      <c r="W731" s="1">
        <v>0</v>
      </c>
      <c r="X731" s="1">
        <v>0</v>
      </c>
      <c r="Y731" s="1">
        <v>0</v>
      </c>
      <c r="Z731" s="1">
        <v>0</v>
      </c>
      <c r="AA731" s="1">
        <v>0</v>
      </c>
      <c r="AB731" s="1">
        <v>0</v>
      </c>
      <c r="AC731" s="1">
        <v>0</v>
      </c>
      <c r="AD731" s="1">
        <v>0</v>
      </c>
      <c r="AE731" s="1">
        <v>0</v>
      </c>
      <c r="AF731" s="1">
        <v>0</v>
      </c>
      <c r="AG731" s="1">
        <v>0</v>
      </c>
      <c r="AH731" s="1">
        <v>0</v>
      </c>
      <c r="AI731" s="1">
        <v>0</v>
      </c>
      <c r="AJ731" s="1">
        <v>0</v>
      </c>
      <c r="AK731" s="1">
        <v>0</v>
      </c>
      <c r="AL731" s="1">
        <v>0</v>
      </c>
      <c r="AM731" s="1">
        <v>0</v>
      </c>
      <c r="AN731" s="1">
        <v>0</v>
      </c>
      <c r="AO731" s="1">
        <v>0</v>
      </c>
      <c r="AP731" s="1">
        <v>0</v>
      </c>
      <c r="AQ731" s="1">
        <v>0</v>
      </c>
      <c r="AR731" s="2">
        <v>0</v>
      </c>
      <c r="AS731" s="2">
        <v>0</v>
      </c>
      <c r="AT731" s="2">
        <v>0</v>
      </c>
      <c r="AU731" s="2">
        <v>0</v>
      </c>
      <c r="AV731" s="2">
        <v>0</v>
      </c>
      <c r="AW731" s="2">
        <v>0</v>
      </c>
      <c r="AX731" s="2">
        <v>0</v>
      </c>
      <c r="AY731" s="2">
        <v>0</v>
      </c>
      <c r="AZ731" s="2">
        <v>0</v>
      </c>
      <c r="BA731" s="2">
        <v>0</v>
      </c>
      <c r="BB731" s="2">
        <v>0</v>
      </c>
      <c r="BC731" s="2">
        <v>0</v>
      </c>
      <c r="BD731" s="1">
        <v>1100</v>
      </c>
      <c r="BE731" s="1">
        <v>1205</v>
      </c>
      <c r="BF731" s="1">
        <v>1941</v>
      </c>
      <c r="BG731" s="1">
        <v>2167</v>
      </c>
      <c r="BH731" s="1">
        <v>2731</v>
      </c>
      <c r="BI731" s="1">
        <v>2663</v>
      </c>
      <c r="BJ731" s="1">
        <v>3129</v>
      </c>
      <c r="BK731" s="1">
        <v>2529</v>
      </c>
      <c r="BL731" s="1">
        <v>1564</v>
      </c>
      <c r="BM731" s="1">
        <v>1501</v>
      </c>
      <c r="BN731" s="1">
        <v>896</v>
      </c>
      <c r="BO731" s="1">
        <v>1243</v>
      </c>
      <c r="BP731" s="1">
        <v>1100</v>
      </c>
      <c r="BQ731" s="1">
        <v>1205</v>
      </c>
      <c r="BR731" s="1">
        <v>1941</v>
      </c>
      <c r="BS731" s="1">
        <v>2167</v>
      </c>
      <c r="BT731" s="1">
        <v>2731</v>
      </c>
      <c r="BU731" s="1">
        <v>2663</v>
      </c>
      <c r="BV731" s="1">
        <v>3129</v>
      </c>
      <c r="BW731" s="1">
        <v>2529</v>
      </c>
      <c r="BX731" s="1">
        <v>1564</v>
      </c>
      <c r="BY731" s="1">
        <v>1501</v>
      </c>
      <c r="BZ731" s="1">
        <v>896</v>
      </c>
      <c r="CA731" s="1">
        <v>1243</v>
      </c>
      <c r="CB731" s="1">
        <v>120.877</v>
      </c>
      <c r="CC731" s="1">
        <v>132.33199999999999</v>
      </c>
      <c r="CD731" s="1">
        <v>213.22800000000001</v>
      </c>
      <c r="CE731" s="1">
        <v>238.011</v>
      </c>
      <c r="CF731" s="1">
        <v>299.96899999999999</v>
      </c>
      <c r="CG731" s="1">
        <v>292.48700000000002</v>
      </c>
      <c r="CH731" s="1">
        <v>343.69</v>
      </c>
      <c r="CI731" s="1">
        <v>277.75799999999998</v>
      </c>
      <c r="CJ731" s="1">
        <v>171.845</v>
      </c>
      <c r="CK731" s="1">
        <v>164.83099999999999</v>
      </c>
      <c r="CL731" s="1">
        <v>98.430999999999997</v>
      </c>
      <c r="CM731" s="1">
        <v>136.541</v>
      </c>
      <c r="CN731" s="1">
        <v>0</v>
      </c>
      <c r="CO731" s="1">
        <v>0</v>
      </c>
      <c r="CP731" s="1">
        <v>22669</v>
      </c>
      <c r="CQ731" s="1">
        <v>22669</v>
      </c>
      <c r="CR731" s="1">
        <v>2490</v>
      </c>
      <c r="CS731">
        <v>2018</v>
      </c>
      <c r="CT731">
        <v>9104.0160642570281</v>
      </c>
      <c r="CV731">
        <v>0</v>
      </c>
      <c r="CW731">
        <v>0</v>
      </c>
    </row>
    <row r="732" spans="1:101">
      <c r="A732" s="100">
        <v>59390</v>
      </c>
      <c r="B732" t="s">
        <v>108</v>
      </c>
      <c r="C732" t="s">
        <v>109</v>
      </c>
      <c r="D732" t="s">
        <v>963</v>
      </c>
      <c r="E732" t="s">
        <v>964</v>
      </c>
      <c r="F732">
        <v>58677</v>
      </c>
      <c r="G732" s="103" t="s">
        <v>112</v>
      </c>
      <c r="H732" t="s">
        <v>113</v>
      </c>
      <c r="I732" t="s">
        <v>114</v>
      </c>
      <c r="J732" t="s">
        <v>8</v>
      </c>
      <c r="K732">
        <v>22</v>
      </c>
      <c r="L732">
        <v>2</v>
      </c>
      <c r="M732" t="s">
        <v>115</v>
      </c>
      <c r="N732" t="s">
        <v>456</v>
      </c>
      <c r="O732" t="s">
        <v>457</v>
      </c>
      <c r="P732" t="s">
        <v>457</v>
      </c>
      <c r="Q732" t="s">
        <v>118</v>
      </c>
      <c r="R732" t="s">
        <v>142</v>
      </c>
      <c r="S732" t="s">
        <v>8</v>
      </c>
      <c r="T732" s="1">
        <v>0</v>
      </c>
      <c r="U732" s="1">
        <v>0</v>
      </c>
      <c r="V732" s="1">
        <v>0</v>
      </c>
      <c r="W732" s="1">
        <v>0</v>
      </c>
      <c r="X732" s="1">
        <v>0</v>
      </c>
      <c r="Y732" s="1">
        <v>0</v>
      </c>
      <c r="Z732" s="1">
        <v>0</v>
      </c>
      <c r="AA732" s="1">
        <v>0</v>
      </c>
      <c r="AB732" s="1">
        <v>0</v>
      </c>
      <c r="AC732" s="1">
        <v>0</v>
      </c>
      <c r="AD732" s="1">
        <v>0</v>
      </c>
      <c r="AE732" s="1">
        <v>0</v>
      </c>
      <c r="AF732" s="1">
        <v>0</v>
      </c>
      <c r="AG732" s="1">
        <v>0</v>
      </c>
      <c r="AH732" s="1">
        <v>0</v>
      </c>
      <c r="AI732" s="1">
        <v>0</v>
      </c>
      <c r="AJ732" s="1">
        <v>0</v>
      </c>
      <c r="AK732" s="1">
        <v>0</v>
      </c>
      <c r="AL732" s="1">
        <v>0</v>
      </c>
      <c r="AM732" s="1">
        <v>0</v>
      </c>
      <c r="AN732" s="1">
        <v>0</v>
      </c>
      <c r="AO732" s="1">
        <v>0</v>
      </c>
      <c r="AP732" s="1">
        <v>0</v>
      </c>
      <c r="AQ732" s="1">
        <v>0</v>
      </c>
      <c r="AR732" s="2">
        <v>0</v>
      </c>
      <c r="AS732" s="2">
        <v>0</v>
      </c>
      <c r="AT732" s="2">
        <v>0</v>
      </c>
      <c r="AU732" s="2">
        <v>0</v>
      </c>
      <c r="AV732" s="2">
        <v>0</v>
      </c>
      <c r="AW732" s="2">
        <v>0</v>
      </c>
      <c r="AX732" s="2">
        <v>0</v>
      </c>
      <c r="AY732" s="2">
        <v>0</v>
      </c>
      <c r="AZ732" s="2">
        <v>0</v>
      </c>
      <c r="BA732" s="2">
        <v>0</v>
      </c>
      <c r="BB732" s="2">
        <v>0</v>
      </c>
      <c r="BC732" s="2">
        <v>0</v>
      </c>
      <c r="BD732" s="1">
        <v>2980</v>
      </c>
      <c r="BE732" s="1">
        <v>3262</v>
      </c>
      <c r="BF732" s="1">
        <v>5256</v>
      </c>
      <c r="BG732" s="1">
        <v>5867</v>
      </c>
      <c r="BH732" s="1">
        <v>7394</v>
      </c>
      <c r="BI732" s="1">
        <v>7210</v>
      </c>
      <c r="BJ732" s="1">
        <v>8472</v>
      </c>
      <c r="BK732" s="1">
        <v>6847</v>
      </c>
      <c r="BL732" s="1">
        <v>4236</v>
      </c>
      <c r="BM732" s="1">
        <v>4063</v>
      </c>
      <c r="BN732" s="1">
        <v>2426</v>
      </c>
      <c r="BO732" s="1">
        <v>3366</v>
      </c>
      <c r="BP732" s="1">
        <v>2980</v>
      </c>
      <c r="BQ732" s="1">
        <v>3262</v>
      </c>
      <c r="BR732" s="1">
        <v>5256</v>
      </c>
      <c r="BS732" s="1">
        <v>5867</v>
      </c>
      <c r="BT732" s="1">
        <v>7394</v>
      </c>
      <c r="BU732" s="1">
        <v>7210</v>
      </c>
      <c r="BV732" s="1">
        <v>8472</v>
      </c>
      <c r="BW732" s="1">
        <v>6847</v>
      </c>
      <c r="BX732" s="1">
        <v>4236</v>
      </c>
      <c r="BY732" s="1">
        <v>4063</v>
      </c>
      <c r="BZ732" s="1">
        <v>2426</v>
      </c>
      <c r="CA732" s="1">
        <v>3366</v>
      </c>
      <c r="CB732" s="1">
        <v>327.28800000000001</v>
      </c>
      <c r="CC732" s="1">
        <v>358.30700000000002</v>
      </c>
      <c r="CD732" s="1">
        <v>577.34299999999996</v>
      </c>
      <c r="CE732" s="1">
        <v>644.447</v>
      </c>
      <c r="CF732" s="1">
        <v>812.20500000000004</v>
      </c>
      <c r="CG732" s="1">
        <v>791.94799999999998</v>
      </c>
      <c r="CH732" s="1">
        <v>930.58600000000001</v>
      </c>
      <c r="CI732" s="1">
        <v>752.06500000000005</v>
      </c>
      <c r="CJ732" s="1">
        <v>465.29300000000001</v>
      </c>
      <c r="CK732" s="1">
        <v>446.30099999999999</v>
      </c>
      <c r="CL732" s="1">
        <v>266.51499999999999</v>
      </c>
      <c r="CM732" s="1">
        <v>369.702</v>
      </c>
      <c r="CN732" s="1">
        <v>0</v>
      </c>
      <c r="CO732" s="1">
        <v>0</v>
      </c>
      <c r="CP732" s="1">
        <v>61379</v>
      </c>
      <c r="CQ732" s="1">
        <v>61379</v>
      </c>
      <c r="CR732" s="1">
        <v>6742</v>
      </c>
      <c r="CS732">
        <v>2018</v>
      </c>
      <c r="CT732">
        <v>9103.9750815781663</v>
      </c>
      <c r="CV732">
        <v>0</v>
      </c>
      <c r="CW732">
        <v>0</v>
      </c>
    </row>
    <row r="733" spans="1:101">
      <c r="A733" s="100">
        <v>59394</v>
      </c>
      <c r="B733" t="s">
        <v>108</v>
      </c>
      <c r="C733" t="s">
        <v>109</v>
      </c>
      <c r="D733" t="s">
        <v>965</v>
      </c>
      <c r="E733" t="s">
        <v>937</v>
      </c>
      <c r="F733">
        <v>58440</v>
      </c>
      <c r="G733" s="103" t="s">
        <v>112</v>
      </c>
      <c r="H733" t="s">
        <v>113</v>
      </c>
      <c r="I733" t="s">
        <v>114</v>
      </c>
      <c r="J733" t="s">
        <v>8</v>
      </c>
      <c r="K733">
        <v>22</v>
      </c>
      <c r="L733">
        <v>2</v>
      </c>
      <c r="M733" t="s">
        <v>115</v>
      </c>
      <c r="N733" t="s">
        <v>456</v>
      </c>
      <c r="O733" t="s">
        <v>457</v>
      </c>
      <c r="P733" t="s">
        <v>457</v>
      </c>
      <c r="Q733" t="s">
        <v>118</v>
      </c>
      <c r="R733" t="s">
        <v>142</v>
      </c>
      <c r="S733" t="s">
        <v>8</v>
      </c>
      <c r="T733" s="1">
        <v>0</v>
      </c>
      <c r="U733" s="1">
        <v>0</v>
      </c>
      <c r="V733" s="1">
        <v>0</v>
      </c>
      <c r="W733" s="1">
        <v>0</v>
      </c>
      <c r="X733" s="1">
        <v>0</v>
      </c>
      <c r="Y733" s="1">
        <v>0</v>
      </c>
      <c r="Z733" s="1">
        <v>0</v>
      </c>
      <c r="AA733" s="1">
        <v>0</v>
      </c>
      <c r="AB733" s="1">
        <v>0</v>
      </c>
      <c r="AC733" s="1">
        <v>0</v>
      </c>
      <c r="AD733" s="1">
        <v>0</v>
      </c>
      <c r="AE733" s="1">
        <v>0</v>
      </c>
      <c r="AF733" s="1">
        <v>0</v>
      </c>
      <c r="AG733" s="1">
        <v>0</v>
      </c>
      <c r="AH733" s="1">
        <v>0</v>
      </c>
      <c r="AI733" s="1">
        <v>0</v>
      </c>
      <c r="AJ733" s="1">
        <v>0</v>
      </c>
      <c r="AK733" s="1">
        <v>0</v>
      </c>
      <c r="AL733" s="1">
        <v>0</v>
      </c>
      <c r="AM733" s="1">
        <v>0</v>
      </c>
      <c r="AN733" s="1">
        <v>0</v>
      </c>
      <c r="AO733" s="1">
        <v>0</v>
      </c>
      <c r="AP733" s="1">
        <v>0</v>
      </c>
      <c r="AQ733" s="1">
        <v>0</v>
      </c>
      <c r="AR733" s="2">
        <v>0</v>
      </c>
      <c r="AS733" s="2">
        <v>0</v>
      </c>
      <c r="AT733" s="2">
        <v>0</v>
      </c>
      <c r="AU733" s="2">
        <v>0</v>
      </c>
      <c r="AV733" s="2">
        <v>0</v>
      </c>
      <c r="AW733" s="2">
        <v>0</v>
      </c>
      <c r="AX733" s="2">
        <v>0</v>
      </c>
      <c r="AY733" s="2">
        <v>0</v>
      </c>
      <c r="AZ733" s="2">
        <v>0</v>
      </c>
      <c r="BA733" s="2">
        <v>0</v>
      </c>
      <c r="BB733" s="2">
        <v>0</v>
      </c>
      <c r="BC733" s="2">
        <v>0</v>
      </c>
      <c r="BD733" s="1">
        <v>914</v>
      </c>
      <c r="BE733" s="1">
        <v>1000</v>
      </c>
      <c r="BF733" s="1">
        <v>1611</v>
      </c>
      <c r="BG733" s="1">
        <v>1799</v>
      </c>
      <c r="BH733" s="1">
        <v>2267</v>
      </c>
      <c r="BI733" s="1">
        <v>2210</v>
      </c>
      <c r="BJ733" s="1">
        <v>2597</v>
      </c>
      <c r="BK733" s="1">
        <v>2099</v>
      </c>
      <c r="BL733" s="1">
        <v>1299</v>
      </c>
      <c r="BM733" s="1">
        <v>1246</v>
      </c>
      <c r="BN733" s="1">
        <v>744</v>
      </c>
      <c r="BO733" s="1">
        <v>1032</v>
      </c>
      <c r="BP733" s="1">
        <v>914</v>
      </c>
      <c r="BQ733" s="1">
        <v>1000</v>
      </c>
      <c r="BR733" s="1">
        <v>1611</v>
      </c>
      <c r="BS733" s="1">
        <v>1799</v>
      </c>
      <c r="BT733" s="1">
        <v>2267</v>
      </c>
      <c r="BU733" s="1">
        <v>2210</v>
      </c>
      <c r="BV733" s="1">
        <v>2597</v>
      </c>
      <c r="BW733" s="1">
        <v>2099</v>
      </c>
      <c r="BX733" s="1">
        <v>1299</v>
      </c>
      <c r="BY733" s="1">
        <v>1246</v>
      </c>
      <c r="BZ733" s="1">
        <v>744</v>
      </c>
      <c r="CA733" s="1">
        <v>1032</v>
      </c>
      <c r="CB733" s="1">
        <v>100.342</v>
      </c>
      <c r="CC733" s="1">
        <v>109.852</v>
      </c>
      <c r="CD733" s="1">
        <v>177.005</v>
      </c>
      <c r="CE733" s="1">
        <v>197.578</v>
      </c>
      <c r="CF733" s="1">
        <v>249.01</v>
      </c>
      <c r="CG733" s="1">
        <v>242.8</v>
      </c>
      <c r="CH733" s="1">
        <v>285.30399999999997</v>
      </c>
      <c r="CI733" s="1">
        <v>230.572</v>
      </c>
      <c r="CJ733" s="1">
        <v>142.65199999999999</v>
      </c>
      <c r="CK733" s="1">
        <v>136.83000000000001</v>
      </c>
      <c r="CL733" s="1">
        <v>81.709999999999994</v>
      </c>
      <c r="CM733" s="1">
        <v>113.345</v>
      </c>
      <c r="CN733" s="1">
        <v>0</v>
      </c>
      <c r="CO733" s="1">
        <v>0</v>
      </c>
      <c r="CP733" s="1">
        <v>18818</v>
      </c>
      <c r="CQ733" s="1">
        <v>18818</v>
      </c>
      <c r="CR733" s="1">
        <v>2067</v>
      </c>
      <c r="CS733">
        <v>2018</v>
      </c>
      <c r="CT733">
        <v>9104.0154813739719</v>
      </c>
      <c r="CV733">
        <v>0</v>
      </c>
      <c r="CW733">
        <v>0</v>
      </c>
    </row>
    <row r="734" spans="1:101">
      <c r="A734" s="100">
        <v>59396</v>
      </c>
      <c r="B734" t="s">
        <v>108</v>
      </c>
      <c r="C734" t="s">
        <v>109</v>
      </c>
      <c r="D734" t="s">
        <v>966</v>
      </c>
      <c r="E734" t="s">
        <v>967</v>
      </c>
      <c r="F734">
        <v>59174</v>
      </c>
      <c r="G734" s="103" t="s">
        <v>112</v>
      </c>
      <c r="H734" t="s">
        <v>113</v>
      </c>
      <c r="I734" t="s">
        <v>114</v>
      </c>
      <c r="J734" t="s">
        <v>8</v>
      </c>
      <c r="K734">
        <v>22</v>
      </c>
      <c r="L734">
        <v>2</v>
      </c>
      <c r="M734" t="s">
        <v>115</v>
      </c>
      <c r="N734" t="s">
        <v>456</v>
      </c>
      <c r="O734" t="s">
        <v>457</v>
      </c>
      <c r="P734" t="s">
        <v>457</v>
      </c>
      <c r="Q734" t="s">
        <v>118</v>
      </c>
      <c r="R734" t="s">
        <v>142</v>
      </c>
      <c r="S734" t="s">
        <v>8</v>
      </c>
      <c r="T734" s="1">
        <v>0</v>
      </c>
      <c r="U734" s="1">
        <v>0</v>
      </c>
      <c r="V734" s="1">
        <v>0</v>
      </c>
      <c r="W734" s="1">
        <v>0</v>
      </c>
      <c r="X734" s="1">
        <v>0</v>
      </c>
      <c r="Y734" s="1">
        <v>0</v>
      </c>
      <c r="Z734" s="1">
        <v>0</v>
      </c>
      <c r="AA734" s="1">
        <v>0</v>
      </c>
      <c r="AB734" s="1">
        <v>0</v>
      </c>
      <c r="AC734" s="1">
        <v>0</v>
      </c>
      <c r="AD734" s="1">
        <v>0</v>
      </c>
      <c r="AE734" s="1">
        <v>0</v>
      </c>
      <c r="AF734" s="1">
        <v>0</v>
      </c>
      <c r="AG734" s="1">
        <v>0</v>
      </c>
      <c r="AH734" s="1">
        <v>0</v>
      </c>
      <c r="AI734" s="1">
        <v>0</v>
      </c>
      <c r="AJ734" s="1">
        <v>0</v>
      </c>
      <c r="AK734" s="1">
        <v>0</v>
      </c>
      <c r="AL734" s="1">
        <v>0</v>
      </c>
      <c r="AM734" s="1">
        <v>0</v>
      </c>
      <c r="AN734" s="1">
        <v>0</v>
      </c>
      <c r="AO734" s="1">
        <v>0</v>
      </c>
      <c r="AP734" s="1">
        <v>0</v>
      </c>
      <c r="AQ734" s="1">
        <v>0</v>
      </c>
      <c r="AR734" s="2">
        <v>0</v>
      </c>
      <c r="AS734" s="2">
        <v>0</v>
      </c>
      <c r="AT734" s="2">
        <v>0</v>
      </c>
      <c r="AU734" s="2">
        <v>0</v>
      </c>
      <c r="AV734" s="2">
        <v>0</v>
      </c>
      <c r="AW734" s="2">
        <v>0</v>
      </c>
      <c r="AX734" s="2">
        <v>0</v>
      </c>
      <c r="AY734" s="2">
        <v>0</v>
      </c>
      <c r="AZ734" s="2">
        <v>0</v>
      </c>
      <c r="BA734" s="2">
        <v>0</v>
      </c>
      <c r="BB734" s="2">
        <v>0</v>
      </c>
      <c r="BC734" s="2">
        <v>0</v>
      </c>
      <c r="BD734" s="1">
        <v>3068</v>
      </c>
      <c r="BE734" s="1">
        <v>3358</v>
      </c>
      <c r="BF734" s="1">
        <v>5411</v>
      </c>
      <c r="BG734" s="1">
        <v>6040</v>
      </c>
      <c r="BH734" s="1">
        <v>7613</v>
      </c>
      <c r="BI734" s="1">
        <v>7423</v>
      </c>
      <c r="BJ734" s="1">
        <v>8722</v>
      </c>
      <c r="BK734" s="1">
        <v>7049</v>
      </c>
      <c r="BL734" s="1">
        <v>4361</v>
      </c>
      <c r="BM734" s="1">
        <v>4183</v>
      </c>
      <c r="BN734" s="1">
        <v>2498</v>
      </c>
      <c r="BO734" s="1">
        <v>3465</v>
      </c>
      <c r="BP734" s="1">
        <v>3068</v>
      </c>
      <c r="BQ734" s="1">
        <v>3358</v>
      </c>
      <c r="BR734" s="1">
        <v>5411</v>
      </c>
      <c r="BS734" s="1">
        <v>6040</v>
      </c>
      <c r="BT734" s="1">
        <v>7613</v>
      </c>
      <c r="BU734" s="1">
        <v>7423</v>
      </c>
      <c r="BV734" s="1">
        <v>8722</v>
      </c>
      <c r="BW734" s="1">
        <v>7049</v>
      </c>
      <c r="BX734" s="1">
        <v>4361</v>
      </c>
      <c r="BY734" s="1">
        <v>4183</v>
      </c>
      <c r="BZ734" s="1">
        <v>2498</v>
      </c>
      <c r="CA734" s="1">
        <v>3465</v>
      </c>
      <c r="CB734" s="1">
        <v>336.94799999999998</v>
      </c>
      <c r="CC734" s="1">
        <v>368.88299999999998</v>
      </c>
      <c r="CD734" s="1">
        <v>594.38400000000001</v>
      </c>
      <c r="CE734" s="1">
        <v>663.46799999999996</v>
      </c>
      <c r="CF734" s="1">
        <v>836.17899999999997</v>
      </c>
      <c r="CG734" s="1">
        <v>815.32299999999998</v>
      </c>
      <c r="CH734" s="1">
        <v>958.05399999999997</v>
      </c>
      <c r="CI734" s="1">
        <v>774.26400000000001</v>
      </c>
      <c r="CJ734" s="1">
        <v>479.02699999999999</v>
      </c>
      <c r="CK734" s="1">
        <v>459.47500000000002</v>
      </c>
      <c r="CL734" s="1">
        <v>274.38099999999997</v>
      </c>
      <c r="CM734" s="1">
        <v>380.61399999999998</v>
      </c>
      <c r="CN734" s="1">
        <v>0</v>
      </c>
      <c r="CO734" s="1">
        <v>0</v>
      </c>
      <c r="CP734" s="1">
        <v>63191</v>
      </c>
      <c r="CQ734" s="1">
        <v>63191</v>
      </c>
      <c r="CR734" s="1">
        <v>6941</v>
      </c>
      <c r="CS734">
        <v>2018</v>
      </c>
      <c r="CT734">
        <v>9104.0195937184835</v>
      </c>
      <c r="CV734">
        <v>0</v>
      </c>
      <c r="CW734">
        <v>0</v>
      </c>
    </row>
    <row r="735" spans="1:101">
      <c r="A735" s="100">
        <v>59437</v>
      </c>
      <c r="B735" t="s">
        <v>108</v>
      </c>
      <c r="C735" t="s">
        <v>109</v>
      </c>
      <c r="D735" t="s">
        <v>969</v>
      </c>
      <c r="E735" t="s">
        <v>285</v>
      </c>
      <c r="F735">
        <v>59178</v>
      </c>
      <c r="G735" s="103" t="s">
        <v>174</v>
      </c>
      <c r="H735" t="s">
        <v>113</v>
      </c>
      <c r="I735" t="s">
        <v>114</v>
      </c>
      <c r="J735" t="s">
        <v>8</v>
      </c>
      <c r="K735">
        <v>22</v>
      </c>
      <c r="L735">
        <v>2</v>
      </c>
      <c r="M735" t="s">
        <v>115</v>
      </c>
      <c r="N735" t="s">
        <v>235</v>
      </c>
      <c r="O735" t="s">
        <v>226</v>
      </c>
      <c r="P735" t="s">
        <v>236</v>
      </c>
      <c r="Q735" t="s">
        <v>118</v>
      </c>
      <c r="R735" t="s">
        <v>142</v>
      </c>
      <c r="S735" t="s">
        <v>8</v>
      </c>
      <c r="T735" s="1">
        <v>0</v>
      </c>
      <c r="U735" s="1">
        <v>0</v>
      </c>
      <c r="V735" s="1">
        <v>0</v>
      </c>
      <c r="W735" s="1">
        <v>0</v>
      </c>
      <c r="X735" s="1">
        <v>0</v>
      </c>
      <c r="Y735" s="1">
        <v>0</v>
      </c>
      <c r="Z735" s="1">
        <v>0</v>
      </c>
      <c r="AA735" s="1">
        <v>0</v>
      </c>
      <c r="AB735" s="1">
        <v>0</v>
      </c>
      <c r="AC735" s="1">
        <v>0</v>
      </c>
      <c r="AD735" s="1">
        <v>0</v>
      </c>
      <c r="AE735" s="1">
        <v>0</v>
      </c>
      <c r="AF735" s="1">
        <v>0</v>
      </c>
      <c r="AG735" s="1">
        <v>0</v>
      </c>
      <c r="AH735" s="1">
        <v>0</v>
      </c>
      <c r="AI735" s="1">
        <v>0</v>
      </c>
      <c r="AJ735" s="1">
        <v>0</v>
      </c>
      <c r="AK735" s="1">
        <v>0</v>
      </c>
      <c r="AL735" s="1">
        <v>0</v>
      </c>
      <c r="AM735" s="1">
        <v>0</v>
      </c>
      <c r="AN735" s="1">
        <v>0</v>
      </c>
      <c r="AO735" s="1">
        <v>0</v>
      </c>
      <c r="AP735" s="1">
        <v>0</v>
      </c>
      <c r="AQ735" s="1">
        <v>0</v>
      </c>
      <c r="AR735" s="2">
        <v>0</v>
      </c>
      <c r="AS735" s="2">
        <v>0</v>
      </c>
      <c r="AT735" s="2">
        <v>0</v>
      </c>
      <c r="AU735" s="2">
        <v>0</v>
      </c>
      <c r="AV735" s="2">
        <v>0</v>
      </c>
      <c r="AW735" s="2">
        <v>0</v>
      </c>
      <c r="AX735" s="2">
        <v>0</v>
      </c>
      <c r="AY735" s="2">
        <v>0</v>
      </c>
      <c r="AZ735" s="2">
        <v>0</v>
      </c>
      <c r="BA735" s="2">
        <v>0</v>
      </c>
      <c r="BB735" s="2">
        <v>0</v>
      </c>
      <c r="BC735" s="2">
        <v>0</v>
      </c>
      <c r="BD735" s="1">
        <v>9106</v>
      </c>
      <c r="BE735" s="1">
        <v>9745</v>
      </c>
      <c r="BF735" s="1">
        <v>10799</v>
      </c>
      <c r="BG735" s="1">
        <v>12946</v>
      </c>
      <c r="BH735" s="1">
        <v>10566</v>
      </c>
      <c r="BI735" s="1">
        <v>4821</v>
      </c>
      <c r="BJ735" s="1">
        <v>4166</v>
      </c>
      <c r="BK735" s="1">
        <v>5742</v>
      </c>
      <c r="BL735" s="1">
        <v>5509</v>
      </c>
      <c r="BM735" s="1">
        <v>8211</v>
      </c>
      <c r="BN735" s="1">
        <v>11300</v>
      </c>
      <c r="BO735" s="1">
        <v>12104</v>
      </c>
      <c r="BP735" s="1">
        <v>9106</v>
      </c>
      <c r="BQ735" s="1">
        <v>9745</v>
      </c>
      <c r="BR735" s="1">
        <v>10799</v>
      </c>
      <c r="BS735" s="1">
        <v>12946</v>
      </c>
      <c r="BT735" s="1">
        <v>10566</v>
      </c>
      <c r="BU735" s="1">
        <v>4821</v>
      </c>
      <c r="BV735" s="1">
        <v>4166</v>
      </c>
      <c r="BW735" s="1">
        <v>5742</v>
      </c>
      <c r="BX735" s="1">
        <v>5509</v>
      </c>
      <c r="BY735" s="1">
        <v>8211</v>
      </c>
      <c r="BZ735" s="1">
        <v>11300</v>
      </c>
      <c r="CA735" s="1">
        <v>12104</v>
      </c>
      <c r="CB735" s="1">
        <v>1000.2089999999999</v>
      </c>
      <c r="CC735" s="1">
        <v>1070.377</v>
      </c>
      <c r="CD735" s="1">
        <v>1186.153</v>
      </c>
      <c r="CE735" s="1">
        <v>1422.047</v>
      </c>
      <c r="CF735" s="1">
        <v>1160.5920000000001</v>
      </c>
      <c r="CG735" s="1">
        <v>529.50900000000001</v>
      </c>
      <c r="CH735" s="1">
        <v>457.58800000000002</v>
      </c>
      <c r="CI735" s="1">
        <v>630.74900000000002</v>
      </c>
      <c r="CJ735" s="1">
        <v>605.10500000000002</v>
      </c>
      <c r="CK735" s="1">
        <v>901.89400000000001</v>
      </c>
      <c r="CL735" s="1">
        <v>1241.2</v>
      </c>
      <c r="CM735" s="1">
        <v>1329.577</v>
      </c>
      <c r="CN735" s="1">
        <v>0</v>
      </c>
      <c r="CO735" s="1">
        <v>0</v>
      </c>
      <c r="CP735" s="1">
        <v>105015</v>
      </c>
      <c r="CQ735" s="1">
        <v>105015</v>
      </c>
      <c r="CR735" s="1">
        <v>11535</v>
      </c>
      <c r="CS735">
        <v>2018</v>
      </c>
      <c r="CT735">
        <v>9104.031209362809</v>
      </c>
      <c r="CV735">
        <v>0</v>
      </c>
      <c r="CW735">
        <v>0</v>
      </c>
    </row>
    <row r="736" spans="1:101">
      <c r="A736" s="100">
        <v>59438</v>
      </c>
      <c r="B736" t="s">
        <v>108</v>
      </c>
      <c r="C736" t="s">
        <v>109</v>
      </c>
      <c r="D736" t="s">
        <v>970</v>
      </c>
      <c r="E736" t="s">
        <v>285</v>
      </c>
      <c r="F736">
        <v>59178</v>
      </c>
      <c r="G736" s="103" t="s">
        <v>174</v>
      </c>
      <c r="H736" t="s">
        <v>113</v>
      </c>
      <c r="I736" t="s">
        <v>114</v>
      </c>
      <c r="J736" t="s">
        <v>8</v>
      </c>
      <c r="K736">
        <v>22</v>
      </c>
      <c r="L736">
        <v>2</v>
      </c>
      <c r="M736" t="s">
        <v>115</v>
      </c>
      <c r="N736" t="s">
        <v>235</v>
      </c>
      <c r="O736" t="s">
        <v>226</v>
      </c>
      <c r="P736" t="s">
        <v>236</v>
      </c>
      <c r="Q736" t="s">
        <v>118</v>
      </c>
      <c r="R736" t="s">
        <v>142</v>
      </c>
      <c r="S736" t="s">
        <v>8</v>
      </c>
      <c r="T736" s="1">
        <v>0</v>
      </c>
      <c r="U736" s="1">
        <v>0</v>
      </c>
      <c r="V736" s="1">
        <v>0</v>
      </c>
      <c r="W736" s="1">
        <v>0</v>
      </c>
      <c r="X736" s="1">
        <v>0</v>
      </c>
      <c r="Y736" s="1">
        <v>0</v>
      </c>
      <c r="Z736" s="1">
        <v>0</v>
      </c>
      <c r="AA736" s="1">
        <v>0</v>
      </c>
      <c r="AB736" s="1">
        <v>0</v>
      </c>
      <c r="AC736" s="1">
        <v>0</v>
      </c>
      <c r="AD736" s="1">
        <v>0</v>
      </c>
      <c r="AE736" s="1">
        <v>0</v>
      </c>
      <c r="AF736" s="1">
        <v>0</v>
      </c>
      <c r="AG736" s="1">
        <v>0</v>
      </c>
      <c r="AH736" s="1">
        <v>0</v>
      </c>
      <c r="AI736" s="1">
        <v>0</v>
      </c>
      <c r="AJ736" s="1">
        <v>0</v>
      </c>
      <c r="AK736" s="1">
        <v>0</v>
      </c>
      <c r="AL736" s="1">
        <v>0</v>
      </c>
      <c r="AM736" s="1">
        <v>0</v>
      </c>
      <c r="AN736" s="1">
        <v>0</v>
      </c>
      <c r="AO736" s="1">
        <v>0</v>
      </c>
      <c r="AP736" s="1">
        <v>0</v>
      </c>
      <c r="AQ736" s="1">
        <v>0</v>
      </c>
      <c r="AR736" s="2">
        <v>0</v>
      </c>
      <c r="AS736" s="2">
        <v>0</v>
      </c>
      <c r="AT736" s="2">
        <v>0</v>
      </c>
      <c r="AU736" s="2">
        <v>0</v>
      </c>
      <c r="AV736" s="2">
        <v>0</v>
      </c>
      <c r="AW736" s="2">
        <v>0</v>
      </c>
      <c r="AX736" s="2">
        <v>0</v>
      </c>
      <c r="AY736" s="2">
        <v>0</v>
      </c>
      <c r="AZ736" s="2">
        <v>0</v>
      </c>
      <c r="BA736" s="2">
        <v>0</v>
      </c>
      <c r="BB736" s="2">
        <v>0</v>
      </c>
      <c r="BC736" s="2">
        <v>0</v>
      </c>
      <c r="BD736" s="1">
        <v>18893</v>
      </c>
      <c r="BE736" s="1">
        <v>20218</v>
      </c>
      <c r="BF736" s="1">
        <v>22405</v>
      </c>
      <c r="BG736" s="1">
        <v>26861</v>
      </c>
      <c r="BH736" s="1">
        <v>21923</v>
      </c>
      <c r="BI736" s="1">
        <v>10002</v>
      </c>
      <c r="BJ736" s="1">
        <v>8643</v>
      </c>
      <c r="BK736" s="1">
        <v>11914</v>
      </c>
      <c r="BL736" s="1">
        <v>11430</v>
      </c>
      <c r="BM736" s="1">
        <v>17036</v>
      </c>
      <c r="BN736" s="1">
        <v>23445</v>
      </c>
      <c r="BO736" s="1">
        <v>25115</v>
      </c>
      <c r="BP736" s="1">
        <v>18893</v>
      </c>
      <c r="BQ736" s="1">
        <v>20218</v>
      </c>
      <c r="BR736" s="1">
        <v>22405</v>
      </c>
      <c r="BS736" s="1">
        <v>26861</v>
      </c>
      <c r="BT736" s="1">
        <v>21923</v>
      </c>
      <c r="BU736" s="1">
        <v>10002</v>
      </c>
      <c r="BV736" s="1">
        <v>8643</v>
      </c>
      <c r="BW736" s="1">
        <v>11914</v>
      </c>
      <c r="BX736" s="1">
        <v>11430</v>
      </c>
      <c r="BY736" s="1">
        <v>17036</v>
      </c>
      <c r="BZ736" s="1">
        <v>23445</v>
      </c>
      <c r="CA736" s="1">
        <v>25115</v>
      </c>
      <c r="CB736" s="1">
        <v>2075.2530000000002</v>
      </c>
      <c r="CC736" s="1">
        <v>2220.8359999999998</v>
      </c>
      <c r="CD736" s="1">
        <v>2461.0479999999998</v>
      </c>
      <c r="CE736" s="1">
        <v>2950.4850000000001</v>
      </c>
      <c r="CF736" s="1">
        <v>2408.0140000000001</v>
      </c>
      <c r="CG736" s="1">
        <v>1098.633</v>
      </c>
      <c r="CH736" s="1">
        <v>949.41</v>
      </c>
      <c r="CI736" s="1">
        <v>1308.6880000000001</v>
      </c>
      <c r="CJ736" s="1">
        <v>1255.481</v>
      </c>
      <c r="CK736" s="1">
        <v>1871.2629999999999</v>
      </c>
      <c r="CL736" s="1">
        <v>2575.2620000000002</v>
      </c>
      <c r="CM736" s="1">
        <v>2758.627</v>
      </c>
      <c r="CN736" s="1">
        <v>0</v>
      </c>
      <c r="CO736" s="1">
        <v>0</v>
      </c>
      <c r="CP736" s="1">
        <v>217885</v>
      </c>
      <c r="CQ736" s="1">
        <v>217885</v>
      </c>
      <c r="CR736" s="1">
        <v>23933</v>
      </c>
      <c r="CS736">
        <v>2018</v>
      </c>
      <c r="CT736">
        <v>9103.9568796222793</v>
      </c>
      <c r="CV736">
        <v>0</v>
      </c>
      <c r="CW736">
        <v>0</v>
      </c>
    </row>
    <row r="737" spans="1:101">
      <c r="A737" s="100">
        <v>59445</v>
      </c>
      <c r="B737" t="s">
        <v>108</v>
      </c>
      <c r="C737" t="s">
        <v>109</v>
      </c>
      <c r="D737" t="s">
        <v>971</v>
      </c>
      <c r="E737" t="s">
        <v>972</v>
      </c>
      <c r="F737">
        <v>59215</v>
      </c>
      <c r="G737" s="103" t="s">
        <v>273</v>
      </c>
      <c r="H737" t="s">
        <v>113</v>
      </c>
      <c r="I737" t="s">
        <v>114</v>
      </c>
      <c r="J737" t="s">
        <v>8</v>
      </c>
      <c r="K737">
        <v>22</v>
      </c>
      <c r="L737">
        <v>2</v>
      </c>
      <c r="M737" t="s">
        <v>115</v>
      </c>
      <c r="N737" t="s">
        <v>456</v>
      </c>
      <c r="O737" t="s">
        <v>457</v>
      </c>
      <c r="P737" t="s">
        <v>457</v>
      </c>
      <c r="Q737" t="s">
        <v>118</v>
      </c>
      <c r="R737" t="s">
        <v>142</v>
      </c>
      <c r="S737" t="s">
        <v>8</v>
      </c>
      <c r="T737" s="1">
        <v>0</v>
      </c>
      <c r="U737" s="1">
        <v>0</v>
      </c>
      <c r="V737" s="1">
        <v>0</v>
      </c>
      <c r="W737" s="1">
        <v>0</v>
      </c>
      <c r="X737" s="1">
        <v>0</v>
      </c>
      <c r="Y737" s="1">
        <v>0</v>
      </c>
      <c r="Z737" s="1">
        <v>0</v>
      </c>
      <c r="AA737" s="1">
        <v>0</v>
      </c>
      <c r="AB737" s="1">
        <v>0</v>
      </c>
      <c r="AC737" s="1">
        <v>0</v>
      </c>
      <c r="AD737" s="1">
        <v>0</v>
      </c>
      <c r="AE737" s="1">
        <v>0</v>
      </c>
      <c r="AF737" s="1">
        <v>0</v>
      </c>
      <c r="AG737" s="1">
        <v>0</v>
      </c>
      <c r="AH737" s="1">
        <v>0</v>
      </c>
      <c r="AI737" s="1">
        <v>0</v>
      </c>
      <c r="AJ737" s="1">
        <v>0</v>
      </c>
      <c r="AK737" s="1">
        <v>0</v>
      </c>
      <c r="AL737" s="1">
        <v>0</v>
      </c>
      <c r="AM737" s="1">
        <v>0</v>
      </c>
      <c r="AN737" s="1">
        <v>0</v>
      </c>
      <c r="AO737" s="1">
        <v>0</v>
      </c>
      <c r="AP737" s="1">
        <v>0</v>
      </c>
      <c r="AQ737" s="1">
        <v>0</v>
      </c>
      <c r="AR737" s="2">
        <v>0</v>
      </c>
      <c r="AS737" s="2">
        <v>0</v>
      </c>
      <c r="AT737" s="2">
        <v>0</v>
      </c>
      <c r="AU737" s="2">
        <v>0</v>
      </c>
      <c r="AV737" s="2">
        <v>0</v>
      </c>
      <c r="AW737" s="2">
        <v>0</v>
      </c>
      <c r="AX737" s="2">
        <v>0</v>
      </c>
      <c r="AY737" s="2">
        <v>0</v>
      </c>
      <c r="AZ737" s="2">
        <v>0</v>
      </c>
      <c r="BA737" s="2">
        <v>0</v>
      </c>
      <c r="BB737" s="2">
        <v>0</v>
      </c>
      <c r="BC737" s="2">
        <v>0</v>
      </c>
      <c r="BD737" s="1">
        <v>884</v>
      </c>
      <c r="BE737" s="1">
        <v>1433</v>
      </c>
      <c r="BF737" s="1">
        <v>2306</v>
      </c>
      <c r="BG737" s="1">
        <v>2540</v>
      </c>
      <c r="BH737" s="1">
        <v>2961</v>
      </c>
      <c r="BI737" s="1">
        <v>2995</v>
      </c>
      <c r="BJ737" s="1">
        <v>2755</v>
      </c>
      <c r="BK737" s="1">
        <v>2265</v>
      </c>
      <c r="BL737" s="1">
        <v>1575</v>
      </c>
      <c r="BM737" s="1">
        <v>1695</v>
      </c>
      <c r="BN737" s="1">
        <v>1234</v>
      </c>
      <c r="BO737" s="1">
        <v>1401</v>
      </c>
      <c r="BP737" s="1">
        <v>884</v>
      </c>
      <c r="BQ737" s="1">
        <v>1433</v>
      </c>
      <c r="BR737" s="1">
        <v>2306</v>
      </c>
      <c r="BS737" s="1">
        <v>2540</v>
      </c>
      <c r="BT737" s="1">
        <v>2961</v>
      </c>
      <c r="BU737" s="1">
        <v>2995</v>
      </c>
      <c r="BV737" s="1">
        <v>2755</v>
      </c>
      <c r="BW737" s="1">
        <v>2265</v>
      </c>
      <c r="BX737" s="1">
        <v>1575</v>
      </c>
      <c r="BY737" s="1">
        <v>1695</v>
      </c>
      <c r="BZ737" s="1">
        <v>1234</v>
      </c>
      <c r="CA737" s="1">
        <v>1401</v>
      </c>
      <c r="CB737" s="1">
        <v>97.108000000000004</v>
      </c>
      <c r="CC737" s="1">
        <v>157.398</v>
      </c>
      <c r="CD737" s="1">
        <v>253.333</v>
      </c>
      <c r="CE737" s="1">
        <v>279.00400000000002</v>
      </c>
      <c r="CF737" s="1">
        <v>325.21100000000001</v>
      </c>
      <c r="CG737" s="1">
        <v>329.02499999999998</v>
      </c>
      <c r="CH737" s="1">
        <v>302.62099999999998</v>
      </c>
      <c r="CI737" s="1">
        <v>248.786</v>
      </c>
      <c r="CJ737" s="1">
        <v>172.947</v>
      </c>
      <c r="CK737" s="1">
        <v>186.149</v>
      </c>
      <c r="CL737" s="1">
        <v>135.541</v>
      </c>
      <c r="CM737" s="1">
        <v>153.87700000000001</v>
      </c>
      <c r="CN737" s="1">
        <v>0</v>
      </c>
      <c r="CO737" s="1">
        <v>0</v>
      </c>
      <c r="CP737" s="1">
        <v>24044</v>
      </c>
      <c r="CQ737" s="1">
        <v>24044</v>
      </c>
      <c r="CR737" s="1">
        <v>2641</v>
      </c>
      <c r="CS737">
        <v>2018</v>
      </c>
      <c r="CT737">
        <v>9104.1272245361597</v>
      </c>
      <c r="CV737">
        <v>0</v>
      </c>
      <c r="CW737">
        <v>0</v>
      </c>
    </row>
    <row r="738" spans="1:101">
      <c r="A738" s="100">
        <v>59463</v>
      </c>
      <c r="B738" t="s">
        <v>108</v>
      </c>
      <c r="C738" t="s">
        <v>109</v>
      </c>
      <c r="D738" t="s">
        <v>973</v>
      </c>
      <c r="E738" t="s">
        <v>974</v>
      </c>
      <c r="F738">
        <v>59230</v>
      </c>
      <c r="G738" s="103" t="s">
        <v>112</v>
      </c>
      <c r="H738" t="s">
        <v>113</v>
      </c>
      <c r="I738" t="s">
        <v>114</v>
      </c>
      <c r="J738" t="s">
        <v>8</v>
      </c>
      <c r="K738">
        <v>22</v>
      </c>
      <c r="L738">
        <v>2</v>
      </c>
      <c r="M738" t="s">
        <v>115</v>
      </c>
      <c r="N738" t="s">
        <v>456</v>
      </c>
      <c r="O738" t="s">
        <v>457</v>
      </c>
      <c r="P738" t="s">
        <v>457</v>
      </c>
      <c r="Q738" t="s">
        <v>118</v>
      </c>
      <c r="R738" t="s">
        <v>142</v>
      </c>
      <c r="S738" t="s">
        <v>8</v>
      </c>
      <c r="T738" s="1">
        <v>0</v>
      </c>
      <c r="U738" s="1">
        <v>0</v>
      </c>
      <c r="V738" s="1">
        <v>0</v>
      </c>
      <c r="W738" s="1">
        <v>0</v>
      </c>
      <c r="X738" s="1">
        <v>0</v>
      </c>
      <c r="Y738" s="1">
        <v>0</v>
      </c>
      <c r="Z738" s="1">
        <v>0</v>
      </c>
      <c r="AA738" s="1">
        <v>0</v>
      </c>
      <c r="AB738" s="1">
        <v>0</v>
      </c>
      <c r="AC738" s="1">
        <v>0</v>
      </c>
      <c r="AD738" s="1">
        <v>0</v>
      </c>
      <c r="AE738" s="1">
        <v>0</v>
      </c>
      <c r="AF738" s="1">
        <v>0</v>
      </c>
      <c r="AG738" s="1">
        <v>0</v>
      </c>
      <c r="AH738" s="1">
        <v>0</v>
      </c>
      <c r="AI738" s="1">
        <v>0</v>
      </c>
      <c r="AJ738" s="1">
        <v>0</v>
      </c>
      <c r="AK738" s="1">
        <v>0</v>
      </c>
      <c r="AL738" s="1">
        <v>0</v>
      </c>
      <c r="AM738" s="1">
        <v>0</v>
      </c>
      <c r="AN738" s="1">
        <v>0</v>
      </c>
      <c r="AO738" s="1">
        <v>0</v>
      </c>
      <c r="AP738" s="1">
        <v>0</v>
      </c>
      <c r="AQ738" s="1">
        <v>0</v>
      </c>
      <c r="AR738" s="2">
        <v>0</v>
      </c>
      <c r="AS738" s="2">
        <v>0</v>
      </c>
      <c r="AT738" s="2">
        <v>0</v>
      </c>
      <c r="AU738" s="2">
        <v>0</v>
      </c>
      <c r="AV738" s="2">
        <v>0</v>
      </c>
      <c r="AW738" s="2">
        <v>0</v>
      </c>
      <c r="AX738" s="2">
        <v>0</v>
      </c>
      <c r="AY738" s="2">
        <v>0</v>
      </c>
      <c r="AZ738" s="2">
        <v>0</v>
      </c>
      <c r="BA738" s="2">
        <v>0</v>
      </c>
      <c r="BB738" s="2">
        <v>0</v>
      </c>
      <c r="BC738" s="2">
        <v>0</v>
      </c>
      <c r="BD738" s="1">
        <v>1243</v>
      </c>
      <c r="BE738" s="1">
        <v>1361</v>
      </c>
      <c r="BF738" s="1">
        <v>2192</v>
      </c>
      <c r="BG738" s="1">
        <v>2447</v>
      </c>
      <c r="BH738" s="1">
        <v>3084</v>
      </c>
      <c r="BI738" s="1">
        <v>3007</v>
      </c>
      <c r="BJ738" s="1">
        <v>3534</v>
      </c>
      <c r="BK738" s="1">
        <v>2856</v>
      </c>
      <c r="BL738" s="1">
        <v>1767</v>
      </c>
      <c r="BM738" s="1">
        <v>1695</v>
      </c>
      <c r="BN738" s="1">
        <v>1012</v>
      </c>
      <c r="BO738" s="1">
        <v>1404</v>
      </c>
      <c r="BP738" s="1">
        <v>1243</v>
      </c>
      <c r="BQ738" s="1">
        <v>1361</v>
      </c>
      <c r="BR738" s="1">
        <v>2192</v>
      </c>
      <c r="BS738" s="1">
        <v>2447</v>
      </c>
      <c r="BT738" s="1">
        <v>3084</v>
      </c>
      <c r="BU738" s="1">
        <v>3007</v>
      </c>
      <c r="BV738" s="1">
        <v>3534</v>
      </c>
      <c r="BW738" s="1">
        <v>2856</v>
      </c>
      <c r="BX738" s="1">
        <v>1767</v>
      </c>
      <c r="BY738" s="1">
        <v>1695</v>
      </c>
      <c r="BZ738" s="1">
        <v>1012</v>
      </c>
      <c r="CA738" s="1">
        <v>1404</v>
      </c>
      <c r="CB738" s="1">
        <v>136.50800000000001</v>
      </c>
      <c r="CC738" s="1">
        <v>149.44499999999999</v>
      </c>
      <c r="CD738" s="1">
        <v>240.80199999999999</v>
      </c>
      <c r="CE738" s="1">
        <v>268.79000000000002</v>
      </c>
      <c r="CF738" s="1">
        <v>338.76</v>
      </c>
      <c r="CG738" s="1">
        <v>330.31099999999998</v>
      </c>
      <c r="CH738" s="1">
        <v>388.13499999999999</v>
      </c>
      <c r="CI738" s="1">
        <v>313.67700000000002</v>
      </c>
      <c r="CJ738" s="1">
        <v>194.06800000000001</v>
      </c>
      <c r="CK738" s="1">
        <v>186.14599999999999</v>
      </c>
      <c r="CL738" s="1">
        <v>111.16</v>
      </c>
      <c r="CM738" s="1">
        <v>154.19800000000001</v>
      </c>
      <c r="CN738" s="1">
        <v>0</v>
      </c>
      <c r="CO738" s="1">
        <v>0</v>
      </c>
      <c r="CP738" s="1">
        <v>25602</v>
      </c>
      <c r="CQ738" s="1">
        <v>25602</v>
      </c>
      <c r="CR738" s="1">
        <v>2812</v>
      </c>
      <c r="CS738">
        <v>2018</v>
      </c>
      <c r="CT738">
        <v>9104.5519203413933</v>
      </c>
      <c r="CV738">
        <v>0</v>
      </c>
      <c r="CW738">
        <v>0</v>
      </c>
    </row>
    <row r="739" spans="1:101">
      <c r="A739" s="100">
        <v>59464</v>
      </c>
      <c r="B739" t="s">
        <v>108</v>
      </c>
      <c r="C739" t="s">
        <v>109</v>
      </c>
      <c r="D739" t="s">
        <v>975</v>
      </c>
      <c r="E739" t="s">
        <v>974</v>
      </c>
      <c r="F739">
        <v>59230</v>
      </c>
      <c r="G739" s="103" t="s">
        <v>112</v>
      </c>
      <c r="H739" t="s">
        <v>113</v>
      </c>
      <c r="I739" t="s">
        <v>114</v>
      </c>
      <c r="J739" t="s">
        <v>8</v>
      </c>
      <c r="K739">
        <v>22</v>
      </c>
      <c r="L739">
        <v>2</v>
      </c>
      <c r="M739" t="s">
        <v>115</v>
      </c>
      <c r="N739" t="s">
        <v>456</v>
      </c>
      <c r="O739" t="s">
        <v>457</v>
      </c>
      <c r="P739" t="s">
        <v>457</v>
      </c>
      <c r="Q739" t="s">
        <v>118</v>
      </c>
      <c r="R739" t="s">
        <v>142</v>
      </c>
      <c r="S739" t="s">
        <v>8</v>
      </c>
      <c r="T739" s="1">
        <v>0</v>
      </c>
      <c r="U739" s="1">
        <v>0</v>
      </c>
      <c r="V739" s="1">
        <v>0</v>
      </c>
      <c r="W739" s="1">
        <v>0</v>
      </c>
      <c r="X739" s="1">
        <v>0</v>
      </c>
      <c r="Y739" s="1">
        <v>0</v>
      </c>
      <c r="Z739" s="1">
        <v>0</v>
      </c>
      <c r="AA739" s="1">
        <v>0</v>
      </c>
      <c r="AB739" s="1">
        <v>0</v>
      </c>
      <c r="AC739" s="1">
        <v>0</v>
      </c>
      <c r="AD739" s="1">
        <v>0</v>
      </c>
      <c r="AE739" s="1">
        <v>0</v>
      </c>
      <c r="AF739" s="1">
        <v>0</v>
      </c>
      <c r="AG739" s="1">
        <v>0</v>
      </c>
      <c r="AH739" s="1">
        <v>0</v>
      </c>
      <c r="AI739" s="1">
        <v>0</v>
      </c>
      <c r="AJ739" s="1">
        <v>0</v>
      </c>
      <c r="AK739" s="1">
        <v>0</v>
      </c>
      <c r="AL739" s="1">
        <v>0</v>
      </c>
      <c r="AM739" s="1">
        <v>0</v>
      </c>
      <c r="AN739" s="1">
        <v>0</v>
      </c>
      <c r="AO739" s="1">
        <v>0</v>
      </c>
      <c r="AP739" s="1">
        <v>0</v>
      </c>
      <c r="AQ739" s="1">
        <v>0</v>
      </c>
      <c r="AR739" s="2">
        <v>0</v>
      </c>
      <c r="AS739" s="2">
        <v>0</v>
      </c>
      <c r="AT739" s="2">
        <v>0</v>
      </c>
      <c r="AU739" s="2">
        <v>0</v>
      </c>
      <c r="AV739" s="2">
        <v>0</v>
      </c>
      <c r="AW739" s="2">
        <v>0</v>
      </c>
      <c r="AX739" s="2">
        <v>0</v>
      </c>
      <c r="AY739" s="2">
        <v>0</v>
      </c>
      <c r="AZ739" s="2">
        <v>0</v>
      </c>
      <c r="BA739" s="2">
        <v>0</v>
      </c>
      <c r="BB739" s="2">
        <v>0</v>
      </c>
      <c r="BC739" s="2">
        <v>0</v>
      </c>
      <c r="BD739" s="1">
        <v>1969</v>
      </c>
      <c r="BE739" s="1">
        <v>2156</v>
      </c>
      <c r="BF739" s="1">
        <v>3474</v>
      </c>
      <c r="BG739" s="1">
        <v>3878</v>
      </c>
      <c r="BH739" s="1">
        <v>4887</v>
      </c>
      <c r="BI739" s="1">
        <v>4765</v>
      </c>
      <c r="BJ739" s="1">
        <v>5599</v>
      </c>
      <c r="BK739" s="1">
        <v>4525</v>
      </c>
      <c r="BL739" s="1">
        <v>2800</v>
      </c>
      <c r="BM739" s="1">
        <v>2685</v>
      </c>
      <c r="BN739" s="1">
        <v>1604</v>
      </c>
      <c r="BO739" s="1">
        <v>2225</v>
      </c>
      <c r="BP739" s="1">
        <v>1969</v>
      </c>
      <c r="BQ739" s="1">
        <v>2156</v>
      </c>
      <c r="BR739" s="1">
        <v>3474</v>
      </c>
      <c r="BS739" s="1">
        <v>3878</v>
      </c>
      <c r="BT739" s="1">
        <v>4887</v>
      </c>
      <c r="BU739" s="1">
        <v>4765</v>
      </c>
      <c r="BV739" s="1">
        <v>5599</v>
      </c>
      <c r="BW739" s="1">
        <v>4525</v>
      </c>
      <c r="BX739" s="1">
        <v>2800</v>
      </c>
      <c r="BY739" s="1">
        <v>2685</v>
      </c>
      <c r="BZ739" s="1">
        <v>1604</v>
      </c>
      <c r="CA739" s="1">
        <v>2225</v>
      </c>
      <c r="CB739" s="1">
        <v>216.31299999999999</v>
      </c>
      <c r="CC739" s="1">
        <v>236.81700000000001</v>
      </c>
      <c r="CD739" s="1">
        <v>381.584</v>
      </c>
      <c r="CE739" s="1">
        <v>425.935</v>
      </c>
      <c r="CF739" s="1">
        <v>536.81200000000001</v>
      </c>
      <c r="CG739" s="1">
        <v>523.423</v>
      </c>
      <c r="CH739" s="1">
        <v>615.05399999999997</v>
      </c>
      <c r="CI739" s="1">
        <v>497.06400000000002</v>
      </c>
      <c r="CJ739" s="1">
        <v>307.52699999999999</v>
      </c>
      <c r="CK739" s="1">
        <v>294.97500000000002</v>
      </c>
      <c r="CL739" s="1">
        <v>176.148</v>
      </c>
      <c r="CM739" s="1">
        <v>244.34800000000001</v>
      </c>
      <c r="CN739" s="1">
        <v>0</v>
      </c>
      <c r="CO739" s="1">
        <v>0</v>
      </c>
      <c r="CP739" s="1">
        <v>40567</v>
      </c>
      <c r="CQ739" s="1">
        <v>40567</v>
      </c>
      <c r="CR739" s="1">
        <v>4456</v>
      </c>
      <c r="CS739">
        <v>2018</v>
      </c>
      <c r="CT739">
        <v>9103.9048473967687</v>
      </c>
      <c r="CV739">
        <v>0</v>
      </c>
      <c r="CW739">
        <v>0</v>
      </c>
    </row>
    <row r="740" spans="1:101">
      <c r="A740" s="100">
        <v>59465</v>
      </c>
      <c r="B740" t="s">
        <v>108</v>
      </c>
      <c r="C740" t="s">
        <v>109</v>
      </c>
      <c r="D740" t="s">
        <v>976</v>
      </c>
      <c r="E740" t="s">
        <v>974</v>
      </c>
      <c r="F740">
        <v>59230</v>
      </c>
      <c r="G740" s="103" t="s">
        <v>112</v>
      </c>
      <c r="H740" t="s">
        <v>113</v>
      </c>
      <c r="I740" t="s">
        <v>114</v>
      </c>
      <c r="J740" t="s">
        <v>8</v>
      </c>
      <c r="K740">
        <v>22</v>
      </c>
      <c r="L740">
        <v>2</v>
      </c>
      <c r="M740" t="s">
        <v>115</v>
      </c>
      <c r="N740" t="s">
        <v>456</v>
      </c>
      <c r="O740" t="s">
        <v>457</v>
      </c>
      <c r="P740" t="s">
        <v>457</v>
      </c>
      <c r="Q740" t="s">
        <v>118</v>
      </c>
      <c r="R740" t="s">
        <v>142</v>
      </c>
      <c r="S740" t="s">
        <v>8</v>
      </c>
      <c r="T740" s="1">
        <v>0</v>
      </c>
      <c r="U740" s="1">
        <v>0</v>
      </c>
      <c r="V740" s="1">
        <v>0</v>
      </c>
      <c r="W740" s="1">
        <v>0</v>
      </c>
      <c r="X740" s="1">
        <v>0</v>
      </c>
      <c r="Y740" s="1">
        <v>0</v>
      </c>
      <c r="Z740" s="1">
        <v>0</v>
      </c>
      <c r="AA740" s="1">
        <v>0</v>
      </c>
      <c r="AB740" s="1">
        <v>0</v>
      </c>
      <c r="AC740" s="1">
        <v>0</v>
      </c>
      <c r="AD740" s="1">
        <v>0</v>
      </c>
      <c r="AE740" s="1">
        <v>0</v>
      </c>
      <c r="AF740" s="1">
        <v>0</v>
      </c>
      <c r="AG740" s="1">
        <v>0</v>
      </c>
      <c r="AH740" s="1">
        <v>0</v>
      </c>
      <c r="AI740" s="1">
        <v>0</v>
      </c>
      <c r="AJ740" s="1">
        <v>0</v>
      </c>
      <c r="AK740" s="1">
        <v>0</v>
      </c>
      <c r="AL740" s="1">
        <v>0</v>
      </c>
      <c r="AM740" s="1">
        <v>0</v>
      </c>
      <c r="AN740" s="1">
        <v>0</v>
      </c>
      <c r="AO740" s="1">
        <v>0</v>
      </c>
      <c r="AP740" s="1">
        <v>0</v>
      </c>
      <c r="AQ740" s="1">
        <v>0</v>
      </c>
      <c r="AR740" s="2">
        <v>0</v>
      </c>
      <c r="AS740" s="2">
        <v>0</v>
      </c>
      <c r="AT740" s="2">
        <v>0</v>
      </c>
      <c r="AU740" s="2">
        <v>0</v>
      </c>
      <c r="AV740" s="2">
        <v>0</v>
      </c>
      <c r="AW740" s="2">
        <v>0</v>
      </c>
      <c r="AX740" s="2">
        <v>0</v>
      </c>
      <c r="AY740" s="2">
        <v>0</v>
      </c>
      <c r="AZ740" s="2">
        <v>0</v>
      </c>
      <c r="BA740" s="2">
        <v>0</v>
      </c>
      <c r="BB740" s="2">
        <v>0</v>
      </c>
      <c r="BC740" s="2">
        <v>0</v>
      </c>
      <c r="BD740" s="1">
        <v>1030</v>
      </c>
      <c r="BE740" s="1">
        <v>1127</v>
      </c>
      <c r="BF740" s="1">
        <v>1816</v>
      </c>
      <c r="BG740" s="1">
        <v>2028</v>
      </c>
      <c r="BH740" s="1">
        <v>2555</v>
      </c>
      <c r="BI740" s="1">
        <v>2492</v>
      </c>
      <c r="BJ740" s="1">
        <v>2928</v>
      </c>
      <c r="BK740" s="1">
        <v>2366</v>
      </c>
      <c r="BL740" s="1">
        <v>1464</v>
      </c>
      <c r="BM740" s="1">
        <v>1404</v>
      </c>
      <c r="BN740" s="1">
        <v>839</v>
      </c>
      <c r="BO740" s="1">
        <v>1163</v>
      </c>
      <c r="BP740" s="1">
        <v>1030</v>
      </c>
      <c r="BQ740" s="1">
        <v>1127</v>
      </c>
      <c r="BR740" s="1">
        <v>1816</v>
      </c>
      <c r="BS740" s="1">
        <v>2028</v>
      </c>
      <c r="BT740" s="1">
        <v>2555</v>
      </c>
      <c r="BU740" s="1">
        <v>2492</v>
      </c>
      <c r="BV740" s="1">
        <v>2928</v>
      </c>
      <c r="BW740" s="1">
        <v>2366</v>
      </c>
      <c r="BX740" s="1">
        <v>1464</v>
      </c>
      <c r="BY740" s="1">
        <v>1404</v>
      </c>
      <c r="BZ740" s="1">
        <v>839</v>
      </c>
      <c r="CA740" s="1">
        <v>1163</v>
      </c>
      <c r="CB740" s="1">
        <v>113.10899999999999</v>
      </c>
      <c r="CC740" s="1">
        <v>123.82899999999999</v>
      </c>
      <c r="CD740" s="1">
        <v>199.52699999999999</v>
      </c>
      <c r="CE740" s="1">
        <v>222.71700000000001</v>
      </c>
      <c r="CF740" s="1">
        <v>280.69400000000002</v>
      </c>
      <c r="CG740" s="1">
        <v>273.69299999999998</v>
      </c>
      <c r="CH740" s="1">
        <v>321.60599999999999</v>
      </c>
      <c r="CI740" s="1">
        <v>259.91000000000003</v>
      </c>
      <c r="CJ740" s="1">
        <v>160.803</v>
      </c>
      <c r="CK740" s="1">
        <v>154.239</v>
      </c>
      <c r="CL740" s="1">
        <v>92.105999999999995</v>
      </c>
      <c r="CM740" s="1">
        <v>127.767</v>
      </c>
      <c r="CN740" s="1">
        <v>0</v>
      </c>
      <c r="CO740" s="1">
        <v>0</v>
      </c>
      <c r="CP740" s="1">
        <v>21212</v>
      </c>
      <c r="CQ740" s="1">
        <v>21212</v>
      </c>
      <c r="CR740" s="1">
        <v>2330</v>
      </c>
      <c r="CS740">
        <v>2018</v>
      </c>
      <c r="CT740">
        <v>9103.8626609442053</v>
      </c>
      <c r="CV740">
        <v>0</v>
      </c>
      <c r="CW740">
        <v>0</v>
      </c>
    </row>
    <row r="741" spans="1:101">
      <c r="A741" s="100">
        <v>59466</v>
      </c>
      <c r="B741" t="s">
        <v>108</v>
      </c>
      <c r="C741" t="s">
        <v>109</v>
      </c>
      <c r="D741" t="s">
        <v>977</v>
      </c>
      <c r="E741" t="s">
        <v>974</v>
      </c>
      <c r="F741">
        <v>59230</v>
      </c>
      <c r="G741" s="103" t="s">
        <v>112</v>
      </c>
      <c r="H741" t="s">
        <v>113</v>
      </c>
      <c r="I741" t="s">
        <v>114</v>
      </c>
      <c r="J741" t="s">
        <v>8</v>
      </c>
      <c r="K741">
        <v>22</v>
      </c>
      <c r="L741">
        <v>2</v>
      </c>
      <c r="M741" t="s">
        <v>115</v>
      </c>
      <c r="N741" t="s">
        <v>456</v>
      </c>
      <c r="O741" t="s">
        <v>457</v>
      </c>
      <c r="P741" t="s">
        <v>457</v>
      </c>
      <c r="Q741" t="s">
        <v>118</v>
      </c>
      <c r="R741" t="s">
        <v>142</v>
      </c>
      <c r="S741" t="s">
        <v>8</v>
      </c>
      <c r="T741" s="1">
        <v>0</v>
      </c>
      <c r="U741" s="1">
        <v>0</v>
      </c>
      <c r="V741" s="1">
        <v>0</v>
      </c>
      <c r="W741" s="1">
        <v>0</v>
      </c>
      <c r="X741" s="1">
        <v>0</v>
      </c>
      <c r="Y741" s="1">
        <v>0</v>
      </c>
      <c r="Z741" s="1">
        <v>0</v>
      </c>
      <c r="AA741" s="1">
        <v>0</v>
      </c>
      <c r="AB741" s="1">
        <v>0</v>
      </c>
      <c r="AC741" s="1">
        <v>0</v>
      </c>
      <c r="AD741" s="1">
        <v>0</v>
      </c>
      <c r="AE741" s="1">
        <v>0</v>
      </c>
      <c r="AF741" s="1">
        <v>0</v>
      </c>
      <c r="AG741" s="1">
        <v>0</v>
      </c>
      <c r="AH741" s="1">
        <v>0</v>
      </c>
      <c r="AI741" s="1">
        <v>0</v>
      </c>
      <c r="AJ741" s="1">
        <v>0</v>
      </c>
      <c r="AK741" s="1">
        <v>0</v>
      </c>
      <c r="AL741" s="1">
        <v>0</v>
      </c>
      <c r="AM741" s="1">
        <v>0</v>
      </c>
      <c r="AN741" s="1">
        <v>0</v>
      </c>
      <c r="AO741" s="1">
        <v>0</v>
      </c>
      <c r="AP741" s="1">
        <v>0</v>
      </c>
      <c r="AQ741" s="1">
        <v>0</v>
      </c>
      <c r="AR741" s="2">
        <v>0</v>
      </c>
      <c r="AS741" s="2">
        <v>0</v>
      </c>
      <c r="AT741" s="2">
        <v>0</v>
      </c>
      <c r="AU741" s="2">
        <v>0</v>
      </c>
      <c r="AV741" s="2">
        <v>0</v>
      </c>
      <c r="AW741" s="2">
        <v>0</v>
      </c>
      <c r="AX741" s="2">
        <v>0</v>
      </c>
      <c r="AY741" s="2">
        <v>0</v>
      </c>
      <c r="AZ741" s="2">
        <v>0</v>
      </c>
      <c r="BA741" s="2">
        <v>0</v>
      </c>
      <c r="BB741" s="2">
        <v>0</v>
      </c>
      <c r="BC741" s="2">
        <v>0</v>
      </c>
      <c r="BD741" s="1">
        <v>1214</v>
      </c>
      <c r="BE741" s="1">
        <v>1329</v>
      </c>
      <c r="BF741" s="1">
        <v>2142</v>
      </c>
      <c r="BG741" s="1">
        <v>2391</v>
      </c>
      <c r="BH741" s="1">
        <v>3013</v>
      </c>
      <c r="BI741" s="1">
        <v>2938</v>
      </c>
      <c r="BJ741" s="1">
        <v>3452</v>
      </c>
      <c r="BK741" s="1">
        <v>2790</v>
      </c>
      <c r="BL741" s="1">
        <v>1726</v>
      </c>
      <c r="BM741" s="1">
        <v>1656</v>
      </c>
      <c r="BN741" s="1">
        <v>989</v>
      </c>
      <c r="BO741" s="1">
        <v>1371</v>
      </c>
      <c r="BP741" s="1">
        <v>1214</v>
      </c>
      <c r="BQ741" s="1">
        <v>1329</v>
      </c>
      <c r="BR741" s="1">
        <v>2142</v>
      </c>
      <c r="BS741" s="1">
        <v>2391</v>
      </c>
      <c r="BT741" s="1">
        <v>3013</v>
      </c>
      <c r="BU741" s="1">
        <v>2938</v>
      </c>
      <c r="BV741" s="1">
        <v>3452</v>
      </c>
      <c r="BW741" s="1">
        <v>2790</v>
      </c>
      <c r="BX741" s="1">
        <v>1726</v>
      </c>
      <c r="BY741" s="1">
        <v>1656</v>
      </c>
      <c r="BZ741" s="1">
        <v>989</v>
      </c>
      <c r="CA741" s="1">
        <v>1371</v>
      </c>
      <c r="CB741" s="1">
        <v>133.351</v>
      </c>
      <c r="CC741" s="1">
        <v>145.99100000000001</v>
      </c>
      <c r="CD741" s="1">
        <v>235.23599999999999</v>
      </c>
      <c r="CE741" s="1">
        <v>262.577</v>
      </c>
      <c r="CF741" s="1">
        <v>330.93</v>
      </c>
      <c r="CG741" s="1">
        <v>322.67599999999999</v>
      </c>
      <c r="CH741" s="1">
        <v>379.16300000000001</v>
      </c>
      <c r="CI741" s="1">
        <v>306.42599999999999</v>
      </c>
      <c r="CJ741" s="1">
        <v>189.58199999999999</v>
      </c>
      <c r="CK741" s="1">
        <v>181.84399999999999</v>
      </c>
      <c r="CL741" s="1">
        <v>108.59</v>
      </c>
      <c r="CM741" s="1">
        <v>150.63399999999999</v>
      </c>
      <c r="CN741" s="1">
        <v>0</v>
      </c>
      <c r="CO741" s="1">
        <v>0</v>
      </c>
      <c r="CP741" s="1">
        <v>25011</v>
      </c>
      <c r="CQ741" s="1">
        <v>25011</v>
      </c>
      <c r="CR741" s="1">
        <v>2747</v>
      </c>
      <c r="CS741">
        <v>2018</v>
      </c>
      <c r="CT741">
        <v>9104.8416454313792</v>
      </c>
      <c r="CV741">
        <v>0</v>
      </c>
      <c r="CW741">
        <v>0</v>
      </c>
    </row>
    <row r="742" spans="1:101">
      <c r="A742" s="100">
        <v>59468</v>
      </c>
      <c r="B742" t="s">
        <v>108</v>
      </c>
      <c r="C742" t="s">
        <v>109</v>
      </c>
      <c r="D742" t="s">
        <v>978</v>
      </c>
      <c r="E742" t="s">
        <v>979</v>
      </c>
      <c r="F742">
        <v>59232</v>
      </c>
      <c r="G742" s="103" t="s">
        <v>112</v>
      </c>
      <c r="H742" t="s">
        <v>113</v>
      </c>
      <c r="I742" t="s">
        <v>114</v>
      </c>
      <c r="J742" t="s">
        <v>8</v>
      </c>
      <c r="K742">
        <v>22</v>
      </c>
      <c r="L742">
        <v>2</v>
      </c>
      <c r="M742" t="s">
        <v>115</v>
      </c>
      <c r="N742" t="s">
        <v>456</v>
      </c>
      <c r="O742" t="s">
        <v>457</v>
      </c>
      <c r="P742" t="s">
        <v>457</v>
      </c>
      <c r="Q742" t="s">
        <v>118</v>
      </c>
      <c r="R742" t="s">
        <v>142</v>
      </c>
      <c r="S742" t="s">
        <v>8</v>
      </c>
      <c r="T742" s="1">
        <v>0</v>
      </c>
      <c r="U742" s="1">
        <v>0</v>
      </c>
      <c r="V742" s="1">
        <v>0</v>
      </c>
      <c r="W742" s="1">
        <v>0</v>
      </c>
      <c r="X742" s="1">
        <v>0</v>
      </c>
      <c r="Y742" s="1">
        <v>0</v>
      </c>
      <c r="Z742" s="1">
        <v>0</v>
      </c>
      <c r="AA742" s="1">
        <v>0</v>
      </c>
      <c r="AB742" s="1">
        <v>0</v>
      </c>
      <c r="AC742" s="1">
        <v>0</v>
      </c>
      <c r="AD742" s="1">
        <v>0</v>
      </c>
      <c r="AE742" s="1">
        <v>0</v>
      </c>
      <c r="AF742" s="1">
        <v>0</v>
      </c>
      <c r="AG742" s="1">
        <v>0</v>
      </c>
      <c r="AH742" s="1">
        <v>0</v>
      </c>
      <c r="AI742" s="1">
        <v>0</v>
      </c>
      <c r="AJ742" s="1">
        <v>0</v>
      </c>
      <c r="AK742" s="1">
        <v>0</v>
      </c>
      <c r="AL742" s="1">
        <v>0</v>
      </c>
      <c r="AM742" s="1">
        <v>0</v>
      </c>
      <c r="AN742" s="1">
        <v>0</v>
      </c>
      <c r="AO742" s="1">
        <v>0</v>
      </c>
      <c r="AP742" s="1">
        <v>0</v>
      </c>
      <c r="AQ742" s="1">
        <v>0</v>
      </c>
      <c r="AR742" s="2">
        <v>0</v>
      </c>
      <c r="AS742" s="2">
        <v>0</v>
      </c>
      <c r="AT742" s="2">
        <v>0</v>
      </c>
      <c r="AU742" s="2">
        <v>0</v>
      </c>
      <c r="AV742" s="2">
        <v>0</v>
      </c>
      <c r="AW742" s="2">
        <v>0</v>
      </c>
      <c r="AX742" s="2">
        <v>0</v>
      </c>
      <c r="AY742" s="2">
        <v>0</v>
      </c>
      <c r="AZ742" s="2">
        <v>0</v>
      </c>
      <c r="BA742" s="2">
        <v>0</v>
      </c>
      <c r="BB742" s="2">
        <v>0</v>
      </c>
      <c r="BC742" s="2">
        <v>0</v>
      </c>
      <c r="BD742" s="1">
        <v>1265</v>
      </c>
      <c r="BE742" s="1">
        <v>1385</v>
      </c>
      <c r="BF742" s="1">
        <v>2231</v>
      </c>
      <c r="BG742" s="1">
        <v>2491</v>
      </c>
      <c r="BH742" s="1">
        <v>3139</v>
      </c>
      <c r="BI742" s="1">
        <v>3061</v>
      </c>
      <c r="BJ742" s="1">
        <v>3596</v>
      </c>
      <c r="BK742" s="1">
        <v>2906</v>
      </c>
      <c r="BL742" s="1">
        <v>1798</v>
      </c>
      <c r="BM742" s="1">
        <v>1725</v>
      </c>
      <c r="BN742" s="1">
        <v>1030</v>
      </c>
      <c r="BO742" s="1">
        <v>1429</v>
      </c>
      <c r="BP742" s="1">
        <v>1265</v>
      </c>
      <c r="BQ742" s="1">
        <v>1385</v>
      </c>
      <c r="BR742" s="1">
        <v>2231</v>
      </c>
      <c r="BS742" s="1">
        <v>2491</v>
      </c>
      <c r="BT742" s="1">
        <v>3139</v>
      </c>
      <c r="BU742" s="1">
        <v>3061</v>
      </c>
      <c r="BV742" s="1">
        <v>3596</v>
      </c>
      <c r="BW742" s="1">
        <v>2906</v>
      </c>
      <c r="BX742" s="1">
        <v>1798</v>
      </c>
      <c r="BY742" s="1">
        <v>1725</v>
      </c>
      <c r="BZ742" s="1">
        <v>1030</v>
      </c>
      <c r="CA742" s="1">
        <v>1429</v>
      </c>
      <c r="CB742" s="1">
        <v>138.934</v>
      </c>
      <c r="CC742" s="1">
        <v>152.10300000000001</v>
      </c>
      <c r="CD742" s="1">
        <v>245.084</v>
      </c>
      <c r="CE742" s="1">
        <v>273.57</v>
      </c>
      <c r="CF742" s="1">
        <v>344.78399999999999</v>
      </c>
      <c r="CG742" s="1">
        <v>336.18400000000003</v>
      </c>
      <c r="CH742" s="1">
        <v>395.03699999999998</v>
      </c>
      <c r="CI742" s="1">
        <v>319.25400000000002</v>
      </c>
      <c r="CJ742" s="1">
        <v>197.518</v>
      </c>
      <c r="CK742" s="1">
        <v>189.45599999999999</v>
      </c>
      <c r="CL742" s="1">
        <v>113.136</v>
      </c>
      <c r="CM742" s="1">
        <v>156.94</v>
      </c>
      <c r="CN742" s="1">
        <v>0</v>
      </c>
      <c r="CO742" s="1">
        <v>0</v>
      </c>
      <c r="CP742" s="1">
        <v>26056</v>
      </c>
      <c r="CQ742" s="1">
        <v>26056</v>
      </c>
      <c r="CR742" s="1">
        <v>2862</v>
      </c>
      <c r="CS742">
        <v>2018</v>
      </c>
      <c r="CT742">
        <v>9104.1229909154445</v>
      </c>
      <c r="CV742">
        <v>0</v>
      </c>
      <c r="CW742">
        <v>0</v>
      </c>
    </row>
    <row r="743" spans="1:101">
      <c r="A743" s="100">
        <v>59476</v>
      </c>
      <c r="B743" t="s">
        <v>108</v>
      </c>
      <c r="C743" t="s">
        <v>109</v>
      </c>
      <c r="D743" t="s">
        <v>980</v>
      </c>
      <c r="E743" t="s">
        <v>981</v>
      </c>
      <c r="F743">
        <v>59240</v>
      </c>
      <c r="G743" s="103" t="s">
        <v>273</v>
      </c>
      <c r="H743" t="s">
        <v>113</v>
      </c>
      <c r="I743" t="s">
        <v>114</v>
      </c>
      <c r="J743" t="s">
        <v>8</v>
      </c>
      <c r="K743">
        <v>22</v>
      </c>
      <c r="L743">
        <v>2</v>
      </c>
      <c r="M743" t="s">
        <v>115</v>
      </c>
      <c r="N743" t="s">
        <v>456</v>
      </c>
      <c r="O743" t="s">
        <v>457</v>
      </c>
      <c r="P743" t="s">
        <v>457</v>
      </c>
      <c r="Q743" t="s">
        <v>118</v>
      </c>
      <c r="R743" t="s">
        <v>142</v>
      </c>
      <c r="S743" t="s">
        <v>8</v>
      </c>
      <c r="T743" s="1">
        <v>0</v>
      </c>
      <c r="U743" s="1">
        <v>0</v>
      </c>
      <c r="V743" s="1">
        <v>0</v>
      </c>
      <c r="W743" s="1">
        <v>0</v>
      </c>
      <c r="X743" s="1">
        <v>0</v>
      </c>
      <c r="Y743" s="1">
        <v>0</v>
      </c>
      <c r="Z743" s="1">
        <v>0</v>
      </c>
      <c r="AA743" s="1">
        <v>0</v>
      </c>
      <c r="AB743" s="1">
        <v>0</v>
      </c>
      <c r="AC743" s="1">
        <v>0</v>
      </c>
      <c r="AD743" s="1">
        <v>0</v>
      </c>
      <c r="AE743" s="1">
        <v>0</v>
      </c>
      <c r="AF743" s="1">
        <v>0</v>
      </c>
      <c r="AG743" s="1">
        <v>0</v>
      </c>
      <c r="AH743" s="1">
        <v>0</v>
      </c>
      <c r="AI743" s="1">
        <v>0</v>
      </c>
      <c r="AJ743" s="1">
        <v>0</v>
      </c>
      <c r="AK743" s="1">
        <v>0</v>
      </c>
      <c r="AL743" s="1">
        <v>0</v>
      </c>
      <c r="AM743" s="1">
        <v>0</v>
      </c>
      <c r="AN743" s="1">
        <v>0</v>
      </c>
      <c r="AO743" s="1">
        <v>0</v>
      </c>
      <c r="AP743" s="1">
        <v>0</v>
      </c>
      <c r="AQ743" s="1">
        <v>0</v>
      </c>
      <c r="AR743" s="2">
        <v>0</v>
      </c>
      <c r="AS743" s="2">
        <v>0</v>
      </c>
      <c r="AT743" s="2">
        <v>0</v>
      </c>
      <c r="AU743" s="2">
        <v>0</v>
      </c>
      <c r="AV743" s="2">
        <v>0</v>
      </c>
      <c r="AW743" s="2">
        <v>0</v>
      </c>
      <c r="AX743" s="2">
        <v>0</v>
      </c>
      <c r="AY743" s="2">
        <v>0</v>
      </c>
      <c r="AZ743" s="2">
        <v>0</v>
      </c>
      <c r="BA743" s="2">
        <v>0</v>
      </c>
      <c r="BB743" s="2">
        <v>0</v>
      </c>
      <c r="BC743" s="2">
        <v>0</v>
      </c>
      <c r="BD743" s="1">
        <v>878</v>
      </c>
      <c r="BE743" s="1">
        <v>1424</v>
      </c>
      <c r="BF743" s="1">
        <v>2291</v>
      </c>
      <c r="BG743" s="1">
        <v>2524</v>
      </c>
      <c r="BH743" s="1">
        <v>2942</v>
      </c>
      <c r="BI743" s="1">
        <v>2976</v>
      </c>
      <c r="BJ743" s="1">
        <v>2737</v>
      </c>
      <c r="BK743" s="1">
        <v>2250</v>
      </c>
      <c r="BL743" s="1">
        <v>1564</v>
      </c>
      <c r="BM743" s="1">
        <v>1684</v>
      </c>
      <c r="BN743" s="1">
        <v>1226</v>
      </c>
      <c r="BO743" s="1">
        <v>1392</v>
      </c>
      <c r="BP743" s="1">
        <v>878</v>
      </c>
      <c r="BQ743" s="1">
        <v>1424</v>
      </c>
      <c r="BR743" s="1">
        <v>2291</v>
      </c>
      <c r="BS743" s="1">
        <v>2524</v>
      </c>
      <c r="BT743" s="1">
        <v>2942</v>
      </c>
      <c r="BU743" s="1">
        <v>2976</v>
      </c>
      <c r="BV743" s="1">
        <v>2737</v>
      </c>
      <c r="BW743" s="1">
        <v>2250</v>
      </c>
      <c r="BX743" s="1">
        <v>1564</v>
      </c>
      <c r="BY743" s="1">
        <v>1684</v>
      </c>
      <c r="BZ743" s="1">
        <v>1226</v>
      </c>
      <c r="CA743" s="1">
        <v>1392</v>
      </c>
      <c r="CB743" s="1">
        <v>96.481999999999999</v>
      </c>
      <c r="CC743" s="1">
        <v>156.38499999999999</v>
      </c>
      <c r="CD743" s="1">
        <v>251.702</v>
      </c>
      <c r="CE743" s="1">
        <v>277.20800000000003</v>
      </c>
      <c r="CF743" s="1">
        <v>323.11799999999999</v>
      </c>
      <c r="CG743" s="1">
        <v>326.90699999999998</v>
      </c>
      <c r="CH743" s="1">
        <v>300.673</v>
      </c>
      <c r="CI743" s="1">
        <v>247.184</v>
      </c>
      <c r="CJ743" s="1">
        <v>171.834</v>
      </c>
      <c r="CK743" s="1">
        <v>184.95099999999999</v>
      </c>
      <c r="CL743" s="1">
        <v>134.66900000000001</v>
      </c>
      <c r="CM743" s="1">
        <v>152.887</v>
      </c>
      <c r="CN743" s="1">
        <v>0</v>
      </c>
      <c r="CO743" s="1">
        <v>0</v>
      </c>
      <c r="CP743" s="1">
        <v>23888</v>
      </c>
      <c r="CQ743" s="1">
        <v>23888</v>
      </c>
      <c r="CR743" s="1">
        <v>2624</v>
      </c>
      <c r="CS743">
        <v>2018</v>
      </c>
      <c r="CT743">
        <v>9103.6585365853662</v>
      </c>
      <c r="CV743">
        <v>0</v>
      </c>
      <c r="CW743">
        <v>0</v>
      </c>
    </row>
    <row r="744" spans="1:101">
      <c r="A744" s="100">
        <v>59477</v>
      </c>
      <c r="B744" t="s">
        <v>108</v>
      </c>
      <c r="C744" t="s">
        <v>109</v>
      </c>
      <c r="D744" t="s">
        <v>982</v>
      </c>
      <c r="E744" t="s">
        <v>983</v>
      </c>
      <c r="F744">
        <v>59241</v>
      </c>
      <c r="G744" s="103" t="s">
        <v>273</v>
      </c>
      <c r="H744" t="s">
        <v>113</v>
      </c>
      <c r="I744" t="s">
        <v>114</v>
      </c>
      <c r="J744" t="s">
        <v>8</v>
      </c>
      <c r="K744">
        <v>22</v>
      </c>
      <c r="L744">
        <v>2</v>
      </c>
      <c r="M744" t="s">
        <v>115</v>
      </c>
      <c r="N744" t="s">
        <v>456</v>
      </c>
      <c r="O744" t="s">
        <v>457</v>
      </c>
      <c r="P744" t="s">
        <v>457</v>
      </c>
      <c r="Q744" t="s">
        <v>118</v>
      </c>
      <c r="R744" t="s">
        <v>142</v>
      </c>
      <c r="S744" t="s">
        <v>8</v>
      </c>
      <c r="T744" s="1">
        <v>0</v>
      </c>
      <c r="U744" s="1">
        <v>0</v>
      </c>
      <c r="V744" s="1">
        <v>0</v>
      </c>
      <c r="W744" s="1">
        <v>0</v>
      </c>
      <c r="X744" s="1">
        <v>0</v>
      </c>
      <c r="Y744" s="1">
        <v>0</v>
      </c>
      <c r="Z744" s="1">
        <v>0</v>
      </c>
      <c r="AA744" s="1">
        <v>0</v>
      </c>
      <c r="AB744" s="1">
        <v>0</v>
      </c>
      <c r="AC744" s="1">
        <v>0</v>
      </c>
      <c r="AD744" s="1">
        <v>0</v>
      </c>
      <c r="AE744" s="1">
        <v>0</v>
      </c>
      <c r="AF744" s="1">
        <v>0</v>
      </c>
      <c r="AG744" s="1">
        <v>0</v>
      </c>
      <c r="AH744" s="1">
        <v>0</v>
      </c>
      <c r="AI744" s="1">
        <v>0</v>
      </c>
      <c r="AJ744" s="1">
        <v>0</v>
      </c>
      <c r="AK744" s="1">
        <v>0</v>
      </c>
      <c r="AL744" s="1">
        <v>0</v>
      </c>
      <c r="AM744" s="1">
        <v>0</v>
      </c>
      <c r="AN744" s="1">
        <v>0</v>
      </c>
      <c r="AO744" s="1">
        <v>0</v>
      </c>
      <c r="AP744" s="1">
        <v>0</v>
      </c>
      <c r="AQ744" s="1">
        <v>0</v>
      </c>
      <c r="AR744" s="2">
        <v>0</v>
      </c>
      <c r="AS744" s="2">
        <v>0</v>
      </c>
      <c r="AT744" s="2">
        <v>0</v>
      </c>
      <c r="AU744" s="2">
        <v>0</v>
      </c>
      <c r="AV744" s="2">
        <v>0</v>
      </c>
      <c r="AW744" s="2">
        <v>0</v>
      </c>
      <c r="AX744" s="2">
        <v>0</v>
      </c>
      <c r="AY744" s="2">
        <v>0</v>
      </c>
      <c r="AZ744" s="2">
        <v>0</v>
      </c>
      <c r="BA744" s="2">
        <v>0</v>
      </c>
      <c r="BB744" s="2">
        <v>0</v>
      </c>
      <c r="BC744" s="2">
        <v>0</v>
      </c>
      <c r="BD744" s="1">
        <v>1121</v>
      </c>
      <c r="BE744" s="1">
        <v>1817</v>
      </c>
      <c r="BF744" s="1">
        <v>2925</v>
      </c>
      <c r="BG744" s="1">
        <v>3221</v>
      </c>
      <c r="BH744" s="1">
        <v>3754</v>
      </c>
      <c r="BI744" s="1">
        <v>3798</v>
      </c>
      <c r="BJ744" s="1">
        <v>3494</v>
      </c>
      <c r="BK744" s="1">
        <v>2872</v>
      </c>
      <c r="BL744" s="1">
        <v>1997</v>
      </c>
      <c r="BM744" s="1">
        <v>2149</v>
      </c>
      <c r="BN744" s="1">
        <v>1565</v>
      </c>
      <c r="BO744" s="1">
        <v>1776</v>
      </c>
      <c r="BP744" s="1">
        <v>1121</v>
      </c>
      <c r="BQ744" s="1">
        <v>1817</v>
      </c>
      <c r="BR744" s="1">
        <v>2925</v>
      </c>
      <c r="BS744" s="1">
        <v>3221</v>
      </c>
      <c r="BT744" s="1">
        <v>3754</v>
      </c>
      <c r="BU744" s="1">
        <v>3798</v>
      </c>
      <c r="BV744" s="1">
        <v>3494</v>
      </c>
      <c r="BW744" s="1">
        <v>2872</v>
      </c>
      <c r="BX744" s="1">
        <v>1997</v>
      </c>
      <c r="BY744" s="1">
        <v>2149</v>
      </c>
      <c r="BZ744" s="1">
        <v>1565</v>
      </c>
      <c r="CA744" s="1">
        <v>1776</v>
      </c>
      <c r="CB744" s="1">
        <v>123.14100000000001</v>
      </c>
      <c r="CC744" s="1">
        <v>199.59299999999999</v>
      </c>
      <c r="CD744" s="1">
        <v>321.24700000000001</v>
      </c>
      <c r="CE744" s="1">
        <v>353.79899999999998</v>
      </c>
      <c r="CF744" s="1">
        <v>412.39400000000001</v>
      </c>
      <c r="CG744" s="1">
        <v>417.23</v>
      </c>
      <c r="CH744" s="1">
        <v>383.74700000000001</v>
      </c>
      <c r="CI744" s="1">
        <v>315.48</v>
      </c>
      <c r="CJ744" s="1">
        <v>219.31100000000001</v>
      </c>
      <c r="CK744" s="1">
        <v>236.05199999999999</v>
      </c>
      <c r="CL744" s="1">
        <v>171.87700000000001</v>
      </c>
      <c r="CM744" s="1">
        <v>195.12899999999999</v>
      </c>
      <c r="CN744" s="1">
        <v>0</v>
      </c>
      <c r="CO744" s="1">
        <v>0</v>
      </c>
      <c r="CP744" s="1">
        <v>30489</v>
      </c>
      <c r="CQ744" s="1">
        <v>30489</v>
      </c>
      <c r="CR744" s="1">
        <v>3349</v>
      </c>
      <c r="CS744">
        <v>2018</v>
      </c>
      <c r="CT744">
        <v>9103.9116154075837</v>
      </c>
      <c r="CV744">
        <v>0</v>
      </c>
      <c r="CW744">
        <v>0</v>
      </c>
    </row>
    <row r="745" spans="1:101">
      <c r="A745" s="100">
        <v>59484</v>
      </c>
      <c r="B745" t="s">
        <v>108</v>
      </c>
      <c r="C745" t="s">
        <v>109</v>
      </c>
      <c r="D745" t="s">
        <v>984</v>
      </c>
      <c r="E745" t="s">
        <v>985</v>
      </c>
      <c r="F745">
        <v>59254</v>
      </c>
      <c r="G745" s="103" t="s">
        <v>112</v>
      </c>
      <c r="H745" t="s">
        <v>113</v>
      </c>
      <c r="I745" t="s">
        <v>114</v>
      </c>
      <c r="J745" t="s">
        <v>8</v>
      </c>
      <c r="K745">
        <v>22</v>
      </c>
      <c r="L745">
        <v>2</v>
      </c>
      <c r="M745" t="s">
        <v>115</v>
      </c>
      <c r="N745" t="s">
        <v>456</v>
      </c>
      <c r="O745" t="s">
        <v>457</v>
      </c>
      <c r="P745" t="s">
        <v>457</v>
      </c>
      <c r="Q745" t="s">
        <v>118</v>
      </c>
      <c r="R745" t="s">
        <v>142</v>
      </c>
      <c r="S745" t="s">
        <v>8</v>
      </c>
      <c r="T745" s="1">
        <v>0</v>
      </c>
      <c r="U745" s="1">
        <v>0</v>
      </c>
      <c r="V745" s="1">
        <v>0</v>
      </c>
      <c r="W745" s="1">
        <v>0</v>
      </c>
      <c r="X745" s="1">
        <v>0</v>
      </c>
      <c r="Y745" s="1">
        <v>0</v>
      </c>
      <c r="Z745" s="1">
        <v>0</v>
      </c>
      <c r="AA745" s="1">
        <v>0</v>
      </c>
      <c r="AB745" s="1">
        <v>0</v>
      </c>
      <c r="AC745" s="1">
        <v>0</v>
      </c>
      <c r="AD745" s="1">
        <v>0</v>
      </c>
      <c r="AE745" s="1">
        <v>0</v>
      </c>
      <c r="AF745" s="1">
        <v>0</v>
      </c>
      <c r="AG745" s="1">
        <v>0</v>
      </c>
      <c r="AH745" s="1">
        <v>0</v>
      </c>
      <c r="AI745" s="1">
        <v>0</v>
      </c>
      <c r="AJ745" s="1">
        <v>0</v>
      </c>
      <c r="AK745" s="1">
        <v>0</v>
      </c>
      <c r="AL745" s="1">
        <v>0</v>
      </c>
      <c r="AM745" s="1">
        <v>0</v>
      </c>
      <c r="AN745" s="1">
        <v>0</v>
      </c>
      <c r="AO745" s="1">
        <v>0</v>
      </c>
      <c r="AP745" s="1">
        <v>0</v>
      </c>
      <c r="AQ745" s="1">
        <v>0</v>
      </c>
      <c r="AR745" s="2">
        <v>0</v>
      </c>
      <c r="AS745" s="2">
        <v>0</v>
      </c>
      <c r="AT745" s="2">
        <v>0</v>
      </c>
      <c r="AU745" s="2">
        <v>0</v>
      </c>
      <c r="AV745" s="2">
        <v>0</v>
      </c>
      <c r="AW745" s="2">
        <v>0</v>
      </c>
      <c r="AX745" s="2">
        <v>0</v>
      </c>
      <c r="AY745" s="2">
        <v>0</v>
      </c>
      <c r="AZ745" s="2">
        <v>0</v>
      </c>
      <c r="BA745" s="2">
        <v>0</v>
      </c>
      <c r="BB745" s="2">
        <v>0</v>
      </c>
      <c r="BC745" s="2">
        <v>0</v>
      </c>
      <c r="BD745" s="1">
        <v>1529</v>
      </c>
      <c r="BE745" s="1">
        <v>1674</v>
      </c>
      <c r="BF745" s="1">
        <v>2697</v>
      </c>
      <c r="BG745" s="1">
        <v>3010</v>
      </c>
      <c r="BH745" s="1">
        <v>3794</v>
      </c>
      <c r="BI745" s="1">
        <v>3699</v>
      </c>
      <c r="BJ745" s="1">
        <v>4347</v>
      </c>
      <c r="BK745" s="1">
        <v>3513</v>
      </c>
      <c r="BL745" s="1">
        <v>2173</v>
      </c>
      <c r="BM745" s="1">
        <v>2085</v>
      </c>
      <c r="BN745" s="1">
        <v>1245</v>
      </c>
      <c r="BO745" s="1">
        <v>1727</v>
      </c>
      <c r="BP745" s="1">
        <v>1529</v>
      </c>
      <c r="BQ745" s="1">
        <v>1674</v>
      </c>
      <c r="BR745" s="1">
        <v>2697</v>
      </c>
      <c r="BS745" s="1">
        <v>3010</v>
      </c>
      <c r="BT745" s="1">
        <v>3794</v>
      </c>
      <c r="BU745" s="1">
        <v>3699</v>
      </c>
      <c r="BV745" s="1">
        <v>4347</v>
      </c>
      <c r="BW745" s="1">
        <v>3513</v>
      </c>
      <c r="BX745" s="1">
        <v>2173</v>
      </c>
      <c r="BY745" s="1">
        <v>2085</v>
      </c>
      <c r="BZ745" s="1">
        <v>1245</v>
      </c>
      <c r="CA745" s="1">
        <v>1727</v>
      </c>
      <c r="CB745" s="1">
        <v>167.916</v>
      </c>
      <c r="CC745" s="1">
        <v>183.83</v>
      </c>
      <c r="CD745" s="1">
        <v>296.20699999999999</v>
      </c>
      <c r="CE745" s="1">
        <v>330.63499999999999</v>
      </c>
      <c r="CF745" s="1">
        <v>416.70400000000001</v>
      </c>
      <c r="CG745" s="1">
        <v>406.31099999999998</v>
      </c>
      <c r="CH745" s="1">
        <v>477.43900000000002</v>
      </c>
      <c r="CI745" s="1">
        <v>385.84899999999999</v>
      </c>
      <c r="CJ745" s="1">
        <v>238.72</v>
      </c>
      <c r="CK745" s="1">
        <v>228.976</v>
      </c>
      <c r="CL745" s="1">
        <v>136.73599999999999</v>
      </c>
      <c r="CM745" s="1">
        <v>189.67699999999999</v>
      </c>
      <c r="CN745" s="1">
        <v>0</v>
      </c>
      <c r="CO745" s="1">
        <v>0</v>
      </c>
      <c r="CP745" s="1">
        <v>31493</v>
      </c>
      <c r="CQ745" s="1">
        <v>31493</v>
      </c>
      <c r="CR745" s="1">
        <v>3459</v>
      </c>
      <c r="CS745">
        <v>2018</v>
      </c>
      <c r="CT745">
        <v>9104.6545244290264</v>
      </c>
      <c r="CV745">
        <v>0</v>
      </c>
      <c r="CW745">
        <v>0</v>
      </c>
    </row>
    <row r="746" spans="1:101">
      <c r="A746" s="100">
        <v>59485</v>
      </c>
      <c r="B746" t="s">
        <v>108</v>
      </c>
      <c r="C746" t="s">
        <v>109</v>
      </c>
      <c r="D746" t="s">
        <v>986</v>
      </c>
      <c r="E746" t="s">
        <v>985</v>
      </c>
      <c r="F746">
        <v>59254</v>
      </c>
      <c r="G746" s="103" t="s">
        <v>112</v>
      </c>
      <c r="H746" t="s">
        <v>113</v>
      </c>
      <c r="I746" t="s">
        <v>114</v>
      </c>
      <c r="J746" t="s">
        <v>8</v>
      </c>
      <c r="K746">
        <v>22</v>
      </c>
      <c r="L746">
        <v>2</v>
      </c>
      <c r="M746" t="s">
        <v>115</v>
      </c>
      <c r="N746" t="s">
        <v>456</v>
      </c>
      <c r="O746" t="s">
        <v>457</v>
      </c>
      <c r="P746" t="s">
        <v>457</v>
      </c>
      <c r="Q746" t="s">
        <v>118</v>
      </c>
      <c r="R746" t="s">
        <v>142</v>
      </c>
      <c r="S746" t="s">
        <v>8</v>
      </c>
      <c r="T746" s="1">
        <v>0</v>
      </c>
      <c r="U746" s="1">
        <v>0</v>
      </c>
      <c r="V746" s="1">
        <v>0</v>
      </c>
      <c r="W746" s="1">
        <v>0</v>
      </c>
      <c r="X746" s="1">
        <v>0</v>
      </c>
      <c r="Y746" s="1">
        <v>0</v>
      </c>
      <c r="Z746" s="1">
        <v>0</v>
      </c>
      <c r="AA746" s="1">
        <v>0</v>
      </c>
      <c r="AB746" s="1">
        <v>0</v>
      </c>
      <c r="AC746" s="1">
        <v>0</v>
      </c>
      <c r="AD746" s="1">
        <v>0</v>
      </c>
      <c r="AE746" s="1">
        <v>0</v>
      </c>
      <c r="AF746" s="1">
        <v>0</v>
      </c>
      <c r="AG746" s="1">
        <v>0</v>
      </c>
      <c r="AH746" s="1">
        <v>0</v>
      </c>
      <c r="AI746" s="1">
        <v>0</v>
      </c>
      <c r="AJ746" s="1">
        <v>0</v>
      </c>
      <c r="AK746" s="1">
        <v>0</v>
      </c>
      <c r="AL746" s="1">
        <v>0</v>
      </c>
      <c r="AM746" s="1">
        <v>0</v>
      </c>
      <c r="AN746" s="1">
        <v>0</v>
      </c>
      <c r="AO746" s="1">
        <v>0</v>
      </c>
      <c r="AP746" s="1">
        <v>0</v>
      </c>
      <c r="AQ746" s="1">
        <v>0</v>
      </c>
      <c r="AR746" s="2">
        <v>0</v>
      </c>
      <c r="AS746" s="2">
        <v>0</v>
      </c>
      <c r="AT746" s="2">
        <v>0</v>
      </c>
      <c r="AU746" s="2">
        <v>0</v>
      </c>
      <c r="AV746" s="2">
        <v>0</v>
      </c>
      <c r="AW746" s="2">
        <v>0</v>
      </c>
      <c r="AX746" s="2">
        <v>0</v>
      </c>
      <c r="AY746" s="2">
        <v>0</v>
      </c>
      <c r="AZ746" s="2">
        <v>0</v>
      </c>
      <c r="BA746" s="2">
        <v>0</v>
      </c>
      <c r="BB746" s="2">
        <v>0</v>
      </c>
      <c r="BC746" s="2">
        <v>0</v>
      </c>
      <c r="BD746" s="1">
        <v>581</v>
      </c>
      <c r="BE746" s="1">
        <v>636</v>
      </c>
      <c r="BF746" s="1">
        <v>1025</v>
      </c>
      <c r="BG746" s="1">
        <v>1144</v>
      </c>
      <c r="BH746" s="1">
        <v>1442</v>
      </c>
      <c r="BI746" s="1">
        <v>1406</v>
      </c>
      <c r="BJ746" s="1">
        <v>1652</v>
      </c>
      <c r="BK746" s="1">
        <v>1335</v>
      </c>
      <c r="BL746" s="1">
        <v>826</v>
      </c>
      <c r="BM746" s="1">
        <v>792</v>
      </c>
      <c r="BN746" s="1">
        <v>473</v>
      </c>
      <c r="BO746" s="1">
        <v>656</v>
      </c>
      <c r="BP746" s="1">
        <v>581</v>
      </c>
      <c r="BQ746" s="1">
        <v>636</v>
      </c>
      <c r="BR746" s="1">
        <v>1025</v>
      </c>
      <c r="BS746" s="1">
        <v>1144</v>
      </c>
      <c r="BT746" s="1">
        <v>1442</v>
      </c>
      <c r="BU746" s="1">
        <v>1406</v>
      </c>
      <c r="BV746" s="1">
        <v>1652</v>
      </c>
      <c r="BW746" s="1">
        <v>1335</v>
      </c>
      <c r="BX746" s="1">
        <v>826</v>
      </c>
      <c r="BY746" s="1">
        <v>792</v>
      </c>
      <c r="BZ746" s="1">
        <v>473</v>
      </c>
      <c r="CA746" s="1">
        <v>656</v>
      </c>
      <c r="CB746" s="1">
        <v>63.837000000000003</v>
      </c>
      <c r="CC746" s="1">
        <v>69.885999999999996</v>
      </c>
      <c r="CD746" s="1">
        <v>112.608</v>
      </c>
      <c r="CE746" s="1">
        <v>125.697</v>
      </c>
      <c r="CF746" s="1">
        <v>158.417</v>
      </c>
      <c r="CG746" s="1">
        <v>154.46600000000001</v>
      </c>
      <c r="CH746" s="1">
        <v>181.50700000000001</v>
      </c>
      <c r="CI746" s="1">
        <v>146.68700000000001</v>
      </c>
      <c r="CJ746" s="1">
        <v>90.754000000000005</v>
      </c>
      <c r="CK746" s="1">
        <v>87.049000000000007</v>
      </c>
      <c r="CL746" s="1">
        <v>51.982999999999997</v>
      </c>
      <c r="CM746" s="1">
        <v>72.108999999999995</v>
      </c>
      <c r="CN746" s="1">
        <v>0</v>
      </c>
      <c r="CO746" s="1">
        <v>0</v>
      </c>
      <c r="CP746" s="1">
        <v>11968</v>
      </c>
      <c r="CQ746" s="1">
        <v>11968</v>
      </c>
      <c r="CR746" s="1">
        <v>1315</v>
      </c>
      <c r="CS746">
        <v>2018</v>
      </c>
      <c r="CT746">
        <v>9101.1406844106459</v>
      </c>
      <c r="CV746">
        <v>0</v>
      </c>
      <c r="CW746">
        <v>0</v>
      </c>
    </row>
    <row r="747" spans="1:101">
      <c r="A747" s="100">
        <v>59495</v>
      </c>
      <c r="B747" t="s">
        <v>108</v>
      </c>
      <c r="C747" t="s">
        <v>109</v>
      </c>
      <c r="D747" t="s">
        <v>987</v>
      </c>
      <c r="E747" t="s">
        <v>988</v>
      </c>
      <c r="F747">
        <v>59252</v>
      </c>
      <c r="G747" s="103" t="s">
        <v>121</v>
      </c>
      <c r="H747" t="s">
        <v>113</v>
      </c>
      <c r="I747" t="s">
        <v>114</v>
      </c>
      <c r="J747" t="s">
        <v>8</v>
      </c>
      <c r="K747">
        <v>22</v>
      </c>
      <c r="L747">
        <v>2</v>
      </c>
      <c r="M747" t="s">
        <v>115</v>
      </c>
      <c r="N747" t="s">
        <v>456</v>
      </c>
      <c r="O747" t="s">
        <v>457</v>
      </c>
      <c r="P747" t="s">
        <v>457</v>
      </c>
      <c r="Q747" t="s">
        <v>118</v>
      </c>
      <c r="R747" t="s">
        <v>119</v>
      </c>
      <c r="S747" t="s">
        <v>8</v>
      </c>
      <c r="T747" s="1">
        <v>0</v>
      </c>
      <c r="U747" s="1">
        <v>0</v>
      </c>
      <c r="V747" s="1">
        <v>0</v>
      </c>
      <c r="W747" s="1">
        <v>0</v>
      </c>
      <c r="X747" s="1">
        <v>0</v>
      </c>
      <c r="Y747" s="1">
        <v>0</v>
      </c>
      <c r="Z747" s="1">
        <v>0</v>
      </c>
      <c r="AA747" s="1">
        <v>0</v>
      </c>
      <c r="AB747" s="1">
        <v>0</v>
      </c>
      <c r="AC747" s="1">
        <v>0</v>
      </c>
      <c r="AD747" s="1">
        <v>0</v>
      </c>
      <c r="AE747" s="1">
        <v>0</v>
      </c>
      <c r="AF747" s="1">
        <v>0</v>
      </c>
      <c r="AG747" s="1">
        <v>0</v>
      </c>
      <c r="AH747" s="1">
        <v>0</v>
      </c>
      <c r="AI747" s="1">
        <v>0</v>
      </c>
      <c r="AJ747" s="1">
        <v>0</v>
      </c>
      <c r="AK747" s="1">
        <v>0</v>
      </c>
      <c r="AL747" s="1">
        <v>0</v>
      </c>
      <c r="AM747" s="1">
        <v>0</v>
      </c>
      <c r="AN747" s="1">
        <v>0</v>
      </c>
      <c r="AO747" s="1">
        <v>0</v>
      </c>
      <c r="AP747" s="1">
        <v>0</v>
      </c>
      <c r="AQ747" s="1">
        <v>0</v>
      </c>
      <c r="AR747" s="2">
        <v>0</v>
      </c>
      <c r="AS747" s="2">
        <v>0</v>
      </c>
      <c r="AT747" s="2">
        <v>0</v>
      </c>
      <c r="AU747" s="2">
        <v>0</v>
      </c>
      <c r="AV747" s="2">
        <v>0</v>
      </c>
      <c r="AW747" s="2">
        <v>0</v>
      </c>
      <c r="AX747" s="2">
        <v>0</v>
      </c>
      <c r="AY747" s="2">
        <v>0</v>
      </c>
      <c r="AZ747" s="2">
        <v>0</v>
      </c>
      <c r="BA747" s="2">
        <v>0</v>
      </c>
      <c r="BB747" s="2">
        <v>0</v>
      </c>
      <c r="BC747" s="2">
        <v>0</v>
      </c>
      <c r="BD747" s="1">
        <v>328</v>
      </c>
      <c r="BE747" s="1">
        <v>3004</v>
      </c>
      <c r="BF747" s="1">
        <v>4616</v>
      </c>
      <c r="BG747" s="1">
        <v>5317</v>
      </c>
      <c r="BH747" s="1">
        <v>5362</v>
      </c>
      <c r="BI747" s="1">
        <v>5435</v>
      </c>
      <c r="BJ747" s="1">
        <v>1457</v>
      </c>
      <c r="BK747" s="1">
        <v>1265</v>
      </c>
      <c r="BL747" s="1">
        <v>1903</v>
      </c>
      <c r="BM747" s="1">
        <v>3159</v>
      </c>
      <c r="BN747" s="1">
        <v>3050</v>
      </c>
      <c r="BO747" s="1">
        <v>2768</v>
      </c>
      <c r="BP747" s="1">
        <v>328</v>
      </c>
      <c r="BQ747" s="1">
        <v>3004</v>
      </c>
      <c r="BR747" s="1">
        <v>4616</v>
      </c>
      <c r="BS747" s="1">
        <v>5317</v>
      </c>
      <c r="BT747" s="1">
        <v>5362</v>
      </c>
      <c r="BU747" s="1">
        <v>5435</v>
      </c>
      <c r="BV747" s="1">
        <v>1457</v>
      </c>
      <c r="BW747" s="1">
        <v>1265</v>
      </c>
      <c r="BX747" s="1">
        <v>1903</v>
      </c>
      <c r="BY747" s="1">
        <v>3159</v>
      </c>
      <c r="BZ747" s="1">
        <v>3050</v>
      </c>
      <c r="CA747" s="1">
        <v>2768</v>
      </c>
      <c r="CB747" s="1">
        <v>36</v>
      </c>
      <c r="CC747" s="1">
        <v>330</v>
      </c>
      <c r="CD747" s="1">
        <v>507</v>
      </c>
      <c r="CE747" s="1">
        <v>584</v>
      </c>
      <c r="CF747" s="1">
        <v>589</v>
      </c>
      <c r="CG747" s="1">
        <v>597</v>
      </c>
      <c r="CH747" s="1">
        <v>160</v>
      </c>
      <c r="CI747" s="1">
        <v>139</v>
      </c>
      <c r="CJ747" s="1">
        <v>209</v>
      </c>
      <c r="CK747" s="1">
        <v>347</v>
      </c>
      <c r="CL747" s="1">
        <v>335</v>
      </c>
      <c r="CM747" s="1">
        <v>304</v>
      </c>
      <c r="CN747" s="1">
        <v>0</v>
      </c>
      <c r="CO747" s="1">
        <v>0</v>
      </c>
      <c r="CP747" s="1">
        <v>37664</v>
      </c>
      <c r="CQ747" s="1">
        <v>37664</v>
      </c>
      <c r="CR747" s="1">
        <v>4137</v>
      </c>
      <c r="CS747">
        <v>2018</v>
      </c>
      <c r="CT747">
        <v>9104.1817742325366</v>
      </c>
      <c r="CV747">
        <v>0</v>
      </c>
      <c r="CW747">
        <v>0</v>
      </c>
    </row>
    <row r="748" spans="1:101">
      <c r="A748" s="100">
        <v>59543</v>
      </c>
      <c r="B748" t="s">
        <v>108</v>
      </c>
      <c r="C748" t="s">
        <v>109</v>
      </c>
      <c r="D748" t="s">
        <v>989</v>
      </c>
      <c r="E748" t="s">
        <v>990</v>
      </c>
      <c r="F748">
        <v>59286</v>
      </c>
      <c r="G748" s="103" t="s">
        <v>112</v>
      </c>
      <c r="H748" t="s">
        <v>113</v>
      </c>
      <c r="I748" t="s">
        <v>114</v>
      </c>
      <c r="J748" t="s">
        <v>8</v>
      </c>
      <c r="K748">
        <v>92</v>
      </c>
      <c r="L748">
        <v>4</v>
      </c>
      <c r="M748" t="s">
        <v>539</v>
      </c>
      <c r="N748" t="s">
        <v>456</v>
      </c>
      <c r="O748" t="s">
        <v>457</v>
      </c>
      <c r="P748" t="s">
        <v>457</v>
      </c>
      <c r="Q748" t="s">
        <v>118</v>
      </c>
      <c r="R748" t="s">
        <v>142</v>
      </c>
      <c r="S748" t="s">
        <v>8</v>
      </c>
      <c r="T748" s="1">
        <v>0</v>
      </c>
      <c r="U748" s="1">
        <v>0</v>
      </c>
      <c r="V748" s="1">
        <v>0</v>
      </c>
      <c r="W748" s="1">
        <v>0</v>
      </c>
      <c r="X748" s="1">
        <v>0</v>
      </c>
      <c r="Y748" s="1">
        <v>0</v>
      </c>
      <c r="Z748" s="1">
        <v>0</v>
      </c>
      <c r="AA748" s="1">
        <v>0</v>
      </c>
      <c r="AB748" s="1">
        <v>0</v>
      </c>
      <c r="AC748" s="1">
        <v>0</v>
      </c>
      <c r="AD748" s="1">
        <v>0</v>
      </c>
      <c r="AE748" s="1">
        <v>0</v>
      </c>
      <c r="AF748" s="1">
        <v>0</v>
      </c>
      <c r="AG748" s="1">
        <v>0</v>
      </c>
      <c r="AH748" s="1">
        <v>0</v>
      </c>
      <c r="AI748" s="1">
        <v>0</v>
      </c>
      <c r="AJ748" s="1">
        <v>0</v>
      </c>
      <c r="AK748" s="1">
        <v>0</v>
      </c>
      <c r="AL748" s="1">
        <v>0</v>
      </c>
      <c r="AM748" s="1">
        <v>0</v>
      </c>
      <c r="AN748" s="1">
        <v>0</v>
      </c>
      <c r="AO748" s="1">
        <v>0</v>
      </c>
      <c r="AP748" s="1">
        <v>0</v>
      </c>
      <c r="AQ748" s="1">
        <v>0</v>
      </c>
      <c r="AR748" s="2">
        <v>0</v>
      </c>
      <c r="AS748" s="2">
        <v>0</v>
      </c>
      <c r="AT748" s="2">
        <v>0</v>
      </c>
      <c r="AU748" s="2">
        <v>0</v>
      </c>
      <c r="AV748" s="2">
        <v>0</v>
      </c>
      <c r="AW748" s="2">
        <v>0</v>
      </c>
      <c r="AX748" s="2">
        <v>0</v>
      </c>
      <c r="AY748" s="2">
        <v>0</v>
      </c>
      <c r="AZ748" s="2">
        <v>0</v>
      </c>
      <c r="BA748" s="2">
        <v>0</v>
      </c>
      <c r="BB748" s="2">
        <v>0</v>
      </c>
      <c r="BC748" s="2">
        <v>0</v>
      </c>
      <c r="BD748" s="1">
        <v>789</v>
      </c>
      <c r="BE748" s="1">
        <v>864</v>
      </c>
      <c r="BF748" s="1">
        <v>1392</v>
      </c>
      <c r="BG748" s="1">
        <v>1554</v>
      </c>
      <c r="BH748" s="1">
        <v>1959</v>
      </c>
      <c r="BI748" s="1">
        <v>1910</v>
      </c>
      <c r="BJ748" s="1">
        <v>2244</v>
      </c>
      <c r="BK748" s="1">
        <v>1814</v>
      </c>
      <c r="BL748" s="1">
        <v>1122</v>
      </c>
      <c r="BM748" s="1">
        <v>1076</v>
      </c>
      <c r="BN748" s="1">
        <v>643</v>
      </c>
      <c r="BO748" s="1">
        <v>892</v>
      </c>
      <c r="BP748" s="1">
        <v>789</v>
      </c>
      <c r="BQ748" s="1">
        <v>864</v>
      </c>
      <c r="BR748" s="1">
        <v>1392</v>
      </c>
      <c r="BS748" s="1">
        <v>1554</v>
      </c>
      <c r="BT748" s="1">
        <v>1959</v>
      </c>
      <c r="BU748" s="1">
        <v>1910</v>
      </c>
      <c r="BV748" s="1">
        <v>2244</v>
      </c>
      <c r="BW748" s="1">
        <v>1814</v>
      </c>
      <c r="BX748" s="1">
        <v>1122</v>
      </c>
      <c r="BY748" s="1">
        <v>1076</v>
      </c>
      <c r="BZ748" s="1">
        <v>643</v>
      </c>
      <c r="CA748" s="1">
        <v>892</v>
      </c>
      <c r="CB748" s="1">
        <v>86.700999999999993</v>
      </c>
      <c r="CC748" s="1">
        <v>94.918000000000006</v>
      </c>
      <c r="CD748" s="1">
        <v>152.94200000000001</v>
      </c>
      <c r="CE748" s="1">
        <v>170.71799999999999</v>
      </c>
      <c r="CF748" s="1">
        <v>215.15799999999999</v>
      </c>
      <c r="CG748" s="1">
        <v>209.792</v>
      </c>
      <c r="CH748" s="1">
        <v>246.518</v>
      </c>
      <c r="CI748" s="1">
        <v>199.227</v>
      </c>
      <c r="CJ748" s="1">
        <v>123.259</v>
      </c>
      <c r="CK748" s="1">
        <v>118.22799999999999</v>
      </c>
      <c r="CL748" s="1">
        <v>70.602000000000004</v>
      </c>
      <c r="CM748" s="1">
        <v>97.936999999999998</v>
      </c>
      <c r="CN748" s="1">
        <v>0</v>
      </c>
      <c r="CO748" s="1">
        <v>0</v>
      </c>
      <c r="CP748" s="1">
        <v>16259</v>
      </c>
      <c r="CQ748" s="1">
        <v>16259</v>
      </c>
      <c r="CR748" s="1">
        <v>1786</v>
      </c>
      <c r="CS748">
        <v>2018</v>
      </c>
      <c r="CT748">
        <v>9103.5834266517359</v>
      </c>
      <c r="CV748">
        <v>0</v>
      </c>
      <c r="CW748">
        <v>0</v>
      </c>
    </row>
    <row r="749" spans="1:101">
      <c r="A749" s="100">
        <v>59573</v>
      </c>
      <c r="B749" t="s">
        <v>108</v>
      </c>
      <c r="C749" t="s">
        <v>109</v>
      </c>
      <c r="D749" t="s">
        <v>991</v>
      </c>
      <c r="E749" t="s">
        <v>916</v>
      </c>
      <c r="F749">
        <v>58894</v>
      </c>
      <c r="G749" s="103" t="s">
        <v>112</v>
      </c>
      <c r="H749" t="s">
        <v>113</v>
      </c>
      <c r="I749" t="s">
        <v>114</v>
      </c>
      <c r="J749" t="s">
        <v>8</v>
      </c>
      <c r="K749">
        <v>22</v>
      </c>
      <c r="L749">
        <v>2</v>
      </c>
      <c r="M749" t="s">
        <v>115</v>
      </c>
      <c r="N749" t="s">
        <v>456</v>
      </c>
      <c r="O749" t="s">
        <v>457</v>
      </c>
      <c r="P749" t="s">
        <v>457</v>
      </c>
      <c r="Q749" t="s">
        <v>118</v>
      </c>
      <c r="R749" t="s">
        <v>142</v>
      </c>
      <c r="S749" t="s">
        <v>8</v>
      </c>
      <c r="T749" s="1">
        <v>0</v>
      </c>
      <c r="U749" s="1">
        <v>0</v>
      </c>
      <c r="V749" s="1">
        <v>0</v>
      </c>
      <c r="W749" s="1">
        <v>0</v>
      </c>
      <c r="X749" s="1">
        <v>0</v>
      </c>
      <c r="Y749" s="1">
        <v>0</v>
      </c>
      <c r="Z749" s="1">
        <v>0</v>
      </c>
      <c r="AA749" s="1">
        <v>0</v>
      </c>
      <c r="AB749" s="1">
        <v>0</v>
      </c>
      <c r="AC749" s="1">
        <v>0</v>
      </c>
      <c r="AD749" s="1">
        <v>0</v>
      </c>
      <c r="AE749" s="1">
        <v>0</v>
      </c>
      <c r="AF749" s="1">
        <v>0</v>
      </c>
      <c r="AG749" s="1">
        <v>0</v>
      </c>
      <c r="AH749" s="1">
        <v>0</v>
      </c>
      <c r="AI749" s="1">
        <v>0</v>
      </c>
      <c r="AJ749" s="1">
        <v>0</v>
      </c>
      <c r="AK749" s="1">
        <v>0</v>
      </c>
      <c r="AL749" s="1">
        <v>0</v>
      </c>
      <c r="AM749" s="1">
        <v>0</v>
      </c>
      <c r="AN749" s="1">
        <v>0</v>
      </c>
      <c r="AO749" s="1">
        <v>0</v>
      </c>
      <c r="AP749" s="1">
        <v>0</v>
      </c>
      <c r="AQ749" s="1">
        <v>0</v>
      </c>
      <c r="AR749" s="2">
        <v>0</v>
      </c>
      <c r="AS749" s="2">
        <v>0</v>
      </c>
      <c r="AT749" s="2">
        <v>0</v>
      </c>
      <c r="AU749" s="2">
        <v>0</v>
      </c>
      <c r="AV749" s="2">
        <v>0</v>
      </c>
      <c r="AW749" s="2">
        <v>0</v>
      </c>
      <c r="AX749" s="2">
        <v>0</v>
      </c>
      <c r="AY749" s="2">
        <v>0</v>
      </c>
      <c r="AZ749" s="2">
        <v>0</v>
      </c>
      <c r="BA749" s="2">
        <v>0</v>
      </c>
      <c r="BB749" s="2">
        <v>0</v>
      </c>
      <c r="BC749" s="2">
        <v>0</v>
      </c>
      <c r="BD749" s="1">
        <v>495</v>
      </c>
      <c r="BE749" s="1">
        <v>542</v>
      </c>
      <c r="BF749" s="1">
        <v>874</v>
      </c>
      <c r="BG749" s="1">
        <v>976</v>
      </c>
      <c r="BH749" s="1">
        <v>1229</v>
      </c>
      <c r="BI749" s="1">
        <v>1199</v>
      </c>
      <c r="BJ749" s="1">
        <v>1409</v>
      </c>
      <c r="BK749" s="1">
        <v>1138</v>
      </c>
      <c r="BL749" s="1">
        <v>704</v>
      </c>
      <c r="BM749" s="1">
        <v>676</v>
      </c>
      <c r="BN749" s="1">
        <v>403</v>
      </c>
      <c r="BO749" s="1">
        <v>560</v>
      </c>
      <c r="BP749" s="1">
        <v>495</v>
      </c>
      <c r="BQ749" s="1">
        <v>542</v>
      </c>
      <c r="BR749" s="1">
        <v>874</v>
      </c>
      <c r="BS749" s="1">
        <v>976</v>
      </c>
      <c r="BT749" s="1">
        <v>1229</v>
      </c>
      <c r="BU749" s="1">
        <v>1199</v>
      </c>
      <c r="BV749" s="1">
        <v>1409</v>
      </c>
      <c r="BW749" s="1">
        <v>1138</v>
      </c>
      <c r="BX749" s="1">
        <v>704</v>
      </c>
      <c r="BY749" s="1">
        <v>676</v>
      </c>
      <c r="BZ749" s="1">
        <v>403</v>
      </c>
      <c r="CA749" s="1">
        <v>560</v>
      </c>
      <c r="CB749" s="1">
        <v>54.417999999999999</v>
      </c>
      <c r="CC749" s="1">
        <v>59.576000000000001</v>
      </c>
      <c r="CD749" s="1">
        <v>95.995000000000005</v>
      </c>
      <c r="CE749" s="1">
        <v>107.15300000000001</v>
      </c>
      <c r="CF749" s="1">
        <v>135.04599999999999</v>
      </c>
      <c r="CG749" s="1">
        <v>131.678</v>
      </c>
      <c r="CH749" s="1">
        <v>154.72999999999999</v>
      </c>
      <c r="CI749" s="1">
        <v>125.047</v>
      </c>
      <c r="CJ749" s="1">
        <v>77.364999999999995</v>
      </c>
      <c r="CK749" s="1">
        <v>74.206999999999994</v>
      </c>
      <c r="CL749" s="1">
        <v>44.314</v>
      </c>
      <c r="CM749" s="1">
        <v>61.470999999999997</v>
      </c>
      <c r="CN749" s="1">
        <v>0</v>
      </c>
      <c r="CO749" s="1">
        <v>0</v>
      </c>
      <c r="CP749" s="1">
        <v>10205</v>
      </c>
      <c r="CQ749" s="1">
        <v>10205</v>
      </c>
      <c r="CR749" s="1">
        <v>1121</v>
      </c>
      <c r="CS749">
        <v>2018</v>
      </c>
      <c r="CT749">
        <v>9103.4790365744866</v>
      </c>
      <c r="CV749">
        <v>0</v>
      </c>
      <c r="CW749">
        <v>0</v>
      </c>
    </row>
    <row r="750" spans="1:101">
      <c r="A750" s="100">
        <v>59622</v>
      </c>
      <c r="B750" t="s">
        <v>108</v>
      </c>
      <c r="C750" t="s">
        <v>109</v>
      </c>
      <c r="D750" t="s">
        <v>992</v>
      </c>
      <c r="E750" t="s">
        <v>762</v>
      </c>
      <c r="F750">
        <v>57365</v>
      </c>
      <c r="G750" s="103" t="s">
        <v>112</v>
      </c>
      <c r="H750" t="s">
        <v>113</v>
      </c>
      <c r="I750" t="s">
        <v>114</v>
      </c>
      <c r="J750" t="s">
        <v>8</v>
      </c>
      <c r="K750">
        <v>22</v>
      </c>
      <c r="L750">
        <v>2</v>
      </c>
      <c r="M750" t="s">
        <v>115</v>
      </c>
      <c r="N750" t="s">
        <v>439</v>
      </c>
      <c r="O750" t="s">
        <v>440</v>
      </c>
      <c r="P750" t="s">
        <v>440</v>
      </c>
      <c r="Q750" t="s">
        <v>118</v>
      </c>
      <c r="R750" t="s">
        <v>142</v>
      </c>
      <c r="S750" t="s">
        <v>8</v>
      </c>
      <c r="T750" s="1">
        <v>0</v>
      </c>
      <c r="U750" s="1">
        <v>0</v>
      </c>
      <c r="V750" s="1">
        <v>0</v>
      </c>
      <c r="W750" s="1">
        <v>0</v>
      </c>
      <c r="X750" s="1">
        <v>0</v>
      </c>
      <c r="Y750" s="1">
        <v>0</v>
      </c>
      <c r="Z750" s="1">
        <v>0</v>
      </c>
      <c r="AA750" s="1">
        <v>0</v>
      </c>
      <c r="AB750" s="1">
        <v>0</v>
      </c>
      <c r="AC750" s="1">
        <v>0</v>
      </c>
      <c r="AD750" s="1">
        <v>0</v>
      </c>
      <c r="AE750" s="1">
        <v>0</v>
      </c>
      <c r="AF750" s="1">
        <v>0</v>
      </c>
      <c r="AG750" s="1">
        <v>0</v>
      </c>
      <c r="AH750" s="1">
        <v>0</v>
      </c>
      <c r="AI750" s="1">
        <v>0</v>
      </c>
      <c r="AJ750" s="1">
        <v>0</v>
      </c>
      <c r="AK750" s="1">
        <v>0</v>
      </c>
      <c r="AL750" s="1">
        <v>0</v>
      </c>
      <c r="AM750" s="1">
        <v>0</v>
      </c>
      <c r="AN750" s="1">
        <v>0</v>
      </c>
      <c r="AO750" s="1">
        <v>0</v>
      </c>
      <c r="AP750" s="1">
        <v>0</v>
      </c>
      <c r="AQ750" s="1">
        <v>0</v>
      </c>
      <c r="AR750" s="2">
        <v>0</v>
      </c>
      <c r="AS750" s="2">
        <v>0</v>
      </c>
      <c r="AT750" s="2">
        <v>0</v>
      </c>
      <c r="AU750" s="2">
        <v>0</v>
      </c>
      <c r="AV750" s="2">
        <v>0</v>
      </c>
      <c r="AW750" s="2">
        <v>0</v>
      </c>
      <c r="AX750" s="2">
        <v>0</v>
      </c>
      <c r="AY750" s="2">
        <v>0</v>
      </c>
      <c r="AZ750" s="2">
        <v>0</v>
      </c>
      <c r="BA750" s="2">
        <v>0</v>
      </c>
      <c r="BB750" s="2">
        <v>0</v>
      </c>
      <c r="BC750" s="2">
        <v>0</v>
      </c>
      <c r="BD750" s="1">
        <v>19252</v>
      </c>
      <c r="BE750" s="1">
        <v>13398</v>
      </c>
      <c r="BF750" s="1">
        <v>20612</v>
      </c>
      <c r="BG750" s="1">
        <v>17789</v>
      </c>
      <c r="BH750" s="1">
        <v>10841</v>
      </c>
      <c r="BI750" s="1">
        <v>10416</v>
      </c>
      <c r="BJ750" s="1">
        <v>8702</v>
      </c>
      <c r="BK750" s="1">
        <v>8563</v>
      </c>
      <c r="BL750" s="1">
        <v>8881</v>
      </c>
      <c r="BM750" s="1">
        <v>16255</v>
      </c>
      <c r="BN750" s="1">
        <v>17889</v>
      </c>
      <c r="BO750" s="1">
        <v>12648</v>
      </c>
      <c r="BP750" s="1">
        <v>19252</v>
      </c>
      <c r="BQ750" s="1">
        <v>13398</v>
      </c>
      <c r="BR750" s="1">
        <v>20612</v>
      </c>
      <c r="BS750" s="1">
        <v>17789</v>
      </c>
      <c r="BT750" s="1">
        <v>10841</v>
      </c>
      <c r="BU750" s="1">
        <v>10416</v>
      </c>
      <c r="BV750" s="1">
        <v>8702</v>
      </c>
      <c r="BW750" s="1">
        <v>8563</v>
      </c>
      <c r="BX750" s="1">
        <v>8881</v>
      </c>
      <c r="BY750" s="1">
        <v>16255</v>
      </c>
      <c r="BZ750" s="1">
        <v>17889</v>
      </c>
      <c r="CA750" s="1">
        <v>12648</v>
      </c>
      <c r="CB750" s="1">
        <v>2114.6950000000002</v>
      </c>
      <c r="CC750" s="1">
        <v>1471.7090000000001</v>
      </c>
      <c r="CD750" s="1">
        <v>2264.1120000000001</v>
      </c>
      <c r="CE750" s="1">
        <v>1954.01</v>
      </c>
      <c r="CF750" s="1">
        <v>1190.7929999999999</v>
      </c>
      <c r="CG750" s="1">
        <v>1144.095</v>
      </c>
      <c r="CH750" s="1">
        <v>955.84500000000003</v>
      </c>
      <c r="CI750" s="1">
        <v>940.52200000000005</v>
      </c>
      <c r="CJ750" s="1">
        <v>975.54600000000005</v>
      </c>
      <c r="CK750" s="1">
        <v>1785.46</v>
      </c>
      <c r="CL750" s="1">
        <v>1964.954</v>
      </c>
      <c r="CM750" s="1">
        <v>1389.259</v>
      </c>
      <c r="CN750" s="1">
        <v>0</v>
      </c>
      <c r="CO750" s="1">
        <v>0</v>
      </c>
      <c r="CP750" s="1">
        <v>165246</v>
      </c>
      <c r="CQ750" s="1">
        <v>165246</v>
      </c>
      <c r="CR750" s="1">
        <v>18151</v>
      </c>
      <c r="CS750">
        <v>2018</v>
      </c>
      <c r="CT750">
        <v>9103.9612142581682</v>
      </c>
      <c r="CV750">
        <v>0</v>
      </c>
      <c r="CW750">
        <v>0</v>
      </c>
    </row>
    <row r="751" spans="1:101">
      <c r="A751" s="100">
        <v>59624</v>
      </c>
      <c r="B751" t="s">
        <v>108</v>
      </c>
      <c r="C751" t="s">
        <v>109</v>
      </c>
      <c r="D751" t="s">
        <v>993</v>
      </c>
      <c r="E751" t="s">
        <v>897</v>
      </c>
      <c r="F751">
        <v>58871</v>
      </c>
      <c r="G751" s="103" t="s">
        <v>112</v>
      </c>
      <c r="H751" t="s">
        <v>113</v>
      </c>
      <c r="I751" t="s">
        <v>114</v>
      </c>
      <c r="J751" t="s">
        <v>8</v>
      </c>
      <c r="K751">
        <v>22</v>
      </c>
      <c r="L751">
        <v>2</v>
      </c>
      <c r="M751" t="s">
        <v>115</v>
      </c>
      <c r="N751" t="s">
        <v>456</v>
      </c>
      <c r="O751" t="s">
        <v>457</v>
      </c>
      <c r="P751" t="s">
        <v>457</v>
      </c>
      <c r="Q751" t="s">
        <v>118</v>
      </c>
      <c r="R751" t="s">
        <v>142</v>
      </c>
      <c r="S751" t="s">
        <v>8</v>
      </c>
      <c r="T751" s="1">
        <v>0</v>
      </c>
      <c r="U751" s="1">
        <v>0</v>
      </c>
      <c r="V751" s="1">
        <v>0</v>
      </c>
      <c r="W751" s="1">
        <v>0</v>
      </c>
      <c r="X751" s="1">
        <v>0</v>
      </c>
      <c r="Y751" s="1">
        <v>0</v>
      </c>
      <c r="Z751" s="1">
        <v>0</v>
      </c>
      <c r="AA751" s="1">
        <v>0</v>
      </c>
      <c r="AB751" s="1">
        <v>0</v>
      </c>
      <c r="AC751" s="1">
        <v>0</v>
      </c>
      <c r="AD751" s="1">
        <v>0</v>
      </c>
      <c r="AE751" s="1">
        <v>0</v>
      </c>
      <c r="AF751" s="1">
        <v>0</v>
      </c>
      <c r="AG751" s="1">
        <v>0</v>
      </c>
      <c r="AH751" s="1">
        <v>0</v>
      </c>
      <c r="AI751" s="1">
        <v>0</v>
      </c>
      <c r="AJ751" s="1">
        <v>0</v>
      </c>
      <c r="AK751" s="1">
        <v>0</v>
      </c>
      <c r="AL751" s="1">
        <v>0</v>
      </c>
      <c r="AM751" s="1">
        <v>0</v>
      </c>
      <c r="AN751" s="1">
        <v>0</v>
      </c>
      <c r="AO751" s="1">
        <v>0</v>
      </c>
      <c r="AP751" s="1">
        <v>0</v>
      </c>
      <c r="AQ751" s="1">
        <v>0</v>
      </c>
      <c r="AR751" s="2">
        <v>0</v>
      </c>
      <c r="AS751" s="2">
        <v>0</v>
      </c>
      <c r="AT751" s="2">
        <v>0</v>
      </c>
      <c r="AU751" s="2">
        <v>0</v>
      </c>
      <c r="AV751" s="2">
        <v>0</v>
      </c>
      <c r="AW751" s="2">
        <v>0</v>
      </c>
      <c r="AX751" s="2">
        <v>0</v>
      </c>
      <c r="AY751" s="2">
        <v>0</v>
      </c>
      <c r="AZ751" s="2">
        <v>0</v>
      </c>
      <c r="BA751" s="2">
        <v>0</v>
      </c>
      <c r="BB751" s="2">
        <v>0</v>
      </c>
      <c r="BC751" s="2">
        <v>0</v>
      </c>
      <c r="BD751" s="1">
        <v>1014</v>
      </c>
      <c r="BE751" s="1">
        <v>1110</v>
      </c>
      <c r="BF751" s="1">
        <v>1788</v>
      </c>
      <c r="BG751" s="1">
        <v>1996</v>
      </c>
      <c r="BH751" s="1">
        <v>2516</v>
      </c>
      <c r="BI751" s="1">
        <v>2453</v>
      </c>
      <c r="BJ751" s="1">
        <v>2883</v>
      </c>
      <c r="BK751" s="1">
        <v>2330</v>
      </c>
      <c r="BL751" s="1">
        <v>1441</v>
      </c>
      <c r="BM751" s="1">
        <v>1382</v>
      </c>
      <c r="BN751" s="1">
        <v>826</v>
      </c>
      <c r="BO751" s="1">
        <v>1145</v>
      </c>
      <c r="BP751" s="1">
        <v>1014</v>
      </c>
      <c r="BQ751" s="1">
        <v>1110</v>
      </c>
      <c r="BR751" s="1">
        <v>1788</v>
      </c>
      <c r="BS751" s="1">
        <v>1996</v>
      </c>
      <c r="BT751" s="1">
        <v>2516</v>
      </c>
      <c r="BU751" s="1">
        <v>2453</v>
      </c>
      <c r="BV751" s="1">
        <v>2883</v>
      </c>
      <c r="BW751" s="1">
        <v>2330</v>
      </c>
      <c r="BX751" s="1">
        <v>1441</v>
      </c>
      <c r="BY751" s="1">
        <v>1382</v>
      </c>
      <c r="BZ751" s="1">
        <v>826</v>
      </c>
      <c r="CA751" s="1">
        <v>1145</v>
      </c>
      <c r="CB751" s="1">
        <v>111.36199999999999</v>
      </c>
      <c r="CC751" s="1">
        <v>121.916</v>
      </c>
      <c r="CD751" s="1">
        <v>196.44399999999999</v>
      </c>
      <c r="CE751" s="1">
        <v>219.27600000000001</v>
      </c>
      <c r="CF751" s="1">
        <v>276.35700000000003</v>
      </c>
      <c r="CG751" s="1">
        <v>269.464</v>
      </c>
      <c r="CH751" s="1">
        <v>316.637</v>
      </c>
      <c r="CI751" s="1">
        <v>255.89400000000001</v>
      </c>
      <c r="CJ751" s="1">
        <v>158.31800000000001</v>
      </c>
      <c r="CK751" s="1">
        <v>151.85599999999999</v>
      </c>
      <c r="CL751" s="1">
        <v>90.683000000000007</v>
      </c>
      <c r="CM751" s="1">
        <v>125.79300000000001</v>
      </c>
      <c r="CN751" s="1">
        <v>0</v>
      </c>
      <c r="CO751" s="1">
        <v>0</v>
      </c>
      <c r="CP751" s="1">
        <v>20884</v>
      </c>
      <c r="CQ751" s="1">
        <v>20884</v>
      </c>
      <c r="CR751" s="1">
        <v>2294</v>
      </c>
      <c r="CS751">
        <v>2018</v>
      </c>
      <c r="CT751">
        <v>9103.7489102005238</v>
      </c>
      <c r="CV751">
        <v>0</v>
      </c>
      <c r="CW751">
        <v>0</v>
      </c>
    </row>
    <row r="752" spans="1:101">
      <c r="A752" s="100">
        <v>59625</v>
      </c>
      <c r="B752" t="s">
        <v>108</v>
      </c>
      <c r="C752" t="s">
        <v>109</v>
      </c>
      <c r="D752" t="s">
        <v>994</v>
      </c>
      <c r="E752" t="s">
        <v>897</v>
      </c>
      <c r="F752">
        <v>58871</v>
      </c>
      <c r="G752" s="103" t="s">
        <v>112</v>
      </c>
      <c r="H752" t="s">
        <v>113</v>
      </c>
      <c r="I752" t="s">
        <v>114</v>
      </c>
      <c r="J752" t="s">
        <v>8</v>
      </c>
      <c r="K752">
        <v>22</v>
      </c>
      <c r="L752">
        <v>2</v>
      </c>
      <c r="M752" t="s">
        <v>115</v>
      </c>
      <c r="N752" t="s">
        <v>456</v>
      </c>
      <c r="O752" t="s">
        <v>457</v>
      </c>
      <c r="P752" t="s">
        <v>457</v>
      </c>
      <c r="Q752" t="s">
        <v>118</v>
      </c>
      <c r="R752" t="s">
        <v>142</v>
      </c>
      <c r="S752" t="s">
        <v>8</v>
      </c>
      <c r="T752" s="1">
        <v>0</v>
      </c>
      <c r="U752" s="1">
        <v>0</v>
      </c>
      <c r="V752" s="1">
        <v>0</v>
      </c>
      <c r="W752" s="1">
        <v>0</v>
      </c>
      <c r="X752" s="1">
        <v>0</v>
      </c>
      <c r="Y752" s="1">
        <v>0</v>
      </c>
      <c r="Z752" s="1">
        <v>0</v>
      </c>
      <c r="AA752" s="1">
        <v>0</v>
      </c>
      <c r="AB752" s="1">
        <v>0</v>
      </c>
      <c r="AC752" s="1">
        <v>0</v>
      </c>
      <c r="AD752" s="1">
        <v>0</v>
      </c>
      <c r="AE752" s="1">
        <v>0</v>
      </c>
      <c r="AF752" s="1">
        <v>0</v>
      </c>
      <c r="AG752" s="1">
        <v>0</v>
      </c>
      <c r="AH752" s="1">
        <v>0</v>
      </c>
      <c r="AI752" s="1">
        <v>0</v>
      </c>
      <c r="AJ752" s="1">
        <v>0</v>
      </c>
      <c r="AK752" s="1">
        <v>0</v>
      </c>
      <c r="AL752" s="1">
        <v>0</v>
      </c>
      <c r="AM752" s="1">
        <v>0</v>
      </c>
      <c r="AN752" s="1">
        <v>0</v>
      </c>
      <c r="AO752" s="1">
        <v>0</v>
      </c>
      <c r="AP752" s="1">
        <v>0</v>
      </c>
      <c r="AQ752" s="1">
        <v>0</v>
      </c>
      <c r="AR752" s="2">
        <v>0</v>
      </c>
      <c r="AS752" s="2">
        <v>0</v>
      </c>
      <c r="AT752" s="2">
        <v>0</v>
      </c>
      <c r="AU752" s="2">
        <v>0</v>
      </c>
      <c r="AV752" s="2">
        <v>0</v>
      </c>
      <c r="AW752" s="2">
        <v>0</v>
      </c>
      <c r="AX752" s="2">
        <v>0</v>
      </c>
      <c r="AY752" s="2">
        <v>0</v>
      </c>
      <c r="AZ752" s="2">
        <v>0</v>
      </c>
      <c r="BA752" s="2">
        <v>0</v>
      </c>
      <c r="BB752" s="2">
        <v>0</v>
      </c>
      <c r="BC752" s="2">
        <v>0</v>
      </c>
      <c r="BD752" s="1">
        <v>1333</v>
      </c>
      <c r="BE752" s="1">
        <v>1460</v>
      </c>
      <c r="BF752" s="1">
        <v>2352</v>
      </c>
      <c r="BG752" s="1">
        <v>2625</v>
      </c>
      <c r="BH752" s="1">
        <v>3309</v>
      </c>
      <c r="BI752" s="1">
        <v>3226</v>
      </c>
      <c r="BJ752" s="1">
        <v>3791</v>
      </c>
      <c r="BK752" s="1">
        <v>3064</v>
      </c>
      <c r="BL752" s="1">
        <v>1896</v>
      </c>
      <c r="BM752" s="1">
        <v>1818</v>
      </c>
      <c r="BN752" s="1">
        <v>1086</v>
      </c>
      <c r="BO752" s="1">
        <v>1506</v>
      </c>
      <c r="BP752" s="1">
        <v>1333</v>
      </c>
      <c r="BQ752" s="1">
        <v>1460</v>
      </c>
      <c r="BR752" s="1">
        <v>2352</v>
      </c>
      <c r="BS752" s="1">
        <v>2625</v>
      </c>
      <c r="BT752" s="1">
        <v>3309</v>
      </c>
      <c r="BU752" s="1">
        <v>3226</v>
      </c>
      <c r="BV752" s="1">
        <v>3791</v>
      </c>
      <c r="BW752" s="1">
        <v>3064</v>
      </c>
      <c r="BX752" s="1">
        <v>1896</v>
      </c>
      <c r="BY752" s="1">
        <v>1818</v>
      </c>
      <c r="BZ752" s="1">
        <v>1086</v>
      </c>
      <c r="CA752" s="1">
        <v>1506</v>
      </c>
      <c r="CB752" s="1">
        <v>146.46</v>
      </c>
      <c r="CC752" s="1">
        <v>160.34</v>
      </c>
      <c r="CD752" s="1">
        <v>258.35700000000003</v>
      </c>
      <c r="CE752" s="1">
        <v>288.38600000000002</v>
      </c>
      <c r="CF752" s="1">
        <v>363.45600000000002</v>
      </c>
      <c r="CG752" s="1">
        <v>354.39100000000002</v>
      </c>
      <c r="CH752" s="1">
        <v>416.43099999999998</v>
      </c>
      <c r="CI752" s="1">
        <v>336.54399999999998</v>
      </c>
      <c r="CJ752" s="1">
        <v>208.215</v>
      </c>
      <c r="CK752" s="1">
        <v>199.71700000000001</v>
      </c>
      <c r="CL752" s="1">
        <v>119.264</v>
      </c>
      <c r="CM752" s="1">
        <v>165.43899999999999</v>
      </c>
      <c r="CN752" s="1">
        <v>0</v>
      </c>
      <c r="CO752" s="1">
        <v>0</v>
      </c>
      <c r="CP752" s="1">
        <v>27466</v>
      </c>
      <c r="CQ752" s="1">
        <v>27466</v>
      </c>
      <c r="CR752" s="1">
        <v>3017</v>
      </c>
      <c r="CS752">
        <v>2018</v>
      </c>
      <c r="CT752">
        <v>9103.7454424925418</v>
      </c>
      <c r="CV752">
        <v>0</v>
      </c>
      <c r="CW752">
        <v>0</v>
      </c>
    </row>
    <row r="753" spans="1:101">
      <c r="A753" s="100">
        <v>59626</v>
      </c>
      <c r="B753" t="s">
        <v>108</v>
      </c>
      <c r="C753" t="s">
        <v>109</v>
      </c>
      <c r="D753" t="s">
        <v>995</v>
      </c>
      <c r="E753" t="s">
        <v>897</v>
      </c>
      <c r="F753">
        <v>58871</v>
      </c>
      <c r="G753" s="103" t="s">
        <v>112</v>
      </c>
      <c r="H753" t="s">
        <v>113</v>
      </c>
      <c r="I753" t="s">
        <v>114</v>
      </c>
      <c r="J753" t="s">
        <v>8</v>
      </c>
      <c r="K753">
        <v>22</v>
      </c>
      <c r="L753">
        <v>2</v>
      </c>
      <c r="M753" t="s">
        <v>115</v>
      </c>
      <c r="N753" t="s">
        <v>456</v>
      </c>
      <c r="O753" t="s">
        <v>457</v>
      </c>
      <c r="P753" t="s">
        <v>457</v>
      </c>
      <c r="Q753" t="s">
        <v>118</v>
      </c>
      <c r="R753" t="s">
        <v>142</v>
      </c>
      <c r="S753" t="s">
        <v>8</v>
      </c>
      <c r="T753" s="1">
        <v>0</v>
      </c>
      <c r="U753" s="1">
        <v>0</v>
      </c>
      <c r="V753" s="1">
        <v>0</v>
      </c>
      <c r="W753" s="1">
        <v>0</v>
      </c>
      <c r="X753" s="1">
        <v>0</v>
      </c>
      <c r="Y753" s="1">
        <v>0</v>
      </c>
      <c r="Z753" s="1">
        <v>0</v>
      </c>
      <c r="AA753" s="1">
        <v>0</v>
      </c>
      <c r="AB753" s="1">
        <v>0</v>
      </c>
      <c r="AC753" s="1">
        <v>0</v>
      </c>
      <c r="AD753" s="1">
        <v>0</v>
      </c>
      <c r="AE753" s="1">
        <v>0</v>
      </c>
      <c r="AF753" s="1">
        <v>0</v>
      </c>
      <c r="AG753" s="1">
        <v>0</v>
      </c>
      <c r="AH753" s="1">
        <v>0</v>
      </c>
      <c r="AI753" s="1">
        <v>0</v>
      </c>
      <c r="AJ753" s="1">
        <v>0</v>
      </c>
      <c r="AK753" s="1">
        <v>0</v>
      </c>
      <c r="AL753" s="1">
        <v>0</v>
      </c>
      <c r="AM753" s="1">
        <v>0</v>
      </c>
      <c r="AN753" s="1">
        <v>0</v>
      </c>
      <c r="AO753" s="1">
        <v>0</v>
      </c>
      <c r="AP753" s="1">
        <v>0</v>
      </c>
      <c r="AQ753" s="1">
        <v>0</v>
      </c>
      <c r="AR753" s="2">
        <v>0</v>
      </c>
      <c r="AS753" s="2">
        <v>0</v>
      </c>
      <c r="AT753" s="2">
        <v>0</v>
      </c>
      <c r="AU753" s="2">
        <v>0</v>
      </c>
      <c r="AV753" s="2">
        <v>0</v>
      </c>
      <c r="AW753" s="2">
        <v>0</v>
      </c>
      <c r="AX753" s="2">
        <v>0</v>
      </c>
      <c r="AY753" s="2">
        <v>0</v>
      </c>
      <c r="AZ753" s="2">
        <v>0</v>
      </c>
      <c r="BA753" s="2">
        <v>0</v>
      </c>
      <c r="BB753" s="2">
        <v>0</v>
      </c>
      <c r="BC753" s="2">
        <v>0</v>
      </c>
      <c r="BD753" s="1">
        <v>1055</v>
      </c>
      <c r="BE753" s="1">
        <v>1155</v>
      </c>
      <c r="BF753" s="1">
        <v>1861</v>
      </c>
      <c r="BG753" s="1">
        <v>2077</v>
      </c>
      <c r="BH753" s="1">
        <v>2618</v>
      </c>
      <c r="BI753" s="1">
        <v>2553</v>
      </c>
      <c r="BJ753" s="1">
        <v>3000</v>
      </c>
      <c r="BK753" s="1">
        <v>2424</v>
      </c>
      <c r="BL753" s="1">
        <v>1500</v>
      </c>
      <c r="BM753" s="1">
        <v>1439</v>
      </c>
      <c r="BN753" s="1">
        <v>859</v>
      </c>
      <c r="BO753" s="1">
        <v>1192</v>
      </c>
      <c r="BP753" s="1">
        <v>1055</v>
      </c>
      <c r="BQ753" s="1">
        <v>1155</v>
      </c>
      <c r="BR753" s="1">
        <v>1861</v>
      </c>
      <c r="BS753" s="1">
        <v>2077</v>
      </c>
      <c r="BT753" s="1">
        <v>2618</v>
      </c>
      <c r="BU753" s="1">
        <v>2553</v>
      </c>
      <c r="BV753" s="1">
        <v>3000</v>
      </c>
      <c r="BW753" s="1">
        <v>2424</v>
      </c>
      <c r="BX753" s="1">
        <v>1500</v>
      </c>
      <c r="BY753" s="1">
        <v>1439</v>
      </c>
      <c r="BZ753" s="1">
        <v>859</v>
      </c>
      <c r="CA753" s="1">
        <v>1192</v>
      </c>
      <c r="CB753" s="1">
        <v>115.876</v>
      </c>
      <c r="CC753" s="1">
        <v>126.858</v>
      </c>
      <c r="CD753" s="1">
        <v>204.40799999999999</v>
      </c>
      <c r="CE753" s="1">
        <v>228.166</v>
      </c>
      <c r="CF753" s="1">
        <v>287.56099999999998</v>
      </c>
      <c r="CG753" s="1">
        <v>280.38799999999998</v>
      </c>
      <c r="CH753" s="1">
        <v>329.47300000000001</v>
      </c>
      <c r="CI753" s="1">
        <v>266.26799999999997</v>
      </c>
      <c r="CJ753" s="1">
        <v>164.73699999999999</v>
      </c>
      <c r="CK753" s="1">
        <v>158.01300000000001</v>
      </c>
      <c r="CL753" s="1">
        <v>94.358999999999995</v>
      </c>
      <c r="CM753" s="1">
        <v>130.893</v>
      </c>
      <c r="CN753" s="1">
        <v>0</v>
      </c>
      <c r="CO753" s="1">
        <v>0</v>
      </c>
      <c r="CP753" s="1">
        <v>21733</v>
      </c>
      <c r="CQ753" s="1">
        <v>21733</v>
      </c>
      <c r="CR753" s="1">
        <v>2387</v>
      </c>
      <c r="CS753">
        <v>2018</v>
      </c>
      <c r="CT753">
        <v>9104.733975701718</v>
      </c>
      <c r="CV753">
        <v>0</v>
      </c>
      <c r="CW753">
        <v>0</v>
      </c>
    </row>
    <row r="754" spans="1:101">
      <c r="A754" s="100">
        <v>59636</v>
      </c>
      <c r="B754" t="s">
        <v>108</v>
      </c>
      <c r="C754" t="s">
        <v>109</v>
      </c>
      <c r="D754" t="s">
        <v>996</v>
      </c>
      <c r="E754" t="s">
        <v>997</v>
      </c>
      <c r="F754">
        <v>59388</v>
      </c>
      <c r="G754" s="103" t="s">
        <v>112</v>
      </c>
      <c r="H754" t="s">
        <v>113</v>
      </c>
      <c r="I754" t="s">
        <v>114</v>
      </c>
      <c r="J754" t="s">
        <v>8</v>
      </c>
      <c r="K754">
        <v>22</v>
      </c>
      <c r="L754">
        <v>2</v>
      </c>
      <c r="M754" t="s">
        <v>115</v>
      </c>
      <c r="N754" t="s">
        <v>456</v>
      </c>
      <c r="O754" t="s">
        <v>457</v>
      </c>
      <c r="P754" t="s">
        <v>457</v>
      </c>
      <c r="Q754" t="s">
        <v>118</v>
      </c>
      <c r="R754" t="s">
        <v>142</v>
      </c>
      <c r="S754" t="s">
        <v>8</v>
      </c>
      <c r="T754" s="1">
        <v>0</v>
      </c>
      <c r="U754" s="1">
        <v>0</v>
      </c>
      <c r="V754" s="1">
        <v>0</v>
      </c>
      <c r="W754" s="1">
        <v>0</v>
      </c>
      <c r="X754" s="1">
        <v>0</v>
      </c>
      <c r="Y754" s="1">
        <v>0</v>
      </c>
      <c r="Z754" s="1">
        <v>0</v>
      </c>
      <c r="AA754" s="1">
        <v>0</v>
      </c>
      <c r="AB754" s="1">
        <v>0</v>
      </c>
      <c r="AC754" s="1">
        <v>0</v>
      </c>
      <c r="AD754" s="1">
        <v>0</v>
      </c>
      <c r="AE754" s="1">
        <v>0</v>
      </c>
      <c r="AF754" s="1">
        <v>0</v>
      </c>
      <c r="AG754" s="1">
        <v>0</v>
      </c>
      <c r="AH754" s="1">
        <v>0</v>
      </c>
      <c r="AI754" s="1">
        <v>0</v>
      </c>
      <c r="AJ754" s="1">
        <v>0</v>
      </c>
      <c r="AK754" s="1">
        <v>0</v>
      </c>
      <c r="AL754" s="1">
        <v>0</v>
      </c>
      <c r="AM754" s="1">
        <v>0</v>
      </c>
      <c r="AN754" s="1">
        <v>0</v>
      </c>
      <c r="AO754" s="1">
        <v>0</v>
      </c>
      <c r="AP754" s="1">
        <v>0</v>
      </c>
      <c r="AQ754" s="1">
        <v>0</v>
      </c>
      <c r="AR754" s="2">
        <v>0</v>
      </c>
      <c r="AS754" s="2">
        <v>0</v>
      </c>
      <c r="AT754" s="2">
        <v>0</v>
      </c>
      <c r="AU754" s="2">
        <v>0</v>
      </c>
      <c r="AV754" s="2">
        <v>0</v>
      </c>
      <c r="AW754" s="2">
        <v>0</v>
      </c>
      <c r="AX754" s="2">
        <v>0</v>
      </c>
      <c r="AY754" s="2">
        <v>0</v>
      </c>
      <c r="AZ754" s="2">
        <v>0</v>
      </c>
      <c r="BA754" s="2">
        <v>0</v>
      </c>
      <c r="BB754" s="2">
        <v>0</v>
      </c>
      <c r="BC754" s="2">
        <v>0</v>
      </c>
      <c r="BD754" s="1">
        <v>1225</v>
      </c>
      <c r="BE754" s="1">
        <v>1341</v>
      </c>
      <c r="BF754" s="1">
        <v>2160</v>
      </c>
      <c r="BG754" s="1">
        <v>2411</v>
      </c>
      <c r="BH754" s="1">
        <v>3039</v>
      </c>
      <c r="BI754" s="1">
        <v>2963</v>
      </c>
      <c r="BJ754" s="1">
        <v>3482</v>
      </c>
      <c r="BK754" s="1">
        <v>2814</v>
      </c>
      <c r="BL754" s="1">
        <v>1741</v>
      </c>
      <c r="BM754" s="1">
        <v>1670</v>
      </c>
      <c r="BN754" s="1">
        <v>997</v>
      </c>
      <c r="BO754" s="1">
        <v>1383</v>
      </c>
      <c r="BP754" s="1">
        <v>1225</v>
      </c>
      <c r="BQ754" s="1">
        <v>1341</v>
      </c>
      <c r="BR754" s="1">
        <v>2160</v>
      </c>
      <c r="BS754" s="1">
        <v>2411</v>
      </c>
      <c r="BT754" s="1">
        <v>3039</v>
      </c>
      <c r="BU754" s="1">
        <v>2963</v>
      </c>
      <c r="BV754" s="1">
        <v>3482</v>
      </c>
      <c r="BW754" s="1">
        <v>2814</v>
      </c>
      <c r="BX754" s="1">
        <v>1741</v>
      </c>
      <c r="BY754" s="1">
        <v>1670</v>
      </c>
      <c r="BZ754" s="1">
        <v>997</v>
      </c>
      <c r="CA754" s="1">
        <v>1383</v>
      </c>
      <c r="CB754" s="1">
        <v>134.518</v>
      </c>
      <c r="CC754" s="1">
        <v>147.26599999999999</v>
      </c>
      <c r="CD754" s="1">
        <v>237.291</v>
      </c>
      <c r="CE754" s="1">
        <v>264.87099999999998</v>
      </c>
      <c r="CF754" s="1">
        <v>333.82100000000003</v>
      </c>
      <c r="CG754" s="1">
        <v>325.495</v>
      </c>
      <c r="CH754" s="1">
        <v>382.476</v>
      </c>
      <c r="CI754" s="1">
        <v>309.10300000000001</v>
      </c>
      <c r="CJ754" s="1">
        <v>191.238</v>
      </c>
      <c r="CK754" s="1">
        <v>183.43199999999999</v>
      </c>
      <c r="CL754" s="1">
        <v>109.539</v>
      </c>
      <c r="CM754" s="1">
        <v>151.94999999999999</v>
      </c>
      <c r="CN754" s="1">
        <v>0</v>
      </c>
      <c r="CO754" s="1">
        <v>0</v>
      </c>
      <c r="CP754" s="1">
        <v>25226</v>
      </c>
      <c r="CQ754" s="1">
        <v>25226</v>
      </c>
      <c r="CR754" s="1">
        <v>2771</v>
      </c>
      <c r="CS754">
        <v>2018</v>
      </c>
      <c r="CT754">
        <v>9103.5727174305302</v>
      </c>
      <c r="CV754">
        <v>0</v>
      </c>
      <c r="CW754">
        <v>0</v>
      </c>
    </row>
    <row r="755" spans="1:101">
      <c r="A755" s="100">
        <v>59639</v>
      </c>
      <c r="B755" t="s">
        <v>108</v>
      </c>
      <c r="C755" t="s">
        <v>109</v>
      </c>
      <c r="D755" t="s">
        <v>998</v>
      </c>
      <c r="E755" t="s">
        <v>999</v>
      </c>
      <c r="F755">
        <v>59395</v>
      </c>
      <c r="G755" s="103" t="s">
        <v>112</v>
      </c>
      <c r="H755" t="s">
        <v>113</v>
      </c>
      <c r="I755" t="s">
        <v>114</v>
      </c>
      <c r="J755" t="s">
        <v>8</v>
      </c>
      <c r="K755">
        <v>335</v>
      </c>
      <c r="L755">
        <v>6</v>
      </c>
      <c r="M755" t="s">
        <v>502</v>
      </c>
      <c r="N755" t="s">
        <v>439</v>
      </c>
      <c r="O755" t="s">
        <v>440</v>
      </c>
      <c r="P755" t="s">
        <v>440</v>
      </c>
      <c r="Q755" t="s">
        <v>118</v>
      </c>
      <c r="R755" t="s">
        <v>119</v>
      </c>
      <c r="S755" t="s">
        <v>8</v>
      </c>
      <c r="T755" s="1">
        <v>0</v>
      </c>
      <c r="U755" s="1">
        <v>0</v>
      </c>
      <c r="V755" s="1">
        <v>0</v>
      </c>
      <c r="W755" s="1">
        <v>0</v>
      </c>
      <c r="X755" s="1">
        <v>0</v>
      </c>
      <c r="Y755" s="1">
        <v>0</v>
      </c>
      <c r="Z755" s="1">
        <v>0</v>
      </c>
      <c r="AA755" s="1">
        <v>0</v>
      </c>
      <c r="AB755" s="1">
        <v>0</v>
      </c>
      <c r="AC755" s="1">
        <v>0</v>
      </c>
      <c r="AD755" s="1">
        <v>0</v>
      </c>
      <c r="AE755" s="1">
        <v>0</v>
      </c>
      <c r="AF755" s="1">
        <v>0</v>
      </c>
      <c r="AG755" s="1">
        <v>0</v>
      </c>
      <c r="AH755" s="1">
        <v>0</v>
      </c>
      <c r="AI755" s="1">
        <v>0</v>
      </c>
      <c r="AJ755" s="1">
        <v>0</v>
      </c>
      <c r="AK755" s="1">
        <v>0</v>
      </c>
      <c r="AL755" s="1">
        <v>0</v>
      </c>
      <c r="AM755" s="1">
        <v>0</v>
      </c>
      <c r="AN755" s="1">
        <v>0</v>
      </c>
      <c r="AO755" s="1">
        <v>0</v>
      </c>
      <c r="AP755" s="1">
        <v>0</v>
      </c>
      <c r="AQ755" s="1">
        <v>0</v>
      </c>
      <c r="AR755" s="2">
        <v>0</v>
      </c>
      <c r="AS755" s="2">
        <v>0</v>
      </c>
      <c r="AT755" s="2">
        <v>0</v>
      </c>
      <c r="AU755" s="2">
        <v>0</v>
      </c>
      <c r="AV755" s="2">
        <v>0</v>
      </c>
      <c r="AW755" s="2">
        <v>0</v>
      </c>
      <c r="AX755" s="2">
        <v>0</v>
      </c>
      <c r="AY755" s="2">
        <v>0</v>
      </c>
      <c r="AZ755" s="2">
        <v>0</v>
      </c>
      <c r="BA755" s="2">
        <v>0</v>
      </c>
      <c r="BB755" s="2">
        <v>0</v>
      </c>
      <c r="BC755" s="2">
        <v>0</v>
      </c>
      <c r="BD755" s="1">
        <v>1684</v>
      </c>
      <c r="BE755" s="1">
        <v>1966</v>
      </c>
      <c r="BF755" s="1">
        <v>3997</v>
      </c>
      <c r="BG755" s="1">
        <v>3696</v>
      </c>
      <c r="BH755" s="1">
        <v>3314</v>
      </c>
      <c r="BI755" s="1">
        <v>2058</v>
      </c>
      <c r="BJ755" s="1">
        <v>2249</v>
      </c>
      <c r="BK755" s="1">
        <v>1539</v>
      </c>
      <c r="BL755" s="1">
        <v>847</v>
      </c>
      <c r="BM755" s="1">
        <v>2203</v>
      </c>
      <c r="BN755" s="1">
        <v>1092</v>
      </c>
      <c r="BO755" s="1">
        <v>2531</v>
      </c>
      <c r="BP755" s="1">
        <v>1684</v>
      </c>
      <c r="BQ755" s="1">
        <v>1966</v>
      </c>
      <c r="BR755" s="1">
        <v>3997</v>
      </c>
      <c r="BS755" s="1">
        <v>3696</v>
      </c>
      <c r="BT755" s="1">
        <v>3314</v>
      </c>
      <c r="BU755" s="1">
        <v>2058</v>
      </c>
      <c r="BV755" s="1">
        <v>2249</v>
      </c>
      <c r="BW755" s="1">
        <v>1539</v>
      </c>
      <c r="BX755" s="1">
        <v>847</v>
      </c>
      <c r="BY755" s="1">
        <v>2203</v>
      </c>
      <c r="BZ755" s="1">
        <v>1092</v>
      </c>
      <c r="CA755" s="1">
        <v>2531</v>
      </c>
      <c r="CB755" s="1">
        <v>185</v>
      </c>
      <c r="CC755" s="1">
        <v>216</v>
      </c>
      <c r="CD755" s="1">
        <v>439</v>
      </c>
      <c r="CE755" s="1">
        <v>406</v>
      </c>
      <c r="CF755" s="1">
        <v>364</v>
      </c>
      <c r="CG755" s="1">
        <v>226</v>
      </c>
      <c r="CH755" s="1">
        <v>247</v>
      </c>
      <c r="CI755" s="1">
        <v>169</v>
      </c>
      <c r="CJ755" s="1">
        <v>93</v>
      </c>
      <c r="CK755" s="1">
        <v>242</v>
      </c>
      <c r="CL755" s="1">
        <v>120</v>
      </c>
      <c r="CM755" s="1">
        <v>278</v>
      </c>
      <c r="CN755" s="1">
        <v>0</v>
      </c>
      <c r="CO755" s="1">
        <v>0</v>
      </c>
      <c r="CP755" s="1">
        <v>27176</v>
      </c>
      <c r="CQ755" s="1">
        <v>27176</v>
      </c>
      <c r="CR755" s="1">
        <v>2985</v>
      </c>
      <c r="CS755">
        <v>2018</v>
      </c>
      <c r="CT755">
        <v>9104.187604690118</v>
      </c>
      <c r="CV755">
        <v>0</v>
      </c>
      <c r="CW755">
        <v>0</v>
      </c>
    </row>
    <row r="756" spans="1:101">
      <c r="A756" s="100">
        <v>59682</v>
      </c>
      <c r="B756" t="s">
        <v>108</v>
      </c>
      <c r="C756" t="s">
        <v>109</v>
      </c>
      <c r="D756" t="s">
        <v>1000</v>
      </c>
      <c r="E756" t="s">
        <v>1001</v>
      </c>
      <c r="F756">
        <v>59453</v>
      </c>
      <c r="G756" s="103" t="s">
        <v>273</v>
      </c>
      <c r="H756" t="s">
        <v>113</v>
      </c>
      <c r="I756" t="s">
        <v>114</v>
      </c>
      <c r="J756" t="s">
        <v>8</v>
      </c>
      <c r="K756">
        <v>22</v>
      </c>
      <c r="L756">
        <v>2</v>
      </c>
      <c r="M756" t="s">
        <v>115</v>
      </c>
      <c r="N756" t="s">
        <v>456</v>
      </c>
      <c r="O756" t="s">
        <v>457</v>
      </c>
      <c r="P756" t="s">
        <v>457</v>
      </c>
      <c r="Q756" t="s">
        <v>118</v>
      </c>
      <c r="R756" t="s">
        <v>142</v>
      </c>
      <c r="S756" t="s">
        <v>8</v>
      </c>
      <c r="T756" s="1">
        <v>0</v>
      </c>
      <c r="U756" s="1">
        <v>0</v>
      </c>
      <c r="V756" s="1">
        <v>0</v>
      </c>
      <c r="W756" s="1">
        <v>0</v>
      </c>
      <c r="X756" s="1">
        <v>0</v>
      </c>
      <c r="Y756" s="1">
        <v>0</v>
      </c>
      <c r="Z756" s="1">
        <v>0</v>
      </c>
      <c r="AA756" s="1">
        <v>0</v>
      </c>
      <c r="AB756" s="1">
        <v>0</v>
      </c>
      <c r="AC756" s="1">
        <v>0</v>
      </c>
      <c r="AD756" s="1">
        <v>0</v>
      </c>
      <c r="AE756" s="1">
        <v>0</v>
      </c>
      <c r="AF756" s="1">
        <v>0</v>
      </c>
      <c r="AG756" s="1">
        <v>0</v>
      </c>
      <c r="AH756" s="1">
        <v>0</v>
      </c>
      <c r="AI756" s="1">
        <v>0</v>
      </c>
      <c r="AJ756" s="1">
        <v>0</v>
      </c>
      <c r="AK756" s="1">
        <v>0</v>
      </c>
      <c r="AL756" s="1">
        <v>0</v>
      </c>
      <c r="AM756" s="1">
        <v>0</v>
      </c>
      <c r="AN756" s="1">
        <v>0</v>
      </c>
      <c r="AO756" s="1">
        <v>0</v>
      </c>
      <c r="AP756" s="1">
        <v>0</v>
      </c>
      <c r="AQ756" s="1">
        <v>0</v>
      </c>
      <c r="AR756" s="2">
        <v>0</v>
      </c>
      <c r="AS756" s="2">
        <v>0</v>
      </c>
      <c r="AT756" s="2">
        <v>0</v>
      </c>
      <c r="AU756" s="2">
        <v>0</v>
      </c>
      <c r="AV756" s="2">
        <v>0</v>
      </c>
      <c r="AW756" s="2">
        <v>0</v>
      </c>
      <c r="AX756" s="2">
        <v>0</v>
      </c>
      <c r="AY756" s="2">
        <v>0</v>
      </c>
      <c r="AZ756" s="2">
        <v>0</v>
      </c>
      <c r="BA756" s="2">
        <v>0</v>
      </c>
      <c r="BB756" s="2">
        <v>0</v>
      </c>
      <c r="BC756" s="2">
        <v>0</v>
      </c>
      <c r="BD756" s="1">
        <v>722</v>
      </c>
      <c r="BE756" s="1">
        <v>1170</v>
      </c>
      <c r="BF756" s="1">
        <v>1883</v>
      </c>
      <c r="BG756" s="1">
        <v>2074</v>
      </c>
      <c r="BH756" s="1">
        <v>2417</v>
      </c>
      <c r="BI756" s="1">
        <v>2445</v>
      </c>
      <c r="BJ756" s="1">
        <v>2249</v>
      </c>
      <c r="BK756" s="1">
        <v>1849</v>
      </c>
      <c r="BL756" s="1">
        <v>1285</v>
      </c>
      <c r="BM756" s="1">
        <v>1383</v>
      </c>
      <c r="BN756" s="1">
        <v>1007</v>
      </c>
      <c r="BO756" s="1">
        <v>1144</v>
      </c>
      <c r="BP756" s="1">
        <v>722</v>
      </c>
      <c r="BQ756" s="1">
        <v>1170</v>
      </c>
      <c r="BR756" s="1">
        <v>1883</v>
      </c>
      <c r="BS756" s="1">
        <v>2074</v>
      </c>
      <c r="BT756" s="1">
        <v>2417</v>
      </c>
      <c r="BU756" s="1">
        <v>2445</v>
      </c>
      <c r="BV756" s="1">
        <v>2249</v>
      </c>
      <c r="BW756" s="1">
        <v>1849</v>
      </c>
      <c r="BX756" s="1">
        <v>1285</v>
      </c>
      <c r="BY756" s="1">
        <v>1383</v>
      </c>
      <c r="BZ756" s="1">
        <v>1007</v>
      </c>
      <c r="CA756" s="1">
        <v>1144</v>
      </c>
      <c r="CB756" s="1">
        <v>79.275000000000006</v>
      </c>
      <c r="CC756" s="1">
        <v>128.49299999999999</v>
      </c>
      <c r="CD756" s="1">
        <v>206.81</v>
      </c>
      <c r="CE756" s="1">
        <v>227.767</v>
      </c>
      <c r="CF756" s="1">
        <v>265.488</v>
      </c>
      <c r="CG756" s="1">
        <v>268.60199999999998</v>
      </c>
      <c r="CH756" s="1">
        <v>247.047</v>
      </c>
      <c r="CI756" s="1">
        <v>203.09800000000001</v>
      </c>
      <c r="CJ756" s="1">
        <v>141.18700000000001</v>
      </c>
      <c r="CK756" s="1">
        <v>151.964</v>
      </c>
      <c r="CL756" s="1">
        <v>110.65</v>
      </c>
      <c r="CM756" s="1">
        <v>125.619</v>
      </c>
      <c r="CN756" s="1">
        <v>0</v>
      </c>
      <c r="CO756" s="1">
        <v>0</v>
      </c>
      <c r="CP756" s="1">
        <v>19628</v>
      </c>
      <c r="CQ756" s="1">
        <v>19628</v>
      </c>
      <c r="CR756" s="1">
        <v>2156</v>
      </c>
      <c r="CS756">
        <v>2018</v>
      </c>
      <c r="CT756">
        <v>9103.8961038961043</v>
      </c>
      <c r="CV756">
        <v>0</v>
      </c>
      <c r="CW756">
        <v>0</v>
      </c>
    </row>
    <row r="757" spans="1:101">
      <c r="A757" s="100">
        <v>59692</v>
      </c>
      <c r="B757" t="s">
        <v>108</v>
      </c>
      <c r="C757" t="s">
        <v>109</v>
      </c>
      <c r="D757" t="s">
        <v>1002</v>
      </c>
      <c r="E757" t="s">
        <v>1003</v>
      </c>
      <c r="F757">
        <v>59463</v>
      </c>
      <c r="G757" s="103" t="s">
        <v>137</v>
      </c>
      <c r="H757" t="s">
        <v>113</v>
      </c>
      <c r="I757" t="s">
        <v>114</v>
      </c>
      <c r="J757" t="s">
        <v>8</v>
      </c>
      <c r="K757">
        <v>22132</v>
      </c>
      <c r="L757">
        <v>4</v>
      </c>
      <c r="M757" t="s">
        <v>539</v>
      </c>
      <c r="N757" t="s">
        <v>439</v>
      </c>
      <c r="O757" t="s">
        <v>440</v>
      </c>
      <c r="P757" t="s">
        <v>440</v>
      </c>
      <c r="Q757" t="s">
        <v>118</v>
      </c>
      <c r="R757" t="s">
        <v>119</v>
      </c>
      <c r="S757" t="s">
        <v>8</v>
      </c>
      <c r="T757" s="1">
        <v>0</v>
      </c>
      <c r="U757" s="1">
        <v>0</v>
      </c>
      <c r="V757" s="1">
        <v>0</v>
      </c>
      <c r="W757" s="1">
        <v>0</v>
      </c>
      <c r="X757" s="1">
        <v>0</v>
      </c>
      <c r="Y757" s="1">
        <v>0</v>
      </c>
      <c r="Z757" s="1">
        <v>0</v>
      </c>
      <c r="AA757" s="1">
        <v>0</v>
      </c>
      <c r="AB757" s="1">
        <v>0</v>
      </c>
      <c r="AC757" s="1">
        <v>0</v>
      </c>
      <c r="AD757" s="1">
        <v>0</v>
      </c>
      <c r="AE757" s="1">
        <v>0</v>
      </c>
      <c r="AF757" s="1">
        <v>0</v>
      </c>
      <c r="AG757" s="1">
        <v>0</v>
      </c>
      <c r="AH757" s="1">
        <v>0</v>
      </c>
      <c r="AI757" s="1">
        <v>0</v>
      </c>
      <c r="AJ757" s="1">
        <v>0</v>
      </c>
      <c r="AK757" s="1">
        <v>0</v>
      </c>
      <c r="AL757" s="1">
        <v>0</v>
      </c>
      <c r="AM757" s="1">
        <v>0</v>
      </c>
      <c r="AN757" s="1">
        <v>0</v>
      </c>
      <c r="AO757" s="1">
        <v>0</v>
      </c>
      <c r="AP757" s="1">
        <v>0</v>
      </c>
      <c r="AQ757" s="1">
        <v>0</v>
      </c>
      <c r="AR757" s="2">
        <v>0</v>
      </c>
      <c r="AS757" s="2">
        <v>0</v>
      </c>
      <c r="AT757" s="2">
        <v>0</v>
      </c>
      <c r="AU757" s="2">
        <v>0</v>
      </c>
      <c r="AV757" s="2">
        <v>0</v>
      </c>
      <c r="AW757" s="2">
        <v>0</v>
      </c>
      <c r="AX757" s="2">
        <v>0</v>
      </c>
      <c r="AY757" s="2">
        <v>0</v>
      </c>
      <c r="AZ757" s="2">
        <v>0</v>
      </c>
      <c r="BA757" s="2">
        <v>0</v>
      </c>
      <c r="BB757" s="2">
        <v>0</v>
      </c>
      <c r="BC757" s="2">
        <v>0</v>
      </c>
      <c r="BD757" s="1">
        <v>7702</v>
      </c>
      <c r="BE757" s="1">
        <v>4698</v>
      </c>
      <c r="BF757" s="1">
        <v>10624</v>
      </c>
      <c r="BG757" s="1">
        <v>6828</v>
      </c>
      <c r="BH757" s="1">
        <v>4033</v>
      </c>
      <c r="BI757" s="1">
        <v>3860</v>
      </c>
      <c r="BJ757" s="1">
        <v>5426</v>
      </c>
      <c r="BK757" s="1">
        <v>3505</v>
      </c>
      <c r="BL757" s="1">
        <v>3186</v>
      </c>
      <c r="BM757" s="1">
        <v>5035</v>
      </c>
      <c r="BN757" s="1">
        <v>6810</v>
      </c>
      <c r="BO757" s="1">
        <v>5881</v>
      </c>
      <c r="BP757" s="1">
        <v>7702</v>
      </c>
      <c r="BQ757" s="1">
        <v>4698</v>
      </c>
      <c r="BR757" s="1">
        <v>10624</v>
      </c>
      <c r="BS757" s="1">
        <v>6828</v>
      </c>
      <c r="BT757" s="1">
        <v>4033</v>
      </c>
      <c r="BU757" s="1">
        <v>3860</v>
      </c>
      <c r="BV757" s="1">
        <v>5426</v>
      </c>
      <c r="BW757" s="1">
        <v>3505</v>
      </c>
      <c r="BX757" s="1">
        <v>3186</v>
      </c>
      <c r="BY757" s="1">
        <v>5035</v>
      </c>
      <c r="BZ757" s="1">
        <v>6810</v>
      </c>
      <c r="CA757" s="1">
        <v>5881</v>
      </c>
      <c r="CB757" s="1">
        <v>846</v>
      </c>
      <c r="CC757" s="1">
        <v>516</v>
      </c>
      <c r="CD757" s="1">
        <v>1167</v>
      </c>
      <c r="CE757" s="1">
        <v>750</v>
      </c>
      <c r="CF757" s="1">
        <v>443</v>
      </c>
      <c r="CG757" s="1">
        <v>424</v>
      </c>
      <c r="CH757" s="1">
        <v>596</v>
      </c>
      <c r="CI757" s="1">
        <v>385</v>
      </c>
      <c r="CJ757" s="1">
        <v>350</v>
      </c>
      <c r="CK757" s="1">
        <v>553</v>
      </c>
      <c r="CL757" s="1">
        <v>748</v>
      </c>
      <c r="CM757" s="1">
        <v>646</v>
      </c>
      <c r="CN757" s="1">
        <v>0</v>
      </c>
      <c r="CO757" s="1">
        <v>0</v>
      </c>
      <c r="CP757" s="1">
        <v>67588</v>
      </c>
      <c r="CQ757" s="1">
        <v>67588</v>
      </c>
      <c r="CR757" s="1">
        <v>7424</v>
      </c>
      <c r="CS757">
        <v>2018</v>
      </c>
      <c r="CT757">
        <v>9103.9870689655181</v>
      </c>
      <c r="CV757">
        <v>0</v>
      </c>
      <c r="CW757">
        <v>0</v>
      </c>
    </row>
    <row r="758" spans="1:101">
      <c r="A758" s="100">
        <v>59717</v>
      </c>
      <c r="B758" t="s">
        <v>108</v>
      </c>
      <c r="C758" t="s">
        <v>109</v>
      </c>
      <c r="D758" t="s">
        <v>1004</v>
      </c>
      <c r="E758" t="s">
        <v>1005</v>
      </c>
      <c r="F758">
        <v>59484</v>
      </c>
      <c r="G758" s="103" t="s">
        <v>112</v>
      </c>
      <c r="H758" t="s">
        <v>113</v>
      </c>
      <c r="I758" t="s">
        <v>114</v>
      </c>
      <c r="J758" t="s">
        <v>8</v>
      </c>
      <c r="K758">
        <v>611</v>
      </c>
      <c r="L758">
        <v>4</v>
      </c>
      <c r="M758" t="s">
        <v>539</v>
      </c>
      <c r="N758" t="s">
        <v>456</v>
      </c>
      <c r="O758" t="s">
        <v>457</v>
      </c>
      <c r="P758" t="s">
        <v>457</v>
      </c>
      <c r="Q758" t="s">
        <v>118</v>
      </c>
      <c r="R758" t="s">
        <v>119</v>
      </c>
      <c r="S758" t="s">
        <v>8</v>
      </c>
      <c r="T758" s="1">
        <v>0</v>
      </c>
      <c r="U758" s="1">
        <v>0</v>
      </c>
      <c r="V758" s="1">
        <v>0</v>
      </c>
      <c r="W758" s="1">
        <v>0</v>
      </c>
      <c r="X758" s="1">
        <v>0</v>
      </c>
      <c r="Y758" s="1">
        <v>0</v>
      </c>
      <c r="Z758" s="1">
        <v>0</v>
      </c>
      <c r="AA758" s="1">
        <v>0</v>
      </c>
      <c r="AB758" s="1">
        <v>0</v>
      </c>
      <c r="AC758" s="1">
        <v>0</v>
      </c>
      <c r="AD758" s="1">
        <v>0</v>
      </c>
      <c r="AE758" s="1">
        <v>0</v>
      </c>
      <c r="AF758" s="1">
        <v>0</v>
      </c>
      <c r="AG758" s="1">
        <v>0</v>
      </c>
      <c r="AH758" s="1">
        <v>0</v>
      </c>
      <c r="AI758" s="1">
        <v>0</v>
      </c>
      <c r="AJ758" s="1">
        <v>0</v>
      </c>
      <c r="AK758" s="1">
        <v>0</v>
      </c>
      <c r="AL758" s="1">
        <v>0</v>
      </c>
      <c r="AM758" s="1">
        <v>0</v>
      </c>
      <c r="AN758" s="1">
        <v>0</v>
      </c>
      <c r="AO758" s="1">
        <v>0</v>
      </c>
      <c r="AP758" s="1">
        <v>0</v>
      </c>
      <c r="AQ758" s="1">
        <v>0</v>
      </c>
      <c r="AR758" s="2">
        <v>0</v>
      </c>
      <c r="AS758" s="2">
        <v>0</v>
      </c>
      <c r="AT758" s="2">
        <v>0</v>
      </c>
      <c r="AU758" s="2">
        <v>0</v>
      </c>
      <c r="AV758" s="2">
        <v>0</v>
      </c>
      <c r="AW758" s="2">
        <v>0</v>
      </c>
      <c r="AX758" s="2">
        <v>0</v>
      </c>
      <c r="AY758" s="2">
        <v>0</v>
      </c>
      <c r="AZ758" s="2">
        <v>0</v>
      </c>
      <c r="BA758" s="2">
        <v>0</v>
      </c>
      <c r="BB758" s="2">
        <v>0</v>
      </c>
      <c r="BC758" s="2">
        <v>0</v>
      </c>
      <c r="BD758" s="1">
        <v>27</v>
      </c>
      <c r="BE758" s="1">
        <v>36</v>
      </c>
      <c r="BF758" s="1">
        <v>36</v>
      </c>
      <c r="BG758" s="1">
        <v>82</v>
      </c>
      <c r="BH758" s="1">
        <v>100</v>
      </c>
      <c r="BI758" s="1">
        <v>100</v>
      </c>
      <c r="BJ758" s="1">
        <v>36</v>
      </c>
      <c r="BK758" s="1">
        <v>73</v>
      </c>
      <c r="BL758" s="1">
        <v>73</v>
      </c>
      <c r="BM758" s="1">
        <v>55</v>
      </c>
      <c r="BN758" s="1">
        <v>36</v>
      </c>
      <c r="BO758" s="1">
        <v>46</v>
      </c>
      <c r="BP758" s="1">
        <v>27</v>
      </c>
      <c r="BQ758" s="1">
        <v>36</v>
      </c>
      <c r="BR758" s="1">
        <v>36</v>
      </c>
      <c r="BS758" s="1">
        <v>82</v>
      </c>
      <c r="BT758" s="1">
        <v>100</v>
      </c>
      <c r="BU758" s="1">
        <v>100</v>
      </c>
      <c r="BV758" s="1">
        <v>36</v>
      </c>
      <c r="BW758" s="1">
        <v>73</v>
      </c>
      <c r="BX758" s="1">
        <v>73</v>
      </c>
      <c r="BY758" s="1">
        <v>55</v>
      </c>
      <c r="BZ758" s="1">
        <v>36</v>
      </c>
      <c r="CA758" s="1">
        <v>46</v>
      </c>
      <c r="CB758" s="1">
        <v>3</v>
      </c>
      <c r="CC758" s="1">
        <v>4</v>
      </c>
      <c r="CD758" s="1">
        <v>4</v>
      </c>
      <c r="CE758" s="1">
        <v>9</v>
      </c>
      <c r="CF758" s="1">
        <v>11</v>
      </c>
      <c r="CG758" s="1">
        <v>11</v>
      </c>
      <c r="CH758" s="1">
        <v>4</v>
      </c>
      <c r="CI758" s="1">
        <v>8</v>
      </c>
      <c r="CJ758" s="1">
        <v>8</v>
      </c>
      <c r="CK758" s="1">
        <v>6</v>
      </c>
      <c r="CL758" s="1">
        <v>4</v>
      </c>
      <c r="CM758" s="1">
        <v>5</v>
      </c>
      <c r="CN758" s="1">
        <v>0</v>
      </c>
      <c r="CO758" s="1">
        <v>0</v>
      </c>
      <c r="CP758" s="1">
        <v>700</v>
      </c>
      <c r="CQ758" s="1">
        <v>700</v>
      </c>
      <c r="CR758" s="1">
        <v>77</v>
      </c>
      <c r="CS758">
        <v>2018</v>
      </c>
      <c r="CT758">
        <v>9090.9090909090901</v>
      </c>
      <c r="CV758">
        <v>0</v>
      </c>
      <c r="CW758">
        <v>0</v>
      </c>
    </row>
    <row r="759" spans="1:101">
      <c r="A759" s="100">
        <v>59719</v>
      </c>
      <c r="B759" t="s">
        <v>108</v>
      </c>
      <c r="C759" t="s">
        <v>109</v>
      </c>
      <c r="D759" t="s">
        <v>1006</v>
      </c>
      <c r="E759" t="s">
        <v>1007</v>
      </c>
      <c r="F759">
        <v>59488</v>
      </c>
      <c r="G759" s="103" t="s">
        <v>273</v>
      </c>
      <c r="H759" t="s">
        <v>113</v>
      </c>
      <c r="I759" t="s">
        <v>114</v>
      </c>
      <c r="J759" t="s">
        <v>8</v>
      </c>
      <c r="K759">
        <v>22</v>
      </c>
      <c r="L759">
        <v>2</v>
      </c>
      <c r="M759" t="s">
        <v>115</v>
      </c>
      <c r="N759" t="s">
        <v>456</v>
      </c>
      <c r="O759" t="s">
        <v>457</v>
      </c>
      <c r="P759" t="s">
        <v>457</v>
      </c>
      <c r="Q759" t="s">
        <v>118</v>
      </c>
      <c r="R759" t="s">
        <v>142</v>
      </c>
      <c r="S759" t="s">
        <v>8</v>
      </c>
      <c r="T759" s="1">
        <v>0</v>
      </c>
      <c r="U759" s="1">
        <v>0</v>
      </c>
      <c r="V759" s="1">
        <v>0</v>
      </c>
      <c r="W759" s="1">
        <v>0</v>
      </c>
      <c r="X759" s="1">
        <v>0</v>
      </c>
      <c r="Y759" s="1">
        <v>0</v>
      </c>
      <c r="Z759" s="1">
        <v>0</v>
      </c>
      <c r="AA759" s="1">
        <v>0</v>
      </c>
      <c r="AB759" s="1">
        <v>0</v>
      </c>
      <c r="AC759" s="1">
        <v>0</v>
      </c>
      <c r="AD759" s="1">
        <v>0</v>
      </c>
      <c r="AE759" s="1">
        <v>0</v>
      </c>
      <c r="AF759" s="1">
        <v>0</v>
      </c>
      <c r="AG759" s="1">
        <v>0</v>
      </c>
      <c r="AH759" s="1">
        <v>0</v>
      </c>
      <c r="AI759" s="1">
        <v>0</v>
      </c>
      <c r="AJ759" s="1">
        <v>0</v>
      </c>
      <c r="AK759" s="1">
        <v>0</v>
      </c>
      <c r="AL759" s="1">
        <v>0</v>
      </c>
      <c r="AM759" s="1">
        <v>0</v>
      </c>
      <c r="AN759" s="1">
        <v>0</v>
      </c>
      <c r="AO759" s="1">
        <v>0</v>
      </c>
      <c r="AP759" s="1">
        <v>0</v>
      </c>
      <c r="AQ759" s="1">
        <v>0</v>
      </c>
      <c r="AR759" s="2">
        <v>0</v>
      </c>
      <c r="AS759" s="2">
        <v>0</v>
      </c>
      <c r="AT759" s="2">
        <v>0</v>
      </c>
      <c r="AU759" s="2">
        <v>0</v>
      </c>
      <c r="AV759" s="2">
        <v>0</v>
      </c>
      <c r="AW759" s="2">
        <v>0</v>
      </c>
      <c r="AX759" s="2">
        <v>0</v>
      </c>
      <c r="AY759" s="2">
        <v>0</v>
      </c>
      <c r="AZ759" s="2">
        <v>0</v>
      </c>
      <c r="BA759" s="2">
        <v>0</v>
      </c>
      <c r="BB759" s="2">
        <v>0</v>
      </c>
      <c r="BC759" s="2">
        <v>0</v>
      </c>
      <c r="BD759" s="1">
        <v>992</v>
      </c>
      <c r="BE759" s="1">
        <v>1607</v>
      </c>
      <c r="BF759" s="1">
        <v>2587</v>
      </c>
      <c r="BG759" s="1">
        <v>2849</v>
      </c>
      <c r="BH759" s="1">
        <v>3321</v>
      </c>
      <c r="BI759" s="1">
        <v>3360</v>
      </c>
      <c r="BJ759" s="1">
        <v>3090</v>
      </c>
      <c r="BK759" s="1">
        <v>2540</v>
      </c>
      <c r="BL759" s="1">
        <v>1766</v>
      </c>
      <c r="BM759" s="1">
        <v>1901</v>
      </c>
      <c r="BN759" s="1">
        <v>1384</v>
      </c>
      <c r="BO759" s="1">
        <v>1571</v>
      </c>
      <c r="BP759" s="1">
        <v>992</v>
      </c>
      <c r="BQ759" s="1">
        <v>1607</v>
      </c>
      <c r="BR759" s="1">
        <v>2587</v>
      </c>
      <c r="BS759" s="1">
        <v>2849</v>
      </c>
      <c r="BT759" s="1">
        <v>3321</v>
      </c>
      <c r="BU759" s="1">
        <v>3360</v>
      </c>
      <c r="BV759" s="1">
        <v>3090</v>
      </c>
      <c r="BW759" s="1">
        <v>2540</v>
      </c>
      <c r="BX759" s="1">
        <v>1766</v>
      </c>
      <c r="BY759" s="1">
        <v>1901</v>
      </c>
      <c r="BZ759" s="1">
        <v>1384</v>
      </c>
      <c r="CA759" s="1">
        <v>1571</v>
      </c>
      <c r="CB759" s="1">
        <v>108.911</v>
      </c>
      <c r="CC759" s="1">
        <v>176.529</v>
      </c>
      <c r="CD759" s="1">
        <v>284.12400000000002</v>
      </c>
      <c r="CE759" s="1">
        <v>312.91500000000002</v>
      </c>
      <c r="CF759" s="1">
        <v>364.73899999999998</v>
      </c>
      <c r="CG759" s="1">
        <v>369.01600000000002</v>
      </c>
      <c r="CH759" s="1">
        <v>339.40300000000002</v>
      </c>
      <c r="CI759" s="1">
        <v>279.024</v>
      </c>
      <c r="CJ759" s="1">
        <v>193.96799999999999</v>
      </c>
      <c r="CK759" s="1">
        <v>208.77500000000001</v>
      </c>
      <c r="CL759" s="1">
        <v>152.01599999999999</v>
      </c>
      <c r="CM759" s="1">
        <v>172.58</v>
      </c>
      <c r="CN759" s="1">
        <v>0</v>
      </c>
      <c r="CO759" s="1">
        <v>0</v>
      </c>
      <c r="CP759" s="1">
        <v>26968</v>
      </c>
      <c r="CQ759" s="1">
        <v>26968</v>
      </c>
      <c r="CR759" s="1">
        <v>2962</v>
      </c>
      <c r="CS759">
        <v>2018</v>
      </c>
      <c r="CT759">
        <v>9104.6590141796078</v>
      </c>
      <c r="CV759">
        <v>0</v>
      </c>
      <c r="CW759">
        <v>0</v>
      </c>
    </row>
    <row r="760" spans="1:101">
      <c r="A760" s="100">
        <v>59724</v>
      </c>
      <c r="B760" t="s">
        <v>108</v>
      </c>
      <c r="C760" t="s">
        <v>109</v>
      </c>
      <c r="D760" t="s">
        <v>1008</v>
      </c>
      <c r="E760" t="s">
        <v>1009</v>
      </c>
      <c r="F760">
        <v>59493</v>
      </c>
      <c r="G760" s="103" t="s">
        <v>112</v>
      </c>
      <c r="H760" t="s">
        <v>113</v>
      </c>
      <c r="I760" t="s">
        <v>114</v>
      </c>
      <c r="J760" t="s">
        <v>8</v>
      </c>
      <c r="K760">
        <v>22</v>
      </c>
      <c r="L760">
        <v>2</v>
      </c>
      <c r="M760" t="s">
        <v>115</v>
      </c>
      <c r="N760" t="s">
        <v>439</v>
      </c>
      <c r="O760" t="s">
        <v>440</v>
      </c>
      <c r="P760" t="s">
        <v>440</v>
      </c>
      <c r="Q760" t="s">
        <v>118</v>
      </c>
      <c r="R760" t="s">
        <v>142</v>
      </c>
      <c r="S760" t="s">
        <v>8</v>
      </c>
      <c r="T760" s="1">
        <v>0</v>
      </c>
      <c r="U760" s="1">
        <v>0</v>
      </c>
      <c r="V760" s="1">
        <v>0</v>
      </c>
      <c r="W760" s="1">
        <v>0</v>
      </c>
      <c r="X760" s="1">
        <v>0</v>
      </c>
      <c r="Y760" s="1">
        <v>0</v>
      </c>
      <c r="Z760" s="1">
        <v>0</v>
      </c>
      <c r="AA760" s="1">
        <v>0</v>
      </c>
      <c r="AB760" s="1">
        <v>0</v>
      </c>
      <c r="AC760" s="1">
        <v>0</v>
      </c>
      <c r="AD760" s="1">
        <v>0</v>
      </c>
      <c r="AE760" s="1">
        <v>0</v>
      </c>
      <c r="AF760" s="1">
        <v>0</v>
      </c>
      <c r="AG760" s="1">
        <v>0</v>
      </c>
      <c r="AH760" s="1">
        <v>0</v>
      </c>
      <c r="AI760" s="1">
        <v>0</v>
      </c>
      <c r="AJ760" s="1">
        <v>0</v>
      </c>
      <c r="AK760" s="1">
        <v>0</v>
      </c>
      <c r="AL760" s="1">
        <v>0</v>
      </c>
      <c r="AM760" s="1">
        <v>0</v>
      </c>
      <c r="AN760" s="1">
        <v>0</v>
      </c>
      <c r="AO760" s="1">
        <v>0</v>
      </c>
      <c r="AP760" s="1">
        <v>0</v>
      </c>
      <c r="AQ760" s="1">
        <v>0</v>
      </c>
      <c r="AR760" s="2">
        <v>0</v>
      </c>
      <c r="AS760" s="2">
        <v>0</v>
      </c>
      <c r="AT760" s="2">
        <v>0</v>
      </c>
      <c r="AU760" s="2">
        <v>0</v>
      </c>
      <c r="AV760" s="2">
        <v>0</v>
      </c>
      <c r="AW760" s="2">
        <v>0</v>
      </c>
      <c r="AX760" s="2">
        <v>0</v>
      </c>
      <c r="AY760" s="2">
        <v>0</v>
      </c>
      <c r="AZ760" s="2">
        <v>0</v>
      </c>
      <c r="BA760" s="2">
        <v>0</v>
      </c>
      <c r="BB760" s="2">
        <v>0</v>
      </c>
      <c r="BC760" s="2">
        <v>0</v>
      </c>
      <c r="BD760" s="1">
        <v>2987</v>
      </c>
      <c r="BE760" s="1">
        <v>2079</v>
      </c>
      <c r="BF760" s="1">
        <v>3198</v>
      </c>
      <c r="BG760" s="1">
        <v>2760</v>
      </c>
      <c r="BH760" s="1">
        <v>1682</v>
      </c>
      <c r="BI760" s="1">
        <v>1616</v>
      </c>
      <c r="BJ760" s="1">
        <v>1350</v>
      </c>
      <c r="BK760" s="1">
        <v>1328</v>
      </c>
      <c r="BL760" s="1">
        <v>1378</v>
      </c>
      <c r="BM760" s="1">
        <v>2522</v>
      </c>
      <c r="BN760" s="1">
        <v>2775</v>
      </c>
      <c r="BO760" s="1">
        <v>1962</v>
      </c>
      <c r="BP760" s="1">
        <v>2987</v>
      </c>
      <c r="BQ760" s="1">
        <v>2079</v>
      </c>
      <c r="BR760" s="1">
        <v>3198</v>
      </c>
      <c r="BS760" s="1">
        <v>2760</v>
      </c>
      <c r="BT760" s="1">
        <v>1682</v>
      </c>
      <c r="BU760" s="1">
        <v>1616</v>
      </c>
      <c r="BV760" s="1">
        <v>1350</v>
      </c>
      <c r="BW760" s="1">
        <v>1328</v>
      </c>
      <c r="BX760" s="1">
        <v>1378</v>
      </c>
      <c r="BY760" s="1">
        <v>2522</v>
      </c>
      <c r="BZ760" s="1">
        <v>2775</v>
      </c>
      <c r="CA760" s="1">
        <v>1962</v>
      </c>
      <c r="CB760" s="1">
        <v>328.08</v>
      </c>
      <c r="CC760" s="1">
        <v>228.32499999999999</v>
      </c>
      <c r="CD760" s="1">
        <v>351.26100000000002</v>
      </c>
      <c r="CE760" s="1">
        <v>303.15100000000001</v>
      </c>
      <c r="CF760" s="1">
        <v>184.74299999999999</v>
      </c>
      <c r="CG760" s="1">
        <v>177.49799999999999</v>
      </c>
      <c r="CH760" s="1">
        <v>148.29300000000001</v>
      </c>
      <c r="CI760" s="1">
        <v>145.91499999999999</v>
      </c>
      <c r="CJ760" s="1">
        <v>151.34899999999999</v>
      </c>
      <c r="CK760" s="1">
        <v>277.00200000000001</v>
      </c>
      <c r="CL760" s="1">
        <v>304.84899999999999</v>
      </c>
      <c r="CM760" s="1">
        <v>215.53399999999999</v>
      </c>
      <c r="CN760" s="1">
        <v>0</v>
      </c>
      <c r="CO760" s="1">
        <v>0</v>
      </c>
      <c r="CP760" s="1">
        <v>25637</v>
      </c>
      <c r="CQ760" s="1">
        <v>25637</v>
      </c>
      <c r="CR760" s="1">
        <v>2816</v>
      </c>
      <c r="CS760">
        <v>2018</v>
      </c>
      <c r="CT760">
        <v>9104.048295454546</v>
      </c>
      <c r="CV760">
        <v>0</v>
      </c>
      <c r="CW760">
        <v>0</v>
      </c>
    </row>
    <row r="761" spans="1:101">
      <c r="A761" s="100">
        <v>59725</v>
      </c>
      <c r="B761" t="s">
        <v>108</v>
      </c>
      <c r="C761" t="s">
        <v>109</v>
      </c>
      <c r="D761" t="s">
        <v>1010</v>
      </c>
      <c r="E761" t="s">
        <v>1011</v>
      </c>
      <c r="F761">
        <v>59494</v>
      </c>
      <c r="G761" s="103" t="s">
        <v>112</v>
      </c>
      <c r="H761" t="s">
        <v>113</v>
      </c>
      <c r="I761" t="s">
        <v>114</v>
      </c>
      <c r="J761" t="s">
        <v>8</v>
      </c>
      <c r="K761">
        <v>22</v>
      </c>
      <c r="L761">
        <v>2</v>
      </c>
      <c r="M761" t="s">
        <v>115</v>
      </c>
      <c r="N761" t="s">
        <v>439</v>
      </c>
      <c r="O761" t="s">
        <v>440</v>
      </c>
      <c r="P761" t="s">
        <v>440</v>
      </c>
      <c r="Q761" t="s">
        <v>118</v>
      </c>
      <c r="R761" t="s">
        <v>142</v>
      </c>
      <c r="S761" t="s">
        <v>8</v>
      </c>
      <c r="T761" s="1">
        <v>0</v>
      </c>
      <c r="U761" s="1">
        <v>0</v>
      </c>
      <c r="V761" s="1">
        <v>0</v>
      </c>
      <c r="W761" s="1">
        <v>0</v>
      </c>
      <c r="X761" s="1">
        <v>0</v>
      </c>
      <c r="Y761" s="1">
        <v>0</v>
      </c>
      <c r="Z761" s="1">
        <v>0</v>
      </c>
      <c r="AA761" s="1">
        <v>0</v>
      </c>
      <c r="AB761" s="1">
        <v>0</v>
      </c>
      <c r="AC761" s="1">
        <v>0</v>
      </c>
      <c r="AD761" s="1">
        <v>0</v>
      </c>
      <c r="AE761" s="1">
        <v>0</v>
      </c>
      <c r="AF761" s="1">
        <v>0</v>
      </c>
      <c r="AG761" s="1">
        <v>0</v>
      </c>
      <c r="AH761" s="1">
        <v>0</v>
      </c>
      <c r="AI761" s="1">
        <v>0</v>
      </c>
      <c r="AJ761" s="1">
        <v>0</v>
      </c>
      <c r="AK761" s="1">
        <v>0</v>
      </c>
      <c r="AL761" s="1">
        <v>0</v>
      </c>
      <c r="AM761" s="1">
        <v>0</v>
      </c>
      <c r="AN761" s="1">
        <v>0</v>
      </c>
      <c r="AO761" s="1">
        <v>0</v>
      </c>
      <c r="AP761" s="1">
        <v>0</v>
      </c>
      <c r="AQ761" s="1">
        <v>0</v>
      </c>
      <c r="AR761" s="2">
        <v>0</v>
      </c>
      <c r="AS761" s="2">
        <v>0</v>
      </c>
      <c r="AT761" s="2">
        <v>0</v>
      </c>
      <c r="AU761" s="2">
        <v>0</v>
      </c>
      <c r="AV761" s="2">
        <v>0</v>
      </c>
      <c r="AW761" s="2">
        <v>0</v>
      </c>
      <c r="AX761" s="2">
        <v>0</v>
      </c>
      <c r="AY761" s="2">
        <v>0</v>
      </c>
      <c r="AZ761" s="2">
        <v>0</v>
      </c>
      <c r="BA761" s="2">
        <v>0</v>
      </c>
      <c r="BB761" s="2">
        <v>0</v>
      </c>
      <c r="BC761" s="2">
        <v>0</v>
      </c>
      <c r="BD761" s="1">
        <v>6437</v>
      </c>
      <c r="BE761" s="1">
        <v>4480</v>
      </c>
      <c r="BF761" s="1">
        <v>6892</v>
      </c>
      <c r="BG761" s="1">
        <v>5948</v>
      </c>
      <c r="BH761" s="1">
        <v>3625</v>
      </c>
      <c r="BI761" s="1">
        <v>3483</v>
      </c>
      <c r="BJ761" s="1">
        <v>2910</v>
      </c>
      <c r="BK761" s="1">
        <v>2863</v>
      </c>
      <c r="BL761" s="1">
        <v>2970</v>
      </c>
      <c r="BM761" s="1">
        <v>5435</v>
      </c>
      <c r="BN761" s="1">
        <v>5981</v>
      </c>
      <c r="BO761" s="1">
        <v>4229</v>
      </c>
      <c r="BP761" s="1">
        <v>6437</v>
      </c>
      <c r="BQ761" s="1">
        <v>4480</v>
      </c>
      <c r="BR761" s="1">
        <v>6892</v>
      </c>
      <c r="BS761" s="1">
        <v>5948</v>
      </c>
      <c r="BT761" s="1">
        <v>3625</v>
      </c>
      <c r="BU761" s="1">
        <v>3483</v>
      </c>
      <c r="BV761" s="1">
        <v>2910</v>
      </c>
      <c r="BW761" s="1">
        <v>2863</v>
      </c>
      <c r="BX761" s="1">
        <v>2970</v>
      </c>
      <c r="BY761" s="1">
        <v>5435</v>
      </c>
      <c r="BZ761" s="1">
        <v>5981</v>
      </c>
      <c r="CA761" s="1">
        <v>4229</v>
      </c>
      <c r="CB761" s="1">
        <v>707.07299999999998</v>
      </c>
      <c r="CC761" s="1">
        <v>492.08300000000003</v>
      </c>
      <c r="CD761" s="1">
        <v>757.03200000000004</v>
      </c>
      <c r="CE761" s="1">
        <v>653.346</v>
      </c>
      <c r="CF761" s="1">
        <v>398.15600000000001</v>
      </c>
      <c r="CG761" s="1">
        <v>382.54199999999997</v>
      </c>
      <c r="CH761" s="1">
        <v>319.59800000000001</v>
      </c>
      <c r="CI761" s="1">
        <v>314.47500000000002</v>
      </c>
      <c r="CJ761" s="1">
        <v>326.185</v>
      </c>
      <c r="CK761" s="1">
        <v>596.98900000000003</v>
      </c>
      <c r="CL761" s="1">
        <v>657.00599999999997</v>
      </c>
      <c r="CM761" s="1">
        <v>464.51499999999999</v>
      </c>
      <c r="CN761" s="1">
        <v>0</v>
      </c>
      <c r="CO761" s="1">
        <v>0</v>
      </c>
      <c r="CP761" s="1">
        <v>55253</v>
      </c>
      <c r="CQ761" s="1">
        <v>55253</v>
      </c>
      <c r="CR761" s="1">
        <v>6069</v>
      </c>
      <c r="CS761">
        <v>2018</v>
      </c>
      <c r="CT761">
        <v>9104.1357719558418</v>
      </c>
      <c r="CV761">
        <v>0</v>
      </c>
      <c r="CW761">
        <v>0</v>
      </c>
    </row>
    <row r="762" spans="1:101">
      <c r="A762" s="100">
        <v>59731</v>
      </c>
      <c r="B762" t="s">
        <v>108</v>
      </c>
      <c r="C762" t="s">
        <v>109</v>
      </c>
      <c r="D762" t="s">
        <v>1012</v>
      </c>
      <c r="E762" t="s">
        <v>1013</v>
      </c>
      <c r="F762">
        <v>59500</v>
      </c>
      <c r="G762" s="103" t="s">
        <v>112</v>
      </c>
      <c r="H762" t="s">
        <v>113</v>
      </c>
      <c r="I762" t="s">
        <v>114</v>
      </c>
      <c r="J762" t="s">
        <v>8</v>
      </c>
      <c r="K762">
        <v>22</v>
      </c>
      <c r="L762">
        <v>2</v>
      </c>
      <c r="M762" t="s">
        <v>115</v>
      </c>
      <c r="N762" t="s">
        <v>456</v>
      </c>
      <c r="O762" t="s">
        <v>457</v>
      </c>
      <c r="P762" t="s">
        <v>457</v>
      </c>
      <c r="Q762" t="s">
        <v>118</v>
      </c>
      <c r="R762" t="s">
        <v>142</v>
      </c>
      <c r="S762" t="s">
        <v>8</v>
      </c>
      <c r="T762" s="1">
        <v>0</v>
      </c>
      <c r="U762" s="1">
        <v>0</v>
      </c>
      <c r="V762" s="1">
        <v>0</v>
      </c>
      <c r="W762" s="1">
        <v>0</v>
      </c>
      <c r="X762" s="1">
        <v>0</v>
      </c>
      <c r="Y762" s="1">
        <v>0</v>
      </c>
      <c r="Z762" s="1">
        <v>0</v>
      </c>
      <c r="AA762" s="1">
        <v>0</v>
      </c>
      <c r="AB762" s="1">
        <v>0</v>
      </c>
      <c r="AC762" s="1">
        <v>0</v>
      </c>
      <c r="AD762" s="1">
        <v>0</v>
      </c>
      <c r="AE762" s="1">
        <v>0</v>
      </c>
      <c r="AF762" s="1">
        <v>0</v>
      </c>
      <c r="AG762" s="1">
        <v>0</v>
      </c>
      <c r="AH762" s="1">
        <v>0</v>
      </c>
      <c r="AI762" s="1">
        <v>0</v>
      </c>
      <c r="AJ762" s="1">
        <v>0</v>
      </c>
      <c r="AK762" s="1">
        <v>0</v>
      </c>
      <c r="AL762" s="1">
        <v>0</v>
      </c>
      <c r="AM762" s="1">
        <v>0</v>
      </c>
      <c r="AN762" s="1">
        <v>0</v>
      </c>
      <c r="AO762" s="1">
        <v>0</v>
      </c>
      <c r="AP762" s="1">
        <v>0</v>
      </c>
      <c r="AQ762" s="1">
        <v>0</v>
      </c>
      <c r="AR762" s="2">
        <v>0</v>
      </c>
      <c r="AS762" s="2">
        <v>0</v>
      </c>
      <c r="AT762" s="2">
        <v>0</v>
      </c>
      <c r="AU762" s="2">
        <v>0</v>
      </c>
      <c r="AV762" s="2">
        <v>0</v>
      </c>
      <c r="AW762" s="2">
        <v>0</v>
      </c>
      <c r="AX762" s="2">
        <v>0</v>
      </c>
      <c r="AY762" s="2">
        <v>0</v>
      </c>
      <c r="AZ762" s="2">
        <v>0</v>
      </c>
      <c r="BA762" s="2">
        <v>0</v>
      </c>
      <c r="BB762" s="2">
        <v>0</v>
      </c>
      <c r="BC762" s="2">
        <v>0</v>
      </c>
      <c r="BD762" s="1">
        <v>2090</v>
      </c>
      <c r="BE762" s="1">
        <v>2289</v>
      </c>
      <c r="BF762" s="1">
        <v>3688</v>
      </c>
      <c r="BG762" s="1">
        <v>4116</v>
      </c>
      <c r="BH762" s="1">
        <v>5188</v>
      </c>
      <c r="BI762" s="1">
        <v>5058</v>
      </c>
      <c r="BJ762" s="1">
        <v>5944</v>
      </c>
      <c r="BK762" s="1">
        <v>4804</v>
      </c>
      <c r="BL762" s="1">
        <v>2972</v>
      </c>
      <c r="BM762" s="1">
        <v>2851</v>
      </c>
      <c r="BN762" s="1">
        <v>1702</v>
      </c>
      <c r="BO762" s="1">
        <v>2361</v>
      </c>
      <c r="BP762" s="1">
        <v>2090</v>
      </c>
      <c r="BQ762" s="1">
        <v>2289</v>
      </c>
      <c r="BR762" s="1">
        <v>3688</v>
      </c>
      <c r="BS762" s="1">
        <v>4116</v>
      </c>
      <c r="BT762" s="1">
        <v>5188</v>
      </c>
      <c r="BU762" s="1">
        <v>5058</v>
      </c>
      <c r="BV762" s="1">
        <v>5944</v>
      </c>
      <c r="BW762" s="1">
        <v>4804</v>
      </c>
      <c r="BX762" s="1">
        <v>2972</v>
      </c>
      <c r="BY762" s="1">
        <v>2851</v>
      </c>
      <c r="BZ762" s="1">
        <v>1702</v>
      </c>
      <c r="CA762" s="1">
        <v>2361</v>
      </c>
      <c r="CB762" s="1">
        <v>229.61600000000001</v>
      </c>
      <c r="CC762" s="1">
        <v>251.37799999999999</v>
      </c>
      <c r="CD762" s="1">
        <v>405.048</v>
      </c>
      <c r="CE762" s="1">
        <v>452.12599999999998</v>
      </c>
      <c r="CF762" s="1">
        <v>569.82100000000003</v>
      </c>
      <c r="CG762" s="1">
        <v>555.60799999999995</v>
      </c>
      <c r="CH762" s="1">
        <v>652.87300000000005</v>
      </c>
      <c r="CI762" s="1">
        <v>527.62800000000004</v>
      </c>
      <c r="CJ762" s="1">
        <v>326.43700000000001</v>
      </c>
      <c r="CK762" s="1">
        <v>313.113</v>
      </c>
      <c r="CL762" s="1">
        <v>186.97900000000001</v>
      </c>
      <c r="CM762" s="1">
        <v>259.37299999999999</v>
      </c>
      <c r="CN762" s="1">
        <v>0</v>
      </c>
      <c r="CO762" s="1">
        <v>0</v>
      </c>
      <c r="CP762" s="1">
        <v>43063</v>
      </c>
      <c r="CQ762" s="1">
        <v>43063</v>
      </c>
      <c r="CR762" s="1">
        <v>4730</v>
      </c>
      <c r="CS762">
        <v>2018</v>
      </c>
      <c r="CT762">
        <v>9104.2283298097245</v>
      </c>
      <c r="CV762">
        <v>0</v>
      </c>
      <c r="CW762">
        <v>0</v>
      </c>
    </row>
    <row r="763" spans="1:101">
      <c r="A763" s="100">
        <v>59741</v>
      </c>
      <c r="B763" t="s">
        <v>108</v>
      </c>
      <c r="C763" t="s">
        <v>109</v>
      </c>
      <c r="D763" t="s">
        <v>1014</v>
      </c>
      <c r="E763" t="s">
        <v>1015</v>
      </c>
      <c r="F763">
        <v>59508</v>
      </c>
      <c r="G763" s="103" t="s">
        <v>273</v>
      </c>
      <c r="H763" t="s">
        <v>113</v>
      </c>
      <c r="I763" t="s">
        <v>114</v>
      </c>
      <c r="J763" t="s">
        <v>8</v>
      </c>
      <c r="K763">
        <v>22</v>
      </c>
      <c r="L763">
        <v>2</v>
      </c>
      <c r="M763" t="s">
        <v>115</v>
      </c>
      <c r="N763" t="s">
        <v>456</v>
      </c>
      <c r="O763" t="s">
        <v>457</v>
      </c>
      <c r="P763" t="s">
        <v>457</v>
      </c>
      <c r="Q763" t="s">
        <v>118</v>
      </c>
      <c r="R763" t="s">
        <v>142</v>
      </c>
      <c r="S763" t="s">
        <v>8</v>
      </c>
      <c r="T763" s="1">
        <v>0</v>
      </c>
      <c r="U763" s="1">
        <v>0</v>
      </c>
      <c r="V763" s="1">
        <v>0</v>
      </c>
      <c r="W763" s="1">
        <v>0</v>
      </c>
      <c r="X763" s="1">
        <v>0</v>
      </c>
      <c r="Y763" s="1">
        <v>0</v>
      </c>
      <c r="Z763" s="1">
        <v>0</v>
      </c>
      <c r="AA763" s="1">
        <v>0</v>
      </c>
      <c r="AB763" s="1">
        <v>0</v>
      </c>
      <c r="AC763" s="1">
        <v>0</v>
      </c>
      <c r="AD763" s="1">
        <v>0</v>
      </c>
      <c r="AE763" s="1">
        <v>0</v>
      </c>
      <c r="AF763" s="1">
        <v>0</v>
      </c>
      <c r="AG763" s="1">
        <v>0</v>
      </c>
      <c r="AH763" s="1">
        <v>0</v>
      </c>
      <c r="AI763" s="1">
        <v>0</v>
      </c>
      <c r="AJ763" s="1">
        <v>0</v>
      </c>
      <c r="AK763" s="1">
        <v>0</v>
      </c>
      <c r="AL763" s="1">
        <v>0</v>
      </c>
      <c r="AM763" s="1">
        <v>0</v>
      </c>
      <c r="AN763" s="1">
        <v>0</v>
      </c>
      <c r="AO763" s="1">
        <v>0</v>
      </c>
      <c r="AP763" s="1">
        <v>0</v>
      </c>
      <c r="AQ763" s="1">
        <v>0</v>
      </c>
      <c r="AR763" s="2">
        <v>0</v>
      </c>
      <c r="AS763" s="2">
        <v>0</v>
      </c>
      <c r="AT763" s="2">
        <v>0</v>
      </c>
      <c r="AU763" s="2">
        <v>0</v>
      </c>
      <c r="AV763" s="2">
        <v>0</v>
      </c>
      <c r="AW763" s="2">
        <v>0</v>
      </c>
      <c r="AX763" s="2">
        <v>0</v>
      </c>
      <c r="AY763" s="2">
        <v>0</v>
      </c>
      <c r="AZ763" s="2">
        <v>0</v>
      </c>
      <c r="BA763" s="2">
        <v>0</v>
      </c>
      <c r="BB763" s="2">
        <v>0</v>
      </c>
      <c r="BC763" s="2">
        <v>0</v>
      </c>
      <c r="BD763" s="1">
        <v>853</v>
      </c>
      <c r="BE763" s="1">
        <v>1382</v>
      </c>
      <c r="BF763" s="1">
        <v>2225</v>
      </c>
      <c r="BG763" s="1">
        <v>2451</v>
      </c>
      <c r="BH763" s="1">
        <v>2856</v>
      </c>
      <c r="BI763" s="1">
        <v>2890</v>
      </c>
      <c r="BJ763" s="1">
        <v>2658</v>
      </c>
      <c r="BK763" s="1">
        <v>2185</v>
      </c>
      <c r="BL763" s="1">
        <v>1519</v>
      </c>
      <c r="BM763" s="1">
        <v>1635</v>
      </c>
      <c r="BN763" s="1">
        <v>1191</v>
      </c>
      <c r="BO763" s="1">
        <v>1352</v>
      </c>
      <c r="BP763" s="1">
        <v>853</v>
      </c>
      <c r="BQ763" s="1">
        <v>1382</v>
      </c>
      <c r="BR763" s="1">
        <v>2225</v>
      </c>
      <c r="BS763" s="1">
        <v>2451</v>
      </c>
      <c r="BT763" s="1">
        <v>2856</v>
      </c>
      <c r="BU763" s="1">
        <v>2890</v>
      </c>
      <c r="BV763" s="1">
        <v>2658</v>
      </c>
      <c r="BW763" s="1">
        <v>2185</v>
      </c>
      <c r="BX763" s="1">
        <v>1519</v>
      </c>
      <c r="BY763" s="1">
        <v>1635</v>
      </c>
      <c r="BZ763" s="1">
        <v>1191</v>
      </c>
      <c r="CA763" s="1">
        <v>1352</v>
      </c>
      <c r="CB763" s="1">
        <v>93.688999999999993</v>
      </c>
      <c r="CC763" s="1">
        <v>151.85499999999999</v>
      </c>
      <c r="CD763" s="1">
        <v>244.41200000000001</v>
      </c>
      <c r="CE763" s="1">
        <v>269.17899999999997</v>
      </c>
      <c r="CF763" s="1">
        <v>313.75900000000001</v>
      </c>
      <c r="CG763" s="1">
        <v>317.43900000000002</v>
      </c>
      <c r="CH763" s="1">
        <v>291.964</v>
      </c>
      <c r="CI763" s="1">
        <v>240.02500000000001</v>
      </c>
      <c r="CJ763" s="1">
        <v>166.857</v>
      </c>
      <c r="CK763" s="1">
        <v>179.59399999999999</v>
      </c>
      <c r="CL763" s="1">
        <v>130.768</v>
      </c>
      <c r="CM763" s="1">
        <v>148.459</v>
      </c>
      <c r="CN763" s="1">
        <v>0</v>
      </c>
      <c r="CO763" s="1">
        <v>0</v>
      </c>
      <c r="CP763" s="1">
        <v>23197</v>
      </c>
      <c r="CQ763" s="1">
        <v>23197</v>
      </c>
      <c r="CR763" s="1">
        <v>2548</v>
      </c>
      <c r="CS763">
        <v>2018</v>
      </c>
      <c r="CT763">
        <v>9104.0031397174262</v>
      </c>
      <c r="CV763">
        <v>0</v>
      </c>
      <c r="CW763">
        <v>0</v>
      </c>
    </row>
    <row r="764" spans="1:101">
      <c r="A764" s="100">
        <v>59745</v>
      </c>
      <c r="B764" t="s">
        <v>108</v>
      </c>
      <c r="C764" t="s">
        <v>109</v>
      </c>
      <c r="D764" t="s">
        <v>1016</v>
      </c>
      <c r="E764" t="s">
        <v>1017</v>
      </c>
      <c r="F764">
        <v>59511</v>
      </c>
      <c r="G764" s="103" t="s">
        <v>112</v>
      </c>
      <c r="H764" t="s">
        <v>113</v>
      </c>
      <c r="I764" t="s">
        <v>114</v>
      </c>
      <c r="J764" t="s">
        <v>8</v>
      </c>
      <c r="K764">
        <v>22</v>
      </c>
      <c r="L764">
        <v>2</v>
      </c>
      <c r="M764" t="s">
        <v>115</v>
      </c>
      <c r="N764" t="s">
        <v>456</v>
      </c>
      <c r="O764" t="s">
        <v>457</v>
      </c>
      <c r="P764" t="s">
        <v>457</v>
      </c>
      <c r="Q764" t="s">
        <v>118</v>
      </c>
      <c r="R764" t="s">
        <v>142</v>
      </c>
      <c r="S764" t="s">
        <v>8</v>
      </c>
      <c r="T764" s="1">
        <v>0</v>
      </c>
      <c r="U764" s="1">
        <v>0</v>
      </c>
      <c r="V764" s="1">
        <v>0</v>
      </c>
      <c r="W764" s="1">
        <v>0</v>
      </c>
      <c r="X764" s="1">
        <v>0</v>
      </c>
      <c r="Y764" s="1">
        <v>0</v>
      </c>
      <c r="Z764" s="1">
        <v>0</v>
      </c>
      <c r="AA764" s="1">
        <v>0</v>
      </c>
      <c r="AB764" s="1">
        <v>0</v>
      </c>
      <c r="AC764" s="1">
        <v>0</v>
      </c>
      <c r="AD764" s="1">
        <v>0</v>
      </c>
      <c r="AE764" s="1">
        <v>0</v>
      </c>
      <c r="AF764" s="1">
        <v>0</v>
      </c>
      <c r="AG764" s="1">
        <v>0</v>
      </c>
      <c r="AH764" s="1">
        <v>0</v>
      </c>
      <c r="AI764" s="1">
        <v>0</v>
      </c>
      <c r="AJ764" s="1">
        <v>0</v>
      </c>
      <c r="AK764" s="1">
        <v>0</v>
      </c>
      <c r="AL764" s="1">
        <v>0</v>
      </c>
      <c r="AM764" s="1">
        <v>0</v>
      </c>
      <c r="AN764" s="1">
        <v>0</v>
      </c>
      <c r="AO764" s="1">
        <v>0</v>
      </c>
      <c r="AP764" s="1">
        <v>0</v>
      </c>
      <c r="AQ764" s="1">
        <v>0</v>
      </c>
      <c r="AR764" s="2">
        <v>0</v>
      </c>
      <c r="AS764" s="2">
        <v>0</v>
      </c>
      <c r="AT764" s="2">
        <v>0</v>
      </c>
      <c r="AU764" s="2">
        <v>0</v>
      </c>
      <c r="AV764" s="2">
        <v>0</v>
      </c>
      <c r="AW764" s="2">
        <v>0</v>
      </c>
      <c r="AX764" s="2">
        <v>0</v>
      </c>
      <c r="AY764" s="2">
        <v>0</v>
      </c>
      <c r="AZ764" s="2">
        <v>0</v>
      </c>
      <c r="BA764" s="2">
        <v>0</v>
      </c>
      <c r="BB764" s="2">
        <v>0</v>
      </c>
      <c r="BC764" s="2">
        <v>0</v>
      </c>
      <c r="BD764" s="1">
        <v>1690</v>
      </c>
      <c r="BE764" s="1">
        <v>1850</v>
      </c>
      <c r="BF764" s="1">
        <v>2981</v>
      </c>
      <c r="BG764" s="1">
        <v>3328</v>
      </c>
      <c r="BH764" s="1">
        <v>4194</v>
      </c>
      <c r="BI764" s="1">
        <v>4089</v>
      </c>
      <c r="BJ764" s="1">
        <v>4805</v>
      </c>
      <c r="BK764" s="1">
        <v>3883</v>
      </c>
      <c r="BL764" s="1">
        <v>2403</v>
      </c>
      <c r="BM764" s="1">
        <v>2305</v>
      </c>
      <c r="BN764" s="1">
        <v>1376</v>
      </c>
      <c r="BO764" s="1">
        <v>1909</v>
      </c>
      <c r="BP764" s="1">
        <v>1690</v>
      </c>
      <c r="BQ764" s="1">
        <v>1850</v>
      </c>
      <c r="BR764" s="1">
        <v>2981</v>
      </c>
      <c r="BS764" s="1">
        <v>3328</v>
      </c>
      <c r="BT764" s="1">
        <v>4194</v>
      </c>
      <c r="BU764" s="1">
        <v>4089</v>
      </c>
      <c r="BV764" s="1">
        <v>4805</v>
      </c>
      <c r="BW764" s="1">
        <v>3883</v>
      </c>
      <c r="BX764" s="1">
        <v>2403</v>
      </c>
      <c r="BY764" s="1">
        <v>2305</v>
      </c>
      <c r="BZ764" s="1">
        <v>1376</v>
      </c>
      <c r="CA764" s="1">
        <v>1909</v>
      </c>
      <c r="CB764" s="1">
        <v>185.63300000000001</v>
      </c>
      <c r="CC764" s="1">
        <v>203.22900000000001</v>
      </c>
      <c r="CD764" s="1">
        <v>327.464</v>
      </c>
      <c r="CE764" s="1">
        <v>365.524</v>
      </c>
      <c r="CF764" s="1">
        <v>460.67500000000001</v>
      </c>
      <c r="CG764" s="1">
        <v>449.185</v>
      </c>
      <c r="CH764" s="1">
        <v>527.82000000000005</v>
      </c>
      <c r="CI764" s="1">
        <v>426.565</v>
      </c>
      <c r="CJ764" s="1">
        <v>263.91000000000003</v>
      </c>
      <c r="CK764" s="1">
        <v>253.13800000000001</v>
      </c>
      <c r="CL764" s="1">
        <v>151.16499999999999</v>
      </c>
      <c r="CM764" s="1">
        <v>209.69200000000001</v>
      </c>
      <c r="CN764" s="1">
        <v>0</v>
      </c>
      <c r="CO764" s="1">
        <v>0</v>
      </c>
      <c r="CP764" s="1">
        <v>34813</v>
      </c>
      <c r="CQ764" s="1">
        <v>34813</v>
      </c>
      <c r="CR764" s="1">
        <v>3824</v>
      </c>
      <c r="CS764">
        <v>2018</v>
      </c>
      <c r="CT764">
        <v>9103.8179916317986</v>
      </c>
      <c r="CV764">
        <v>0</v>
      </c>
      <c r="CW764">
        <v>0</v>
      </c>
    </row>
    <row r="765" spans="1:101">
      <c r="A765" s="100">
        <v>59750</v>
      </c>
      <c r="B765" t="s">
        <v>108</v>
      </c>
      <c r="C765" t="s">
        <v>109</v>
      </c>
      <c r="D765" t="s">
        <v>1018</v>
      </c>
      <c r="E765" t="s">
        <v>1019</v>
      </c>
      <c r="F765">
        <v>58473</v>
      </c>
      <c r="G765" s="103" t="s">
        <v>112</v>
      </c>
      <c r="H765" t="s">
        <v>113</v>
      </c>
      <c r="I765" t="s">
        <v>114</v>
      </c>
      <c r="J765" t="s">
        <v>8</v>
      </c>
      <c r="K765">
        <v>22</v>
      </c>
      <c r="L765">
        <v>2</v>
      </c>
      <c r="M765" t="s">
        <v>115</v>
      </c>
      <c r="N765" t="s">
        <v>456</v>
      </c>
      <c r="O765" t="s">
        <v>457</v>
      </c>
      <c r="P765" t="s">
        <v>457</v>
      </c>
      <c r="Q765" t="s">
        <v>118</v>
      </c>
      <c r="R765" t="s">
        <v>142</v>
      </c>
      <c r="S765" t="s">
        <v>8</v>
      </c>
      <c r="T765" s="1">
        <v>0</v>
      </c>
      <c r="U765" s="1">
        <v>0</v>
      </c>
      <c r="V765" s="1">
        <v>0</v>
      </c>
      <c r="W765" s="1">
        <v>0</v>
      </c>
      <c r="X765" s="1">
        <v>0</v>
      </c>
      <c r="Y765" s="1">
        <v>0</v>
      </c>
      <c r="Z765" s="1">
        <v>0</v>
      </c>
      <c r="AA765" s="1">
        <v>0</v>
      </c>
      <c r="AB765" s="1">
        <v>0</v>
      </c>
      <c r="AC765" s="1">
        <v>0</v>
      </c>
      <c r="AD765" s="1">
        <v>0</v>
      </c>
      <c r="AE765" s="1">
        <v>0</v>
      </c>
      <c r="AF765" s="1">
        <v>0</v>
      </c>
      <c r="AG765" s="1">
        <v>0</v>
      </c>
      <c r="AH765" s="1">
        <v>0</v>
      </c>
      <c r="AI765" s="1">
        <v>0</v>
      </c>
      <c r="AJ765" s="1">
        <v>0</v>
      </c>
      <c r="AK765" s="1">
        <v>0</v>
      </c>
      <c r="AL765" s="1">
        <v>0</v>
      </c>
      <c r="AM765" s="1">
        <v>0</v>
      </c>
      <c r="AN765" s="1">
        <v>0</v>
      </c>
      <c r="AO765" s="1">
        <v>0</v>
      </c>
      <c r="AP765" s="1">
        <v>0</v>
      </c>
      <c r="AQ765" s="1">
        <v>0</v>
      </c>
      <c r="AR765" s="2">
        <v>0</v>
      </c>
      <c r="AS765" s="2">
        <v>0</v>
      </c>
      <c r="AT765" s="2">
        <v>0</v>
      </c>
      <c r="AU765" s="2">
        <v>0</v>
      </c>
      <c r="AV765" s="2">
        <v>0</v>
      </c>
      <c r="AW765" s="2">
        <v>0</v>
      </c>
      <c r="AX765" s="2">
        <v>0</v>
      </c>
      <c r="AY765" s="2">
        <v>0</v>
      </c>
      <c r="AZ765" s="2">
        <v>0</v>
      </c>
      <c r="BA765" s="2">
        <v>0</v>
      </c>
      <c r="BB765" s="2">
        <v>0</v>
      </c>
      <c r="BC765" s="2">
        <v>0</v>
      </c>
      <c r="BD765" s="1">
        <v>1383</v>
      </c>
      <c r="BE765" s="1">
        <v>1514</v>
      </c>
      <c r="BF765" s="1">
        <v>2440</v>
      </c>
      <c r="BG765" s="1">
        <v>2724</v>
      </c>
      <c r="BH765" s="1">
        <v>3433</v>
      </c>
      <c r="BI765" s="1">
        <v>3347</v>
      </c>
      <c r="BJ765" s="1">
        <v>3933</v>
      </c>
      <c r="BK765" s="1">
        <v>3179</v>
      </c>
      <c r="BL765" s="1">
        <v>1967</v>
      </c>
      <c r="BM765" s="1">
        <v>1886</v>
      </c>
      <c r="BN765" s="1">
        <v>1126</v>
      </c>
      <c r="BO765" s="1">
        <v>1563</v>
      </c>
      <c r="BP765" s="1">
        <v>1383</v>
      </c>
      <c r="BQ765" s="1">
        <v>1514</v>
      </c>
      <c r="BR765" s="1">
        <v>2440</v>
      </c>
      <c r="BS765" s="1">
        <v>2724</v>
      </c>
      <c r="BT765" s="1">
        <v>3433</v>
      </c>
      <c r="BU765" s="1">
        <v>3347</v>
      </c>
      <c r="BV765" s="1">
        <v>3933</v>
      </c>
      <c r="BW765" s="1">
        <v>3179</v>
      </c>
      <c r="BX765" s="1">
        <v>1967</v>
      </c>
      <c r="BY765" s="1">
        <v>1886</v>
      </c>
      <c r="BZ765" s="1">
        <v>1126</v>
      </c>
      <c r="CA765" s="1">
        <v>1563</v>
      </c>
      <c r="CB765" s="1">
        <v>151.94399999999999</v>
      </c>
      <c r="CC765" s="1">
        <v>166.346</v>
      </c>
      <c r="CD765" s="1">
        <v>268.03399999999999</v>
      </c>
      <c r="CE765" s="1">
        <v>299.18700000000001</v>
      </c>
      <c r="CF765" s="1">
        <v>377.06900000000002</v>
      </c>
      <c r="CG765" s="1">
        <v>367.66500000000002</v>
      </c>
      <c r="CH765" s="1">
        <v>432.02800000000002</v>
      </c>
      <c r="CI765" s="1">
        <v>349.149</v>
      </c>
      <c r="CJ765" s="1">
        <v>216.01400000000001</v>
      </c>
      <c r="CK765" s="1">
        <v>207.197</v>
      </c>
      <c r="CL765" s="1">
        <v>123.73099999999999</v>
      </c>
      <c r="CM765" s="1">
        <v>171.636</v>
      </c>
      <c r="CN765" s="1">
        <v>0</v>
      </c>
      <c r="CO765" s="1">
        <v>0</v>
      </c>
      <c r="CP765" s="1">
        <v>28495</v>
      </c>
      <c r="CQ765" s="1">
        <v>28495</v>
      </c>
      <c r="CR765" s="1">
        <v>3130</v>
      </c>
      <c r="CS765">
        <v>2018</v>
      </c>
      <c r="CT765">
        <v>9103.8338658146968</v>
      </c>
      <c r="CV765">
        <v>0</v>
      </c>
      <c r="CW765">
        <v>0</v>
      </c>
    </row>
    <row r="766" spans="1:101">
      <c r="A766" s="100">
        <v>59752</v>
      </c>
      <c r="B766" t="s">
        <v>108</v>
      </c>
      <c r="C766" t="s">
        <v>109</v>
      </c>
      <c r="D766" t="s">
        <v>1020</v>
      </c>
      <c r="E766" t="s">
        <v>1021</v>
      </c>
      <c r="F766">
        <v>59519</v>
      </c>
      <c r="G766" s="103" t="s">
        <v>112</v>
      </c>
      <c r="H766" t="s">
        <v>113</v>
      </c>
      <c r="I766" t="s">
        <v>114</v>
      </c>
      <c r="J766" t="s">
        <v>8</v>
      </c>
      <c r="K766">
        <v>22</v>
      </c>
      <c r="L766">
        <v>2</v>
      </c>
      <c r="M766" t="s">
        <v>115</v>
      </c>
      <c r="N766" t="s">
        <v>456</v>
      </c>
      <c r="O766" t="s">
        <v>457</v>
      </c>
      <c r="P766" t="s">
        <v>457</v>
      </c>
      <c r="Q766" t="s">
        <v>118</v>
      </c>
      <c r="R766" t="s">
        <v>142</v>
      </c>
      <c r="S766" t="s">
        <v>8</v>
      </c>
      <c r="T766" s="1">
        <v>0</v>
      </c>
      <c r="U766" s="1">
        <v>0</v>
      </c>
      <c r="V766" s="1">
        <v>0</v>
      </c>
      <c r="W766" s="1">
        <v>0</v>
      </c>
      <c r="X766" s="1">
        <v>0</v>
      </c>
      <c r="Y766" s="1">
        <v>0</v>
      </c>
      <c r="Z766" s="1">
        <v>0</v>
      </c>
      <c r="AA766" s="1">
        <v>0</v>
      </c>
      <c r="AB766" s="1">
        <v>0</v>
      </c>
      <c r="AC766" s="1">
        <v>0</v>
      </c>
      <c r="AD766" s="1">
        <v>0</v>
      </c>
      <c r="AE766" s="1">
        <v>0</v>
      </c>
      <c r="AF766" s="1">
        <v>0</v>
      </c>
      <c r="AG766" s="1">
        <v>0</v>
      </c>
      <c r="AH766" s="1">
        <v>0</v>
      </c>
      <c r="AI766" s="1">
        <v>0</v>
      </c>
      <c r="AJ766" s="1">
        <v>0</v>
      </c>
      <c r="AK766" s="1">
        <v>0</v>
      </c>
      <c r="AL766" s="1">
        <v>0</v>
      </c>
      <c r="AM766" s="1">
        <v>0</v>
      </c>
      <c r="AN766" s="1">
        <v>0</v>
      </c>
      <c r="AO766" s="1">
        <v>0</v>
      </c>
      <c r="AP766" s="1">
        <v>0</v>
      </c>
      <c r="AQ766" s="1">
        <v>0</v>
      </c>
      <c r="AR766" s="2">
        <v>0</v>
      </c>
      <c r="AS766" s="2">
        <v>0</v>
      </c>
      <c r="AT766" s="2">
        <v>0</v>
      </c>
      <c r="AU766" s="2">
        <v>0</v>
      </c>
      <c r="AV766" s="2">
        <v>0</v>
      </c>
      <c r="AW766" s="2">
        <v>0</v>
      </c>
      <c r="AX766" s="2">
        <v>0</v>
      </c>
      <c r="AY766" s="2">
        <v>0</v>
      </c>
      <c r="AZ766" s="2">
        <v>0</v>
      </c>
      <c r="BA766" s="2">
        <v>0</v>
      </c>
      <c r="BB766" s="2">
        <v>0</v>
      </c>
      <c r="BC766" s="2">
        <v>0</v>
      </c>
      <c r="BD766" s="1">
        <v>833</v>
      </c>
      <c r="BE766" s="1">
        <v>912</v>
      </c>
      <c r="BF766" s="1">
        <v>1470</v>
      </c>
      <c r="BG766" s="1">
        <v>1640</v>
      </c>
      <c r="BH766" s="1">
        <v>2067</v>
      </c>
      <c r="BI766" s="1">
        <v>2016</v>
      </c>
      <c r="BJ766" s="1">
        <v>2369</v>
      </c>
      <c r="BK766" s="1">
        <v>1914</v>
      </c>
      <c r="BL766" s="1">
        <v>1184</v>
      </c>
      <c r="BM766" s="1">
        <v>1136</v>
      </c>
      <c r="BN766" s="1">
        <v>678</v>
      </c>
      <c r="BO766" s="1">
        <v>941</v>
      </c>
      <c r="BP766" s="1">
        <v>833</v>
      </c>
      <c r="BQ766" s="1">
        <v>912</v>
      </c>
      <c r="BR766" s="1">
        <v>1470</v>
      </c>
      <c r="BS766" s="1">
        <v>1640</v>
      </c>
      <c r="BT766" s="1">
        <v>2067</v>
      </c>
      <c r="BU766" s="1">
        <v>2016</v>
      </c>
      <c r="BV766" s="1">
        <v>2369</v>
      </c>
      <c r="BW766" s="1">
        <v>1914</v>
      </c>
      <c r="BX766" s="1">
        <v>1184</v>
      </c>
      <c r="BY766" s="1">
        <v>1136</v>
      </c>
      <c r="BZ766" s="1">
        <v>678</v>
      </c>
      <c r="CA766" s="1">
        <v>941</v>
      </c>
      <c r="CB766" s="1">
        <v>91.507000000000005</v>
      </c>
      <c r="CC766" s="1">
        <v>100.179</v>
      </c>
      <c r="CD766" s="1">
        <v>161.41999999999999</v>
      </c>
      <c r="CE766" s="1">
        <v>180.18100000000001</v>
      </c>
      <c r="CF766" s="1">
        <v>227.08500000000001</v>
      </c>
      <c r="CG766" s="1">
        <v>221.42099999999999</v>
      </c>
      <c r="CH766" s="1">
        <v>260.18299999999999</v>
      </c>
      <c r="CI766" s="1">
        <v>210.27</v>
      </c>
      <c r="CJ766" s="1">
        <v>130.09200000000001</v>
      </c>
      <c r="CK766" s="1">
        <v>124.782</v>
      </c>
      <c r="CL766" s="1">
        <v>74.515000000000001</v>
      </c>
      <c r="CM766" s="1">
        <v>103.36499999999999</v>
      </c>
      <c r="CN766" s="1">
        <v>0</v>
      </c>
      <c r="CO766" s="1">
        <v>0</v>
      </c>
      <c r="CP766" s="1">
        <v>17160</v>
      </c>
      <c r="CQ766" s="1">
        <v>17160</v>
      </c>
      <c r="CR766" s="1">
        <v>1885</v>
      </c>
      <c r="CS766">
        <v>2018</v>
      </c>
      <c r="CT766">
        <v>9103.4482758620688</v>
      </c>
      <c r="CV766">
        <v>0</v>
      </c>
      <c r="CW766">
        <v>0</v>
      </c>
    </row>
    <row r="767" spans="1:101">
      <c r="A767" s="100">
        <v>59755</v>
      </c>
      <c r="B767" t="s">
        <v>108</v>
      </c>
      <c r="C767" t="s">
        <v>109</v>
      </c>
      <c r="D767" t="s">
        <v>1022</v>
      </c>
      <c r="E767" t="s">
        <v>1023</v>
      </c>
      <c r="F767">
        <v>59522</v>
      </c>
      <c r="G767" s="103" t="s">
        <v>273</v>
      </c>
      <c r="H767" t="s">
        <v>113</v>
      </c>
      <c r="I767" t="s">
        <v>114</v>
      </c>
      <c r="J767" t="s">
        <v>8</v>
      </c>
      <c r="K767">
        <v>22</v>
      </c>
      <c r="L767">
        <v>2</v>
      </c>
      <c r="M767" t="s">
        <v>115</v>
      </c>
      <c r="N767" t="s">
        <v>456</v>
      </c>
      <c r="O767" t="s">
        <v>457</v>
      </c>
      <c r="P767" t="s">
        <v>457</v>
      </c>
      <c r="Q767" t="s">
        <v>118</v>
      </c>
      <c r="R767" t="s">
        <v>142</v>
      </c>
      <c r="S767" t="s">
        <v>8</v>
      </c>
      <c r="T767" s="1">
        <v>0</v>
      </c>
      <c r="U767" s="1">
        <v>0</v>
      </c>
      <c r="V767" s="1">
        <v>0</v>
      </c>
      <c r="W767" s="1">
        <v>0</v>
      </c>
      <c r="X767" s="1">
        <v>0</v>
      </c>
      <c r="Y767" s="1">
        <v>0</v>
      </c>
      <c r="Z767" s="1">
        <v>0</v>
      </c>
      <c r="AA767" s="1">
        <v>0</v>
      </c>
      <c r="AB767" s="1">
        <v>0</v>
      </c>
      <c r="AC767" s="1">
        <v>0</v>
      </c>
      <c r="AD767" s="1">
        <v>0</v>
      </c>
      <c r="AE767" s="1">
        <v>0</v>
      </c>
      <c r="AF767" s="1">
        <v>0</v>
      </c>
      <c r="AG767" s="1">
        <v>0</v>
      </c>
      <c r="AH767" s="1">
        <v>0</v>
      </c>
      <c r="AI767" s="1">
        <v>0</v>
      </c>
      <c r="AJ767" s="1">
        <v>0</v>
      </c>
      <c r="AK767" s="1">
        <v>0</v>
      </c>
      <c r="AL767" s="1">
        <v>0</v>
      </c>
      <c r="AM767" s="1">
        <v>0</v>
      </c>
      <c r="AN767" s="1">
        <v>0</v>
      </c>
      <c r="AO767" s="1">
        <v>0</v>
      </c>
      <c r="AP767" s="1">
        <v>0</v>
      </c>
      <c r="AQ767" s="1">
        <v>0</v>
      </c>
      <c r="AR767" s="2">
        <v>0</v>
      </c>
      <c r="AS767" s="2">
        <v>0</v>
      </c>
      <c r="AT767" s="2">
        <v>0</v>
      </c>
      <c r="AU767" s="2">
        <v>0</v>
      </c>
      <c r="AV767" s="2">
        <v>0</v>
      </c>
      <c r="AW767" s="2">
        <v>0</v>
      </c>
      <c r="AX767" s="2">
        <v>0</v>
      </c>
      <c r="AY767" s="2">
        <v>0</v>
      </c>
      <c r="AZ767" s="2">
        <v>0</v>
      </c>
      <c r="BA767" s="2">
        <v>0</v>
      </c>
      <c r="BB767" s="2">
        <v>0</v>
      </c>
      <c r="BC767" s="2">
        <v>0</v>
      </c>
      <c r="BD767" s="1">
        <v>828</v>
      </c>
      <c r="BE767" s="1">
        <v>1342</v>
      </c>
      <c r="BF767" s="1">
        <v>2161</v>
      </c>
      <c r="BG767" s="1">
        <v>2379</v>
      </c>
      <c r="BH767" s="1">
        <v>2774</v>
      </c>
      <c r="BI767" s="1">
        <v>2806</v>
      </c>
      <c r="BJ767" s="1">
        <v>2581</v>
      </c>
      <c r="BK767" s="1">
        <v>2122</v>
      </c>
      <c r="BL767" s="1">
        <v>1475</v>
      </c>
      <c r="BM767" s="1">
        <v>1588</v>
      </c>
      <c r="BN767" s="1">
        <v>1156</v>
      </c>
      <c r="BO767" s="1">
        <v>1312</v>
      </c>
      <c r="BP767" s="1">
        <v>828</v>
      </c>
      <c r="BQ767" s="1">
        <v>1342</v>
      </c>
      <c r="BR767" s="1">
        <v>2161</v>
      </c>
      <c r="BS767" s="1">
        <v>2379</v>
      </c>
      <c r="BT767" s="1">
        <v>2774</v>
      </c>
      <c r="BU767" s="1">
        <v>2806</v>
      </c>
      <c r="BV767" s="1">
        <v>2581</v>
      </c>
      <c r="BW767" s="1">
        <v>2122</v>
      </c>
      <c r="BX767" s="1">
        <v>1475</v>
      </c>
      <c r="BY767" s="1">
        <v>1588</v>
      </c>
      <c r="BZ767" s="1">
        <v>1156</v>
      </c>
      <c r="CA767" s="1">
        <v>1312</v>
      </c>
      <c r="CB767" s="1">
        <v>90.968999999999994</v>
      </c>
      <c r="CC767" s="1">
        <v>147.44499999999999</v>
      </c>
      <c r="CD767" s="1">
        <v>237.31399999999999</v>
      </c>
      <c r="CE767" s="1">
        <v>261.36099999999999</v>
      </c>
      <c r="CF767" s="1">
        <v>304.64699999999999</v>
      </c>
      <c r="CG767" s="1">
        <v>308.21899999999999</v>
      </c>
      <c r="CH767" s="1">
        <v>283.48500000000001</v>
      </c>
      <c r="CI767" s="1">
        <v>233.054</v>
      </c>
      <c r="CJ767" s="1">
        <v>162.011</v>
      </c>
      <c r="CK767" s="1">
        <v>174.37799999999999</v>
      </c>
      <c r="CL767" s="1">
        <v>126.97</v>
      </c>
      <c r="CM767" s="1">
        <v>144.14699999999999</v>
      </c>
      <c r="CN767" s="1">
        <v>0</v>
      </c>
      <c r="CO767" s="1">
        <v>0</v>
      </c>
      <c r="CP767" s="1">
        <v>22524</v>
      </c>
      <c r="CQ767" s="1">
        <v>22524</v>
      </c>
      <c r="CR767" s="1">
        <v>2474</v>
      </c>
      <c r="CS767">
        <v>2018</v>
      </c>
      <c r="CT767">
        <v>9104.2845594179471</v>
      </c>
      <c r="CV767">
        <v>0</v>
      </c>
      <c r="CW767">
        <v>0</v>
      </c>
    </row>
    <row r="768" spans="1:101">
      <c r="A768" s="100">
        <v>59765</v>
      </c>
      <c r="B768" t="s">
        <v>108</v>
      </c>
      <c r="C768" t="s">
        <v>109</v>
      </c>
      <c r="D768" t="s">
        <v>1024</v>
      </c>
      <c r="E768" t="s">
        <v>979</v>
      </c>
      <c r="F768">
        <v>59232</v>
      </c>
      <c r="G768" s="103" t="s">
        <v>112</v>
      </c>
      <c r="H768" t="s">
        <v>113</v>
      </c>
      <c r="I768" t="s">
        <v>114</v>
      </c>
      <c r="J768" t="s">
        <v>8</v>
      </c>
      <c r="K768">
        <v>22</v>
      </c>
      <c r="L768">
        <v>2</v>
      </c>
      <c r="M768" t="s">
        <v>115</v>
      </c>
      <c r="N768" t="s">
        <v>456</v>
      </c>
      <c r="O768" t="s">
        <v>457</v>
      </c>
      <c r="P768" t="s">
        <v>457</v>
      </c>
      <c r="Q768" t="s">
        <v>118</v>
      </c>
      <c r="R768" t="s">
        <v>142</v>
      </c>
      <c r="S768" t="s">
        <v>8</v>
      </c>
      <c r="T768" s="1">
        <v>0</v>
      </c>
      <c r="U768" s="1">
        <v>0</v>
      </c>
      <c r="V768" s="1">
        <v>0</v>
      </c>
      <c r="W768" s="1">
        <v>0</v>
      </c>
      <c r="X768" s="1">
        <v>0</v>
      </c>
      <c r="Y768" s="1">
        <v>0</v>
      </c>
      <c r="Z768" s="1">
        <v>0</v>
      </c>
      <c r="AA768" s="1">
        <v>0</v>
      </c>
      <c r="AB768" s="1">
        <v>0</v>
      </c>
      <c r="AC768" s="1">
        <v>0</v>
      </c>
      <c r="AD768" s="1">
        <v>0</v>
      </c>
      <c r="AE768" s="1">
        <v>0</v>
      </c>
      <c r="AF768" s="1">
        <v>0</v>
      </c>
      <c r="AG768" s="1">
        <v>0</v>
      </c>
      <c r="AH768" s="1">
        <v>0</v>
      </c>
      <c r="AI768" s="1">
        <v>0</v>
      </c>
      <c r="AJ768" s="1">
        <v>0</v>
      </c>
      <c r="AK768" s="1">
        <v>0</v>
      </c>
      <c r="AL768" s="1">
        <v>0</v>
      </c>
      <c r="AM768" s="1">
        <v>0</v>
      </c>
      <c r="AN768" s="1">
        <v>0</v>
      </c>
      <c r="AO768" s="1">
        <v>0</v>
      </c>
      <c r="AP768" s="1">
        <v>0</v>
      </c>
      <c r="AQ768" s="1">
        <v>0</v>
      </c>
      <c r="AR768" s="2">
        <v>0</v>
      </c>
      <c r="AS768" s="2">
        <v>0</v>
      </c>
      <c r="AT768" s="2">
        <v>0</v>
      </c>
      <c r="AU768" s="2">
        <v>0</v>
      </c>
      <c r="AV768" s="2">
        <v>0</v>
      </c>
      <c r="AW768" s="2">
        <v>0</v>
      </c>
      <c r="AX768" s="2">
        <v>0</v>
      </c>
      <c r="AY768" s="2">
        <v>0</v>
      </c>
      <c r="AZ768" s="2">
        <v>0</v>
      </c>
      <c r="BA768" s="2">
        <v>0</v>
      </c>
      <c r="BB768" s="2">
        <v>0</v>
      </c>
      <c r="BC768" s="2">
        <v>0</v>
      </c>
      <c r="BD768" s="1">
        <v>1273</v>
      </c>
      <c r="BE768" s="1">
        <v>1393</v>
      </c>
      <c r="BF768" s="1">
        <v>2245</v>
      </c>
      <c r="BG768" s="1">
        <v>2506</v>
      </c>
      <c r="BH768" s="1">
        <v>3159</v>
      </c>
      <c r="BI768" s="1">
        <v>3080</v>
      </c>
      <c r="BJ768" s="1">
        <v>3619</v>
      </c>
      <c r="BK768" s="1">
        <v>2925</v>
      </c>
      <c r="BL768" s="1">
        <v>1810</v>
      </c>
      <c r="BM768" s="1">
        <v>1736</v>
      </c>
      <c r="BN768" s="1">
        <v>1036</v>
      </c>
      <c r="BO768" s="1">
        <v>1438</v>
      </c>
      <c r="BP768" s="1">
        <v>1273</v>
      </c>
      <c r="BQ768" s="1">
        <v>1393</v>
      </c>
      <c r="BR768" s="1">
        <v>2245</v>
      </c>
      <c r="BS768" s="1">
        <v>2506</v>
      </c>
      <c r="BT768" s="1">
        <v>3159</v>
      </c>
      <c r="BU768" s="1">
        <v>3080</v>
      </c>
      <c r="BV768" s="1">
        <v>3619</v>
      </c>
      <c r="BW768" s="1">
        <v>2925</v>
      </c>
      <c r="BX768" s="1">
        <v>1810</v>
      </c>
      <c r="BY768" s="1">
        <v>1736</v>
      </c>
      <c r="BZ768" s="1">
        <v>1036</v>
      </c>
      <c r="CA768" s="1">
        <v>1438</v>
      </c>
      <c r="CB768" s="1">
        <v>139.80799999999999</v>
      </c>
      <c r="CC768" s="1">
        <v>153.059</v>
      </c>
      <c r="CD768" s="1">
        <v>246.625</v>
      </c>
      <c r="CE768" s="1">
        <v>275.29000000000002</v>
      </c>
      <c r="CF768" s="1">
        <v>346.952</v>
      </c>
      <c r="CG768" s="1">
        <v>338.29899999999998</v>
      </c>
      <c r="CH768" s="1">
        <v>397.52100000000002</v>
      </c>
      <c r="CI768" s="1">
        <v>321.262</v>
      </c>
      <c r="CJ768" s="1">
        <v>198.761</v>
      </c>
      <c r="CK768" s="1">
        <v>190.648</v>
      </c>
      <c r="CL768" s="1">
        <v>113.848</v>
      </c>
      <c r="CM768" s="1">
        <v>157.92699999999999</v>
      </c>
      <c r="CN768" s="1">
        <v>0</v>
      </c>
      <c r="CO768" s="1">
        <v>0</v>
      </c>
      <c r="CP768" s="1">
        <v>26220</v>
      </c>
      <c r="CQ768" s="1">
        <v>26220</v>
      </c>
      <c r="CR768" s="1">
        <v>2880</v>
      </c>
      <c r="CS768">
        <v>2018</v>
      </c>
      <c r="CT768">
        <v>9104.1666666666661</v>
      </c>
      <c r="CV768">
        <v>0</v>
      </c>
      <c r="CW768">
        <v>0</v>
      </c>
    </row>
    <row r="769" spans="1:101">
      <c r="A769" s="100">
        <v>59766</v>
      </c>
      <c r="B769" t="s">
        <v>108</v>
      </c>
      <c r="C769" t="s">
        <v>109</v>
      </c>
      <c r="D769" t="s">
        <v>1025</v>
      </c>
      <c r="E769" t="s">
        <v>979</v>
      </c>
      <c r="F769">
        <v>59232</v>
      </c>
      <c r="G769" s="103" t="s">
        <v>112</v>
      </c>
      <c r="H769" t="s">
        <v>113</v>
      </c>
      <c r="I769" t="s">
        <v>114</v>
      </c>
      <c r="J769" t="s">
        <v>8</v>
      </c>
      <c r="K769">
        <v>22</v>
      </c>
      <c r="L769">
        <v>2</v>
      </c>
      <c r="M769" t="s">
        <v>115</v>
      </c>
      <c r="N769" t="s">
        <v>456</v>
      </c>
      <c r="O769" t="s">
        <v>457</v>
      </c>
      <c r="P769" t="s">
        <v>457</v>
      </c>
      <c r="Q769" t="s">
        <v>118</v>
      </c>
      <c r="R769" t="s">
        <v>142</v>
      </c>
      <c r="S769" t="s">
        <v>8</v>
      </c>
      <c r="T769" s="1">
        <v>0</v>
      </c>
      <c r="U769" s="1">
        <v>0</v>
      </c>
      <c r="V769" s="1">
        <v>0</v>
      </c>
      <c r="W769" s="1">
        <v>0</v>
      </c>
      <c r="X769" s="1">
        <v>0</v>
      </c>
      <c r="Y769" s="1">
        <v>0</v>
      </c>
      <c r="Z769" s="1">
        <v>0</v>
      </c>
      <c r="AA769" s="1">
        <v>0</v>
      </c>
      <c r="AB769" s="1">
        <v>0</v>
      </c>
      <c r="AC769" s="1">
        <v>0</v>
      </c>
      <c r="AD769" s="1">
        <v>0</v>
      </c>
      <c r="AE769" s="1">
        <v>0</v>
      </c>
      <c r="AF769" s="1">
        <v>0</v>
      </c>
      <c r="AG769" s="1">
        <v>0</v>
      </c>
      <c r="AH769" s="1">
        <v>0</v>
      </c>
      <c r="AI769" s="1">
        <v>0</v>
      </c>
      <c r="AJ769" s="1">
        <v>0</v>
      </c>
      <c r="AK769" s="1">
        <v>0</v>
      </c>
      <c r="AL769" s="1">
        <v>0</v>
      </c>
      <c r="AM769" s="1">
        <v>0</v>
      </c>
      <c r="AN769" s="1">
        <v>0</v>
      </c>
      <c r="AO769" s="1">
        <v>0</v>
      </c>
      <c r="AP769" s="1">
        <v>0</v>
      </c>
      <c r="AQ769" s="1">
        <v>0</v>
      </c>
      <c r="AR769" s="2">
        <v>0</v>
      </c>
      <c r="AS769" s="2">
        <v>0</v>
      </c>
      <c r="AT769" s="2">
        <v>0</v>
      </c>
      <c r="AU769" s="2">
        <v>0</v>
      </c>
      <c r="AV769" s="2">
        <v>0</v>
      </c>
      <c r="AW769" s="2">
        <v>0</v>
      </c>
      <c r="AX769" s="2">
        <v>0</v>
      </c>
      <c r="AY769" s="2">
        <v>0</v>
      </c>
      <c r="AZ769" s="2">
        <v>0</v>
      </c>
      <c r="BA769" s="2">
        <v>0</v>
      </c>
      <c r="BB769" s="2">
        <v>0</v>
      </c>
      <c r="BC769" s="2">
        <v>0</v>
      </c>
      <c r="BD769" s="1">
        <v>978</v>
      </c>
      <c r="BE769" s="1">
        <v>1070</v>
      </c>
      <c r="BF769" s="1">
        <v>1724</v>
      </c>
      <c r="BG769" s="1">
        <v>1925</v>
      </c>
      <c r="BH769" s="1">
        <v>2426</v>
      </c>
      <c r="BI769" s="1">
        <v>2366</v>
      </c>
      <c r="BJ769" s="1">
        <v>2780</v>
      </c>
      <c r="BK769" s="1">
        <v>2246</v>
      </c>
      <c r="BL769" s="1">
        <v>1390</v>
      </c>
      <c r="BM769" s="1">
        <v>1333</v>
      </c>
      <c r="BN769" s="1">
        <v>796</v>
      </c>
      <c r="BO769" s="1">
        <v>1104</v>
      </c>
      <c r="BP769" s="1">
        <v>978</v>
      </c>
      <c r="BQ769" s="1">
        <v>1070</v>
      </c>
      <c r="BR769" s="1">
        <v>1724</v>
      </c>
      <c r="BS769" s="1">
        <v>1925</v>
      </c>
      <c r="BT769" s="1">
        <v>2426</v>
      </c>
      <c r="BU769" s="1">
        <v>2366</v>
      </c>
      <c r="BV769" s="1">
        <v>2780</v>
      </c>
      <c r="BW769" s="1">
        <v>2246</v>
      </c>
      <c r="BX769" s="1">
        <v>1390</v>
      </c>
      <c r="BY769" s="1">
        <v>1333</v>
      </c>
      <c r="BZ769" s="1">
        <v>796</v>
      </c>
      <c r="CA769" s="1">
        <v>1104</v>
      </c>
      <c r="CB769" s="1">
        <v>107.381</v>
      </c>
      <c r="CC769" s="1">
        <v>117.55800000000001</v>
      </c>
      <c r="CD769" s="1">
        <v>189.422</v>
      </c>
      <c r="CE769" s="1">
        <v>211.43799999999999</v>
      </c>
      <c r="CF769" s="1">
        <v>266.47800000000001</v>
      </c>
      <c r="CG769" s="1">
        <v>259.83199999999999</v>
      </c>
      <c r="CH769" s="1">
        <v>305.31799999999998</v>
      </c>
      <c r="CI769" s="1">
        <v>246.74700000000001</v>
      </c>
      <c r="CJ769" s="1">
        <v>152.65899999999999</v>
      </c>
      <c r="CK769" s="1">
        <v>146.428</v>
      </c>
      <c r="CL769" s="1">
        <v>87.441999999999993</v>
      </c>
      <c r="CM769" s="1">
        <v>121.297</v>
      </c>
      <c r="CN769" s="1">
        <v>0</v>
      </c>
      <c r="CO769" s="1">
        <v>0</v>
      </c>
      <c r="CP769" s="1">
        <v>20138</v>
      </c>
      <c r="CQ769" s="1">
        <v>20138</v>
      </c>
      <c r="CR769" s="1">
        <v>2212</v>
      </c>
      <c r="CS769">
        <v>2018</v>
      </c>
      <c r="CT769">
        <v>9103.9783001808319</v>
      </c>
      <c r="CV769">
        <v>0</v>
      </c>
      <c r="CW769">
        <v>0</v>
      </c>
    </row>
    <row r="770" spans="1:101">
      <c r="A770" s="100">
        <v>59767</v>
      </c>
      <c r="B770" t="s">
        <v>108</v>
      </c>
      <c r="C770" t="s">
        <v>109</v>
      </c>
      <c r="D770" t="s">
        <v>1026</v>
      </c>
      <c r="E770" t="s">
        <v>979</v>
      </c>
      <c r="F770">
        <v>59232</v>
      </c>
      <c r="G770" s="103" t="s">
        <v>112</v>
      </c>
      <c r="H770" t="s">
        <v>113</v>
      </c>
      <c r="I770" t="s">
        <v>114</v>
      </c>
      <c r="J770" t="s">
        <v>8</v>
      </c>
      <c r="K770">
        <v>22</v>
      </c>
      <c r="L770">
        <v>2</v>
      </c>
      <c r="M770" t="s">
        <v>115</v>
      </c>
      <c r="N770" t="s">
        <v>456</v>
      </c>
      <c r="O770" t="s">
        <v>457</v>
      </c>
      <c r="P770" t="s">
        <v>457</v>
      </c>
      <c r="Q770" t="s">
        <v>118</v>
      </c>
      <c r="R770" t="s">
        <v>142</v>
      </c>
      <c r="S770" t="s">
        <v>8</v>
      </c>
      <c r="T770" s="1">
        <v>0</v>
      </c>
      <c r="U770" s="1">
        <v>0</v>
      </c>
      <c r="V770" s="1">
        <v>0</v>
      </c>
      <c r="W770" s="1">
        <v>0</v>
      </c>
      <c r="X770" s="1">
        <v>0</v>
      </c>
      <c r="Y770" s="1">
        <v>0</v>
      </c>
      <c r="Z770" s="1">
        <v>0</v>
      </c>
      <c r="AA770" s="1">
        <v>0</v>
      </c>
      <c r="AB770" s="1">
        <v>0</v>
      </c>
      <c r="AC770" s="1">
        <v>0</v>
      </c>
      <c r="AD770" s="1">
        <v>0</v>
      </c>
      <c r="AE770" s="1">
        <v>0</v>
      </c>
      <c r="AF770" s="1">
        <v>0</v>
      </c>
      <c r="AG770" s="1">
        <v>0</v>
      </c>
      <c r="AH770" s="1">
        <v>0</v>
      </c>
      <c r="AI770" s="1">
        <v>0</v>
      </c>
      <c r="AJ770" s="1">
        <v>0</v>
      </c>
      <c r="AK770" s="1">
        <v>0</v>
      </c>
      <c r="AL770" s="1">
        <v>0</v>
      </c>
      <c r="AM770" s="1">
        <v>0</v>
      </c>
      <c r="AN770" s="1">
        <v>0</v>
      </c>
      <c r="AO770" s="1">
        <v>0</v>
      </c>
      <c r="AP770" s="1">
        <v>0</v>
      </c>
      <c r="AQ770" s="1">
        <v>0</v>
      </c>
      <c r="AR770" s="2">
        <v>0</v>
      </c>
      <c r="AS770" s="2">
        <v>0</v>
      </c>
      <c r="AT770" s="2">
        <v>0</v>
      </c>
      <c r="AU770" s="2">
        <v>0</v>
      </c>
      <c r="AV770" s="2">
        <v>0</v>
      </c>
      <c r="AW770" s="2">
        <v>0</v>
      </c>
      <c r="AX770" s="2">
        <v>0</v>
      </c>
      <c r="AY770" s="2">
        <v>0</v>
      </c>
      <c r="AZ770" s="2">
        <v>0</v>
      </c>
      <c r="BA770" s="2">
        <v>0</v>
      </c>
      <c r="BB770" s="2">
        <v>0</v>
      </c>
      <c r="BC770" s="2">
        <v>0</v>
      </c>
      <c r="BD770" s="1">
        <v>2776</v>
      </c>
      <c r="BE770" s="1">
        <v>3039</v>
      </c>
      <c r="BF770" s="1">
        <v>4898</v>
      </c>
      <c r="BG770" s="1">
        <v>5467</v>
      </c>
      <c r="BH770" s="1">
        <v>6890</v>
      </c>
      <c r="BI770" s="1">
        <v>6718</v>
      </c>
      <c r="BJ770" s="1">
        <v>7894</v>
      </c>
      <c r="BK770" s="1">
        <v>6380</v>
      </c>
      <c r="BL770" s="1">
        <v>3947</v>
      </c>
      <c r="BM770" s="1">
        <v>3786</v>
      </c>
      <c r="BN770" s="1">
        <v>2261</v>
      </c>
      <c r="BO770" s="1">
        <v>3136</v>
      </c>
      <c r="BP770" s="1">
        <v>2776</v>
      </c>
      <c r="BQ770" s="1">
        <v>3039</v>
      </c>
      <c r="BR770" s="1">
        <v>4898</v>
      </c>
      <c r="BS770" s="1">
        <v>5467</v>
      </c>
      <c r="BT770" s="1">
        <v>6890</v>
      </c>
      <c r="BU770" s="1">
        <v>6718</v>
      </c>
      <c r="BV770" s="1">
        <v>7894</v>
      </c>
      <c r="BW770" s="1">
        <v>6380</v>
      </c>
      <c r="BX770" s="1">
        <v>3947</v>
      </c>
      <c r="BY770" s="1">
        <v>3786</v>
      </c>
      <c r="BZ770" s="1">
        <v>2261</v>
      </c>
      <c r="CA770" s="1">
        <v>3136</v>
      </c>
      <c r="CB770" s="1">
        <v>304.95600000000002</v>
      </c>
      <c r="CC770" s="1">
        <v>333.86</v>
      </c>
      <c r="CD770" s="1">
        <v>537.952</v>
      </c>
      <c r="CE770" s="1">
        <v>600.47699999999998</v>
      </c>
      <c r="CF770" s="1">
        <v>756.78899999999999</v>
      </c>
      <c r="CG770" s="1">
        <v>737.91399999999999</v>
      </c>
      <c r="CH770" s="1">
        <v>867.09299999999996</v>
      </c>
      <c r="CI770" s="1">
        <v>700.75300000000004</v>
      </c>
      <c r="CJ770" s="1">
        <v>433.54599999999999</v>
      </c>
      <c r="CK770" s="1">
        <v>415.851</v>
      </c>
      <c r="CL770" s="1">
        <v>248.33099999999999</v>
      </c>
      <c r="CM770" s="1">
        <v>344.47800000000001</v>
      </c>
      <c r="CN770" s="1">
        <v>0</v>
      </c>
      <c r="CO770" s="1">
        <v>0</v>
      </c>
      <c r="CP770" s="1">
        <v>57192</v>
      </c>
      <c r="CQ770" s="1">
        <v>57192</v>
      </c>
      <c r="CR770" s="1">
        <v>6282</v>
      </c>
      <c r="CS770">
        <v>2018</v>
      </c>
      <c r="CT770">
        <v>9104.1069723018154</v>
      </c>
      <c r="CV770">
        <v>0</v>
      </c>
      <c r="CW770">
        <v>0</v>
      </c>
    </row>
    <row r="771" spans="1:101">
      <c r="A771" s="100">
        <v>59768</v>
      </c>
      <c r="B771" t="s">
        <v>108</v>
      </c>
      <c r="C771" t="s">
        <v>109</v>
      </c>
      <c r="D771" t="s">
        <v>1027</v>
      </c>
      <c r="E771" t="s">
        <v>979</v>
      </c>
      <c r="F771">
        <v>59232</v>
      </c>
      <c r="G771" s="103" t="s">
        <v>112</v>
      </c>
      <c r="H771" t="s">
        <v>113</v>
      </c>
      <c r="I771" t="s">
        <v>114</v>
      </c>
      <c r="J771" t="s">
        <v>8</v>
      </c>
      <c r="K771">
        <v>22</v>
      </c>
      <c r="L771">
        <v>2</v>
      </c>
      <c r="M771" t="s">
        <v>115</v>
      </c>
      <c r="N771" t="s">
        <v>456</v>
      </c>
      <c r="O771" t="s">
        <v>457</v>
      </c>
      <c r="P771" t="s">
        <v>457</v>
      </c>
      <c r="Q771" t="s">
        <v>118</v>
      </c>
      <c r="R771" t="s">
        <v>142</v>
      </c>
      <c r="S771" t="s">
        <v>8</v>
      </c>
      <c r="T771" s="1">
        <v>0</v>
      </c>
      <c r="U771" s="1">
        <v>0</v>
      </c>
      <c r="V771" s="1">
        <v>0</v>
      </c>
      <c r="W771" s="1">
        <v>0</v>
      </c>
      <c r="X771" s="1">
        <v>0</v>
      </c>
      <c r="Y771" s="1">
        <v>0</v>
      </c>
      <c r="Z771" s="1">
        <v>0</v>
      </c>
      <c r="AA771" s="1">
        <v>0</v>
      </c>
      <c r="AB771" s="1">
        <v>0</v>
      </c>
      <c r="AC771" s="1">
        <v>0</v>
      </c>
      <c r="AD771" s="1">
        <v>0</v>
      </c>
      <c r="AE771" s="1">
        <v>0</v>
      </c>
      <c r="AF771" s="1">
        <v>0</v>
      </c>
      <c r="AG771" s="1">
        <v>0</v>
      </c>
      <c r="AH771" s="1">
        <v>0</v>
      </c>
      <c r="AI771" s="1">
        <v>0</v>
      </c>
      <c r="AJ771" s="1">
        <v>0</v>
      </c>
      <c r="AK771" s="1">
        <v>0</v>
      </c>
      <c r="AL771" s="1">
        <v>0</v>
      </c>
      <c r="AM771" s="1">
        <v>0</v>
      </c>
      <c r="AN771" s="1">
        <v>0</v>
      </c>
      <c r="AO771" s="1">
        <v>0</v>
      </c>
      <c r="AP771" s="1">
        <v>0</v>
      </c>
      <c r="AQ771" s="1">
        <v>0</v>
      </c>
      <c r="AR771" s="2">
        <v>0</v>
      </c>
      <c r="AS771" s="2">
        <v>0</v>
      </c>
      <c r="AT771" s="2">
        <v>0</v>
      </c>
      <c r="AU771" s="2">
        <v>0</v>
      </c>
      <c r="AV771" s="2">
        <v>0</v>
      </c>
      <c r="AW771" s="2">
        <v>0</v>
      </c>
      <c r="AX771" s="2">
        <v>0</v>
      </c>
      <c r="AY771" s="2">
        <v>0</v>
      </c>
      <c r="AZ771" s="2">
        <v>0</v>
      </c>
      <c r="BA771" s="2">
        <v>0</v>
      </c>
      <c r="BB771" s="2">
        <v>0</v>
      </c>
      <c r="BC771" s="2">
        <v>0</v>
      </c>
      <c r="BD771" s="1">
        <v>879</v>
      </c>
      <c r="BE771" s="1">
        <v>962</v>
      </c>
      <c r="BF771" s="1">
        <v>1551</v>
      </c>
      <c r="BG771" s="1">
        <v>1731</v>
      </c>
      <c r="BH771" s="1">
        <v>2181</v>
      </c>
      <c r="BI771" s="1">
        <v>2127</v>
      </c>
      <c r="BJ771" s="1">
        <v>2499</v>
      </c>
      <c r="BK771" s="1">
        <v>2020</v>
      </c>
      <c r="BL771" s="1">
        <v>1250</v>
      </c>
      <c r="BM771" s="1">
        <v>1199</v>
      </c>
      <c r="BN771" s="1">
        <v>716</v>
      </c>
      <c r="BO771" s="1">
        <v>993</v>
      </c>
      <c r="BP771" s="1">
        <v>879</v>
      </c>
      <c r="BQ771" s="1">
        <v>962</v>
      </c>
      <c r="BR771" s="1">
        <v>1551</v>
      </c>
      <c r="BS771" s="1">
        <v>1731</v>
      </c>
      <c r="BT771" s="1">
        <v>2181</v>
      </c>
      <c r="BU771" s="1">
        <v>2127</v>
      </c>
      <c r="BV771" s="1">
        <v>2499</v>
      </c>
      <c r="BW771" s="1">
        <v>2020</v>
      </c>
      <c r="BX771" s="1">
        <v>1250</v>
      </c>
      <c r="BY771" s="1">
        <v>1199</v>
      </c>
      <c r="BZ771" s="1">
        <v>716</v>
      </c>
      <c r="CA771" s="1">
        <v>993</v>
      </c>
      <c r="CB771" s="1">
        <v>96.555999999999997</v>
      </c>
      <c r="CC771" s="1">
        <v>105.706</v>
      </c>
      <c r="CD771" s="1">
        <v>170.32599999999999</v>
      </c>
      <c r="CE771" s="1">
        <v>190.12200000000001</v>
      </c>
      <c r="CF771" s="1">
        <v>239.614</v>
      </c>
      <c r="CG771" s="1">
        <v>233.637</v>
      </c>
      <c r="CH771" s="1">
        <v>274.53800000000001</v>
      </c>
      <c r="CI771" s="1">
        <v>221.87200000000001</v>
      </c>
      <c r="CJ771" s="1">
        <v>137.26900000000001</v>
      </c>
      <c r="CK771" s="1">
        <v>131.666</v>
      </c>
      <c r="CL771" s="1">
        <v>78.626000000000005</v>
      </c>
      <c r="CM771" s="1">
        <v>109.068</v>
      </c>
      <c r="CN771" s="1">
        <v>0</v>
      </c>
      <c r="CO771" s="1">
        <v>0</v>
      </c>
      <c r="CP771" s="1">
        <v>18108</v>
      </c>
      <c r="CQ771" s="1">
        <v>18108</v>
      </c>
      <c r="CR771" s="1">
        <v>1989</v>
      </c>
      <c r="CS771">
        <v>2018</v>
      </c>
      <c r="CT771">
        <v>9104.0723981900446</v>
      </c>
      <c r="CV771">
        <v>0</v>
      </c>
      <c r="CW771">
        <v>0</v>
      </c>
    </row>
    <row r="772" spans="1:101">
      <c r="A772" s="100">
        <v>59775</v>
      </c>
      <c r="B772" t="s">
        <v>108</v>
      </c>
      <c r="C772" t="s">
        <v>109</v>
      </c>
      <c r="D772" t="s">
        <v>1028</v>
      </c>
      <c r="E772" t="s">
        <v>1029</v>
      </c>
      <c r="F772">
        <v>59542</v>
      </c>
      <c r="G772" s="103" t="s">
        <v>112</v>
      </c>
      <c r="H772" t="s">
        <v>113</v>
      </c>
      <c r="I772" t="s">
        <v>114</v>
      </c>
      <c r="J772" t="s">
        <v>8</v>
      </c>
      <c r="K772">
        <v>22</v>
      </c>
      <c r="L772">
        <v>2</v>
      </c>
      <c r="M772" t="s">
        <v>115</v>
      </c>
      <c r="N772" t="s">
        <v>456</v>
      </c>
      <c r="O772" t="s">
        <v>457</v>
      </c>
      <c r="P772" t="s">
        <v>457</v>
      </c>
      <c r="Q772" t="s">
        <v>118</v>
      </c>
      <c r="R772" t="s">
        <v>142</v>
      </c>
      <c r="S772" t="s">
        <v>8</v>
      </c>
      <c r="T772" s="1">
        <v>0</v>
      </c>
      <c r="U772" s="1">
        <v>0</v>
      </c>
      <c r="V772" s="1">
        <v>0</v>
      </c>
      <c r="W772" s="1">
        <v>0</v>
      </c>
      <c r="X772" s="1">
        <v>0</v>
      </c>
      <c r="Y772" s="1">
        <v>0</v>
      </c>
      <c r="Z772" s="1">
        <v>0</v>
      </c>
      <c r="AA772" s="1">
        <v>0</v>
      </c>
      <c r="AB772" s="1">
        <v>0</v>
      </c>
      <c r="AC772" s="1">
        <v>0</v>
      </c>
      <c r="AD772" s="1">
        <v>0</v>
      </c>
      <c r="AE772" s="1">
        <v>0</v>
      </c>
      <c r="AF772" s="1">
        <v>0</v>
      </c>
      <c r="AG772" s="1">
        <v>0</v>
      </c>
      <c r="AH772" s="1">
        <v>0</v>
      </c>
      <c r="AI772" s="1">
        <v>0</v>
      </c>
      <c r="AJ772" s="1">
        <v>0</v>
      </c>
      <c r="AK772" s="1">
        <v>0</v>
      </c>
      <c r="AL772" s="1">
        <v>0</v>
      </c>
      <c r="AM772" s="1">
        <v>0</v>
      </c>
      <c r="AN772" s="1">
        <v>0</v>
      </c>
      <c r="AO772" s="1">
        <v>0</v>
      </c>
      <c r="AP772" s="1">
        <v>0</v>
      </c>
      <c r="AQ772" s="1">
        <v>0</v>
      </c>
      <c r="AR772" s="2">
        <v>0</v>
      </c>
      <c r="AS772" s="2">
        <v>0</v>
      </c>
      <c r="AT772" s="2">
        <v>0</v>
      </c>
      <c r="AU772" s="2">
        <v>0</v>
      </c>
      <c r="AV772" s="2">
        <v>0</v>
      </c>
      <c r="AW772" s="2">
        <v>0</v>
      </c>
      <c r="AX772" s="2">
        <v>0</v>
      </c>
      <c r="AY772" s="2">
        <v>0</v>
      </c>
      <c r="AZ772" s="2">
        <v>0</v>
      </c>
      <c r="BA772" s="2">
        <v>0</v>
      </c>
      <c r="BB772" s="2">
        <v>0</v>
      </c>
      <c r="BC772" s="2">
        <v>0</v>
      </c>
      <c r="BD772" s="1">
        <v>1677</v>
      </c>
      <c r="BE772" s="1">
        <v>1836</v>
      </c>
      <c r="BF772" s="1">
        <v>2959</v>
      </c>
      <c r="BG772" s="1">
        <v>3302</v>
      </c>
      <c r="BH772" s="1">
        <v>4162</v>
      </c>
      <c r="BI772" s="1">
        <v>4058</v>
      </c>
      <c r="BJ772" s="1">
        <v>4769</v>
      </c>
      <c r="BK772" s="1">
        <v>3854</v>
      </c>
      <c r="BL772" s="1">
        <v>2384</v>
      </c>
      <c r="BM772" s="1">
        <v>2287</v>
      </c>
      <c r="BN772" s="1">
        <v>1366</v>
      </c>
      <c r="BO772" s="1">
        <v>1895</v>
      </c>
      <c r="BP772" s="1">
        <v>1677</v>
      </c>
      <c r="BQ772" s="1">
        <v>1836</v>
      </c>
      <c r="BR772" s="1">
        <v>2959</v>
      </c>
      <c r="BS772" s="1">
        <v>3302</v>
      </c>
      <c r="BT772" s="1">
        <v>4162</v>
      </c>
      <c r="BU772" s="1">
        <v>4058</v>
      </c>
      <c r="BV772" s="1">
        <v>4769</v>
      </c>
      <c r="BW772" s="1">
        <v>3854</v>
      </c>
      <c r="BX772" s="1">
        <v>2384</v>
      </c>
      <c r="BY772" s="1">
        <v>2287</v>
      </c>
      <c r="BZ772" s="1">
        <v>1366</v>
      </c>
      <c r="CA772" s="1">
        <v>1895</v>
      </c>
      <c r="CB772" s="1">
        <v>184.22800000000001</v>
      </c>
      <c r="CC772" s="1">
        <v>201.68700000000001</v>
      </c>
      <c r="CD772" s="1">
        <v>324.98</v>
      </c>
      <c r="CE772" s="1">
        <v>362.75200000000001</v>
      </c>
      <c r="CF772" s="1">
        <v>457.18200000000002</v>
      </c>
      <c r="CG772" s="1">
        <v>445.779</v>
      </c>
      <c r="CH772" s="1">
        <v>523.81700000000001</v>
      </c>
      <c r="CI772" s="1">
        <v>423.33</v>
      </c>
      <c r="CJ772" s="1">
        <v>261.90800000000002</v>
      </c>
      <c r="CK772" s="1">
        <v>251.21799999999999</v>
      </c>
      <c r="CL772" s="1">
        <v>150.018</v>
      </c>
      <c r="CM772" s="1">
        <v>208.101</v>
      </c>
      <c r="CN772" s="1">
        <v>0</v>
      </c>
      <c r="CO772" s="1">
        <v>0</v>
      </c>
      <c r="CP772" s="1">
        <v>34549</v>
      </c>
      <c r="CQ772" s="1">
        <v>34549</v>
      </c>
      <c r="CR772" s="1">
        <v>3795</v>
      </c>
      <c r="CS772">
        <v>2018</v>
      </c>
      <c r="CT772">
        <v>9103.8208168642959</v>
      </c>
      <c r="CV772">
        <v>0</v>
      </c>
      <c r="CW772">
        <v>0</v>
      </c>
    </row>
    <row r="773" spans="1:101">
      <c r="A773" s="100">
        <v>59777</v>
      </c>
      <c r="B773" t="s">
        <v>108</v>
      </c>
      <c r="C773" t="s">
        <v>109</v>
      </c>
      <c r="D773" t="s">
        <v>1030</v>
      </c>
      <c r="E773" t="s">
        <v>1021</v>
      </c>
      <c r="F773">
        <v>59519</v>
      </c>
      <c r="G773" s="103" t="s">
        <v>112</v>
      </c>
      <c r="H773" t="s">
        <v>113</v>
      </c>
      <c r="I773" t="s">
        <v>114</v>
      </c>
      <c r="J773" t="s">
        <v>8</v>
      </c>
      <c r="K773">
        <v>22</v>
      </c>
      <c r="L773">
        <v>2</v>
      </c>
      <c r="M773" t="s">
        <v>115</v>
      </c>
      <c r="N773" t="s">
        <v>456</v>
      </c>
      <c r="O773" t="s">
        <v>457</v>
      </c>
      <c r="P773" t="s">
        <v>457</v>
      </c>
      <c r="Q773" t="s">
        <v>118</v>
      </c>
      <c r="R773" t="s">
        <v>142</v>
      </c>
      <c r="S773" t="s">
        <v>8</v>
      </c>
      <c r="T773" s="1">
        <v>0</v>
      </c>
      <c r="U773" s="1">
        <v>0</v>
      </c>
      <c r="V773" s="1">
        <v>0</v>
      </c>
      <c r="W773" s="1">
        <v>0</v>
      </c>
      <c r="X773" s="1">
        <v>0</v>
      </c>
      <c r="Y773" s="1">
        <v>0</v>
      </c>
      <c r="Z773" s="1">
        <v>0</v>
      </c>
      <c r="AA773" s="1">
        <v>0</v>
      </c>
      <c r="AB773" s="1">
        <v>0</v>
      </c>
      <c r="AC773" s="1">
        <v>0</v>
      </c>
      <c r="AD773" s="1">
        <v>0</v>
      </c>
      <c r="AE773" s="1">
        <v>0</v>
      </c>
      <c r="AF773" s="1">
        <v>0</v>
      </c>
      <c r="AG773" s="1">
        <v>0</v>
      </c>
      <c r="AH773" s="1">
        <v>0</v>
      </c>
      <c r="AI773" s="1">
        <v>0</v>
      </c>
      <c r="AJ773" s="1">
        <v>0</v>
      </c>
      <c r="AK773" s="1">
        <v>0</v>
      </c>
      <c r="AL773" s="1">
        <v>0</v>
      </c>
      <c r="AM773" s="1">
        <v>0</v>
      </c>
      <c r="AN773" s="1">
        <v>0</v>
      </c>
      <c r="AO773" s="1">
        <v>0</v>
      </c>
      <c r="AP773" s="1">
        <v>0</v>
      </c>
      <c r="AQ773" s="1">
        <v>0</v>
      </c>
      <c r="AR773" s="2">
        <v>0</v>
      </c>
      <c r="AS773" s="2">
        <v>0</v>
      </c>
      <c r="AT773" s="2">
        <v>0</v>
      </c>
      <c r="AU773" s="2">
        <v>0</v>
      </c>
      <c r="AV773" s="2">
        <v>0</v>
      </c>
      <c r="AW773" s="2">
        <v>0</v>
      </c>
      <c r="AX773" s="2">
        <v>0</v>
      </c>
      <c r="AY773" s="2">
        <v>0</v>
      </c>
      <c r="AZ773" s="2">
        <v>0</v>
      </c>
      <c r="BA773" s="2">
        <v>0</v>
      </c>
      <c r="BB773" s="2">
        <v>0</v>
      </c>
      <c r="BC773" s="2">
        <v>0</v>
      </c>
      <c r="BD773" s="1">
        <v>1121</v>
      </c>
      <c r="BE773" s="1">
        <v>1227</v>
      </c>
      <c r="BF773" s="1">
        <v>1978</v>
      </c>
      <c r="BG773" s="1">
        <v>2208</v>
      </c>
      <c r="BH773" s="1">
        <v>2782</v>
      </c>
      <c r="BI773" s="1">
        <v>2713</v>
      </c>
      <c r="BJ773" s="1">
        <v>3188</v>
      </c>
      <c r="BK773" s="1">
        <v>2576</v>
      </c>
      <c r="BL773" s="1">
        <v>1594</v>
      </c>
      <c r="BM773" s="1">
        <v>1529</v>
      </c>
      <c r="BN773" s="1">
        <v>913</v>
      </c>
      <c r="BO773" s="1">
        <v>1267</v>
      </c>
      <c r="BP773" s="1">
        <v>1121</v>
      </c>
      <c r="BQ773" s="1">
        <v>1227</v>
      </c>
      <c r="BR773" s="1">
        <v>1978</v>
      </c>
      <c r="BS773" s="1">
        <v>2208</v>
      </c>
      <c r="BT773" s="1">
        <v>2782</v>
      </c>
      <c r="BU773" s="1">
        <v>2713</v>
      </c>
      <c r="BV773" s="1">
        <v>3188</v>
      </c>
      <c r="BW773" s="1">
        <v>2576</v>
      </c>
      <c r="BX773" s="1">
        <v>1594</v>
      </c>
      <c r="BY773" s="1">
        <v>1529</v>
      </c>
      <c r="BZ773" s="1">
        <v>913</v>
      </c>
      <c r="CA773" s="1">
        <v>1267</v>
      </c>
      <c r="CB773" s="1">
        <v>123.158</v>
      </c>
      <c r="CC773" s="1">
        <v>134.83000000000001</v>
      </c>
      <c r="CD773" s="1">
        <v>217.25299999999999</v>
      </c>
      <c r="CE773" s="1">
        <v>242.50399999999999</v>
      </c>
      <c r="CF773" s="1">
        <v>305.63099999999997</v>
      </c>
      <c r="CG773" s="1">
        <v>298.00799999999998</v>
      </c>
      <c r="CH773" s="1">
        <v>350.17700000000002</v>
      </c>
      <c r="CI773" s="1">
        <v>283.00099999999998</v>
      </c>
      <c r="CJ773" s="1">
        <v>175.089</v>
      </c>
      <c r="CK773" s="1">
        <v>167.94200000000001</v>
      </c>
      <c r="CL773" s="1">
        <v>100.289</v>
      </c>
      <c r="CM773" s="1">
        <v>139.11799999999999</v>
      </c>
      <c r="CN773" s="1">
        <v>0</v>
      </c>
      <c r="CO773" s="1">
        <v>0</v>
      </c>
      <c r="CP773" s="1">
        <v>23096</v>
      </c>
      <c r="CQ773" s="1">
        <v>23096</v>
      </c>
      <c r="CR773" s="1">
        <v>2537</v>
      </c>
      <c r="CS773">
        <v>2018</v>
      </c>
      <c r="CT773">
        <v>9103.6657469452111</v>
      </c>
      <c r="CV773">
        <v>0</v>
      </c>
      <c r="CW773">
        <v>0</v>
      </c>
    </row>
    <row r="774" spans="1:101">
      <c r="A774" s="100">
        <v>59780</v>
      </c>
      <c r="B774" t="s">
        <v>108</v>
      </c>
      <c r="C774" t="s">
        <v>109</v>
      </c>
      <c r="D774" t="s">
        <v>1031</v>
      </c>
      <c r="E774" t="s">
        <v>1032</v>
      </c>
      <c r="F774">
        <v>59545</v>
      </c>
      <c r="G774" s="103" t="s">
        <v>112</v>
      </c>
      <c r="H774" t="s">
        <v>113</v>
      </c>
      <c r="I774" t="s">
        <v>114</v>
      </c>
      <c r="J774" t="s">
        <v>8</v>
      </c>
      <c r="K774">
        <v>22</v>
      </c>
      <c r="L774">
        <v>2</v>
      </c>
      <c r="M774" t="s">
        <v>115</v>
      </c>
      <c r="N774" t="s">
        <v>456</v>
      </c>
      <c r="O774" t="s">
        <v>457</v>
      </c>
      <c r="P774" t="s">
        <v>457</v>
      </c>
      <c r="Q774" t="s">
        <v>118</v>
      </c>
      <c r="R774" t="s">
        <v>142</v>
      </c>
      <c r="S774" t="s">
        <v>8</v>
      </c>
      <c r="T774" s="1">
        <v>0</v>
      </c>
      <c r="U774" s="1">
        <v>0</v>
      </c>
      <c r="V774" s="1">
        <v>0</v>
      </c>
      <c r="W774" s="1">
        <v>0</v>
      </c>
      <c r="X774" s="1">
        <v>0</v>
      </c>
      <c r="Y774" s="1">
        <v>0</v>
      </c>
      <c r="Z774" s="1">
        <v>0</v>
      </c>
      <c r="AA774" s="1">
        <v>0</v>
      </c>
      <c r="AB774" s="1">
        <v>0</v>
      </c>
      <c r="AC774" s="1">
        <v>0</v>
      </c>
      <c r="AD774" s="1">
        <v>0</v>
      </c>
      <c r="AE774" s="1">
        <v>0</v>
      </c>
      <c r="AF774" s="1">
        <v>0</v>
      </c>
      <c r="AG774" s="1">
        <v>0</v>
      </c>
      <c r="AH774" s="1">
        <v>0</v>
      </c>
      <c r="AI774" s="1">
        <v>0</v>
      </c>
      <c r="AJ774" s="1">
        <v>0</v>
      </c>
      <c r="AK774" s="1">
        <v>0</v>
      </c>
      <c r="AL774" s="1">
        <v>0</v>
      </c>
      <c r="AM774" s="1">
        <v>0</v>
      </c>
      <c r="AN774" s="1">
        <v>0</v>
      </c>
      <c r="AO774" s="1">
        <v>0</v>
      </c>
      <c r="AP774" s="1">
        <v>0</v>
      </c>
      <c r="AQ774" s="1">
        <v>0</v>
      </c>
      <c r="AR774" s="2">
        <v>0</v>
      </c>
      <c r="AS774" s="2">
        <v>0</v>
      </c>
      <c r="AT774" s="2">
        <v>0</v>
      </c>
      <c r="AU774" s="2">
        <v>0</v>
      </c>
      <c r="AV774" s="2">
        <v>0</v>
      </c>
      <c r="AW774" s="2">
        <v>0</v>
      </c>
      <c r="AX774" s="2">
        <v>0</v>
      </c>
      <c r="AY774" s="2">
        <v>0</v>
      </c>
      <c r="AZ774" s="2">
        <v>0</v>
      </c>
      <c r="BA774" s="2">
        <v>0</v>
      </c>
      <c r="BB774" s="2">
        <v>0</v>
      </c>
      <c r="BC774" s="2">
        <v>0</v>
      </c>
      <c r="BD774" s="1">
        <v>2979</v>
      </c>
      <c r="BE774" s="1">
        <v>3261</v>
      </c>
      <c r="BF774" s="1">
        <v>5255</v>
      </c>
      <c r="BG774" s="1">
        <v>5865</v>
      </c>
      <c r="BH774" s="1">
        <v>7392</v>
      </c>
      <c r="BI774" s="1">
        <v>7208</v>
      </c>
      <c r="BJ774" s="1">
        <v>8470</v>
      </c>
      <c r="BK774" s="1">
        <v>6845</v>
      </c>
      <c r="BL774" s="1">
        <v>4235</v>
      </c>
      <c r="BM774" s="1">
        <v>4062</v>
      </c>
      <c r="BN774" s="1">
        <v>2426</v>
      </c>
      <c r="BO774" s="1">
        <v>3365</v>
      </c>
      <c r="BP774" s="1">
        <v>2979</v>
      </c>
      <c r="BQ774" s="1">
        <v>3261</v>
      </c>
      <c r="BR774" s="1">
        <v>5255</v>
      </c>
      <c r="BS774" s="1">
        <v>5865</v>
      </c>
      <c r="BT774" s="1">
        <v>7392</v>
      </c>
      <c r="BU774" s="1">
        <v>7208</v>
      </c>
      <c r="BV774" s="1">
        <v>8470</v>
      </c>
      <c r="BW774" s="1">
        <v>6845</v>
      </c>
      <c r="BX774" s="1">
        <v>4235</v>
      </c>
      <c r="BY774" s="1">
        <v>4062</v>
      </c>
      <c r="BZ774" s="1">
        <v>2426</v>
      </c>
      <c r="CA774" s="1">
        <v>3365</v>
      </c>
      <c r="CB774" s="1">
        <v>327.19099999999997</v>
      </c>
      <c r="CC774" s="1">
        <v>358.20100000000002</v>
      </c>
      <c r="CD774" s="1">
        <v>577.17200000000003</v>
      </c>
      <c r="CE774" s="1">
        <v>644.255</v>
      </c>
      <c r="CF774" s="1">
        <v>811.96400000000006</v>
      </c>
      <c r="CG774" s="1">
        <v>791.71299999999997</v>
      </c>
      <c r="CH774" s="1">
        <v>930.31</v>
      </c>
      <c r="CI774" s="1">
        <v>751.84199999999998</v>
      </c>
      <c r="CJ774" s="1">
        <v>465.15499999999997</v>
      </c>
      <c r="CK774" s="1">
        <v>446.16899999999998</v>
      </c>
      <c r="CL774" s="1">
        <v>266.43599999999998</v>
      </c>
      <c r="CM774" s="1">
        <v>369.59199999999998</v>
      </c>
      <c r="CN774" s="1">
        <v>0</v>
      </c>
      <c r="CO774" s="1">
        <v>0</v>
      </c>
      <c r="CP774" s="1">
        <v>61363</v>
      </c>
      <c r="CQ774" s="1">
        <v>61363</v>
      </c>
      <c r="CR774" s="1">
        <v>6740</v>
      </c>
      <c r="CS774">
        <v>2018</v>
      </c>
      <c r="CT774">
        <v>9104.3026706231449</v>
      </c>
      <c r="CV774">
        <v>0</v>
      </c>
      <c r="CW774">
        <v>0</v>
      </c>
    </row>
    <row r="775" spans="1:101">
      <c r="A775" s="100">
        <v>59781</v>
      </c>
      <c r="B775" t="s">
        <v>108</v>
      </c>
      <c r="C775" t="s">
        <v>109</v>
      </c>
      <c r="D775" t="s">
        <v>1033</v>
      </c>
      <c r="E775" t="s">
        <v>1034</v>
      </c>
      <c r="F775">
        <v>59546</v>
      </c>
      <c r="G775" s="103" t="s">
        <v>112</v>
      </c>
      <c r="H775" t="s">
        <v>113</v>
      </c>
      <c r="I775" t="s">
        <v>114</v>
      </c>
      <c r="J775" t="s">
        <v>8</v>
      </c>
      <c r="K775">
        <v>22</v>
      </c>
      <c r="L775">
        <v>2</v>
      </c>
      <c r="M775" t="s">
        <v>115</v>
      </c>
      <c r="N775" t="s">
        <v>456</v>
      </c>
      <c r="O775" t="s">
        <v>457</v>
      </c>
      <c r="P775" t="s">
        <v>457</v>
      </c>
      <c r="Q775" t="s">
        <v>118</v>
      </c>
      <c r="R775" t="s">
        <v>142</v>
      </c>
      <c r="S775" t="s">
        <v>8</v>
      </c>
      <c r="T775" s="1">
        <v>0</v>
      </c>
      <c r="U775" s="1">
        <v>0</v>
      </c>
      <c r="V775" s="1">
        <v>0</v>
      </c>
      <c r="W775" s="1">
        <v>0</v>
      </c>
      <c r="X775" s="1">
        <v>0</v>
      </c>
      <c r="Y775" s="1">
        <v>0</v>
      </c>
      <c r="Z775" s="1">
        <v>0</v>
      </c>
      <c r="AA775" s="1">
        <v>0</v>
      </c>
      <c r="AB775" s="1">
        <v>0</v>
      </c>
      <c r="AC775" s="1">
        <v>0</v>
      </c>
      <c r="AD775" s="1">
        <v>0</v>
      </c>
      <c r="AE775" s="1">
        <v>0</v>
      </c>
      <c r="AF775" s="1">
        <v>0</v>
      </c>
      <c r="AG775" s="1">
        <v>0</v>
      </c>
      <c r="AH775" s="1">
        <v>0</v>
      </c>
      <c r="AI775" s="1">
        <v>0</v>
      </c>
      <c r="AJ775" s="1">
        <v>0</v>
      </c>
      <c r="AK775" s="1">
        <v>0</v>
      </c>
      <c r="AL775" s="1">
        <v>0</v>
      </c>
      <c r="AM775" s="1">
        <v>0</v>
      </c>
      <c r="AN775" s="1">
        <v>0</v>
      </c>
      <c r="AO775" s="1">
        <v>0</v>
      </c>
      <c r="AP775" s="1">
        <v>0</v>
      </c>
      <c r="AQ775" s="1">
        <v>0</v>
      </c>
      <c r="AR775" s="2">
        <v>0</v>
      </c>
      <c r="AS775" s="2">
        <v>0</v>
      </c>
      <c r="AT775" s="2">
        <v>0</v>
      </c>
      <c r="AU775" s="2">
        <v>0</v>
      </c>
      <c r="AV775" s="2">
        <v>0</v>
      </c>
      <c r="AW775" s="2">
        <v>0</v>
      </c>
      <c r="AX775" s="2">
        <v>0</v>
      </c>
      <c r="AY775" s="2">
        <v>0</v>
      </c>
      <c r="AZ775" s="2">
        <v>0</v>
      </c>
      <c r="BA775" s="2">
        <v>0</v>
      </c>
      <c r="BB775" s="2">
        <v>0</v>
      </c>
      <c r="BC775" s="2">
        <v>0</v>
      </c>
      <c r="BD775" s="1">
        <v>2902</v>
      </c>
      <c r="BE775" s="1">
        <v>3177</v>
      </c>
      <c r="BF775" s="1">
        <v>5120</v>
      </c>
      <c r="BG775" s="1">
        <v>5715</v>
      </c>
      <c r="BH775" s="1">
        <v>7202</v>
      </c>
      <c r="BI775" s="1">
        <v>7023</v>
      </c>
      <c r="BJ775" s="1">
        <v>8252</v>
      </c>
      <c r="BK775" s="1">
        <v>6669</v>
      </c>
      <c r="BL775" s="1">
        <v>4126</v>
      </c>
      <c r="BM775" s="1">
        <v>3958</v>
      </c>
      <c r="BN775" s="1">
        <v>2363</v>
      </c>
      <c r="BO775" s="1">
        <v>3278</v>
      </c>
      <c r="BP775" s="1">
        <v>2902</v>
      </c>
      <c r="BQ775" s="1">
        <v>3177</v>
      </c>
      <c r="BR775" s="1">
        <v>5120</v>
      </c>
      <c r="BS775" s="1">
        <v>5715</v>
      </c>
      <c r="BT775" s="1">
        <v>7202</v>
      </c>
      <c r="BU775" s="1">
        <v>7023</v>
      </c>
      <c r="BV775" s="1">
        <v>8252</v>
      </c>
      <c r="BW775" s="1">
        <v>6669</v>
      </c>
      <c r="BX775" s="1">
        <v>4126</v>
      </c>
      <c r="BY775" s="1">
        <v>3958</v>
      </c>
      <c r="BZ775" s="1">
        <v>2363</v>
      </c>
      <c r="CA775" s="1">
        <v>3278</v>
      </c>
      <c r="CB775" s="1">
        <v>318.79300000000001</v>
      </c>
      <c r="CC775" s="1">
        <v>349.00700000000001</v>
      </c>
      <c r="CD775" s="1">
        <v>562.35699999999997</v>
      </c>
      <c r="CE775" s="1">
        <v>627.71900000000005</v>
      </c>
      <c r="CF775" s="1">
        <v>791.12300000000005</v>
      </c>
      <c r="CG775" s="1">
        <v>771.39099999999996</v>
      </c>
      <c r="CH775" s="1">
        <v>906.43100000000004</v>
      </c>
      <c r="CI775" s="1">
        <v>732.54399999999998</v>
      </c>
      <c r="CJ775" s="1">
        <v>453.21499999999997</v>
      </c>
      <c r="CK775" s="1">
        <v>434.71699999999998</v>
      </c>
      <c r="CL775" s="1">
        <v>259.59699999999998</v>
      </c>
      <c r="CM775" s="1">
        <v>360.10599999999999</v>
      </c>
      <c r="CN775" s="1">
        <v>0</v>
      </c>
      <c r="CO775" s="1">
        <v>0</v>
      </c>
      <c r="CP775" s="1">
        <v>59785</v>
      </c>
      <c r="CQ775" s="1">
        <v>59785</v>
      </c>
      <c r="CR775" s="1">
        <v>6567</v>
      </c>
      <c r="CS775">
        <v>2018</v>
      </c>
      <c r="CT775">
        <v>9103.8525963149077</v>
      </c>
      <c r="CV775">
        <v>0</v>
      </c>
      <c r="CW775">
        <v>0</v>
      </c>
    </row>
    <row r="776" spans="1:101">
      <c r="A776" s="100">
        <v>59788</v>
      </c>
      <c r="B776" t="s">
        <v>108</v>
      </c>
      <c r="C776" t="s">
        <v>109</v>
      </c>
      <c r="D776" t="s">
        <v>1035</v>
      </c>
      <c r="E776" t="s">
        <v>842</v>
      </c>
      <c r="F776">
        <v>60947</v>
      </c>
      <c r="G776" s="103" t="s">
        <v>121</v>
      </c>
      <c r="H776" t="s">
        <v>113</v>
      </c>
      <c r="I776" t="s">
        <v>114</v>
      </c>
      <c r="J776" t="s">
        <v>8</v>
      </c>
      <c r="K776">
        <v>22</v>
      </c>
      <c r="L776">
        <v>2</v>
      </c>
      <c r="M776" t="s">
        <v>115</v>
      </c>
      <c r="N776" t="s">
        <v>456</v>
      </c>
      <c r="O776" t="s">
        <v>457</v>
      </c>
      <c r="P776" t="s">
        <v>457</v>
      </c>
      <c r="Q776" t="s">
        <v>118</v>
      </c>
      <c r="R776" t="s">
        <v>142</v>
      </c>
      <c r="S776" t="s">
        <v>8</v>
      </c>
      <c r="T776" s="1">
        <v>0</v>
      </c>
      <c r="U776" s="1">
        <v>0</v>
      </c>
      <c r="V776" s="1">
        <v>0</v>
      </c>
      <c r="W776" s="1">
        <v>0</v>
      </c>
      <c r="X776" s="1">
        <v>0</v>
      </c>
      <c r="Y776" s="1">
        <v>0</v>
      </c>
      <c r="Z776" s="1">
        <v>0</v>
      </c>
      <c r="AA776" s="1">
        <v>0</v>
      </c>
      <c r="AB776" s="1">
        <v>0</v>
      </c>
      <c r="AC776" s="1">
        <v>0</v>
      </c>
      <c r="AD776" s="1">
        <v>0</v>
      </c>
      <c r="AE776" s="1">
        <v>0</v>
      </c>
      <c r="AF776" s="1">
        <v>0</v>
      </c>
      <c r="AG776" s="1">
        <v>0</v>
      </c>
      <c r="AH776" s="1">
        <v>0</v>
      </c>
      <c r="AI776" s="1">
        <v>0</v>
      </c>
      <c r="AJ776" s="1">
        <v>0</v>
      </c>
      <c r="AK776" s="1">
        <v>0</v>
      </c>
      <c r="AL776" s="1">
        <v>0</v>
      </c>
      <c r="AM776" s="1">
        <v>0</v>
      </c>
      <c r="AN776" s="1">
        <v>0</v>
      </c>
      <c r="AO776" s="1">
        <v>0</v>
      </c>
      <c r="AP776" s="1">
        <v>0</v>
      </c>
      <c r="AQ776" s="1">
        <v>0</v>
      </c>
      <c r="AR776" s="2">
        <v>0</v>
      </c>
      <c r="AS776" s="2">
        <v>0</v>
      </c>
      <c r="AT776" s="2">
        <v>0</v>
      </c>
      <c r="AU776" s="2">
        <v>0</v>
      </c>
      <c r="AV776" s="2">
        <v>0</v>
      </c>
      <c r="AW776" s="2">
        <v>0</v>
      </c>
      <c r="AX776" s="2">
        <v>0</v>
      </c>
      <c r="AY776" s="2">
        <v>0</v>
      </c>
      <c r="AZ776" s="2">
        <v>0</v>
      </c>
      <c r="BA776" s="2">
        <v>0</v>
      </c>
      <c r="BB776" s="2">
        <v>0</v>
      </c>
      <c r="BC776" s="2">
        <v>0</v>
      </c>
      <c r="BD776" s="1">
        <v>333</v>
      </c>
      <c r="BE776" s="1">
        <v>539</v>
      </c>
      <c r="BF776" s="1">
        <v>868</v>
      </c>
      <c r="BG776" s="1">
        <v>956</v>
      </c>
      <c r="BH776" s="1">
        <v>1114</v>
      </c>
      <c r="BI776" s="1">
        <v>1127</v>
      </c>
      <c r="BJ776" s="1">
        <v>1037</v>
      </c>
      <c r="BK776" s="1">
        <v>852</v>
      </c>
      <c r="BL776" s="1">
        <v>593</v>
      </c>
      <c r="BM776" s="1">
        <v>638</v>
      </c>
      <c r="BN776" s="1">
        <v>464</v>
      </c>
      <c r="BO776" s="1">
        <v>527</v>
      </c>
      <c r="BP776" s="1">
        <v>333</v>
      </c>
      <c r="BQ776" s="1">
        <v>539</v>
      </c>
      <c r="BR776" s="1">
        <v>868</v>
      </c>
      <c r="BS776" s="1">
        <v>956</v>
      </c>
      <c r="BT776" s="1">
        <v>1114</v>
      </c>
      <c r="BU776" s="1">
        <v>1127</v>
      </c>
      <c r="BV776" s="1">
        <v>1037</v>
      </c>
      <c r="BW776" s="1">
        <v>852</v>
      </c>
      <c r="BX776" s="1">
        <v>593</v>
      </c>
      <c r="BY776" s="1">
        <v>638</v>
      </c>
      <c r="BZ776" s="1">
        <v>464</v>
      </c>
      <c r="CA776" s="1">
        <v>527</v>
      </c>
      <c r="CB776" s="1">
        <v>36.549999999999997</v>
      </c>
      <c r="CC776" s="1">
        <v>59.24</v>
      </c>
      <c r="CD776" s="1">
        <v>95.347999999999999</v>
      </c>
      <c r="CE776" s="1">
        <v>105.009</v>
      </c>
      <c r="CF776" s="1">
        <v>122.4</v>
      </c>
      <c r="CG776" s="1">
        <v>123.836</v>
      </c>
      <c r="CH776" s="1">
        <v>113.898</v>
      </c>
      <c r="CI776" s="1">
        <v>93.635999999999996</v>
      </c>
      <c r="CJ776" s="1">
        <v>65.093000000000004</v>
      </c>
      <c r="CK776" s="1">
        <v>70.061000000000007</v>
      </c>
      <c r="CL776" s="1">
        <v>51.014000000000003</v>
      </c>
      <c r="CM776" s="1">
        <v>57.914999999999999</v>
      </c>
      <c r="CN776" s="1">
        <v>0</v>
      </c>
      <c r="CO776" s="1">
        <v>0</v>
      </c>
      <c r="CP776" s="1">
        <v>9048</v>
      </c>
      <c r="CQ776" s="1">
        <v>9048</v>
      </c>
      <c r="CR776" s="1">
        <v>994</v>
      </c>
      <c r="CS776">
        <v>2018</v>
      </c>
      <c r="CT776">
        <v>9102.6156941649897</v>
      </c>
      <c r="CV776">
        <v>0</v>
      </c>
      <c r="CW776">
        <v>0</v>
      </c>
    </row>
    <row r="777" spans="1:101">
      <c r="A777" s="100">
        <v>59801</v>
      </c>
      <c r="B777" t="s">
        <v>108</v>
      </c>
      <c r="C777" t="s">
        <v>109</v>
      </c>
      <c r="D777" t="s">
        <v>1036</v>
      </c>
      <c r="E777" t="s">
        <v>1037</v>
      </c>
      <c r="F777">
        <v>57128</v>
      </c>
      <c r="G777" s="103" t="s">
        <v>121</v>
      </c>
      <c r="H777" t="s">
        <v>113</v>
      </c>
      <c r="I777" t="s">
        <v>114</v>
      </c>
      <c r="J777" t="s">
        <v>8</v>
      </c>
      <c r="K777">
        <v>22</v>
      </c>
      <c r="L777">
        <v>2</v>
      </c>
      <c r="M777" t="s">
        <v>115</v>
      </c>
      <c r="N777" t="s">
        <v>619</v>
      </c>
      <c r="O777" t="s">
        <v>117</v>
      </c>
      <c r="P777" t="s">
        <v>117</v>
      </c>
      <c r="Q777" t="s">
        <v>118</v>
      </c>
      <c r="R777" t="s">
        <v>142</v>
      </c>
      <c r="S777" t="s">
        <v>120</v>
      </c>
      <c r="T777" s="1">
        <v>3306</v>
      </c>
      <c r="U777" s="1">
        <v>3241</v>
      </c>
      <c r="V777" s="1">
        <v>3834</v>
      </c>
      <c r="W777" s="1">
        <v>3241</v>
      </c>
      <c r="X777" s="1">
        <v>3040</v>
      </c>
      <c r="Y777" s="1">
        <v>4130</v>
      </c>
      <c r="Z777" s="1">
        <v>4973</v>
      </c>
      <c r="AA777" s="1">
        <v>5200</v>
      </c>
      <c r="AB777" s="1">
        <v>4311</v>
      </c>
      <c r="AC777" s="1">
        <v>4303</v>
      </c>
      <c r="AD777" s="1">
        <v>4554</v>
      </c>
      <c r="AE777" s="1">
        <v>4754</v>
      </c>
      <c r="AF777" s="1">
        <v>3306</v>
      </c>
      <c r="AG777" s="1">
        <v>3241</v>
      </c>
      <c r="AH777" s="1">
        <v>3834</v>
      </c>
      <c r="AI777" s="1">
        <v>3241</v>
      </c>
      <c r="AJ777" s="1">
        <v>3040</v>
      </c>
      <c r="AK777" s="1">
        <v>4130</v>
      </c>
      <c r="AL777" s="1">
        <v>4973</v>
      </c>
      <c r="AM777" s="1">
        <v>5200</v>
      </c>
      <c r="AN777" s="1">
        <v>4311</v>
      </c>
      <c r="AO777" s="1">
        <v>4303</v>
      </c>
      <c r="AP777" s="1">
        <v>4554</v>
      </c>
      <c r="AQ777" s="1">
        <v>4754</v>
      </c>
      <c r="AR777" s="2">
        <v>1.028</v>
      </c>
      <c r="AS777" s="2">
        <v>1.028</v>
      </c>
      <c r="AT777" s="2">
        <v>1.028</v>
      </c>
      <c r="AU777" s="2">
        <v>1.028</v>
      </c>
      <c r="AV777" s="2">
        <v>1.028</v>
      </c>
      <c r="AW777" s="2">
        <v>1.028</v>
      </c>
      <c r="AX777" s="2">
        <v>1.028</v>
      </c>
      <c r="AY777" s="2">
        <v>1.028</v>
      </c>
      <c r="AZ777" s="2">
        <v>1.028</v>
      </c>
      <c r="BA777" s="2">
        <v>1.028</v>
      </c>
      <c r="BB777" s="2">
        <v>1.028</v>
      </c>
      <c r="BC777" s="2">
        <v>1.028</v>
      </c>
      <c r="BD777" s="1">
        <v>3399</v>
      </c>
      <c r="BE777" s="1">
        <v>3332</v>
      </c>
      <c r="BF777" s="1">
        <v>3941</v>
      </c>
      <c r="BG777" s="1">
        <v>3332</v>
      </c>
      <c r="BH777" s="1">
        <v>3125</v>
      </c>
      <c r="BI777" s="1">
        <v>4246</v>
      </c>
      <c r="BJ777" s="1">
        <v>5112</v>
      </c>
      <c r="BK777" s="1">
        <v>5346</v>
      </c>
      <c r="BL777" s="1">
        <v>4432</v>
      </c>
      <c r="BM777" s="1">
        <v>4423</v>
      </c>
      <c r="BN777" s="1">
        <v>4682</v>
      </c>
      <c r="BO777" s="1">
        <v>4887</v>
      </c>
      <c r="BP777" s="1">
        <v>3399</v>
      </c>
      <c r="BQ777" s="1">
        <v>3332</v>
      </c>
      <c r="BR777" s="1">
        <v>3941</v>
      </c>
      <c r="BS777" s="1">
        <v>3332</v>
      </c>
      <c r="BT777" s="1">
        <v>3125</v>
      </c>
      <c r="BU777" s="1">
        <v>4246</v>
      </c>
      <c r="BV777" s="1">
        <v>5112</v>
      </c>
      <c r="BW777" s="1">
        <v>5346</v>
      </c>
      <c r="BX777" s="1">
        <v>4432</v>
      </c>
      <c r="BY777" s="1">
        <v>4423</v>
      </c>
      <c r="BZ777" s="1">
        <v>4682</v>
      </c>
      <c r="CA777" s="1">
        <v>4887</v>
      </c>
      <c r="CB777" s="1">
        <v>471.762</v>
      </c>
      <c r="CC777" s="1">
        <v>462.61200000000002</v>
      </c>
      <c r="CD777" s="1">
        <v>547.28300000000002</v>
      </c>
      <c r="CE777" s="1">
        <v>462.64699999999999</v>
      </c>
      <c r="CF777" s="1">
        <v>433.91</v>
      </c>
      <c r="CG777" s="1">
        <v>589.49099999999999</v>
      </c>
      <c r="CH777" s="1">
        <v>709.85299999999995</v>
      </c>
      <c r="CI777" s="1">
        <v>742.17399999999998</v>
      </c>
      <c r="CJ777" s="1">
        <v>615.40899999999999</v>
      </c>
      <c r="CK777" s="1">
        <v>614.22299999999996</v>
      </c>
      <c r="CL777" s="1">
        <v>650.07600000000002</v>
      </c>
      <c r="CM777" s="1">
        <v>678.56</v>
      </c>
      <c r="CN777" s="1">
        <v>48887</v>
      </c>
      <c r="CO777" s="1">
        <v>48887</v>
      </c>
      <c r="CP777" s="1">
        <v>50257</v>
      </c>
      <c r="CQ777" s="1">
        <v>50257</v>
      </c>
      <c r="CR777" s="1">
        <v>6978</v>
      </c>
      <c r="CS777">
        <v>2018</v>
      </c>
      <c r="CT777">
        <v>7202.2069360848382</v>
      </c>
      <c r="CV777">
        <v>475.6390309534886</v>
      </c>
      <c r="CW777">
        <v>34.256507278058862</v>
      </c>
    </row>
    <row r="778" spans="1:101">
      <c r="A778" s="100">
        <v>59820</v>
      </c>
      <c r="B778" t="s">
        <v>108</v>
      </c>
      <c r="C778" t="s">
        <v>109</v>
      </c>
      <c r="D778" t="s">
        <v>1040</v>
      </c>
      <c r="E778" t="s">
        <v>1041</v>
      </c>
      <c r="F778">
        <v>59601</v>
      </c>
      <c r="G778" s="103" t="s">
        <v>112</v>
      </c>
      <c r="H778" t="s">
        <v>113</v>
      </c>
      <c r="I778" t="s">
        <v>114</v>
      </c>
      <c r="J778" t="s">
        <v>8</v>
      </c>
      <c r="K778">
        <v>22</v>
      </c>
      <c r="L778">
        <v>2</v>
      </c>
      <c r="M778" t="s">
        <v>115</v>
      </c>
      <c r="N778" t="s">
        <v>456</v>
      </c>
      <c r="O778" t="s">
        <v>457</v>
      </c>
      <c r="P778" t="s">
        <v>457</v>
      </c>
      <c r="Q778" t="s">
        <v>118</v>
      </c>
      <c r="R778" t="s">
        <v>142</v>
      </c>
      <c r="S778" t="s">
        <v>8</v>
      </c>
      <c r="T778" s="1">
        <v>0</v>
      </c>
      <c r="U778" s="1">
        <v>0</v>
      </c>
      <c r="V778" s="1">
        <v>0</v>
      </c>
      <c r="W778" s="1">
        <v>0</v>
      </c>
      <c r="X778" s="1">
        <v>0</v>
      </c>
      <c r="Y778" s="1">
        <v>0</v>
      </c>
      <c r="Z778" s="1">
        <v>0</v>
      </c>
      <c r="AA778" s="1">
        <v>0</v>
      </c>
      <c r="AB778" s="1">
        <v>0</v>
      </c>
      <c r="AC778" s="1">
        <v>0</v>
      </c>
      <c r="AD778" s="1">
        <v>0</v>
      </c>
      <c r="AE778" s="1">
        <v>0</v>
      </c>
      <c r="AF778" s="1">
        <v>0</v>
      </c>
      <c r="AG778" s="1">
        <v>0</v>
      </c>
      <c r="AH778" s="1">
        <v>0</v>
      </c>
      <c r="AI778" s="1">
        <v>0</v>
      </c>
      <c r="AJ778" s="1">
        <v>0</v>
      </c>
      <c r="AK778" s="1">
        <v>0</v>
      </c>
      <c r="AL778" s="1">
        <v>0</v>
      </c>
      <c r="AM778" s="1">
        <v>0</v>
      </c>
      <c r="AN778" s="1">
        <v>0</v>
      </c>
      <c r="AO778" s="1">
        <v>0</v>
      </c>
      <c r="AP778" s="1">
        <v>0</v>
      </c>
      <c r="AQ778" s="1">
        <v>0</v>
      </c>
      <c r="AR778" s="2">
        <v>0</v>
      </c>
      <c r="AS778" s="2">
        <v>0</v>
      </c>
      <c r="AT778" s="2">
        <v>0</v>
      </c>
      <c r="AU778" s="2">
        <v>0</v>
      </c>
      <c r="AV778" s="2">
        <v>0</v>
      </c>
      <c r="AW778" s="2">
        <v>0</v>
      </c>
      <c r="AX778" s="2">
        <v>0</v>
      </c>
      <c r="AY778" s="2">
        <v>0</v>
      </c>
      <c r="AZ778" s="2">
        <v>0</v>
      </c>
      <c r="BA778" s="2">
        <v>0</v>
      </c>
      <c r="BB778" s="2">
        <v>0</v>
      </c>
      <c r="BC778" s="2">
        <v>0</v>
      </c>
      <c r="BD778" s="1">
        <v>1627</v>
      </c>
      <c r="BE778" s="1">
        <v>1781</v>
      </c>
      <c r="BF778" s="1">
        <v>2870</v>
      </c>
      <c r="BG778" s="1">
        <v>3203</v>
      </c>
      <c r="BH778" s="1">
        <v>4037</v>
      </c>
      <c r="BI778" s="1">
        <v>3936</v>
      </c>
      <c r="BJ778" s="1">
        <v>4626</v>
      </c>
      <c r="BK778" s="1">
        <v>3738</v>
      </c>
      <c r="BL778" s="1">
        <v>2313</v>
      </c>
      <c r="BM778" s="1">
        <v>2218</v>
      </c>
      <c r="BN778" s="1">
        <v>1325</v>
      </c>
      <c r="BO778" s="1">
        <v>1838</v>
      </c>
      <c r="BP778" s="1">
        <v>1627</v>
      </c>
      <c r="BQ778" s="1">
        <v>1781</v>
      </c>
      <c r="BR778" s="1">
        <v>2870</v>
      </c>
      <c r="BS778" s="1">
        <v>3203</v>
      </c>
      <c r="BT778" s="1">
        <v>4037</v>
      </c>
      <c r="BU778" s="1">
        <v>3936</v>
      </c>
      <c r="BV778" s="1">
        <v>4626</v>
      </c>
      <c r="BW778" s="1">
        <v>3738</v>
      </c>
      <c r="BX778" s="1">
        <v>2313</v>
      </c>
      <c r="BY778" s="1">
        <v>2218</v>
      </c>
      <c r="BZ778" s="1">
        <v>1325</v>
      </c>
      <c r="CA778" s="1">
        <v>1838</v>
      </c>
      <c r="CB778" s="1">
        <v>178.69200000000001</v>
      </c>
      <c r="CC778" s="1">
        <v>195.62899999999999</v>
      </c>
      <c r="CD778" s="1">
        <v>315.21800000000002</v>
      </c>
      <c r="CE778" s="1">
        <v>351.85500000000002</v>
      </c>
      <c r="CF778" s="1">
        <v>443.44799999999998</v>
      </c>
      <c r="CG778" s="1">
        <v>432.38799999999998</v>
      </c>
      <c r="CH778" s="1">
        <v>508.08199999999999</v>
      </c>
      <c r="CI778" s="1">
        <v>410.613</v>
      </c>
      <c r="CJ778" s="1">
        <v>254.041</v>
      </c>
      <c r="CK778" s="1">
        <v>243.672</v>
      </c>
      <c r="CL778" s="1">
        <v>145.512</v>
      </c>
      <c r="CM778" s="1">
        <v>201.85</v>
      </c>
      <c r="CN778" s="1">
        <v>0</v>
      </c>
      <c r="CO778" s="1">
        <v>0</v>
      </c>
      <c r="CP778" s="1">
        <v>33512</v>
      </c>
      <c r="CQ778" s="1">
        <v>33512</v>
      </c>
      <c r="CR778" s="1">
        <v>3681</v>
      </c>
      <c r="CS778">
        <v>2018</v>
      </c>
      <c r="CT778">
        <v>9104.0478130942683</v>
      </c>
      <c r="CV778">
        <v>0</v>
      </c>
      <c r="CW778">
        <v>0</v>
      </c>
    </row>
    <row r="779" spans="1:101">
      <c r="A779" s="100">
        <v>59821</v>
      </c>
      <c r="B779" t="s">
        <v>108</v>
      </c>
      <c r="C779" t="s">
        <v>109</v>
      </c>
      <c r="D779" t="s">
        <v>1042</v>
      </c>
      <c r="E779" t="s">
        <v>1043</v>
      </c>
      <c r="F779">
        <v>59602</v>
      </c>
      <c r="G779" s="103" t="s">
        <v>112</v>
      </c>
      <c r="H779" t="s">
        <v>113</v>
      </c>
      <c r="I779" t="s">
        <v>114</v>
      </c>
      <c r="J779" t="s">
        <v>8</v>
      </c>
      <c r="K779">
        <v>22</v>
      </c>
      <c r="L779">
        <v>2</v>
      </c>
      <c r="M779" t="s">
        <v>115</v>
      </c>
      <c r="N779" t="s">
        <v>456</v>
      </c>
      <c r="O779" t="s">
        <v>457</v>
      </c>
      <c r="P779" t="s">
        <v>457</v>
      </c>
      <c r="Q779" t="s">
        <v>118</v>
      </c>
      <c r="R779" t="s">
        <v>142</v>
      </c>
      <c r="S779" t="s">
        <v>8</v>
      </c>
      <c r="T779" s="1">
        <v>0</v>
      </c>
      <c r="U779" s="1">
        <v>0</v>
      </c>
      <c r="V779" s="1">
        <v>0</v>
      </c>
      <c r="W779" s="1">
        <v>0</v>
      </c>
      <c r="X779" s="1">
        <v>0</v>
      </c>
      <c r="Y779" s="1">
        <v>0</v>
      </c>
      <c r="Z779" s="1">
        <v>0</v>
      </c>
      <c r="AA779" s="1">
        <v>0</v>
      </c>
      <c r="AB779" s="1">
        <v>0</v>
      </c>
      <c r="AC779" s="1">
        <v>0</v>
      </c>
      <c r="AD779" s="1">
        <v>0</v>
      </c>
      <c r="AE779" s="1">
        <v>0</v>
      </c>
      <c r="AF779" s="1">
        <v>0</v>
      </c>
      <c r="AG779" s="1">
        <v>0</v>
      </c>
      <c r="AH779" s="1">
        <v>0</v>
      </c>
      <c r="AI779" s="1">
        <v>0</v>
      </c>
      <c r="AJ779" s="1">
        <v>0</v>
      </c>
      <c r="AK779" s="1">
        <v>0</v>
      </c>
      <c r="AL779" s="1">
        <v>0</v>
      </c>
      <c r="AM779" s="1">
        <v>0</v>
      </c>
      <c r="AN779" s="1">
        <v>0</v>
      </c>
      <c r="AO779" s="1">
        <v>0</v>
      </c>
      <c r="AP779" s="1">
        <v>0</v>
      </c>
      <c r="AQ779" s="1">
        <v>0</v>
      </c>
      <c r="AR779" s="2">
        <v>0</v>
      </c>
      <c r="AS779" s="2">
        <v>0</v>
      </c>
      <c r="AT779" s="2">
        <v>0</v>
      </c>
      <c r="AU779" s="2">
        <v>0</v>
      </c>
      <c r="AV779" s="2">
        <v>0</v>
      </c>
      <c r="AW779" s="2">
        <v>0</v>
      </c>
      <c r="AX779" s="2">
        <v>0</v>
      </c>
      <c r="AY779" s="2">
        <v>0</v>
      </c>
      <c r="AZ779" s="2">
        <v>0</v>
      </c>
      <c r="BA779" s="2">
        <v>0</v>
      </c>
      <c r="BB779" s="2">
        <v>0</v>
      </c>
      <c r="BC779" s="2">
        <v>0</v>
      </c>
      <c r="BD779" s="1">
        <v>2175</v>
      </c>
      <c r="BE779" s="1">
        <v>2381</v>
      </c>
      <c r="BF779" s="1">
        <v>3836</v>
      </c>
      <c r="BG779" s="1">
        <v>4282</v>
      </c>
      <c r="BH779" s="1">
        <v>5397</v>
      </c>
      <c r="BI779" s="1">
        <v>5263</v>
      </c>
      <c r="BJ779" s="1">
        <v>6184</v>
      </c>
      <c r="BK779" s="1">
        <v>4997</v>
      </c>
      <c r="BL779" s="1">
        <v>3092</v>
      </c>
      <c r="BM779" s="1">
        <v>2966</v>
      </c>
      <c r="BN779" s="1">
        <v>1771</v>
      </c>
      <c r="BO779" s="1">
        <v>2457</v>
      </c>
      <c r="BP779" s="1">
        <v>2175</v>
      </c>
      <c r="BQ779" s="1">
        <v>2381</v>
      </c>
      <c r="BR779" s="1">
        <v>3836</v>
      </c>
      <c r="BS779" s="1">
        <v>4282</v>
      </c>
      <c r="BT779" s="1">
        <v>5397</v>
      </c>
      <c r="BU779" s="1">
        <v>5263</v>
      </c>
      <c r="BV779" s="1">
        <v>6184</v>
      </c>
      <c r="BW779" s="1">
        <v>4997</v>
      </c>
      <c r="BX779" s="1">
        <v>3092</v>
      </c>
      <c r="BY779" s="1">
        <v>2966</v>
      </c>
      <c r="BZ779" s="1">
        <v>1771</v>
      </c>
      <c r="CA779" s="1">
        <v>2457</v>
      </c>
      <c r="CB779" s="1">
        <v>238.88900000000001</v>
      </c>
      <c r="CC779" s="1">
        <v>261.529</v>
      </c>
      <c r="CD779" s="1">
        <v>421.404</v>
      </c>
      <c r="CE779" s="1">
        <v>470.38299999999998</v>
      </c>
      <c r="CF779" s="1">
        <v>592.83000000000004</v>
      </c>
      <c r="CG779" s="1">
        <v>578.04399999999998</v>
      </c>
      <c r="CH779" s="1">
        <v>679.23699999999997</v>
      </c>
      <c r="CI779" s="1">
        <v>548.93399999999997</v>
      </c>
      <c r="CJ779" s="1">
        <v>339.61799999999999</v>
      </c>
      <c r="CK779" s="1">
        <v>325.75599999999997</v>
      </c>
      <c r="CL779" s="1">
        <v>194.53</v>
      </c>
      <c r="CM779" s="1">
        <v>269.846</v>
      </c>
      <c r="CN779" s="1">
        <v>0</v>
      </c>
      <c r="CO779" s="1">
        <v>0</v>
      </c>
      <c r="CP779" s="1">
        <v>44801</v>
      </c>
      <c r="CQ779" s="1">
        <v>44801</v>
      </c>
      <c r="CR779" s="1">
        <v>4921</v>
      </c>
      <c r="CS779">
        <v>2018</v>
      </c>
      <c r="CT779">
        <v>9104.0438935175771</v>
      </c>
      <c r="CV779">
        <v>0</v>
      </c>
      <c r="CW779">
        <v>0</v>
      </c>
    </row>
    <row r="780" spans="1:101">
      <c r="A780" s="100">
        <v>59822</v>
      </c>
      <c r="B780" t="s">
        <v>108</v>
      </c>
      <c r="C780" t="s">
        <v>109</v>
      </c>
      <c r="D780" t="s">
        <v>1044</v>
      </c>
      <c r="E780" t="s">
        <v>1045</v>
      </c>
      <c r="F780">
        <v>59603</v>
      </c>
      <c r="G780" s="103" t="s">
        <v>112</v>
      </c>
      <c r="H780" t="s">
        <v>113</v>
      </c>
      <c r="I780" t="s">
        <v>114</v>
      </c>
      <c r="J780" t="s">
        <v>8</v>
      </c>
      <c r="K780">
        <v>22</v>
      </c>
      <c r="L780">
        <v>2</v>
      </c>
      <c r="M780" t="s">
        <v>115</v>
      </c>
      <c r="N780" t="s">
        <v>456</v>
      </c>
      <c r="O780" t="s">
        <v>457</v>
      </c>
      <c r="P780" t="s">
        <v>457</v>
      </c>
      <c r="Q780" t="s">
        <v>118</v>
      </c>
      <c r="R780" t="s">
        <v>142</v>
      </c>
      <c r="S780" t="s">
        <v>8</v>
      </c>
      <c r="T780" s="1">
        <v>0</v>
      </c>
      <c r="U780" s="1">
        <v>0</v>
      </c>
      <c r="V780" s="1">
        <v>0</v>
      </c>
      <c r="W780" s="1">
        <v>0</v>
      </c>
      <c r="X780" s="1">
        <v>0</v>
      </c>
      <c r="Y780" s="1">
        <v>0</v>
      </c>
      <c r="Z780" s="1">
        <v>0</v>
      </c>
      <c r="AA780" s="1">
        <v>0</v>
      </c>
      <c r="AB780" s="1">
        <v>0</v>
      </c>
      <c r="AC780" s="1">
        <v>0</v>
      </c>
      <c r="AD780" s="1">
        <v>0</v>
      </c>
      <c r="AE780" s="1">
        <v>0</v>
      </c>
      <c r="AF780" s="1">
        <v>0</v>
      </c>
      <c r="AG780" s="1">
        <v>0</v>
      </c>
      <c r="AH780" s="1">
        <v>0</v>
      </c>
      <c r="AI780" s="1">
        <v>0</v>
      </c>
      <c r="AJ780" s="1">
        <v>0</v>
      </c>
      <c r="AK780" s="1">
        <v>0</v>
      </c>
      <c r="AL780" s="1">
        <v>0</v>
      </c>
      <c r="AM780" s="1">
        <v>0</v>
      </c>
      <c r="AN780" s="1">
        <v>0</v>
      </c>
      <c r="AO780" s="1">
        <v>0</v>
      </c>
      <c r="AP780" s="1">
        <v>0</v>
      </c>
      <c r="AQ780" s="1">
        <v>0</v>
      </c>
      <c r="AR780" s="2">
        <v>0</v>
      </c>
      <c r="AS780" s="2">
        <v>0</v>
      </c>
      <c r="AT780" s="2">
        <v>0</v>
      </c>
      <c r="AU780" s="2">
        <v>0</v>
      </c>
      <c r="AV780" s="2">
        <v>0</v>
      </c>
      <c r="AW780" s="2">
        <v>0</v>
      </c>
      <c r="AX780" s="2">
        <v>0</v>
      </c>
      <c r="AY780" s="2">
        <v>0</v>
      </c>
      <c r="AZ780" s="2">
        <v>0</v>
      </c>
      <c r="BA780" s="2">
        <v>0</v>
      </c>
      <c r="BB780" s="2">
        <v>0</v>
      </c>
      <c r="BC780" s="2">
        <v>0</v>
      </c>
      <c r="BD780" s="1">
        <v>1222</v>
      </c>
      <c r="BE780" s="1">
        <v>1338</v>
      </c>
      <c r="BF780" s="1">
        <v>2156</v>
      </c>
      <c r="BG780" s="1">
        <v>2407</v>
      </c>
      <c r="BH780" s="1">
        <v>3034</v>
      </c>
      <c r="BI780" s="1">
        <v>2958</v>
      </c>
      <c r="BJ780" s="1">
        <v>3476</v>
      </c>
      <c r="BK780" s="1">
        <v>2809</v>
      </c>
      <c r="BL780" s="1">
        <v>1738</v>
      </c>
      <c r="BM780" s="1">
        <v>1667</v>
      </c>
      <c r="BN780" s="1">
        <v>995</v>
      </c>
      <c r="BO780" s="1">
        <v>1381</v>
      </c>
      <c r="BP780" s="1">
        <v>1222</v>
      </c>
      <c r="BQ780" s="1">
        <v>1338</v>
      </c>
      <c r="BR780" s="1">
        <v>2156</v>
      </c>
      <c r="BS780" s="1">
        <v>2407</v>
      </c>
      <c r="BT780" s="1">
        <v>3034</v>
      </c>
      <c r="BU780" s="1">
        <v>2958</v>
      </c>
      <c r="BV780" s="1">
        <v>3476</v>
      </c>
      <c r="BW780" s="1">
        <v>2809</v>
      </c>
      <c r="BX780" s="1">
        <v>1738</v>
      </c>
      <c r="BY780" s="1">
        <v>1667</v>
      </c>
      <c r="BZ780" s="1">
        <v>995</v>
      </c>
      <c r="CA780" s="1">
        <v>1381</v>
      </c>
      <c r="CB780" s="1">
        <v>134.27500000000001</v>
      </c>
      <c r="CC780" s="1">
        <v>147.001</v>
      </c>
      <c r="CD780" s="1">
        <v>236.863</v>
      </c>
      <c r="CE780" s="1">
        <v>264.39299999999997</v>
      </c>
      <c r="CF780" s="1">
        <v>333.21899999999999</v>
      </c>
      <c r="CG780" s="1">
        <v>324.90800000000002</v>
      </c>
      <c r="CH780" s="1">
        <v>381.786</v>
      </c>
      <c r="CI780" s="1">
        <v>308.54500000000002</v>
      </c>
      <c r="CJ780" s="1">
        <v>190.893</v>
      </c>
      <c r="CK780" s="1">
        <v>183.101</v>
      </c>
      <c r="CL780" s="1">
        <v>109.34099999999999</v>
      </c>
      <c r="CM780" s="1">
        <v>151.67500000000001</v>
      </c>
      <c r="CN780" s="1">
        <v>0</v>
      </c>
      <c r="CO780" s="1">
        <v>0</v>
      </c>
      <c r="CP780" s="1">
        <v>25181</v>
      </c>
      <c r="CQ780" s="1">
        <v>25181</v>
      </c>
      <c r="CR780" s="1">
        <v>2766</v>
      </c>
      <c r="CS780">
        <v>2018</v>
      </c>
      <c r="CT780">
        <v>9103.7599421547366</v>
      </c>
      <c r="CV780">
        <v>0</v>
      </c>
      <c r="CW780">
        <v>0</v>
      </c>
    </row>
    <row r="781" spans="1:101">
      <c r="A781" s="100">
        <v>59839</v>
      </c>
      <c r="B781" t="s">
        <v>108</v>
      </c>
      <c r="C781" t="s">
        <v>109</v>
      </c>
      <c r="D781" t="s">
        <v>1046</v>
      </c>
      <c r="E781" t="s">
        <v>1047</v>
      </c>
      <c r="F781">
        <v>58661</v>
      </c>
      <c r="G781" s="103" t="s">
        <v>112</v>
      </c>
      <c r="H781" t="s">
        <v>113</v>
      </c>
      <c r="I781" t="s">
        <v>114</v>
      </c>
      <c r="J781" t="s">
        <v>8</v>
      </c>
      <c r="K781">
        <v>22</v>
      </c>
      <c r="L781">
        <v>2</v>
      </c>
      <c r="M781" t="s">
        <v>115</v>
      </c>
      <c r="N781" t="s">
        <v>456</v>
      </c>
      <c r="O781" t="s">
        <v>457</v>
      </c>
      <c r="P781" t="s">
        <v>457</v>
      </c>
      <c r="Q781" t="s">
        <v>118</v>
      </c>
      <c r="R781" t="s">
        <v>142</v>
      </c>
      <c r="S781" t="s">
        <v>8</v>
      </c>
      <c r="T781" s="1">
        <v>0</v>
      </c>
      <c r="U781" s="1">
        <v>0</v>
      </c>
      <c r="V781" s="1">
        <v>0</v>
      </c>
      <c r="W781" s="1">
        <v>0</v>
      </c>
      <c r="X781" s="1">
        <v>0</v>
      </c>
      <c r="Y781" s="1">
        <v>0</v>
      </c>
      <c r="Z781" s="1">
        <v>0</v>
      </c>
      <c r="AA781" s="1">
        <v>0</v>
      </c>
      <c r="AB781" s="1">
        <v>0</v>
      </c>
      <c r="AC781" s="1">
        <v>0</v>
      </c>
      <c r="AD781" s="1">
        <v>0</v>
      </c>
      <c r="AE781" s="1">
        <v>0</v>
      </c>
      <c r="AF781" s="1">
        <v>0</v>
      </c>
      <c r="AG781" s="1">
        <v>0</v>
      </c>
      <c r="AH781" s="1">
        <v>0</v>
      </c>
      <c r="AI781" s="1">
        <v>0</v>
      </c>
      <c r="AJ781" s="1">
        <v>0</v>
      </c>
      <c r="AK781" s="1">
        <v>0</v>
      </c>
      <c r="AL781" s="1">
        <v>0</v>
      </c>
      <c r="AM781" s="1">
        <v>0</v>
      </c>
      <c r="AN781" s="1">
        <v>0</v>
      </c>
      <c r="AO781" s="1">
        <v>0</v>
      </c>
      <c r="AP781" s="1">
        <v>0</v>
      </c>
      <c r="AQ781" s="1">
        <v>0</v>
      </c>
      <c r="AR781" s="2">
        <v>0</v>
      </c>
      <c r="AS781" s="2">
        <v>0</v>
      </c>
      <c r="AT781" s="2">
        <v>0</v>
      </c>
      <c r="AU781" s="2">
        <v>0</v>
      </c>
      <c r="AV781" s="2">
        <v>0</v>
      </c>
      <c r="AW781" s="2">
        <v>0</v>
      </c>
      <c r="AX781" s="2">
        <v>0</v>
      </c>
      <c r="AY781" s="2">
        <v>0</v>
      </c>
      <c r="AZ781" s="2">
        <v>0</v>
      </c>
      <c r="BA781" s="2">
        <v>0</v>
      </c>
      <c r="BB781" s="2">
        <v>0</v>
      </c>
      <c r="BC781" s="2">
        <v>0</v>
      </c>
      <c r="BD781" s="1">
        <v>1240</v>
      </c>
      <c r="BE781" s="1">
        <v>1358</v>
      </c>
      <c r="BF781" s="1">
        <v>2188</v>
      </c>
      <c r="BG781" s="1">
        <v>2442</v>
      </c>
      <c r="BH781" s="1">
        <v>3077</v>
      </c>
      <c r="BI781" s="1">
        <v>3001</v>
      </c>
      <c r="BJ781" s="1">
        <v>3526</v>
      </c>
      <c r="BK781" s="1">
        <v>2850</v>
      </c>
      <c r="BL781" s="1">
        <v>1763</v>
      </c>
      <c r="BM781" s="1">
        <v>1691</v>
      </c>
      <c r="BN781" s="1">
        <v>1010</v>
      </c>
      <c r="BO781" s="1">
        <v>1401</v>
      </c>
      <c r="BP781" s="1">
        <v>1240</v>
      </c>
      <c r="BQ781" s="1">
        <v>1358</v>
      </c>
      <c r="BR781" s="1">
        <v>2188</v>
      </c>
      <c r="BS781" s="1">
        <v>2442</v>
      </c>
      <c r="BT781" s="1">
        <v>3077</v>
      </c>
      <c r="BU781" s="1">
        <v>3001</v>
      </c>
      <c r="BV781" s="1">
        <v>3526</v>
      </c>
      <c r="BW781" s="1">
        <v>2850</v>
      </c>
      <c r="BX781" s="1">
        <v>1763</v>
      </c>
      <c r="BY781" s="1">
        <v>1691</v>
      </c>
      <c r="BZ781" s="1">
        <v>1010</v>
      </c>
      <c r="CA781" s="1">
        <v>1401</v>
      </c>
      <c r="CB781" s="1">
        <v>136.21700000000001</v>
      </c>
      <c r="CC781" s="1">
        <v>149.126</v>
      </c>
      <c r="CD781" s="1">
        <v>240.28800000000001</v>
      </c>
      <c r="CE781" s="1">
        <v>268.21699999999998</v>
      </c>
      <c r="CF781" s="1">
        <v>338.03699999999998</v>
      </c>
      <c r="CG781" s="1">
        <v>329.60599999999999</v>
      </c>
      <c r="CH781" s="1">
        <v>387.30700000000002</v>
      </c>
      <c r="CI781" s="1">
        <v>313.00700000000001</v>
      </c>
      <c r="CJ781" s="1">
        <v>193.654</v>
      </c>
      <c r="CK781" s="1">
        <v>185.749</v>
      </c>
      <c r="CL781" s="1">
        <v>110.923</v>
      </c>
      <c r="CM781" s="1">
        <v>153.869</v>
      </c>
      <c r="CN781" s="1">
        <v>0</v>
      </c>
      <c r="CO781" s="1">
        <v>0</v>
      </c>
      <c r="CP781" s="1">
        <v>25547</v>
      </c>
      <c r="CQ781" s="1">
        <v>25547</v>
      </c>
      <c r="CR781" s="1">
        <v>2806</v>
      </c>
      <c r="CS781">
        <v>2018</v>
      </c>
      <c r="CT781">
        <v>9104.4191019244481</v>
      </c>
      <c r="CV781">
        <v>0</v>
      </c>
      <c r="CW781">
        <v>0</v>
      </c>
    </row>
    <row r="782" spans="1:101">
      <c r="A782" s="100">
        <v>59858</v>
      </c>
      <c r="B782" t="s">
        <v>108</v>
      </c>
      <c r="C782" t="s">
        <v>109</v>
      </c>
      <c r="D782" t="s">
        <v>1048</v>
      </c>
      <c r="E782" t="s">
        <v>1049</v>
      </c>
      <c r="F782">
        <v>59209</v>
      </c>
      <c r="G782" s="103" t="s">
        <v>137</v>
      </c>
      <c r="H782" t="s">
        <v>113</v>
      </c>
      <c r="I782" t="s">
        <v>114</v>
      </c>
      <c r="J782" t="s">
        <v>8</v>
      </c>
      <c r="K782">
        <v>22</v>
      </c>
      <c r="L782">
        <v>2</v>
      </c>
      <c r="M782" t="s">
        <v>115</v>
      </c>
      <c r="N782" t="s">
        <v>456</v>
      </c>
      <c r="O782" t="s">
        <v>457</v>
      </c>
      <c r="P782" t="s">
        <v>457</v>
      </c>
      <c r="Q782" t="s">
        <v>118</v>
      </c>
      <c r="R782" t="s">
        <v>142</v>
      </c>
      <c r="S782" t="s">
        <v>8</v>
      </c>
      <c r="T782" s="1">
        <v>0</v>
      </c>
      <c r="U782" s="1">
        <v>0</v>
      </c>
      <c r="V782" s="1">
        <v>0</v>
      </c>
      <c r="W782" s="1">
        <v>0</v>
      </c>
      <c r="X782" s="1">
        <v>0</v>
      </c>
      <c r="Y782" s="1">
        <v>0</v>
      </c>
      <c r="Z782" s="1">
        <v>0</v>
      </c>
      <c r="AA782" s="1">
        <v>0</v>
      </c>
      <c r="AB782" s="1">
        <v>0</v>
      </c>
      <c r="AC782" s="1">
        <v>0</v>
      </c>
      <c r="AD782" s="1">
        <v>0</v>
      </c>
      <c r="AE782" s="1">
        <v>0</v>
      </c>
      <c r="AF782" s="1">
        <v>0</v>
      </c>
      <c r="AG782" s="1">
        <v>0</v>
      </c>
      <c r="AH782" s="1">
        <v>0</v>
      </c>
      <c r="AI782" s="1">
        <v>0</v>
      </c>
      <c r="AJ782" s="1">
        <v>0</v>
      </c>
      <c r="AK782" s="1">
        <v>0</v>
      </c>
      <c r="AL782" s="1">
        <v>0</v>
      </c>
      <c r="AM782" s="1">
        <v>0</v>
      </c>
      <c r="AN782" s="1">
        <v>0</v>
      </c>
      <c r="AO782" s="1">
        <v>0</v>
      </c>
      <c r="AP782" s="1">
        <v>0</v>
      </c>
      <c r="AQ782" s="1">
        <v>0</v>
      </c>
      <c r="AR782" s="2">
        <v>0</v>
      </c>
      <c r="AS782" s="2">
        <v>0</v>
      </c>
      <c r="AT782" s="2">
        <v>0</v>
      </c>
      <c r="AU782" s="2">
        <v>0</v>
      </c>
      <c r="AV782" s="2">
        <v>0</v>
      </c>
      <c r="AW782" s="2">
        <v>0</v>
      </c>
      <c r="AX782" s="2">
        <v>0</v>
      </c>
      <c r="AY782" s="2">
        <v>0</v>
      </c>
      <c r="AZ782" s="2">
        <v>0</v>
      </c>
      <c r="BA782" s="2">
        <v>0</v>
      </c>
      <c r="BB782" s="2">
        <v>0</v>
      </c>
      <c r="BC782" s="2">
        <v>0</v>
      </c>
      <c r="BD782" s="1">
        <v>576</v>
      </c>
      <c r="BE782" s="1">
        <v>934</v>
      </c>
      <c r="BF782" s="1">
        <v>1503</v>
      </c>
      <c r="BG782" s="1">
        <v>1655</v>
      </c>
      <c r="BH782" s="1">
        <v>1929</v>
      </c>
      <c r="BI782" s="1">
        <v>1952</v>
      </c>
      <c r="BJ782" s="1">
        <v>1795</v>
      </c>
      <c r="BK782" s="1">
        <v>1476</v>
      </c>
      <c r="BL782" s="1">
        <v>1026</v>
      </c>
      <c r="BM782" s="1">
        <v>1104</v>
      </c>
      <c r="BN782" s="1">
        <v>804</v>
      </c>
      <c r="BO782" s="1">
        <v>913</v>
      </c>
      <c r="BP782" s="1">
        <v>576</v>
      </c>
      <c r="BQ782" s="1">
        <v>934</v>
      </c>
      <c r="BR782" s="1">
        <v>1503</v>
      </c>
      <c r="BS782" s="1">
        <v>1655</v>
      </c>
      <c r="BT782" s="1">
        <v>1929</v>
      </c>
      <c r="BU782" s="1">
        <v>1952</v>
      </c>
      <c r="BV782" s="1">
        <v>1795</v>
      </c>
      <c r="BW782" s="1">
        <v>1476</v>
      </c>
      <c r="BX782" s="1">
        <v>1026</v>
      </c>
      <c r="BY782" s="1">
        <v>1104</v>
      </c>
      <c r="BZ782" s="1">
        <v>804</v>
      </c>
      <c r="CA782" s="1">
        <v>913</v>
      </c>
      <c r="CB782" s="1">
        <v>63.28</v>
      </c>
      <c r="CC782" s="1">
        <v>102.568</v>
      </c>
      <c r="CD782" s="1">
        <v>165.084</v>
      </c>
      <c r="CE782" s="1">
        <v>181.81200000000001</v>
      </c>
      <c r="CF782" s="1">
        <v>211.923</v>
      </c>
      <c r="CG782" s="1">
        <v>214.40799999999999</v>
      </c>
      <c r="CH782" s="1">
        <v>197.202</v>
      </c>
      <c r="CI782" s="1">
        <v>162.12</v>
      </c>
      <c r="CJ782" s="1">
        <v>112.7</v>
      </c>
      <c r="CK782" s="1">
        <v>121.304</v>
      </c>
      <c r="CL782" s="1">
        <v>88.325000000000003</v>
      </c>
      <c r="CM782" s="1">
        <v>100.274</v>
      </c>
      <c r="CN782" s="1">
        <v>0</v>
      </c>
      <c r="CO782" s="1">
        <v>0</v>
      </c>
      <c r="CP782" s="1">
        <v>15667</v>
      </c>
      <c r="CQ782" s="1">
        <v>15667</v>
      </c>
      <c r="CR782" s="1">
        <v>1721</v>
      </c>
      <c r="CS782">
        <v>2018</v>
      </c>
      <c r="CT782">
        <v>9103.4282393957001</v>
      </c>
      <c r="CV782">
        <v>0</v>
      </c>
      <c r="CW782">
        <v>0</v>
      </c>
    </row>
    <row r="783" spans="1:101">
      <c r="A783" s="100">
        <v>59866</v>
      </c>
      <c r="B783" t="s">
        <v>108</v>
      </c>
      <c r="C783" t="s">
        <v>109</v>
      </c>
      <c r="D783" t="s">
        <v>1050</v>
      </c>
      <c r="E783" t="s">
        <v>1050</v>
      </c>
      <c r="F783">
        <v>59653</v>
      </c>
      <c r="G783" s="103" t="s">
        <v>112</v>
      </c>
      <c r="H783" t="s">
        <v>113</v>
      </c>
      <c r="I783" t="s">
        <v>114</v>
      </c>
      <c r="J783" t="s">
        <v>8</v>
      </c>
      <c r="K783">
        <v>22</v>
      </c>
      <c r="L783">
        <v>2</v>
      </c>
      <c r="M783" t="s">
        <v>115</v>
      </c>
      <c r="N783" t="s">
        <v>456</v>
      </c>
      <c r="O783" t="s">
        <v>457</v>
      </c>
      <c r="P783" t="s">
        <v>457</v>
      </c>
      <c r="Q783" t="s">
        <v>118</v>
      </c>
      <c r="R783" t="s">
        <v>142</v>
      </c>
      <c r="S783" t="s">
        <v>8</v>
      </c>
      <c r="T783" s="1">
        <v>0</v>
      </c>
      <c r="U783" s="1">
        <v>0</v>
      </c>
      <c r="V783" s="1">
        <v>0</v>
      </c>
      <c r="W783" s="1">
        <v>0</v>
      </c>
      <c r="X783" s="1">
        <v>0</v>
      </c>
      <c r="Y783" s="1">
        <v>0</v>
      </c>
      <c r="Z783" s="1">
        <v>0</v>
      </c>
      <c r="AA783" s="1">
        <v>0</v>
      </c>
      <c r="AB783" s="1">
        <v>0</v>
      </c>
      <c r="AC783" s="1">
        <v>0</v>
      </c>
      <c r="AD783" s="1">
        <v>0</v>
      </c>
      <c r="AE783" s="1">
        <v>0</v>
      </c>
      <c r="AF783" s="1">
        <v>0</v>
      </c>
      <c r="AG783" s="1">
        <v>0</v>
      </c>
      <c r="AH783" s="1">
        <v>0</v>
      </c>
      <c r="AI783" s="1">
        <v>0</v>
      </c>
      <c r="AJ783" s="1">
        <v>0</v>
      </c>
      <c r="AK783" s="1">
        <v>0</v>
      </c>
      <c r="AL783" s="1">
        <v>0</v>
      </c>
      <c r="AM783" s="1">
        <v>0</v>
      </c>
      <c r="AN783" s="1">
        <v>0</v>
      </c>
      <c r="AO783" s="1">
        <v>0</v>
      </c>
      <c r="AP783" s="1">
        <v>0</v>
      </c>
      <c r="AQ783" s="1">
        <v>0</v>
      </c>
      <c r="AR783" s="2">
        <v>0</v>
      </c>
      <c r="AS783" s="2">
        <v>0</v>
      </c>
      <c r="AT783" s="2">
        <v>0</v>
      </c>
      <c r="AU783" s="2">
        <v>0</v>
      </c>
      <c r="AV783" s="2">
        <v>0</v>
      </c>
      <c r="AW783" s="2">
        <v>0</v>
      </c>
      <c r="AX783" s="2">
        <v>0</v>
      </c>
      <c r="AY783" s="2">
        <v>0</v>
      </c>
      <c r="AZ783" s="2">
        <v>0</v>
      </c>
      <c r="BA783" s="2">
        <v>0</v>
      </c>
      <c r="BB783" s="2">
        <v>0</v>
      </c>
      <c r="BC783" s="2">
        <v>0</v>
      </c>
      <c r="BD783" s="1">
        <v>1277</v>
      </c>
      <c r="BE783" s="1">
        <v>1398</v>
      </c>
      <c r="BF783" s="1">
        <v>2252</v>
      </c>
      <c r="BG783" s="1">
        <v>2514</v>
      </c>
      <c r="BH783" s="1">
        <v>3169</v>
      </c>
      <c r="BI783" s="1">
        <v>3089</v>
      </c>
      <c r="BJ783" s="1">
        <v>3630</v>
      </c>
      <c r="BK783" s="1">
        <v>2934</v>
      </c>
      <c r="BL783" s="1">
        <v>1815</v>
      </c>
      <c r="BM783" s="1">
        <v>1741</v>
      </c>
      <c r="BN783" s="1">
        <v>1040</v>
      </c>
      <c r="BO783" s="1">
        <v>1442</v>
      </c>
      <c r="BP783" s="1">
        <v>1277</v>
      </c>
      <c r="BQ783" s="1">
        <v>1398</v>
      </c>
      <c r="BR783" s="1">
        <v>2252</v>
      </c>
      <c r="BS783" s="1">
        <v>2514</v>
      </c>
      <c r="BT783" s="1">
        <v>3169</v>
      </c>
      <c r="BU783" s="1">
        <v>3089</v>
      </c>
      <c r="BV783" s="1">
        <v>3630</v>
      </c>
      <c r="BW783" s="1">
        <v>2934</v>
      </c>
      <c r="BX783" s="1">
        <v>1815</v>
      </c>
      <c r="BY783" s="1">
        <v>1741</v>
      </c>
      <c r="BZ783" s="1">
        <v>1040</v>
      </c>
      <c r="CA783" s="1">
        <v>1442</v>
      </c>
      <c r="CB783" s="1">
        <v>140.24600000000001</v>
      </c>
      <c r="CC783" s="1">
        <v>153.53700000000001</v>
      </c>
      <c r="CD783" s="1">
        <v>247.39599999999999</v>
      </c>
      <c r="CE783" s="1">
        <v>276.14999999999998</v>
      </c>
      <c r="CF783" s="1">
        <v>348.036</v>
      </c>
      <c r="CG783" s="1">
        <v>339.35599999999999</v>
      </c>
      <c r="CH783" s="1">
        <v>398.76299999999998</v>
      </c>
      <c r="CI783" s="1">
        <v>322.26600000000002</v>
      </c>
      <c r="CJ783" s="1">
        <v>199.38200000000001</v>
      </c>
      <c r="CK783" s="1">
        <v>191.244</v>
      </c>
      <c r="CL783" s="1">
        <v>114.20399999999999</v>
      </c>
      <c r="CM783" s="1">
        <v>158.41999999999999</v>
      </c>
      <c r="CN783" s="1">
        <v>0</v>
      </c>
      <c r="CO783" s="1">
        <v>0</v>
      </c>
      <c r="CP783" s="1">
        <v>26301</v>
      </c>
      <c r="CQ783" s="1">
        <v>26301</v>
      </c>
      <c r="CR783" s="1">
        <v>2889</v>
      </c>
      <c r="CS783">
        <v>2018</v>
      </c>
      <c r="CT783">
        <v>9103.8421599169269</v>
      </c>
      <c r="CV783">
        <v>0</v>
      </c>
      <c r="CW783">
        <v>0</v>
      </c>
    </row>
    <row r="784" spans="1:101">
      <c r="A784" s="100">
        <v>59873</v>
      </c>
      <c r="B784" t="s">
        <v>108</v>
      </c>
      <c r="C784" t="s">
        <v>109</v>
      </c>
      <c r="D784" t="s">
        <v>1051</v>
      </c>
      <c r="E784" t="s">
        <v>1052</v>
      </c>
      <c r="F784">
        <v>59654</v>
      </c>
      <c r="G784" s="103" t="s">
        <v>112</v>
      </c>
      <c r="H784" t="s">
        <v>113</v>
      </c>
      <c r="I784" t="s">
        <v>114</v>
      </c>
      <c r="J784" t="s">
        <v>8</v>
      </c>
      <c r="K784">
        <v>22</v>
      </c>
      <c r="L784">
        <v>2</v>
      </c>
      <c r="M784" t="s">
        <v>115</v>
      </c>
      <c r="N784" t="s">
        <v>456</v>
      </c>
      <c r="O784" t="s">
        <v>457</v>
      </c>
      <c r="P784" t="s">
        <v>457</v>
      </c>
      <c r="Q784" t="s">
        <v>118</v>
      </c>
      <c r="R784" t="s">
        <v>142</v>
      </c>
      <c r="S784" t="s">
        <v>8</v>
      </c>
      <c r="T784" s="1">
        <v>0</v>
      </c>
      <c r="U784" s="1">
        <v>0</v>
      </c>
      <c r="V784" s="1">
        <v>0</v>
      </c>
      <c r="W784" s="1">
        <v>0</v>
      </c>
      <c r="X784" s="1">
        <v>0</v>
      </c>
      <c r="Y784" s="1">
        <v>0</v>
      </c>
      <c r="Z784" s="1">
        <v>0</v>
      </c>
      <c r="AA784" s="1">
        <v>0</v>
      </c>
      <c r="AB784" s="1">
        <v>0</v>
      </c>
      <c r="AC784" s="1">
        <v>0</v>
      </c>
      <c r="AD784" s="1">
        <v>0</v>
      </c>
      <c r="AE784" s="1">
        <v>0</v>
      </c>
      <c r="AF784" s="1">
        <v>0</v>
      </c>
      <c r="AG784" s="1">
        <v>0</v>
      </c>
      <c r="AH784" s="1">
        <v>0</v>
      </c>
      <c r="AI784" s="1">
        <v>0</v>
      </c>
      <c r="AJ784" s="1">
        <v>0</v>
      </c>
      <c r="AK784" s="1">
        <v>0</v>
      </c>
      <c r="AL784" s="1">
        <v>0</v>
      </c>
      <c r="AM784" s="1">
        <v>0</v>
      </c>
      <c r="AN784" s="1">
        <v>0</v>
      </c>
      <c r="AO784" s="1">
        <v>0</v>
      </c>
      <c r="AP784" s="1">
        <v>0</v>
      </c>
      <c r="AQ784" s="1">
        <v>0</v>
      </c>
      <c r="AR784" s="2">
        <v>0</v>
      </c>
      <c r="AS784" s="2">
        <v>0</v>
      </c>
      <c r="AT784" s="2">
        <v>0</v>
      </c>
      <c r="AU784" s="2">
        <v>0</v>
      </c>
      <c r="AV784" s="2">
        <v>0</v>
      </c>
      <c r="AW784" s="2">
        <v>0</v>
      </c>
      <c r="AX784" s="2">
        <v>0</v>
      </c>
      <c r="AY784" s="2">
        <v>0</v>
      </c>
      <c r="AZ784" s="2">
        <v>0</v>
      </c>
      <c r="BA784" s="2">
        <v>0</v>
      </c>
      <c r="BB784" s="2">
        <v>0</v>
      </c>
      <c r="BC784" s="2">
        <v>0</v>
      </c>
      <c r="BD784" s="1">
        <v>659</v>
      </c>
      <c r="BE784" s="1">
        <v>721</v>
      </c>
      <c r="BF784" s="1">
        <v>1162</v>
      </c>
      <c r="BG784" s="1">
        <v>1297</v>
      </c>
      <c r="BH784" s="1">
        <v>1634</v>
      </c>
      <c r="BI784" s="1">
        <v>1593</v>
      </c>
      <c r="BJ784" s="1">
        <v>1872</v>
      </c>
      <c r="BK784" s="1">
        <v>1513</v>
      </c>
      <c r="BL784" s="1">
        <v>936</v>
      </c>
      <c r="BM784" s="1">
        <v>898</v>
      </c>
      <c r="BN784" s="1">
        <v>536</v>
      </c>
      <c r="BO784" s="1">
        <v>744</v>
      </c>
      <c r="BP784" s="1">
        <v>659</v>
      </c>
      <c r="BQ784" s="1">
        <v>721</v>
      </c>
      <c r="BR784" s="1">
        <v>1162</v>
      </c>
      <c r="BS784" s="1">
        <v>1297</v>
      </c>
      <c r="BT784" s="1">
        <v>1634</v>
      </c>
      <c r="BU784" s="1">
        <v>1593</v>
      </c>
      <c r="BV784" s="1">
        <v>1872</v>
      </c>
      <c r="BW784" s="1">
        <v>1513</v>
      </c>
      <c r="BX784" s="1">
        <v>936</v>
      </c>
      <c r="BY784" s="1">
        <v>898</v>
      </c>
      <c r="BZ784" s="1">
        <v>536</v>
      </c>
      <c r="CA784" s="1">
        <v>744</v>
      </c>
      <c r="CB784" s="1">
        <v>72.331999999999994</v>
      </c>
      <c r="CC784" s="1">
        <v>79.186999999999998</v>
      </c>
      <c r="CD784" s="1">
        <v>127.59399999999999</v>
      </c>
      <c r="CE784" s="1">
        <v>142.42400000000001</v>
      </c>
      <c r="CF784" s="1">
        <v>179.5</v>
      </c>
      <c r="CG784" s="1">
        <v>175.023</v>
      </c>
      <c r="CH784" s="1">
        <v>205.66200000000001</v>
      </c>
      <c r="CI784" s="1">
        <v>166.208</v>
      </c>
      <c r="CJ784" s="1">
        <v>102.831</v>
      </c>
      <c r="CK784" s="1">
        <v>98.634</v>
      </c>
      <c r="CL784" s="1">
        <v>58.9</v>
      </c>
      <c r="CM784" s="1">
        <v>81.704999999999998</v>
      </c>
      <c r="CN784" s="1">
        <v>0</v>
      </c>
      <c r="CO784" s="1">
        <v>0</v>
      </c>
      <c r="CP784" s="1">
        <v>13565</v>
      </c>
      <c r="CQ784" s="1">
        <v>13565</v>
      </c>
      <c r="CR784" s="1">
        <v>1490</v>
      </c>
      <c r="CS784">
        <v>2018</v>
      </c>
      <c r="CT784">
        <v>9104.0268456375834</v>
      </c>
      <c r="CV784">
        <v>0</v>
      </c>
      <c r="CW784">
        <v>0</v>
      </c>
    </row>
    <row r="785" spans="1:101">
      <c r="A785" s="100">
        <v>59927</v>
      </c>
      <c r="B785" t="s">
        <v>108</v>
      </c>
      <c r="C785" t="s">
        <v>109</v>
      </c>
      <c r="D785" t="s">
        <v>1053</v>
      </c>
      <c r="E785" t="s">
        <v>897</v>
      </c>
      <c r="F785">
        <v>58871</v>
      </c>
      <c r="G785" s="103" t="s">
        <v>112</v>
      </c>
      <c r="H785" t="s">
        <v>113</v>
      </c>
      <c r="I785" t="s">
        <v>114</v>
      </c>
      <c r="J785" t="s">
        <v>8</v>
      </c>
      <c r="K785">
        <v>22</v>
      </c>
      <c r="L785">
        <v>2</v>
      </c>
      <c r="M785" t="s">
        <v>115</v>
      </c>
      <c r="N785" t="s">
        <v>456</v>
      </c>
      <c r="O785" t="s">
        <v>457</v>
      </c>
      <c r="P785" t="s">
        <v>457</v>
      </c>
      <c r="Q785" t="s">
        <v>118</v>
      </c>
      <c r="R785" t="s">
        <v>142</v>
      </c>
      <c r="S785" t="s">
        <v>8</v>
      </c>
      <c r="T785" s="1">
        <v>0</v>
      </c>
      <c r="U785" s="1">
        <v>0</v>
      </c>
      <c r="V785" s="1">
        <v>0</v>
      </c>
      <c r="W785" s="1">
        <v>0</v>
      </c>
      <c r="X785" s="1">
        <v>0</v>
      </c>
      <c r="Y785" s="1">
        <v>0</v>
      </c>
      <c r="Z785" s="1">
        <v>0</v>
      </c>
      <c r="AA785" s="1">
        <v>0</v>
      </c>
      <c r="AB785" s="1">
        <v>0</v>
      </c>
      <c r="AC785" s="1">
        <v>0</v>
      </c>
      <c r="AD785" s="1">
        <v>0</v>
      </c>
      <c r="AE785" s="1">
        <v>0</v>
      </c>
      <c r="AF785" s="1">
        <v>0</v>
      </c>
      <c r="AG785" s="1">
        <v>0</v>
      </c>
      <c r="AH785" s="1">
        <v>0</v>
      </c>
      <c r="AI785" s="1">
        <v>0</v>
      </c>
      <c r="AJ785" s="1">
        <v>0</v>
      </c>
      <c r="AK785" s="1">
        <v>0</v>
      </c>
      <c r="AL785" s="1">
        <v>0</v>
      </c>
      <c r="AM785" s="1">
        <v>0</v>
      </c>
      <c r="AN785" s="1">
        <v>0</v>
      </c>
      <c r="AO785" s="1">
        <v>0</v>
      </c>
      <c r="AP785" s="1">
        <v>0</v>
      </c>
      <c r="AQ785" s="1">
        <v>0</v>
      </c>
      <c r="AR785" s="2">
        <v>0</v>
      </c>
      <c r="AS785" s="2">
        <v>0</v>
      </c>
      <c r="AT785" s="2">
        <v>0</v>
      </c>
      <c r="AU785" s="2">
        <v>0</v>
      </c>
      <c r="AV785" s="2">
        <v>0</v>
      </c>
      <c r="AW785" s="2">
        <v>0</v>
      </c>
      <c r="AX785" s="2">
        <v>0</v>
      </c>
      <c r="AY785" s="2">
        <v>0</v>
      </c>
      <c r="AZ785" s="2">
        <v>0</v>
      </c>
      <c r="BA785" s="2">
        <v>0</v>
      </c>
      <c r="BB785" s="2">
        <v>0</v>
      </c>
      <c r="BC785" s="2">
        <v>0</v>
      </c>
      <c r="BD785" s="1">
        <v>3264</v>
      </c>
      <c r="BE785" s="1">
        <v>3574</v>
      </c>
      <c r="BF785" s="1">
        <v>5758</v>
      </c>
      <c r="BG785" s="1">
        <v>6427</v>
      </c>
      <c r="BH785" s="1">
        <v>8101</v>
      </c>
      <c r="BI785" s="1">
        <v>7899</v>
      </c>
      <c r="BJ785" s="1">
        <v>9281</v>
      </c>
      <c r="BK785" s="1">
        <v>7501</v>
      </c>
      <c r="BL785" s="1">
        <v>4641</v>
      </c>
      <c r="BM785" s="1">
        <v>4451</v>
      </c>
      <c r="BN785" s="1">
        <v>2658</v>
      </c>
      <c r="BO785" s="1">
        <v>3687</v>
      </c>
      <c r="BP785" s="1">
        <v>3264</v>
      </c>
      <c r="BQ785" s="1">
        <v>3574</v>
      </c>
      <c r="BR785" s="1">
        <v>5758</v>
      </c>
      <c r="BS785" s="1">
        <v>6427</v>
      </c>
      <c r="BT785" s="1">
        <v>8101</v>
      </c>
      <c r="BU785" s="1">
        <v>7899</v>
      </c>
      <c r="BV785" s="1">
        <v>9281</v>
      </c>
      <c r="BW785" s="1">
        <v>7501</v>
      </c>
      <c r="BX785" s="1">
        <v>4641</v>
      </c>
      <c r="BY785" s="1">
        <v>4451</v>
      </c>
      <c r="BZ785" s="1">
        <v>2658</v>
      </c>
      <c r="CA785" s="1">
        <v>3687</v>
      </c>
      <c r="CB785" s="1">
        <v>358.55099999999999</v>
      </c>
      <c r="CC785" s="1">
        <v>392.53300000000002</v>
      </c>
      <c r="CD785" s="1">
        <v>632.49099999999999</v>
      </c>
      <c r="CE785" s="1">
        <v>706.005</v>
      </c>
      <c r="CF785" s="1">
        <v>889.78800000000001</v>
      </c>
      <c r="CG785" s="1">
        <v>867.59500000000003</v>
      </c>
      <c r="CH785" s="1">
        <v>1019.476</v>
      </c>
      <c r="CI785" s="1">
        <v>823.90300000000002</v>
      </c>
      <c r="CJ785" s="1">
        <v>509.738</v>
      </c>
      <c r="CK785" s="1">
        <v>488.93200000000002</v>
      </c>
      <c r="CL785" s="1">
        <v>291.97199999999998</v>
      </c>
      <c r="CM785" s="1">
        <v>405.01600000000002</v>
      </c>
      <c r="CN785" s="1">
        <v>0</v>
      </c>
      <c r="CO785" s="1">
        <v>0</v>
      </c>
      <c r="CP785" s="1">
        <v>67242</v>
      </c>
      <c r="CQ785" s="1">
        <v>67242</v>
      </c>
      <c r="CR785" s="1">
        <v>7386</v>
      </c>
      <c r="CS785">
        <v>2018</v>
      </c>
      <c r="CT785">
        <v>9103.9805036555645</v>
      </c>
      <c r="CV785">
        <v>0</v>
      </c>
      <c r="CW785">
        <v>0</v>
      </c>
    </row>
    <row r="786" spans="1:101">
      <c r="A786" s="100">
        <v>59967</v>
      </c>
      <c r="B786" t="s">
        <v>122</v>
      </c>
      <c r="C786" t="s">
        <v>109</v>
      </c>
      <c r="D786" t="s">
        <v>1054</v>
      </c>
      <c r="E786" t="s">
        <v>1055</v>
      </c>
      <c r="F786">
        <v>59724</v>
      </c>
      <c r="G786" s="103" t="s">
        <v>121</v>
      </c>
      <c r="H786" t="s">
        <v>113</v>
      </c>
      <c r="I786" t="s">
        <v>114</v>
      </c>
      <c r="J786" t="s">
        <v>8</v>
      </c>
      <c r="K786">
        <v>311</v>
      </c>
      <c r="L786">
        <v>7</v>
      </c>
      <c r="M786" t="s">
        <v>207</v>
      </c>
      <c r="N786" t="s">
        <v>619</v>
      </c>
      <c r="O786" t="s">
        <v>117</v>
      </c>
      <c r="P786" t="s">
        <v>117</v>
      </c>
      <c r="Q786" t="s">
        <v>118</v>
      </c>
      <c r="R786" t="s">
        <v>142</v>
      </c>
      <c r="S786" t="s">
        <v>120</v>
      </c>
      <c r="T786" s="1">
        <v>9722</v>
      </c>
      <c r="U786" s="1">
        <v>9532</v>
      </c>
      <c r="V786" s="1">
        <v>11277</v>
      </c>
      <c r="W786" s="1">
        <v>9533</v>
      </c>
      <c r="X786" s="1">
        <v>8941</v>
      </c>
      <c r="Y786" s="1">
        <v>12147</v>
      </c>
      <c r="Z786" s="1">
        <v>14627</v>
      </c>
      <c r="AA786" s="1">
        <v>15293</v>
      </c>
      <c r="AB786" s="1">
        <v>12681</v>
      </c>
      <c r="AC786" s="1">
        <v>12656</v>
      </c>
      <c r="AD786" s="1">
        <v>13395</v>
      </c>
      <c r="AE786" s="1">
        <v>13982</v>
      </c>
      <c r="AF786" s="1">
        <v>6920</v>
      </c>
      <c r="AG786" s="1">
        <v>6785</v>
      </c>
      <c r="AH786" s="1">
        <v>8027</v>
      </c>
      <c r="AI786" s="1">
        <v>6786</v>
      </c>
      <c r="AJ786" s="1">
        <v>6364</v>
      </c>
      <c r="AK786" s="1">
        <v>8646</v>
      </c>
      <c r="AL786" s="1">
        <v>10412</v>
      </c>
      <c r="AM786" s="1">
        <v>10886</v>
      </c>
      <c r="AN786" s="1">
        <v>9026</v>
      </c>
      <c r="AO786" s="1">
        <v>9009</v>
      </c>
      <c r="AP786" s="1">
        <v>9535</v>
      </c>
      <c r="AQ786" s="1">
        <v>9953</v>
      </c>
      <c r="AR786" s="2">
        <v>1</v>
      </c>
      <c r="AS786" s="2">
        <v>1</v>
      </c>
      <c r="AT786" s="2">
        <v>1</v>
      </c>
      <c r="AU786" s="2">
        <v>1</v>
      </c>
      <c r="AV786" s="2">
        <v>1</v>
      </c>
      <c r="AW786" s="2">
        <v>1</v>
      </c>
      <c r="AX786" s="2">
        <v>1</v>
      </c>
      <c r="AY786" s="2">
        <v>1</v>
      </c>
      <c r="AZ786" s="2">
        <v>1</v>
      </c>
      <c r="BA786" s="2">
        <v>1</v>
      </c>
      <c r="BB786" s="2">
        <v>1</v>
      </c>
      <c r="BC786" s="2">
        <v>1</v>
      </c>
      <c r="BD786" s="1">
        <v>9722</v>
      </c>
      <c r="BE786" s="1">
        <v>9532</v>
      </c>
      <c r="BF786" s="1">
        <v>11277</v>
      </c>
      <c r="BG786" s="1">
        <v>9533</v>
      </c>
      <c r="BH786" s="1">
        <v>8941</v>
      </c>
      <c r="BI786" s="1">
        <v>12147</v>
      </c>
      <c r="BJ786" s="1">
        <v>14627</v>
      </c>
      <c r="BK786" s="1">
        <v>15293</v>
      </c>
      <c r="BL786" s="1">
        <v>12681</v>
      </c>
      <c r="BM786" s="1">
        <v>12656</v>
      </c>
      <c r="BN786" s="1">
        <v>13395</v>
      </c>
      <c r="BO786" s="1">
        <v>13982</v>
      </c>
      <c r="BP786" s="1">
        <v>6920</v>
      </c>
      <c r="BQ786" s="1">
        <v>6785</v>
      </c>
      <c r="BR786" s="1">
        <v>8027</v>
      </c>
      <c r="BS786" s="1">
        <v>6786</v>
      </c>
      <c r="BT786" s="1">
        <v>6364</v>
      </c>
      <c r="BU786" s="1">
        <v>8646</v>
      </c>
      <c r="BV786" s="1">
        <v>10412</v>
      </c>
      <c r="BW786" s="1">
        <v>10886</v>
      </c>
      <c r="BX786" s="1">
        <v>9026</v>
      </c>
      <c r="BY786" s="1">
        <v>9009</v>
      </c>
      <c r="BZ786" s="1">
        <v>9535</v>
      </c>
      <c r="CA786" s="1">
        <v>9953</v>
      </c>
      <c r="CB786" s="1">
        <v>1144.3879999999999</v>
      </c>
      <c r="CC786" s="1">
        <v>1122.1890000000001</v>
      </c>
      <c r="CD786" s="1">
        <v>1327.58</v>
      </c>
      <c r="CE786" s="1">
        <v>1122.2739999999999</v>
      </c>
      <c r="CF786" s="1">
        <v>1052.5640000000001</v>
      </c>
      <c r="CG786" s="1">
        <v>1429.9670000000001</v>
      </c>
      <c r="CH786" s="1">
        <v>1721.9369999999999</v>
      </c>
      <c r="CI786" s="1">
        <v>1800.3409999999999</v>
      </c>
      <c r="CJ786" s="1">
        <v>1492.838</v>
      </c>
      <c r="CK786" s="1">
        <v>1489.961</v>
      </c>
      <c r="CL786" s="1">
        <v>1576.933</v>
      </c>
      <c r="CM786" s="1">
        <v>1646.028</v>
      </c>
      <c r="CN786" s="1">
        <v>143786</v>
      </c>
      <c r="CO786" s="1">
        <v>102349</v>
      </c>
      <c r="CP786" s="1">
        <v>143786</v>
      </c>
      <c r="CQ786" s="1">
        <v>102349</v>
      </c>
      <c r="CR786" s="1">
        <v>16927</v>
      </c>
      <c r="CS786">
        <v>2018</v>
      </c>
      <c r="CT786">
        <v>8494.4762804986112</v>
      </c>
      <c r="CV786">
        <v>475.6390309534886</v>
      </c>
      <c r="CW786">
        <v>40.403044665137536</v>
      </c>
    </row>
    <row r="787" spans="1:101">
      <c r="A787" s="100">
        <v>59980</v>
      </c>
      <c r="B787" t="s">
        <v>108</v>
      </c>
      <c r="C787" t="s">
        <v>109</v>
      </c>
      <c r="D787" t="s">
        <v>1056</v>
      </c>
      <c r="E787" t="s">
        <v>1057</v>
      </c>
      <c r="F787">
        <v>60959</v>
      </c>
      <c r="G787" s="103" t="s">
        <v>112</v>
      </c>
      <c r="H787" t="s">
        <v>113</v>
      </c>
      <c r="I787" t="s">
        <v>114</v>
      </c>
      <c r="J787" t="s">
        <v>8</v>
      </c>
      <c r="K787">
        <v>22</v>
      </c>
      <c r="L787">
        <v>2</v>
      </c>
      <c r="M787" t="s">
        <v>115</v>
      </c>
      <c r="N787" t="s">
        <v>456</v>
      </c>
      <c r="O787" t="s">
        <v>457</v>
      </c>
      <c r="P787" t="s">
        <v>457</v>
      </c>
      <c r="Q787" t="s">
        <v>118</v>
      </c>
      <c r="R787" t="s">
        <v>142</v>
      </c>
      <c r="S787" t="s">
        <v>8</v>
      </c>
      <c r="T787" s="1">
        <v>0</v>
      </c>
      <c r="U787" s="1">
        <v>0</v>
      </c>
      <c r="V787" s="1">
        <v>0</v>
      </c>
      <c r="W787" s="1">
        <v>0</v>
      </c>
      <c r="X787" s="1">
        <v>0</v>
      </c>
      <c r="Y787" s="1">
        <v>0</v>
      </c>
      <c r="Z787" s="1">
        <v>0</v>
      </c>
      <c r="AA787" s="1">
        <v>0</v>
      </c>
      <c r="AB787" s="1">
        <v>0</v>
      </c>
      <c r="AC787" s="1">
        <v>0</v>
      </c>
      <c r="AD787" s="1">
        <v>0</v>
      </c>
      <c r="AE787" s="1">
        <v>0</v>
      </c>
      <c r="AF787" s="1">
        <v>0</v>
      </c>
      <c r="AG787" s="1">
        <v>0</v>
      </c>
      <c r="AH787" s="1">
        <v>0</v>
      </c>
      <c r="AI787" s="1">
        <v>0</v>
      </c>
      <c r="AJ787" s="1">
        <v>0</v>
      </c>
      <c r="AK787" s="1">
        <v>0</v>
      </c>
      <c r="AL787" s="1">
        <v>0</v>
      </c>
      <c r="AM787" s="1">
        <v>0</v>
      </c>
      <c r="AN787" s="1">
        <v>0</v>
      </c>
      <c r="AO787" s="1">
        <v>0</v>
      </c>
      <c r="AP787" s="1">
        <v>0</v>
      </c>
      <c r="AQ787" s="1">
        <v>0</v>
      </c>
      <c r="AR787" s="2">
        <v>0</v>
      </c>
      <c r="AS787" s="2">
        <v>0</v>
      </c>
      <c r="AT787" s="2">
        <v>0</v>
      </c>
      <c r="AU787" s="2">
        <v>0</v>
      </c>
      <c r="AV787" s="2">
        <v>0</v>
      </c>
      <c r="AW787" s="2">
        <v>0</v>
      </c>
      <c r="AX787" s="2">
        <v>0</v>
      </c>
      <c r="AY787" s="2">
        <v>0</v>
      </c>
      <c r="AZ787" s="2">
        <v>0</v>
      </c>
      <c r="BA787" s="2">
        <v>0</v>
      </c>
      <c r="BB787" s="2">
        <v>0</v>
      </c>
      <c r="BC787" s="2">
        <v>0</v>
      </c>
      <c r="BD787" s="1">
        <v>981</v>
      </c>
      <c r="BE787" s="1">
        <v>1074</v>
      </c>
      <c r="BF787" s="1">
        <v>1731</v>
      </c>
      <c r="BG787" s="1">
        <v>1932</v>
      </c>
      <c r="BH787" s="1">
        <v>2435</v>
      </c>
      <c r="BI787" s="1">
        <v>2374</v>
      </c>
      <c r="BJ787" s="1">
        <v>2790</v>
      </c>
      <c r="BK787" s="1">
        <v>2255</v>
      </c>
      <c r="BL787" s="1">
        <v>1395</v>
      </c>
      <c r="BM787" s="1">
        <v>1338</v>
      </c>
      <c r="BN787" s="1">
        <v>799</v>
      </c>
      <c r="BO787" s="1">
        <v>1108</v>
      </c>
      <c r="BP787" s="1">
        <v>981</v>
      </c>
      <c r="BQ787" s="1">
        <v>1074</v>
      </c>
      <c r="BR787" s="1">
        <v>1731</v>
      </c>
      <c r="BS787" s="1">
        <v>1932</v>
      </c>
      <c r="BT787" s="1">
        <v>2435</v>
      </c>
      <c r="BU787" s="1">
        <v>2374</v>
      </c>
      <c r="BV787" s="1">
        <v>2790</v>
      </c>
      <c r="BW787" s="1">
        <v>2255</v>
      </c>
      <c r="BX787" s="1">
        <v>1395</v>
      </c>
      <c r="BY787" s="1">
        <v>1338</v>
      </c>
      <c r="BZ787" s="1">
        <v>799</v>
      </c>
      <c r="CA787" s="1">
        <v>1108</v>
      </c>
      <c r="CB787" s="1">
        <v>107.76900000000001</v>
      </c>
      <c r="CC787" s="1">
        <v>117.983</v>
      </c>
      <c r="CD787" s="1">
        <v>190.107</v>
      </c>
      <c r="CE787" s="1">
        <v>212.203</v>
      </c>
      <c r="CF787" s="1">
        <v>267.44200000000001</v>
      </c>
      <c r="CG787" s="1">
        <v>260.77199999999999</v>
      </c>
      <c r="CH787" s="1">
        <v>306.423</v>
      </c>
      <c r="CI787" s="1">
        <v>247.63900000000001</v>
      </c>
      <c r="CJ787" s="1">
        <v>153.21100000000001</v>
      </c>
      <c r="CK787" s="1">
        <v>146.958</v>
      </c>
      <c r="CL787" s="1">
        <v>87.757999999999996</v>
      </c>
      <c r="CM787" s="1">
        <v>121.735</v>
      </c>
      <c r="CN787" s="1">
        <v>0</v>
      </c>
      <c r="CO787" s="1">
        <v>0</v>
      </c>
      <c r="CP787" s="1">
        <v>20212</v>
      </c>
      <c r="CQ787" s="1">
        <v>20212</v>
      </c>
      <c r="CR787" s="1">
        <v>2220</v>
      </c>
      <c r="CS787">
        <v>2018</v>
      </c>
      <c r="CT787">
        <v>9104.5045045045044</v>
      </c>
      <c r="CV787">
        <v>0</v>
      </c>
      <c r="CW787">
        <v>0</v>
      </c>
    </row>
    <row r="788" spans="1:101">
      <c r="A788" s="100">
        <v>60022</v>
      </c>
      <c r="B788" t="s">
        <v>108</v>
      </c>
      <c r="C788" t="s">
        <v>109</v>
      </c>
      <c r="D788" t="s">
        <v>1058</v>
      </c>
      <c r="E788" t="s">
        <v>1059</v>
      </c>
      <c r="F788">
        <v>59762</v>
      </c>
      <c r="G788" s="103" t="s">
        <v>112</v>
      </c>
      <c r="H788" t="s">
        <v>113</v>
      </c>
      <c r="I788" t="s">
        <v>114</v>
      </c>
      <c r="J788" t="s">
        <v>8</v>
      </c>
      <c r="K788">
        <v>22</v>
      </c>
      <c r="L788">
        <v>2</v>
      </c>
      <c r="M788" t="s">
        <v>115</v>
      </c>
      <c r="N788" t="s">
        <v>456</v>
      </c>
      <c r="O788" t="s">
        <v>457</v>
      </c>
      <c r="P788" t="s">
        <v>457</v>
      </c>
      <c r="Q788" t="s">
        <v>118</v>
      </c>
      <c r="R788" t="s">
        <v>142</v>
      </c>
      <c r="S788" t="s">
        <v>8</v>
      </c>
      <c r="T788" s="1">
        <v>0</v>
      </c>
      <c r="U788" s="1">
        <v>0</v>
      </c>
      <c r="V788" s="1">
        <v>0</v>
      </c>
      <c r="W788" s="1">
        <v>0</v>
      </c>
      <c r="X788" s="1">
        <v>0</v>
      </c>
      <c r="Y788" s="1">
        <v>0</v>
      </c>
      <c r="Z788" s="1">
        <v>0</v>
      </c>
      <c r="AA788" s="1">
        <v>0</v>
      </c>
      <c r="AB788" s="1">
        <v>0</v>
      </c>
      <c r="AC788" s="1">
        <v>0</v>
      </c>
      <c r="AD788" s="1">
        <v>0</v>
      </c>
      <c r="AE788" s="1">
        <v>0</v>
      </c>
      <c r="AF788" s="1">
        <v>0</v>
      </c>
      <c r="AG788" s="1">
        <v>0</v>
      </c>
      <c r="AH788" s="1">
        <v>0</v>
      </c>
      <c r="AI788" s="1">
        <v>0</v>
      </c>
      <c r="AJ788" s="1">
        <v>0</v>
      </c>
      <c r="AK788" s="1">
        <v>0</v>
      </c>
      <c r="AL788" s="1">
        <v>0</v>
      </c>
      <c r="AM788" s="1">
        <v>0</v>
      </c>
      <c r="AN788" s="1">
        <v>0</v>
      </c>
      <c r="AO788" s="1">
        <v>0</v>
      </c>
      <c r="AP788" s="1">
        <v>0</v>
      </c>
      <c r="AQ788" s="1">
        <v>0</v>
      </c>
      <c r="AR788" s="2">
        <v>0</v>
      </c>
      <c r="AS788" s="2">
        <v>0</v>
      </c>
      <c r="AT788" s="2">
        <v>0</v>
      </c>
      <c r="AU788" s="2">
        <v>0</v>
      </c>
      <c r="AV788" s="2">
        <v>0</v>
      </c>
      <c r="AW788" s="2">
        <v>0</v>
      </c>
      <c r="AX788" s="2">
        <v>0</v>
      </c>
      <c r="AY788" s="2">
        <v>0</v>
      </c>
      <c r="AZ788" s="2">
        <v>0</v>
      </c>
      <c r="BA788" s="2">
        <v>0</v>
      </c>
      <c r="BB788" s="2">
        <v>0</v>
      </c>
      <c r="BC788" s="2">
        <v>0</v>
      </c>
      <c r="BD788" s="1">
        <v>1732</v>
      </c>
      <c r="BE788" s="1">
        <v>1896</v>
      </c>
      <c r="BF788" s="1">
        <v>3055</v>
      </c>
      <c r="BG788" s="1">
        <v>3410</v>
      </c>
      <c r="BH788" s="1">
        <v>4297</v>
      </c>
      <c r="BI788" s="1">
        <v>4190</v>
      </c>
      <c r="BJ788" s="1">
        <v>4923</v>
      </c>
      <c r="BK788" s="1">
        <v>3979</v>
      </c>
      <c r="BL788" s="1">
        <v>2462</v>
      </c>
      <c r="BM788" s="1">
        <v>2361</v>
      </c>
      <c r="BN788" s="1">
        <v>1410</v>
      </c>
      <c r="BO788" s="1">
        <v>1956</v>
      </c>
      <c r="BP788" s="1">
        <v>1732</v>
      </c>
      <c r="BQ788" s="1">
        <v>1896</v>
      </c>
      <c r="BR788" s="1">
        <v>3055</v>
      </c>
      <c r="BS788" s="1">
        <v>3410</v>
      </c>
      <c r="BT788" s="1">
        <v>4297</v>
      </c>
      <c r="BU788" s="1">
        <v>4190</v>
      </c>
      <c r="BV788" s="1">
        <v>4923</v>
      </c>
      <c r="BW788" s="1">
        <v>3979</v>
      </c>
      <c r="BX788" s="1">
        <v>2462</v>
      </c>
      <c r="BY788" s="1">
        <v>2361</v>
      </c>
      <c r="BZ788" s="1">
        <v>1410</v>
      </c>
      <c r="CA788" s="1">
        <v>1956</v>
      </c>
      <c r="CB788" s="1">
        <v>190.19900000000001</v>
      </c>
      <c r="CC788" s="1">
        <v>208.22399999999999</v>
      </c>
      <c r="CD788" s="1">
        <v>335.51299999999998</v>
      </c>
      <c r="CE788" s="1">
        <v>374.50900000000001</v>
      </c>
      <c r="CF788" s="1">
        <v>471.99900000000002</v>
      </c>
      <c r="CG788" s="1">
        <v>460.22699999999998</v>
      </c>
      <c r="CH788" s="1">
        <v>540.79399999999998</v>
      </c>
      <c r="CI788" s="1">
        <v>437.05</v>
      </c>
      <c r="CJ788" s="1">
        <v>270.39699999999999</v>
      </c>
      <c r="CK788" s="1">
        <v>259.36099999999999</v>
      </c>
      <c r="CL788" s="1">
        <v>154.881</v>
      </c>
      <c r="CM788" s="1">
        <v>214.846</v>
      </c>
      <c r="CN788" s="1">
        <v>0</v>
      </c>
      <c r="CO788" s="1">
        <v>0</v>
      </c>
      <c r="CP788" s="1">
        <v>35671</v>
      </c>
      <c r="CQ788" s="1">
        <v>35671</v>
      </c>
      <c r="CR788" s="1">
        <v>3918</v>
      </c>
      <c r="CS788">
        <v>2018</v>
      </c>
      <c r="CT788">
        <v>9104.3899948953549</v>
      </c>
      <c r="CV788">
        <v>0</v>
      </c>
      <c r="CW788">
        <v>0</v>
      </c>
    </row>
    <row r="789" spans="1:101">
      <c r="A789" s="100">
        <v>60040</v>
      </c>
      <c r="B789" t="s">
        <v>108</v>
      </c>
      <c r="C789" t="s">
        <v>109</v>
      </c>
      <c r="D789" t="s">
        <v>1060</v>
      </c>
      <c r="E789" t="s">
        <v>1061</v>
      </c>
      <c r="F789">
        <v>19497</v>
      </c>
      <c r="G789" s="103" t="s">
        <v>121</v>
      </c>
      <c r="H789" t="s">
        <v>113</v>
      </c>
      <c r="I789" t="s">
        <v>114</v>
      </c>
      <c r="J789" t="s">
        <v>8</v>
      </c>
      <c r="K789">
        <v>22</v>
      </c>
      <c r="L789">
        <v>1</v>
      </c>
      <c r="M789" t="s">
        <v>131</v>
      </c>
      <c r="N789" t="s">
        <v>619</v>
      </c>
      <c r="O789" t="s">
        <v>117</v>
      </c>
      <c r="P789" t="s">
        <v>117</v>
      </c>
      <c r="Q789" t="s">
        <v>118</v>
      </c>
      <c r="R789" t="s">
        <v>119</v>
      </c>
      <c r="S789" t="s">
        <v>120</v>
      </c>
      <c r="T789" s="1">
        <v>15926</v>
      </c>
      <c r="U789" s="1">
        <v>14385</v>
      </c>
      <c r="V789" s="1">
        <v>15320</v>
      </c>
      <c r="W789" s="1">
        <v>14826</v>
      </c>
      <c r="X789" s="1">
        <v>15348</v>
      </c>
      <c r="Y789" s="1">
        <v>14853</v>
      </c>
      <c r="Z789" s="1">
        <v>10861</v>
      </c>
      <c r="AA789" s="1">
        <v>11791</v>
      </c>
      <c r="AB789" s="1">
        <v>14528</v>
      </c>
      <c r="AC789" s="1">
        <v>14900</v>
      </c>
      <c r="AD789" s="1">
        <v>14100</v>
      </c>
      <c r="AE789" s="1">
        <v>14377</v>
      </c>
      <c r="AF789" s="1">
        <v>15926</v>
      </c>
      <c r="AG789" s="1">
        <v>14385</v>
      </c>
      <c r="AH789" s="1">
        <v>15320</v>
      </c>
      <c r="AI789" s="1">
        <v>14826</v>
      </c>
      <c r="AJ789" s="1">
        <v>15348</v>
      </c>
      <c r="AK789" s="1">
        <v>14853</v>
      </c>
      <c r="AL789" s="1">
        <v>10861</v>
      </c>
      <c r="AM789" s="1">
        <v>11791</v>
      </c>
      <c r="AN789" s="1">
        <v>14528</v>
      </c>
      <c r="AO789" s="1">
        <v>14900</v>
      </c>
      <c r="AP789" s="1">
        <v>14100</v>
      </c>
      <c r="AQ789" s="1">
        <v>14377</v>
      </c>
      <c r="AR789" s="2">
        <v>1.034</v>
      </c>
      <c r="AS789" s="2">
        <v>1.034</v>
      </c>
      <c r="AT789" s="2">
        <v>1.034</v>
      </c>
      <c r="AU789" s="2">
        <v>1.034</v>
      </c>
      <c r="AV789" s="2">
        <v>1.034</v>
      </c>
      <c r="AW789" s="2">
        <v>1.034</v>
      </c>
      <c r="AX789" s="2">
        <v>1.034</v>
      </c>
      <c r="AY789" s="2">
        <v>1.034</v>
      </c>
      <c r="AZ789" s="2">
        <v>1.034</v>
      </c>
      <c r="BA789" s="2">
        <v>1.034</v>
      </c>
      <c r="BB789" s="2">
        <v>1.034</v>
      </c>
      <c r="BC789" s="2">
        <v>1.034</v>
      </c>
      <c r="BD789" s="1">
        <v>16467</v>
      </c>
      <c r="BE789" s="1">
        <v>14874</v>
      </c>
      <c r="BF789" s="1">
        <v>15841</v>
      </c>
      <c r="BG789" s="1">
        <v>15330</v>
      </c>
      <c r="BH789" s="1">
        <v>15870</v>
      </c>
      <c r="BI789" s="1">
        <v>15358</v>
      </c>
      <c r="BJ789" s="1">
        <v>11230</v>
      </c>
      <c r="BK789" s="1">
        <v>12192</v>
      </c>
      <c r="BL789" s="1">
        <v>15022</v>
      </c>
      <c r="BM789" s="1">
        <v>15407</v>
      </c>
      <c r="BN789" s="1">
        <v>14579</v>
      </c>
      <c r="BO789" s="1">
        <v>14866</v>
      </c>
      <c r="BP789" s="1">
        <v>16467</v>
      </c>
      <c r="BQ789" s="1">
        <v>14874</v>
      </c>
      <c r="BR789" s="1">
        <v>15841</v>
      </c>
      <c r="BS789" s="1">
        <v>15330</v>
      </c>
      <c r="BT789" s="1">
        <v>15870</v>
      </c>
      <c r="BU789" s="1">
        <v>15358</v>
      </c>
      <c r="BV789" s="1">
        <v>11230</v>
      </c>
      <c r="BW789" s="1">
        <v>12192</v>
      </c>
      <c r="BX789" s="1">
        <v>15022</v>
      </c>
      <c r="BY789" s="1">
        <v>15407</v>
      </c>
      <c r="BZ789" s="1">
        <v>14579</v>
      </c>
      <c r="CA789" s="1">
        <v>14866</v>
      </c>
      <c r="CB789" s="1">
        <v>825</v>
      </c>
      <c r="CC789" s="1">
        <v>1692</v>
      </c>
      <c r="CD789" s="1">
        <v>1828</v>
      </c>
      <c r="CE789" s="1">
        <v>1583</v>
      </c>
      <c r="CF789" s="1">
        <v>1714</v>
      </c>
      <c r="CG789" s="1">
        <v>1670</v>
      </c>
      <c r="CH789" s="1">
        <v>1278</v>
      </c>
      <c r="CI789" s="1">
        <v>1348</v>
      </c>
      <c r="CJ789" s="1">
        <v>1665</v>
      </c>
      <c r="CK789" s="1">
        <v>1752</v>
      </c>
      <c r="CL789" s="1">
        <v>1651</v>
      </c>
      <c r="CM789" s="1">
        <v>1768</v>
      </c>
      <c r="CN789" s="1">
        <v>171215</v>
      </c>
      <c r="CO789" s="1">
        <v>171215</v>
      </c>
      <c r="CP789" s="1">
        <v>177036</v>
      </c>
      <c r="CQ789" s="1">
        <v>177036</v>
      </c>
      <c r="CR789" s="1">
        <v>18774</v>
      </c>
      <c r="CS789">
        <v>2018</v>
      </c>
      <c r="CT789">
        <v>9429.8497922658989</v>
      </c>
      <c r="CV789">
        <v>475.6390309534886</v>
      </c>
      <c r="CW789">
        <v>44.852046172303083</v>
      </c>
    </row>
    <row r="790" spans="1:101">
      <c r="A790" s="100">
        <v>60054</v>
      </c>
      <c r="B790" t="s">
        <v>108</v>
      </c>
      <c r="C790" t="s">
        <v>109</v>
      </c>
      <c r="D790" t="s">
        <v>1062</v>
      </c>
      <c r="E790" t="s">
        <v>1061</v>
      </c>
      <c r="F790">
        <v>19497</v>
      </c>
      <c r="G790" s="103" t="s">
        <v>121</v>
      </c>
      <c r="H790" t="s">
        <v>113</v>
      </c>
      <c r="I790" t="s">
        <v>114</v>
      </c>
      <c r="J790" t="s">
        <v>8</v>
      </c>
      <c r="K790">
        <v>22</v>
      </c>
      <c r="L790">
        <v>1</v>
      </c>
      <c r="M790" t="s">
        <v>131</v>
      </c>
      <c r="N790" t="s">
        <v>619</v>
      </c>
      <c r="O790" t="s">
        <v>117</v>
      </c>
      <c r="P790" t="s">
        <v>117</v>
      </c>
      <c r="Q790" t="s">
        <v>118</v>
      </c>
      <c r="R790" t="s">
        <v>119</v>
      </c>
      <c r="S790" t="s">
        <v>120</v>
      </c>
      <c r="T790" s="1">
        <v>15096</v>
      </c>
      <c r="U790" s="1">
        <v>10744</v>
      </c>
      <c r="V790" s="1">
        <v>10989</v>
      </c>
      <c r="W790" s="1">
        <v>13964</v>
      </c>
      <c r="X790" s="1">
        <v>12321</v>
      </c>
      <c r="Y790" s="1">
        <v>15280</v>
      </c>
      <c r="Z790" s="1">
        <v>12154</v>
      </c>
      <c r="AA790" s="1">
        <v>15804</v>
      </c>
      <c r="AB790" s="1">
        <v>12557</v>
      </c>
      <c r="AC790" s="1">
        <v>12976</v>
      </c>
      <c r="AD790" s="1">
        <v>15100</v>
      </c>
      <c r="AE790" s="1">
        <v>14860</v>
      </c>
      <c r="AF790" s="1">
        <v>15096</v>
      </c>
      <c r="AG790" s="1">
        <v>10744</v>
      </c>
      <c r="AH790" s="1">
        <v>10989</v>
      </c>
      <c r="AI790" s="1">
        <v>13964</v>
      </c>
      <c r="AJ790" s="1">
        <v>12321</v>
      </c>
      <c r="AK790" s="1">
        <v>15280</v>
      </c>
      <c r="AL790" s="1">
        <v>12154</v>
      </c>
      <c r="AM790" s="1">
        <v>15804</v>
      </c>
      <c r="AN790" s="1">
        <v>12557</v>
      </c>
      <c r="AO790" s="1">
        <v>12976</v>
      </c>
      <c r="AP790" s="1">
        <v>15100</v>
      </c>
      <c r="AQ790" s="1">
        <v>14860</v>
      </c>
      <c r="AR790" s="2">
        <v>1.034</v>
      </c>
      <c r="AS790" s="2">
        <v>1.034</v>
      </c>
      <c r="AT790" s="2">
        <v>1.034</v>
      </c>
      <c r="AU790" s="2">
        <v>1.034</v>
      </c>
      <c r="AV790" s="2">
        <v>1.034</v>
      </c>
      <c r="AW790" s="2">
        <v>1.034</v>
      </c>
      <c r="AX790" s="2">
        <v>1.034</v>
      </c>
      <c r="AY790" s="2">
        <v>1.034</v>
      </c>
      <c r="AZ790" s="2">
        <v>1.034</v>
      </c>
      <c r="BA790" s="2">
        <v>1.034</v>
      </c>
      <c r="BB790" s="2">
        <v>1.034</v>
      </c>
      <c r="BC790" s="2">
        <v>1.034</v>
      </c>
      <c r="BD790" s="1">
        <v>15609</v>
      </c>
      <c r="BE790" s="1">
        <v>11109</v>
      </c>
      <c r="BF790" s="1">
        <v>11363</v>
      </c>
      <c r="BG790" s="1">
        <v>14439</v>
      </c>
      <c r="BH790" s="1">
        <v>12740</v>
      </c>
      <c r="BI790" s="1">
        <v>15800</v>
      </c>
      <c r="BJ790" s="1">
        <v>12567</v>
      </c>
      <c r="BK790" s="1">
        <v>16341</v>
      </c>
      <c r="BL790" s="1">
        <v>12984</v>
      </c>
      <c r="BM790" s="1">
        <v>13417</v>
      </c>
      <c r="BN790" s="1">
        <v>15613</v>
      </c>
      <c r="BO790" s="1">
        <v>15365</v>
      </c>
      <c r="BP790" s="1">
        <v>15609</v>
      </c>
      <c r="BQ790" s="1">
        <v>11109</v>
      </c>
      <c r="BR790" s="1">
        <v>11363</v>
      </c>
      <c r="BS790" s="1">
        <v>14439</v>
      </c>
      <c r="BT790" s="1">
        <v>12740</v>
      </c>
      <c r="BU790" s="1">
        <v>15800</v>
      </c>
      <c r="BV790" s="1">
        <v>12567</v>
      </c>
      <c r="BW790" s="1">
        <v>16341</v>
      </c>
      <c r="BX790" s="1">
        <v>12984</v>
      </c>
      <c r="BY790" s="1">
        <v>13417</v>
      </c>
      <c r="BZ790" s="1">
        <v>15613</v>
      </c>
      <c r="CA790" s="1">
        <v>15365</v>
      </c>
      <c r="CB790" s="1">
        <v>1440</v>
      </c>
      <c r="CC790" s="1">
        <v>1732</v>
      </c>
      <c r="CD790" s="1">
        <v>1593</v>
      </c>
      <c r="CE790" s="1">
        <v>1617</v>
      </c>
      <c r="CF790" s="1">
        <v>1427</v>
      </c>
      <c r="CG790" s="1">
        <v>1820</v>
      </c>
      <c r="CH790" s="1">
        <v>1388</v>
      </c>
      <c r="CI790" s="1">
        <v>1698</v>
      </c>
      <c r="CJ790" s="1">
        <v>1707</v>
      </c>
      <c r="CK790" s="1">
        <v>1420</v>
      </c>
      <c r="CL790" s="1">
        <v>1720</v>
      </c>
      <c r="CM790" s="1">
        <v>1602</v>
      </c>
      <c r="CN790" s="1">
        <v>161845</v>
      </c>
      <c r="CO790" s="1">
        <v>161845</v>
      </c>
      <c r="CP790" s="1">
        <v>167347</v>
      </c>
      <c r="CQ790" s="1">
        <v>167347</v>
      </c>
      <c r="CR790" s="1">
        <v>19164</v>
      </c>
      <c r="CS790">
        <v>2018</v>
      </c>
      <c r="CT790">
        <v>8732.3627635149242</v>
      </c>
      <c r="CV790">
        <v>475.6390309534886</v>
      </c>
      <c r="CW790">
        <v>41.534525627725664</v>
      </c>
    </row>
    <row r="791" spans="1:101">
      <c r="A791" s="100">
        <v>60054</v>
      </c>
      <c r="B791" t="s">
        <v>108</v>
      </c>
      <c r="C791" t="s">
        <v>109</v>
      </c>
      <c r="D791" t="s">
        <v>1062</v>
      </c>
      <c r="E791" t="s">
        <v>1061</v>
      </c>
      <c r="F791">
        <v>19497</v>
      </c>
      <c r="G791" s="103" t="s">
        <v>121</v>
      </c>
      <c r="H791" t="s">
        <v>113</v>
      </c>
      <c r="I791" t="s">
        <v>114</v>
      </c>
      <c r="J791" t="s">
        <v>8</v>
      </c>
      <c r="K791">
        <v>22</v>
      </c>
      <c r="L791">
        <v>1</v>
      </c>
      <c r="M791" t="s">
        <v>131</v>
      </c>
      <c r="N791" t="s">
        <v>456</v>
      </c>
      <c r="O791" t="s">
        <v>457</v>
      </c>
      <c r="P791" t="s">
        <v>457</v>
      </c>
      <c r="Q791" t="s">
        <v>118</v>
      </c>
      <c r="R791" t="s">
        <v>119</v>
      </c>
      <c r="S791" t="s">
        <v>8</v>
      </c>
      <c r="T791" s="1">
        <v>0</v>
      </c>
      <c r="U791" s="1">
        <v>0</v>
      </c>
      <c r="V791" s="1">
        <v>0</v>
      </c>
      <c r="W791" s="1">
        <v>0</v>
      </c>
      <c r="X791" s="1">
        <v>0</v>
      </c>
      <c r="Y791" s="1">
        <v>0</v>
      </c>
      <c r="Z791" s="1">
        <v>0</v>
      </c>
      <c r="AA791" s="1">
        <v>0</v>
      </c>
      <c r="AB791" s="1">
        <v>0</v>
      </c>
      <c r="AC791" s="1">
        <v>0</v>
      </c>
      <c r="AD791" s="1">
        <v>0</v>
      </c>
      <c r="AE791" s="1">
        <v>0</v>
      </c>
      <c r="AF791" s="1">
        <v>0</v>
      </c>
      <c r="AG791" s="1">
        <v>0</v>
      </c>
      <c r="AH791" s="1">
        <v>0</v>
      </c>
      <c r="AI791" s="1">
        <v>0</v>
      </c>
      <c r="AJ791" s="1">
        <v>0</v>
      </c>
      <c r="AK791" s="1">
        <v>0</v>
      </c>
      <c r="AL791" s="1">
        <v>0</v>
      </c>
      <c r="AM791" s="1">
        <v>0</v>
      </c>
      <c r="AN791" s="1">
        <v>0</v>
      </c>
      <c r="AO791" s="1">
        <v>0</v>
      </c>
      <c r="AP791" s="1">
        <v>0</v>
      </c>
      <c r="AQ791" s="1">
        <v>0</v>
      </c>
      <c r="AR791" s="2">
        <v>0</v>
      </c>
      <c r="AS791" s="2">
        <v>0</v>
      </c>
      <c r="AT791" s="2">
        <v>0</v>
      </c>
      <c r="AU791" s="2">
        <v>0</v>
      </c>
      <c r="AV791" s="2">
        <v>0</v>
      </c>
      <c r="AW791" s="2">
        <v>0</v>
      </c>
      <c r="AX791" s="2">
        <v>0</v>
      </c>
      <c r="AY791" s="2">
        <v>0</v>
      </c>
      <c r="AZ791" s="2">
        <v>0</v>
      </c>
      <c r="BA791" s="2">
        <v>0</v>
      </c>
      <c r="BB791" s="2">
        <v>0</v>
      </c>
      <c r="BC791" s="2">
        <v>0</v>
      </c>
      <c r="BD791" s="1">
        <v>983</v>
      </c>
      <c r="BE791" s="1">
        <v>1584</v>
      </c>
      <c r="BF791" s="1">
        <v>2786</v>
      </c>
      <c r="BG791" s="1">
        <v>2722</v>
      </c>
      <c r="BH791" s="1">
        <v>3132</v>
      </c>
      <c r="BI791" s="1">
        <v>3578</v>
      </c>
      <c r="BJ791" s="1">
        <v>3924</v>
      </c>
      <c r="BK791" s="1">
        <v>3332</v>
      </c>
      <c r="BL791" s="1">
        <v>2121</v>
      </c>
      <c r="BM791" s="1">
        <v>1948</v>
      </c>
      <c r="BN791" s="1">
        <v>1502</v>
      </c>
      <c r="BO791" s="1">
        <v>1438</v>
      </c>
      <c r="BP791" s="1">
        <v>983</v>
      </c>
      <c r="BQ791" s="1">
        <v>1584</v>
      </c>
      <c r="BR791" s="1">
        <v>2786</v>
      </c>
      <c r="BS791" s="1">
        <v>2722</v>
      </c>
      <c r="BT791" s="1">
        <v>3132</v>
      </c>
      <c r="BU791" s="1">
        <v>3578</v>
      </c>
      <c r="BV791" s="1">
        <v>3924</v>
      </c>
      <c r="BW791" s="1">
        <v>3332</v>
      </c>
      <c r="BX791" s="1">
        <v>2121</v>
      </c>
      <c r="BY791" s="1">
        <v>1948</v>
      </c>
      <c r="BZ791" s="1">
        <v>1502</v>
      </c>
      <c r="CA791" s="1">
        <v>1438</v>
      </c>
      <c r="CB791" s="1">
        <v>108</v>
      </c>
      <c r="CC791" s="1">
        <v>174</v>
      </c>
      <c r="CD791" s="1">
        <v>306</v>
      </c>
      <c r="CE791" s="1">
        <v>299</v>
      </c>
      <c r="CF791" s="1">
        <v>344</v>
      </c>
      <c r="CG791" s="1">
        <v>393</v>
      </c>
      <c r="CH791" s="1">
        <v>431</v>
      </c>
      <c r="CI791" s="1">
        <v>366</v>
      </c>
      <c r="CJ791" s="1">
        <v>233</v>
      </c>
      <c r="CK791" s="1">
        <v>214</v>
      </c>
      <c r="CL791" s="1">
        <v>165</v>
      </c>
      <c r="CM791" s="1">
        <v>158</v>
      </c>
      <c r="CN791" s="1">
        <v>0</v>
      </c>
      <c r="CO791" s="1">
        <v>0</v>
      </c>
      <c r="CP791" s="1">
        <v>29050</v>
      </c>
      <c r="CQ791" s="1">
        <v>29050</v>
      </c>
      <c r="CR791" s="1">
        <v>3191</v>
      </c>
      <c r="CS791">
        <v>2018</v>
      </c>
      <c r="CT791">
        <v>9103.7292384832344</v>
      </c>
      <c r="CV791">
        <v>0</v>
      </c>
      <c r="CW791">
        <v>0</v>
      </c>
    </row>
    <row r="792" spans="1:101">
      <c r="A792" s="100">
        <v>60056</v>
      </c>
      <c r="B792" t="s">
        <v>108</v>
      </c>
      <c r="C792" t="s">
        <v>109</v>
      </c>
      <c r="D792" t="s">
        <v>1063</v>
      </c>
      <c r="E792" t="s">
        <v>1063</v>
      </c>
      <c r="F792">
        <v>59785</v>
      </c>
      <c r="G792" s="103" t="s">
        <v>112</v>
      </c>
      <c r="H792" t="s">
        <v>113</v>
      </c>
      <c r="I792" t="s">
        <v>114</v>
      </c>
      <c r="J792" t="s">
        <v>8</v>
      </c>
      <c r="K792">
        <v>22</v>
      </c>
      <c r="L792">
        <v>2</v>
      </c>
      <c r="M792" t="s">
        <v>115</v>
      </c>
      <c r="N792" t="s">
        <v>456</v>
      </c>
      <c r="O792" t="s">
        <v>457</v>
      </c>
      <c r="P792" t="s">
        <v>457</v>
      </c>
      <c r="Q792" t="s">
        <v>118</v>
      </c>
      <c r="R792" t="s">
        <v>142</v>
      </c>
      <c r="S792" t="s">
        <v>8</v>
      </c>
      <c r="T792" s="1">
        <v>0</v>
      </c>
      <c r="U792" s="1">
        <v>0</v>
      </c>
      <c r="V792" s="1">
        <v>0</v>
      </c>
      <c r="W792" s="1">
        <v>0</v>
      </c>
      <c r="X792" s="1">
        <v>0</v>
      </c>
      <c r="Y792" s="1">
        <v>0</v>
      </c>
      <c r="Z792" s="1">
        <v>0</v>
      </c>
      <c r="AA792" s="1">
        <v>0</v>
      </c>
      <c r="AB792" s="1">
        <v>0</v>
      </c>
      <c r="AC792" s="1">
        <v>0</v>
      </c>
      <c r="AD792" s="1">
        <v>0</v>
      </c>
      <c r="AE792" s="1">
        <v>0</v>
      </c>
      <c r="AF792" s="1">
        <v>0</v>
      </c>
      <c r="AG792" s="1">
        <v>0</v>
      </c>
      <c r="AH792" s="1">
        <v>0</v>
      </c>
      <c r="AI792" s="1">
        <v>0</v>
      </c>
      <c r="AJ792" s="1">
        <v>0</v>
      </c>
      <c r="AK792" s="1">
        <v>0</v>
      </c>
      <c r="AL792" s="1">
        <v>0</v>
      </c>
      <c r="AM792" s="1">
        <v>0</v>
      </c>
      <c r="AN792" s="1">
        <v>0</v>
      </c>
      <c r="AO792" s="1">
        <v>0</v>
      </c>
      <c r="AP792" s="1">
        <v>0</v>
      </c>
      <c r="AQ792" s="1">
        <v>0</v>
      </c>
      <c r="AR792" s="2">
        <v>0</v>
      </c>
      <c r="AS792" s="2">
        <v>0</v>
      </c>
      <c r="AT792" s="2">
        <v>0</v>
      </c>
      <c r="AU792" s="2">
        <v>0</v>
      </c>
      <c r="AV792" s="2">
        <v>0</v>
      </c>
      <c r="AW792" s="2">
        <v>0</v>
      </c>
      <c r="AX792" s="2">
        <v>0</v>
      </c>
      <c r="AY792" s="2">
        <v>0</v>
      </c>
      <c r="AZ792" s="2">
        <v>0</v>
      </c>
      <c r="BA792" s="2">
        <v>0</v>
      </c>
      <c r="BB792" s="2">
        <v>0</v>
      </c>
      <c r="BC792" s="2">
        <v>0</v>
      </c>
      <c r="BD792" s="1">
        <v>3190</v>
      </c>
      <c r="BE792" s="1">
        <v>3493</v>
      </c>
      <c r="BF792" s="1">
        <v>5628</v>
      </c>
      <c r="BG792" s="1">
        <v>6282</v>
      </c>
      <c r="BH792" s="1">
        <v>7917</v>
      </c>
      <c r="BI792" s="1">
        <v>7720</v>
      </c>
      <c r="BJ792" s="1">
        <v>9071</v>
      </c>
      <c r="BK792" s="1">
        <v>7331</v>
      </c>
      <c r="BL792" s="1">
        <v>4536</v>
      </c>
      <c r="BM792" s="1">
        <v>4351</v>
      </c>
      <c r="BN792" s="1">
        <v>2598</v>
      </c>
      <c r="BO792" s="1">
        <v>3604</v>
      </c>
      <c r="BP792" s="1">
        <v>3190</v>
      </c>
      <c r="BQ792" s="1">
        <v>3493</v>
      </c>
      <c r="BR792" s="1">
        <v>5628</v>
      </c>
      <c r="BS792" s="1">
        <v>6282</v>
      </c>
      <c r="BT792" s="1">
        <v>7917</v>
      </c>
      <c r="BU792" s="1">
        <v>7720</v>
      </c>
      <c r="BV792" s="1">
        <v>9071</v>
      </c>
      <c r="BW792" s="1">
        <v>7331</v>
      </c>
      <c r="BX792" s="1">
        <v>4536</v>
      </c>
      <c r="BY792" s="1">
        <v>4351</v>
      </c>
      <c r="BZ792" s="1">
        <v>2598</v>
      </c>
      <c r="CA792" s="1">
        <v>3604</v>
      </c>
      <c r="CB792" s="1">
        <v>350.44400000000002</v>
      </c>
      <c r="CC792" s="1">
        <v>383.65800000000002</v>
      </c>
      <c r="CD792" s="1">
        <v>618.19000000000005</v>
      </c>
      <c r="CE792" s="1">
        <v>690.04200000000003</v>
      </c>
      <c r="CF792" s="1">
        <v>869.66899999999998</v>
      </c>
      <c r="CG792" s="1">
        <v>847.97799999999995</v>
      </c>
      <c r="CH792" s="1">
        <v>996.42499999999995</v>
      </c>
      <c r="CI792" s="1">
        <v>805.274</v>
      </c>
      <c r="CJ792" s="1">
        <v>498.21300000000002</v>
      </c>
      <c r="CK792" s="1">
        <v>477.87700000000001</v>
      </c>
      <c r="CL792" s="1">
        <v>285.37099999999998</v>
      </c>
      <c r="CM792" s="1">
        <v>395.85899999999998</v>
      </c>
      <c r="CN792" s="1">
        <v>0</v>
      </c>
      <c r="CO792" s="1">
        <v>0</v>
      </c>
      <c r="CP792" s="1">
        <v>65721</v>
      </c>
      <c r="CQ792" s="1">
        <v>65721</v>
      </c>
      <c r="CR792" s="1">
        <v>7219</v>
      </c>
      <c r="CS792">
        <v>2018</v>
      </c>
      <c r="CT792">
        <v>9103.8925058872428</v>
      </c>
      <c r="CV792">
        <v>0</v>
      </c>
      <c r="CW792">
        <v>0</v>
      </c>
    </row>
    <row r="793" spans="1:101">
      <c r="A793" s="100">
        <v>60065</v>
      </c>
      <c r="B793" t="s">
        <v>108</v>
      </c>
      <c r="C793" t="s">
        <v>109</v>
      </c>
      <c r="D793" t="s">
        <v>1064</v>
      </c>
      <c r="E793" t="s">
        <v>1065</v>
      </c>
      <c r="F793">
        <v>59804</v>
      </c>
      <c r="G793" s="103" t="s">
        <v>112</v>
      </c>
      <c r="H793" t="s">
        <v>113</v>
      </c>
      <c r="I793" t="s">
        <v>114</v>
      </c>
      <c r="J793" t="s">
        <v>8</v>
      </c>
      <c r="K793">
        <v>22</v>
      </c>
      <c r="L793">
        <v>2</v>
      </c>
      <c r="M793" t="s">
        <v>115</v>
      </c>
      <c r="N793" t="s">
        <v>456</v>
      </c>
      <c r="O793" t="s">
        <v>457</v>
      </c>
      <c r="P793" t="s">
        <v>457</v>
      </c>
      <c r="Q793" t="s">
        <v>118</v>
      </c>
      <c r="R793" t="s">
        <v>142</v>
      </c>
      <c r="S793" t="s">
        <v>8</v>
      </c>
      <c r="T793" s="1">
        <v>0</v>
      </c>
      <c r="U793" s="1">
        <v>0</v>
      </c>
      <c r="V793" s="1">
        <v>0</v>
      </c>
      <c r="W793" s="1">
        <v>0</v>
      </c>
      <c r="X793" s="1">
        <v>0</v>
      </c>
      <c r="Y793" s="1">
        <v>0</v>
      </c>
      <c r="Z793" s="1">
        <v>0</v>
      </c>
      <c r="AA793" s="1">
        <v>0</v>
      </c>
      <c r="AB793" s="1">
        <v>0</v>
      </c>
      <c r="AC793" s="1">
        <v>0</v>
      </c>
      <c r="AD793" s="1">
        <v>0</v>
      </c>
      <c r="AE793" s="1">
        <v>0</v>
      </c>
      <c r="AF793" s="1">
        <v>0</v>
      </c>
      <c r="AG793" s="1">
        <v>0</v>
      </c>
      <c r="AH793" s="1">
        <v>0</v>
      </c>
      <c r="AI793" s="1">
        <v>0</v>
      </c>
      <c r="AJ793" s="1">
        <v>0</v>
      </c>
      <c r="AK793" s="1">
        <v>0</v>
      </c>
      <c r="AL793" s="1">
        <v>0</v>
      </c>
      <c r="AM793" s="1">
        <v>0</v>
      </c>
      <c r="AN793" s="1">
        <v>0</v>
      </c>
      <c r="AO793" s="1">
        <v>0</v>
      </c>
      <c r="AP793" s="1">
        <v>0</v>
      </c>
      <c r="AQ793" s="1">
        <v>0</v>
      </c>
      <c r="AR793" s="2">
        <v>0</v>
      </c>
      <c r="AS793" s="2">
        <v>0</v>
      </c>
      <c r="AT793" s="2">
        <v>0</v>
      </c>
      <c r="AU793" s="2">
        <v>0</v>
      </c>
      <c r="AV793" s="2">
        <v>0</v>
      </c>
      <c r="AW793" s="2">
        <v>0</v>
      </c>
      <c r="AX793" s="2">
        <v>0</v>
      </c>
      <c r="AY793" s="2">
        <v>0</v>
      </c>
      <c r="AZ793" s="2">
        <v>0</v>
      </c>
      <c r="BA793" s="2">
        <v>0</v>
      </c>
      <c r="BB793" s="2">
        <v>0</v>
      </c>
      <c r="BC793" s="2">
        <v>0</v>
      </c>
      <c r="BD793" s="1">
        <v>2851</v>
      </c>
      <c r="BE793" s="1">
        <v>3121</v>
      </c>
      <c r="BF793" s="1">
        <v>5028</v>
      </c>
      <c r="BG793" s="1">
        <v>5613</v>
      </c>
      <c r="BH793" s="1">
        <v>7074</v>
      </c>
      <c r="BI793" s="1">
        <v>6898</v>
      </c>
      <c r="BJ793" s="1">
        <v>8105</v>
      </c>
      <c r="BK793" s="1">
        <v>6550</v>
      </c>
      <c r="BL793" s="1">
        <v>4053</v>
      </c>
      <c r="BM793" s="1">
        <v>3887</v>
      </c>
      <c r="BN793" s="1">
        <v>2321</v>
      </c>
      <c r="BO793" s="1">
        <v>3220</v>
      </c>
      <c r="BP793" s="1">
        <v>2851</v>
      </c>
      <c r="BQ793" s="1">
        <v>3121</v>
      </c>
      <c r="BR793" s="1">
        <v>5028</v>
      </c>
      <c r="BS793" s="1">
        <v>5613</v>
      </c>
      <c r="BT793" s="1">
        <v>7074</v>
      </c>
      <c r="BU793" s="1">
        <v>6898</v>
      </c>
      <c r="BV793" s="1">
        <v>8105</v>
      </c>
      <c r="BW793" s="1">
        <v>6550</v>
      </c>
      <c r="BX793" s="1">
        <v>4053</v>
      </c>
      <c r="BY793" s="1">
        <v>3887</v>
      </c>
      <c r="BZ793" s="1">
        <v>2321</v>
      </c>
      <c r="CA793" s="1">
        <v>3220</v>
      </c>
      <c r="CB793" s="1">
        <v>313.11200000000002</v>
      </c>
      <c r="CC793" s="1">
        <v>342.78899999999999</v>
      </c>
      <c r="CD793" s="1">
        <v>552.33799999999997</v>
      </c>
      <c r="CE793" s="1">
        <v>616.53499999999997</v>
      </c>
      <c r="CF793" s="1">
        <v>777.02800000000002</v>
      </c>
      <c r="CG793" s="1">
        <v>757.64800000000002</v>
      </c>
      <c r="CH793" s="1">
        <v>890.28200000000004</v>
      </c>
      <c r="CI793" s="1">
        <v>719.49300000000005</v>
      </c>
      <c r="CJ793" s="1">
        <v>445.14100000000002</v>
      </c>
      <c r="CK793" s="1">
        <v>426.97199999999998</v>
      </c>
      <c r="CL793" s="1">
        <v>254.97200000000001</v>
      </c>
      <c r="CM793" s="1">
        <v>353.69</v>
      </c>
      <c r="CN793" s="1">
        <v>0</v>
      </c>
      <c r="CO793" s="1">
        <v>0</v>
      </c>
      <c r="CP793" s="1">
        <v>58721</v>
      </c>
      <c r="CQ793" s="1">
        <v>58721</v>
      </c>
      <c r="CR793" s="1">
        <v>6450</v>
      </c>
      <c r="CS793">
        <v>2018</v>
      </c>
      <c r="CT793">
        <v>9104.0310077519389</v>
      </c>
      <c r="CV793">
        <v>0</v>
      </c>
      <c r="CW793">
        <v>0</v>
      </c>
    </row>
    <row r="794" spans="1:101">
      <c r="A794" s="100">
        <v>60067</v>
      </c>
      <c r="B794" t="s">
        <v>108</v>
      </c>
      <c r="C794" t="s">
        <v>109</v>
      </c>
      <c r="D794" t="s">
        <v>1066</v>
      </c>
      <c r="E794" t="s">
        <v>1067</v>
      </c>
      <c r="F794">
        <v>59805</v>
      </c>
      <c r="G794" s="103" t="s">
        <v>112</v>
      </c>
      <c r="H794" t="s">
        <v>113</v>
      </c>
      <c r="I794" t="s">
        <v>114</v>
      </c>
      <c r="J794" t="s">
        <v>8</v>
      </c>
      <c r="K794">
        <v>22</v>
      </c>
      <c r="L794">
        <v>2</v>
      </c>
      <c r="M794" t="s">
        <v>115</v>
      </c>
      <c r="N794" t="s">
        <v>456</v>
      </c>
      <c r="O794" t="s">
        <v>457</v>
      </c>
      <c r="P794" t="s">
        <v>457</v>
      </c>
      <c r="Q794" t="s">
        <v>118</v>
      </c>
      <c r="R794" t="s">
        <v>142</v>
      </c>
      <c r="S794" t="s">
        <v>8</v>
      </c>
      <c r="T794" s="1">
        <v>0</v>
      </c>
      <c r="U794" s="1">
        <v>0</v>
      </c>
      <c r="V794" s="1">
        <v>0</v>
      </c>
      <c r="W794" s="1">
        <v>0</v>
      </c>
      <c r="X794" s="1">
        <v>0</v>
      </c>
      <c r="Y794" s="1">
        <v>0</v>
      </c>
      <c r="Z794" s="1">
        <v>0</v>
      </c>
      <c r="AA794" s="1">
        <v>0</v>
      </c>
      <c r="AB794" s="1">
        <v>0</v>
      </c>
      <c r="AC794" s="1">
        <v>0</v>
      </c>
      <c r="AD794" s="1">
        <v>0</v>
      </c>
      <c r="AE794" s="1">
        <v>0</v>
      </c>
      <c r="AF794" s="1">
        <v>0</v>
      </c>
      <c r="AG794" s="1">
        <v>0</v>
      </c>
      <c r="AH794" s="1">
        <v>0</v>
      </c>
      <c r="AI794" s="1">
        <v>0</v>
      </c>
      <c r="AJ794" s="1">
        <v>0</v>
      </c>
      <c r="AK794" s="1">
        <v>0</v>
      </c>
      <c r="AL794" s="1">
        <v>0</v>
      </c>
      <c r="AM794" s="1">
        <v>0</v>
      </c>
      <c r="AN794" s="1">
        <v>0</v>
      </c>
      <c r="AO794" s="1">
        <v>0</v>
      </c>
      <c r="AP794" s="1">
        <v>0</v>
      </c>
      <c r="AQ794" s="1">
        <v>0</v>
      </c>
      <c r="AR794" s="2">
        <v>0</v>
      </c>
      <c r="AS794" s="2">
        <v>0</v>
      </c>
      <c r="AT794" s="2">
        <v>0</v>
      </c>
      <c r="AU794" s="2">
        <v>0</v>
      </c>
      <c r="AV794" s="2">
        <v>0</v>
      </c>
      <c r="AW794" s="2">
        <v>0</v>
      </c>
      <c r="AX794" s="2">
        <v>0</v>
      </c>
      <c r="AY794" s="2">
        <v>0</v>
      </c>
      <c r="AZ794" s="2">
        <v>0</v>
      </c>
      <c r="BA794" s="2">
        <v>0</v>
      </c>
      <c r="BB794" s="2">
        <v>0</v>
      </c>
      <c r="BC794" s="2">
        <v>0</v>
      </c>
      <c r="BD794" s="1">
        <v>1193</v>
      </c>
      <c r="BE794" s="1">
        <v>1306</v>
      </c>
      <c r="BF794" s="1">
        <v>2104</v>
      </c>
      <c r="BG794" s="1">
        <v>2349</v>
      </c>
      <c r="BH794" s="1">
        <v>2960</v>
      </c>
      <c r="BI794" s="1">
        <v>2886</v>
      </c>
      <c r="BJ794" s="1">
        <v>3392</v>
      </c>
      <c r="BK794" s="1">
        <v>2741</v>
      </c>
      <c r="BL794" s="1">
        <v>1696</v>
      </c>
      <c r="BM794" s="1">
        <v>1627</v>
      </c>
      <c r="BN794" s="1">
        <v>971</v>
      </c>
      <c r="BO794" s="1">
        <v>1347</v>
      </c>
      <c r="BP794" s="1">
        <v>1193</v>
      </c>
      <c r="BQ794" s="1">
        <v>1306</v>
      </c>
      <c r="BR794" s="1">
        <v>2104</v>
      </c>
      <c r="BS794" s="1">
        <v>2349</v>
      </c>
      <c r="BT794" s="1">
        <v>2960</v>
      </c>
      <c r="BU794" s="1">
        <v>2886</v>
      </c>
      <c r="BV794" s="1">
        <v>3392</v>
      </c>
      <c r="BW794" s="1">
        <v>2741</v>
      </c>
      <c r="BX794" s="1">
        <v>1696</v>
      </c>
      <c r="BY794" s="1">
        <v>1627</v>
      </c>
      <c r="BZ794" s="1">
        <v>971</v>
      </c>
      <c r="CA794" s="1">
        <v>1347</v>
      </c>
      <c r="CB794" s="1">
        <v>131.02099999999999</v>
      </c>
      <c r="CC794" s="1">
        <v>143.44</v>
      </c>
      <c r="CD794" s="1">
        <v>231.126</v>
      </c>
      <c r="CE794" s="1">
        <v>257.98899999999998</v>
      </c>
      <c r="CF794" s="1">
        <v>325.14699999999999</v>
      </c>
      <c r="CG794" s="1">
        <v>317.03699999999998</v>
      </c>
      <c r="CH794" s="1">
        <v>372.53800000000001</v>
      </c>
      <c r="CI794" s="1">
        <v>301.072</v>
      </c>
      <c r="CJ794" s="1">
        <v>186.26900000000001</v>
      </c>
      <c r="CK794" s="1">
        <v>178.666</v>
      </c>
      <c r="CL794" s="1">
        <v>106.693</v>
      </c>
      <c r="CM794" s="1">
        <v>148.00200000000001</v>
      </c>
      <c r="CN794" s="1">
        <v>0</v>
      </c>
      <c r="CO794" s="1">
        <v>0</v>
      </c>
      <c r="CP794" s="1">
        <v>24572</v>
      </c>
      <c r="CQ794" s="1">
        <v>24572</v>
      </c>
      <c r="CR794" s="1">
        <v>2699</v>
      </c>
      <c r="CS794">
        <v>2018</v>
      </c>
      <c r="CT794">
        <v>9104.1126343090036</v>
      </c>
      <c r="CV794">
        <v>0</v>
      </c>
      <c r="CW794">
        <v>0</v>
      </c>
    </row>
    <row r="795" spans="1:101">
      <c r="A795" s="100">
        <v>60073</v>
      </c>
      <c r="B795" t="s">
        <v>108</v>
      </c>
      <c r="C795" t="s">
        <v>109</v>
      </c>
      <c r="D795" t="s">
        <v>1068</v>
      </c>
      <c r="E795" t="s">
        <v>1069</v>
      </c>
      <c r="F795">
        <v>59822</v>
      </c>
      <c r="G795" s="103" t="s">
        <v>112</v>
      </c>
      <c r="H795" t="s">
        <v>113</v>
      </c>
      <c r="I795" t="s">
        <v>114</v>
      </c>
      <c r="J795" t="s">
        <v>8</v>
      </c>
      <c r="K795">
        <v>22</v>
      </c>
      <c r="L795">
        <v>2</v>
      </c>
      <c r="M795" t="s">
        <v>115</v>
      </c>
      <c r="N795" t="s">
        <v>456</v>
      </c>
      <c r="O795" t="s">
        <v>457</v>
      </c>
      <c r="P795" t="s">
        <v>457</v>
      </c>
      <c r="Q795" t="s">
        <v>118</v>
      </c>
      <c r="R795" t="s">
        <v>142</v>
      </c>
      <c r="S795" t="s">
        <v>8</v>
      </c>
      <c r="T795" s="1">
        <v>0</v>
      </c>
      <c r="U795" s="1">
        <v>0</v>
      </c>
      <c r="V795" s="1">
        <v>0</v>
      </c>
      <c r="W795" s="1">
        <v>0</v>
      </c>
      <c r="X795" s="1">
        <v>0</v>
      </c>
      <c r="Y795" s="1">
        <v>0</v>
      </c>
      <c r="Z795" s="1">
        <v>0</v>
      </c>
      <c r="AA795" s="1">
        <v>0</v>
      </c>
      <c r="AB795" s="1">
        <v>0</v>
      </c>
      <c r="AC795" s="1">
        <v>0</v>
      </c>
      <c r="AD795" s="1">
        <v>0</v>
      </c>
      <c r="AE795" s="1">
        <v>0</v>
      </c>
      <c r="AF795" s="1">
        <v>0</v>
      </c>
      <c r="AG795" s="1">
        <v>0</v>
      </c>
      <c r="AH795" s="1">
        <v>0</v>
      </c>
      <c r="AI795" s="1">
        <v>0</v>
      </c>
      <c r="AJ795" s="1">
        <v>0</v>
      </c>
      <c r="AK795" s="1">
        <v>0</v>
      </c>
      <c r="AL795" s="1">
        <v>0</v>
      </c>
      <c r="AM795" s="1">
        <v>0</v>
      </c>
      <c r="AN795" s="1">
        <v>0</v>
      </c>
      <c r="AO795" s="1">
        <v>0</v>
      </c>
      <c r="AP795" s="1">
        <v>0</v>
      </c>
      <c r="AQ795" s="1">
        <v>0</v>
      </c>
      <c r="AR795" s="2">
        <v>0</v>
      </c>
      <c r="AS795" s="2">
        <v>0</v>
      </c>
      <c r="AT795" s="2">
        <v>0</v>
      </c>
      <c r="AU795" s="2">
        <v>0</v>
      </c>
      <c r="AV795" s="2">
        <v>0</v>
      </c>
      <c r="AW795" s="2">
        <v>0</v>
      </c>
      <c r="AX795" s="2">
        <v>0</v>
      </c>
      <c r="AY795" s="2">
        <v>0</v>
      </c>
      <c r="AZ795" s="2">
        <v>0</v>
      </c>
      <c r="BA795" s="2">
        <v>0</v>
      </c>
      <c r="BB795" s="2">
        <v>0</v>
      </c>
      <c r="BC795" s="2">
        <v>0</v>
      </c>
      <c r="BD795" s="1">
        <v>1322</v>
      </c>
      <c r="BE795" s="1">
        <v>1447</v>
      </c>
      <c r="BF795" s="1">
        <v>2332</v>
      </c>
      <c r="BG795" s="1">
        <v>2603</v>
      </c>
      <c r="BH795" s="1">
        <v>3280</v>
      </c>
      <c r="BI795" s="1">
        <v>3199</v>
      </c>
      <c r="BJ795" s="1">
        <v>3759</v>
      </c>
      <c r="BK795" s="1">
        <v>3037</v>
      </c>
      <c r="BL795" s="1">
        <v>1879</v>
      </c>
      <c r="BM795" s="1">
        <v>1803</v>
      </c>
      <c r="BN795" s="1">
        <v>1076</v>
      </c>
      <c r="BO795" s="1">
        <v>1493</v>
      </c>
      <c r="BP795" s="1">
        <v>1322</v>
      </c>
      <c r="BQ795" s="1">
        <v>1447</v>
      </c>
      <c r="BR795" s="1">
        <v>2332</v>
      </c>
      <c r="BS795" s="1">
        <v>2603</v>
      </c>
      <c r="BT795" s="1">
        <v>3280</v>
      </c>
      <c r="BU795" s="1">
        <v>3199</v>
      </c>
      <c r="BV795" s="1">
        <v>3759</v>
      </c>
      <c r="BW795" s="1">
        <v>3037</v>
      </c>
      <c r="BX795" s="1">
        <v>1879</v>
      </c>
      <c r="BY795" s="1">
        <v>1803</v>
      </c>
      <c r="BZ795" s="1">
        <v>1076</v>
      </c>
      <c r="CA795" s="1">
        <v>1493</v>
      </c>
      <c r="CB795" s="1">
        <v>145.197</v>
      </c>
      <c r="CC795" s="1">
        <v>158.958</v>
      </c>
      <c r="CD795" s="1">
        <v>256.13099999999997</v>
      </c>
      <c r="CE795" s="1">
        <v>285.89999999999998</v>
      </c>
      <c r="CF795" s="1">
        <v>360.32400000000001</v>
      </c>
      <c r="CG795" s="1">
        <v>351.33699999999999</v>
      </c>
      <c r="CH795" s="1">
        <v>412.84199999999998</v>
      </c>
      <c r="CI795" s="1">
        <v>333.64400000000001</v>
      </c>
      <c r="CJ795" s="1">
        <v>206.42099999999999</v>
      </c>
      <c r="CK795" s="1">
        <v>197.99600000000001</v>
      </c>
      <c r="CL795" s="1">
        <v>118.236</v>
      </c>
      <c r="CM795" s="1">
        <v>164.01400000000001</v>
      </c>
      <c r="CN795" s="1">
        <v>0</v>
      </c>
      <c r="CO795" s="1">
        <v>0</v>
      </c>
      <c r="CP795" s="1">
        <v>27230</v>
      </c>
      <c r="CQ795" s="1">
        <v>27230</v>
      </c>
      <c r="CR795" s="1">
        <v>2991</v>
      </c>
      <c r="CS795">
        <v>2018</v>
      </c>
      <c r="CT795">
        <v>9103.9786024740897</v>
      </c>
      <c r="CV795">
        <v>0</v>
      </c>
      <c r="CW795">
        <v>0</v>
      </c>
    </row>
    <row r="796" spans="1:101">
      <c r="A796" s="100">
        <v>60074</v>
      </c>
      <c r="B796" t="s">
        <v>108</v>
      </c>
      <c r="C796" t="s">
        <v>109</v>
      </c>
      <c r="D796" t="s">
        <v>1070</v>
      </c>
      <c r="E796" t="s">
        <v>1071</v>
      </c>
      <c r="F796">
        <v>59823</v>
      </c>
      <c r="G796" s="103" t="s">
        <v>112</v>
      </c>
      <c r="H796" t="s">
        <v>113</v>
      </c>
      <c r="I796" t="s">
        <v>114</v>
      </c>
      <c r="J796" t="s">
        <v>8</v>
      </c>
      <c r="K796">
        <v>22</v>
      </c>
      <c r="L796">
        <v>2</v>
      </c>
      <c r="M796" t="s">
        <v>115</v>
      </c>
      <c r="N796" t="s">
        <v>456</v>
      </c>
      <c r="O796" t="s">
        <v>457</v>
      </c>
      <c r="P796" t="s">
        <v>457</v>
      </c>
      <c r="Q796" t="s">
        <v>118</v>
      </c>
      <c r="R796" t="s">
        <v>142</v>
      </c>
      <c r="S796" t="s">
        <v>8</v>
      </c>
      <c r="T796" s="1">
        <v>0</v>
      </c>
      <c r="U796" s="1">
        <v>0</v>
      </c>
      <c r="V796" s="1">
        <v>0</v>
      </c>
      <c r="W796" s="1">
        <v>0</v>
      </c>
      <c r="X796" s="1">
        <v>0</v>
      </c>
      <c r="Y796" s="1">
        <v>0</v>
      </c>
      <c r="Z796" s="1">
        <v>0</v>
      </c>
      <c r="AA796" s="1">
        <v>0</v>
      </c>
      <c r="AB796" s="1">
        <v>0</v>
      </c>
      <c r="AC796" s="1">
        <v>0</v>
      </c>
      <c r="AD796" s="1">
        <v>0</v>
      </c>
      <c r="AE796" s="1">
        <v>0</v>
      </c>
      <c r="AF796" s="1">
        <v>0</v>
      </c>
      <c r="AG796" s="1">
        <v>0</v>
      </c>
      <c r="AH796" s="1">
        <v>0</v>
      </c>
      <c r="AI796" s="1">
        <v>0</v>
      </c>
      <c r="AJ796" s="1">
        <v>0</v>
      </c>
      <c r="AK796" s="1">
        <v>0</v>
      </c>
      <c r="AL796" s="1">
        <v>0</v>
      </c>
      <c r="AM796" s="1">
        <v>0</v>
      </c>
      <c r="AN796" s="1">
        <v>0</v>
      </c>
      <c r="AO796" s="1">
        <v>0</v>
      </c>
      <c r="AP796" s="1">
        <v>0</v>
      </c>
      <c r="AQ796" s="1">
        <v>0</v>
      </c>
      <c r="AR796" s="2">
        <v>0</v>
      </c>
      <c r="AS796" s="2">
        <v>0</v>
      </c>
      <c r="AT796" s="2">
        <v>0</v>
      </c>
      <c r="AU796" s="2">
        <v>0</v>
      </c>
      <c r="AV796" s="2">
        <v>0</v>
      </c>
      <c r="AW796" s="2">
        <v>0</v>
      </c>
      <c r="AX796" s="2">
        <v>0</v>
      </c>
      <c r="AY796" s="2">
        <v>0</v>
      </c>
      <c r="AZ796" s="2">
        <v>0</v>
      </c>
      <c r="BA796" s="2">
        <v>0</v>
      </c>
      <c r="BB796" s="2">
        <v>0</v>
      </c>
      <c r="BC796" s="2">
        <v>0</v>
      </c>
      <c r="BD796" s="1">
        <v>1348</v>
      </c>
      <c r="BE796" s="1">
        <v>1476</v>
      </c>
      <c r="BF796" s="1">
        <v>2379</v>
      </c>
      <c r="BG796" s="1">
        <v>2655</v>
      </c>
      <c r="BH796" s="1">
        <v>3346</v>
      </c>
      <c r="BI796" s="1">
        <v>3263</v>
      </c>
      <c r="BJ796" s="1">
        <v>3834</v>
      </c>
      <c r="BK796" s="1">
        <v>3098</v>
      </c>
      <c r="BL796" s="1">
        <v>1917</v>
      </c>
      <c r="BM796" s="1">
        <v>1839</v>
      </c>
      <c r="BN796" s="1">
        <v>1098</v>
      </c>
      <c r="BO796" s="1">
        <v>1523</v>
      </c>
      <c r="BP796" s="1">
        <v>1348</v>
      </c>
      <c r="BQ796" s="1">
        <v>1476</v>
      </c>
      <c r="BR796" s="1">
        <v>2379</v>
      </c>
      <c r="BS796" s="1">
        <v>2655</v>
      </c>
      <c r="BT796" s="1">
        <v>3346</v>
      </c>
      <c r="BU796" s="1">
        <v>3263</v>
      </c>
      <c r="BV796" s="1">
        <v>3834</v>
      </c>
      <c r="BW796" s="1">
        <v>3098</v>
      </c>
      <c r="BX796" s="1">
        <v>1917</v>
      </c>
      <c r="BY796" s="1">
        <v>1839</v>
      </c>
      <c r="BZ796" s="1">
        <v>1098</v>
      </c>
      <c r="CA796" s="1">
        <v>1523</v>
      </c>
      <c r="CB796" s="1">
        <v>148.10900000000001</v>
      </c>
      <c r="CC796" s="1">
        <v>162.14699999999999</v>
      </c>
      <c r="CD796" s="1">
        <v>261.26900000000001</v>
      </c>
      <c r="CE796" s="1">
        <v>291.63499999999999</v>
      </c>
      <c r="CF796" s="1">
        <v>367.55200000000002</v>
      </c>
      <c r="CG796" s="1">
        <v>358.38499999999999</v>
      </c>
      <c r="CH796" s="1">
        <v>421.12400000000002</v>
      </c>
      <c r="CI796" s="1">
        <v>340.33699999999999</v>
      </c>
      <c r="CJ796" s="1">
        <v>210.56200000000001</v>
      </c>
      <c r="CK796" s="1">
        <v>201.96799999999999</v>
      </c>
      <c r="CL796" s="1">
        <v>120.608</v>
      </c>
      <c r="CM796" s="1">
        <v>167.304</v>
      </c>
      <c r="CN796" s="1">
        <v>0</v>
      </c>
      <c r="CO796" s="1">
        <v>0</v>
      </c>
      <c r="CP796" s="1">
        <v>27776</v>
      </c>
      <c r="CQ796" s="1">
        <v>27776</v>
      </c>
      <c r="CR796" s="1">
        <v>3051</v>
      </c>
      <c r="CS796">
        <v>2018</v>
      </c>
      <c r="CT796">
        <v>9103.9003605375292</v>
      </c>
      <c r="CV796">
        <v>0</v>
      </c>
      <c r="CW796">
        <v>0</v>
      </c>
    </row>
    <row r="797" spans="1:101">
      <c r="A797" s="100">
        <v>60075</v>
      </c>
      <c r="B797" t="s">
        <v>108</v>
      </c>
      <c r="C797" t="s">
        <v>109</v>
      </c>
      <c r="D797" t="s">
        <v>1072</v>
      </c>
      <c r="E797" t="s">
        <v>1073</v>
      </c>
      <c r="F797">
        <v>59824</v>
      </c>
      <c r="G797" s="103" t="s">
        <v>112</v>
      </c>
      <c r="H797" t="s">
        <v>113</v>
      </c>
      <c r="I797" t="s">
        <v>114</v>
      </c>
      <c r="J797" t="s">
        <v>8</v>
      </c>
      <c r="K797">
        <v>22</v>
      </c>
      <c r="L797">
        <v>2</v>
      </c>
      <c r="M797" t="s">
        <v>115</v>
      </c>
      <c r="N797" t="s">
        <v>456</v>
      </c>
      <c r="O797" t="s">
        <v>457</v>
      </c>
      <c r="P797" t="s">
        <v>457</v>
      </c>
      <c r="Q797" t="s">
        <v>118</v>
      </c>
      <c r="R797" t="s">
        <v>142</v>
      </c>
      <c r="S797" t="s">
        <v>8</v>
      </c>
      <c r="T797" s="1">
        <v>0</v>
      </c>
      <c r="U797" s="1">
        <v>0</v>
      </c>
      <c r="V797" s="1">
        <v>0</v>
      </c>
      <c r="W797" s="1">
        <v>0</v>
      </c>
      <c r="X797" s="1">
        <v>0</v>
      </c>
      <c r="Y797" s="1">
        <v>0</v>
      </c>
      <c r="Z797" s="1">
        <v>0</v>
      </c>
      <c r="AA797" s="1">
        <v>0</v>
      </c>
      <c r="AB797" s="1">
        <v>0</v>
      </c>
      <c r="AC797" s="1">
        <v>0</v>
      </c>
      <c r="AD797" s="1">
        <v>0</v>
      </c>
      <c r="AE797" s="1">
        <v>0</v>
      </c>
      <c r="AF797" s="1">
        <v>0</v>
      </c>
      <c r="AG797" s="1">
        <v>0</v>
      </c>
      <c r="AH797" s="1">
        <v>0</v>
      </c>
      <c r="AI797" s="1">
        <v>0</v>
      </c>
      <c r="AJ797" s="1">
        <v>0</v>
      </c>
      <c r="AK797" s="1">
        <v>0</v>
      </c>
      <c r="AL797" s="1">
        <v>0</v>
      </c>
      <c r="AM797" s="1">
        <v>0</v>
      </c>
      <c r="AN797" s="1">
        <v>0</v>
      </c>
      <c r="AO797" s="1">
        <v>0</v>
      </c>
      <c r="AP797" s="1">
        <v>0</v>
      </c>
      <c r="AQ797" s="1">
        <v>0</v>
      </c>
      <c r="AR797" s="2">
        <v>0</v>
      </c>
      <c r="AS797" s="2">
        <v>0</v>
      </c>
      <c r="AT797" s="2">
        <v>0</v>
      </c>
      <c r="AU797" s="2">
        <v>0</v>
      </c>
      <c r="AV797" s="2">
        <v>0</v>
      </c>
      <c r="AW797" s="2">
        <v>0</v>
      </c>
      <c r="AX797" s="2">
        <v>0</v>
      </c>
      <c r="AY797" s="2">
        <v>0</v>
      </c>
      <c r="AZ797" s="2">
        <v>0</v>
      </c>
      <c r="BA797" s="2">
        <v>0</v>
      </c>
      <c r="BB797" s="2">
        <v>0</v>
      </c>
      <c r="BC797" s="2">
        <v>0</v>
      </c>
      <c r="BD797" s="1">
        <v>3340</v>
      </c>
      <c r="BE797" s="1">
        <v>3657</v>
      </c>
      <c r="BF797" s="1">
        <v>5892</v>
      </c>
      <c r="BG797" s="1">
        <v>6577</v>
      </c>
      <c r="BH797" s="1">
        <v>8289</v>
      </c>
      <c r="BI797" s="1">
        <v>8083</v>
      </c>
      <c r="BJ797" s="1">
        <v>9497</v>
      </c>
      <c r="BK797" s="1">
        <v>7675</v>
      </c>
      <c r="BL797" s="1">
        <v>4749</v>
      </c>
      <c r="BM797" s="1">
        <v>4555</v>
      </c>
      <c r="BN797" s="1">
        <v>2720</v>
      </c>
      <c r="BO797" s="1">
        <v>3773</v>
      </c>
      <c r="BP797" s="1">
        <v>3340</v>
      </c>
      <c r="BQ797" s="1">
        <v>3657</v>
      </c>
      <c r="BR797" s="1">
        <v>5892</v>
      </c>
      <c r="BS797" s="1">
        <v>6577</v>
      </c>
      <c r="BT797" s="1">
        <v>8289</v>
      </c>
      <c r="BU797" s="1">
        <v>8083</v>
      </c>
      <c r="BV797" s="1">
        <v>9497</v>
      </c>
      <c r="BW797" s="1">
        <v>7675</v>
      </c>
      <c r="BX797" s="1">
        <v>4749</v>
      </c>
      <c r="BY797" s="1">
        <v>4555</v>
      </c>
      <c r="BZ797" s="1">
        <v>2720</v>
      </c>
      <c r="CA797" s="1">
        <v>3773</v>
      </c>
      <c r="CB797" s="1">
        <v>366.90100000000001</v>
      </c>
      <c r="CC797" s="1">
        <v>401.67399999999998</v>
      </c>
      <c r="CD797" s="1">
        <v>647.22</v>
      </c>
      <c r="CE797" s="1">
        <v>722.44500000000005</v>
      </c>
      <c r="CF797" s="1">
        <v>910.50800000000004</v>
      </c>
      <c r="CG797" s="1">
        <v>887.79899999999998</v>
      </c>
      <c r="CH797" s="1">
        <v>1043.2170000000001</v>
      </c>
      <c r="CI797" s="1">
        <v>843.09</v>
      </c>
      <c r="CJ797" s="1">
        <v>521.60799999999995</v>
      </c>
      <c r="CK797" s="1">
        <v>500.31799999999998</v>
      </c>
      <c r="CL797" s="1">
        <v>298.77199999999999</v>
      </c>
      <c r="CM797" s="1">
        <v>414.44799999999998</v>
      </c>
      <c r="CN797" s="1">
        <v>0</v>
      </c>
      <c r="CO797" s="1">
        <v>0</v>
      </c>
      <c r="CP797" s="1">
        <v>68807</v>
      </c>
      <c r="CQ797" s="1">
        <v>68807</v>
      </c>
      <c r="CR797" s="1">
        <v>7558</v>
      </c>
      <c r="CS797">
        <v>2018</v>
      </c>
      <c r="CT797">
        <v>9103.8634559407255</v>
      </c>
      <c r="CV797">
        <v>0</v>
      </c>
      <c r="CW797">
        <v>0</v>
      </c>
    </row>
    <row r="798" spans="1:101">
      <c r="A798" s="100">
        <v>60076</v>
      </c>
      <c r="B798" t="s">
        <v>108</v>
      </c>
      <c r="C798" t="s">
        <v>109</v>
      </c>
      <c r="D798" t="s">
        <v>1074</v>
      </c>
      <c r="E798" t="s">
        <v>1075</v>
      </c>
      <c r="F798">
        <v>59826</v>
      </c>
      <c r="G798" s="103" t="s">
        <v>112</v>
      </c>
      <c r="H798" t="s">
        <v>113</v>
      </c>
      <c r="I798" t="s">
        <v>114</v>
      </c>
      <c r="J798" t="s">
        <v>8</v>
      </c>
      <c r="K798">
        <v>22</v>
      </c>
      <c r="L798">
        <v>2</v>
      </c>
      <c r="M798" t="s">
        <v>115</v>
      </c>
      <c r="N798" t="s">
        <v>456</v>
      </c>
      <c r="O798" t="s">
        <v>457</v>
      </c>
      <c r="P798" t="s">
        <v>457</v>
      </c>
      <c r="Q798" t="s">
        <v>118</v>
      </c>
      <c r="R798" t="s">
        <v>142</v>
      </c>
      <c r="S798" t="s">
        <v>8</v>
      </c>
      <c r="T798" s="1">
        <v>0</v>
      </c>
      <c r="U798" s="1">
        <v>0</v>
      </c>
      <c r="V798" s="1">
        <v>0</v>
      </c>
      <c r="W798" s="1">
        <v>0</v>
      </c>
      <c r="X798" s="1">
        <v>0</v>
      </c>
      <c r="Y798" s="1">
        <v>0</v>
      </c>
      <c r="Z798" s="1">
        <v>0</v>
      </c>
      <c r="AA798" s="1">
        <v>0</v>
      </c>
      <c r="AB798" s="1">
        <v>0</v>
      </c>
      <c r="AC798" s="1">
        <v>0</v>
      </c>
      <c r="AD798" s="1">
        <v>0</v>
      </c>
      <c r="AE798" s="1">
        <v>0</v>
      </c>
      <c r="AF798" s="1">
        <v>0</v>
      </c>
      <c r="AG798" s="1">
        <v>0</v>
      </c>
      <c r="AH798" s="1">
        <v>0</v>
      </c>
      <c r="AI798" s="1">
        <v>0</v>
      </c>
      <c r="AJ798" s="1">
        <v>0</v>
      </c>
      <c r="AK798" s="1">
        <v>0</v>
      </c>
      <c r="AL798" s="1">
        <v>0</v>
      </c>
      <c r="AM798" s="1">
        <v>0</v>
      </c>
      <c r="AN798" s="1">
        <v>0</v>
      </c>
      <c r="AO798" s="1">
        <v>0</v>
      </c>
      <c r="AP798" s="1">
        <v>0</v>
      </c>
      <c r="AQ798" s="1">
        <v>0</v>
      </c>
      <c r="AR798" s="2">
        <v>0</v>
      </c>
      <c r="AS798" s="2">
        <v>0</v>
      </c>
      <c r="AT798" s="2">
        <v>0</v>
      </c>
      <c r="AU798" s="2">
        <v>0</v>
      </c>
      <c r="AV798" s="2">
        <v>0</v>
      </c>
      <c r="AW798" s="2">
        <v>0</v>
      </c>
      <c r="AX798" s="2">
        <v>0</v>
      </c>
      <c r="AY798" s="2">
        <v>0</v>
      </c>
      <c r="AZ798" s="2">
        <v>0</v>
      </c>
      <c r="BA798" s="2">
        <v>0</v>
      </c>
      <c r="BB798" s="2">
        <v>0</v>
      </c>
      <c r="BC798" s="2">
        <v>0</v>
      </c>
      <c r="BD798" s="1">
        <v>2582</v>
      </c>
      <c r="BE798" s="1">
        <v>2827</v>
      </c>
      <c r="BF798" s="1">
        <v>4555</v>
      </c>
      <c r="BG798" s="1">
        <v>5085</v>
      </c>
      <c r="BH798" s="1">
        <v>6408</v>
      </c>
      <c r="BI798" s="1">
        <v>6249</v>
      </c>
      <c r="BJ798" s="1">
        <v>7342</v>
      </c>
      <c r="BK798" s="1">
        <v>5934</v>
      </c>
      <c r="BL798" s="1">
        <v>3671</v>
      </c>
      <c r="BM798" s="1">
        <v>3521</v>
      </c>
      <c r="BN798" s="1">
        <v>2103</v>
      </c>
      <c r="BO798" s="1">
        <v>2917</v>
      </c>
      <c r="BP798" s="1">
        <v>2582</v>
      </c>
      <c r="BQ798" s="1">
        <v>2827</v>
      </c>
      <c r="BR798" s="1">
        <v>4555</v>
      </c>
      <c r="BS798" s="1">
        <v>5085</v>
      </c>
      <c r="BT798" s="1">
        <v>6408</v>
      </c>
      <c r="BU798" s="1">
        <v>6249</v>
      </c>
      <c r="BV798" s="1">
        <v>7342</v>
      </c>
      <c r="BW798" s="1">
        <v>5934</v>
      </c>
      <c r="BX798" s="1">
        <v>3671</v>
      </c>
      <c r="BY798" s="1">
        <v>3521</v>
      </c>
      <c r="BZ798" s="1">
        <v>2103</v>
      </c>
      <c r="CA798" s="1">
        <v>2917</v>
      </c>
      <c r="CB798" s="1">
        <v>283.64600000000002</v>
      </c>
      <c r="CC798" s="1">
        <v>310.529</v>
      </c>
      <c r="CD798" s="1">
        <v>500.358</v>
      </c>
      <c r="CE798" s="1">
        <v>558.51400000000001</v>
      </c>
      <c r="CF798" s="1">
        <v>703.90300000000002</v>
      </c>
      <c r="CG798" s="1">
        <v>686.34699999999998</v>
      </c>
      <c r="CH798" s="1">
        <v>806.49900000000002</v>
      </c>
      <c r="CI798" s="1">
        <v>651.78300000000002</v>
      </c>
      <c r="CJ798" s="1">
        <v>403.24900000000002</v>
      </c>
      <c r="CK798" s="1">
        <v>386.79</v>
      </c>
      <c r="CL798" s="1">
        <v>230.977</v>
      </c>
      <c r="CM798" s="1">
        <v>320.40499999999997</v>
      </c>
      <c r="CN798" s="1">
        <v>0</v>
      </c>
      <c r="CO798" s="1">
        <v>0</v>
      </c>
      <c r="CP798" s="1">
        <v>53194</v>
      </c>
      <c r="CQ798" s="1">
        <v>53194</v>
      </c>
      <c r="CR798" s="1">
        <v>5843</v>
      </c>
      <c r="CS798">
        <v>2018</v>
      </c>
      <c r="CT798">
        <v>9103.8849905870266</v>
      </c>
      <c r="CV798">
        <v>0</v>
      </c>
      <c r="CW798">
        <v>0</v>
      </c>
    </row>
    <row r="799" spans="1:101">
      <c r="A799" s="100">
        <v>60099</v>
      </c>
      <c r="B799" t="s">
        <v>108</v>
      </c>
      <c r="C799" t="s">
        <v>109</v>
      </c>
      <c r="D799" t="s">
        <v>1076</v>
      </c>
      <c r="E799" t="s">
        <v>842</v>
      </c>
      <c r="F799">
        <v>60947</v>
      </c>
      <c r="G799" s="103" t="s">
        <v>112</v>
      </c>
      <c r="H799" t="s">
        <v>113</v>
      </c>
      <c r="I799" t="s">
        <v>114</v>
      </c>
      <c r="J799" t="s">
        <v>8</v>
      </c>
      <c r="K799">
        <v>22</v>
      </c>
      <c r="L799">
        <v>2</v>
      </c>
      <c r="M799" t="s">
        <v>115</v>
      </c>
      <c r="N799" t="s">
        <v>456</v>
      </c>
      <c r="O799" t="s">
        <v>457</v>
      </c>
      <c r="P799" t="s">
        <v>457</v>
      </c>
      <c r="Q799" t="s">
        <v>118</v>
      </c>
      <c r="R799" t="s">
        <v>142</v>
      </c>
      <c r="S799" t="s">
        <v>8</v>
      </c>
      <c r="T799" s="1">
        <v>0</v>
      </c>
      <c r="U799" s="1">
        <v>0</v>
      </c>
      <c r="V799" s="1">
        <v>0</v>
      </c>
      <c r="W799" s="1">
        <v>0</v>
      </c>
      <c r="X799" s="1">
        <v>0</v>
      </c>
      <c r="Y799" s="1">
        <v>0</v>
      </c>
      <c r="Z799" s="1">
        <v>0</v>
      </c>
      <c r="AA799" s="1">
        <v>0</v>
      </c>
      <c r="AB799" s="1">
        <v>0</v>
      </c>
      <c r="AC799" s="1">
        <v>0</v>
      </c>
      <c r="AD799" s="1">
        <v>0</v>
      </c>
      <c r="AE799" s="1">
        <v>0</v>
      </c>
      <c r="AF799" s="1">
        <v>0</v>
      </c>
      <c r="AG799" s="1">
        <v>0</v>
      </c>
      <c r="AH799" s="1">
        <v>0</v>
      </c>
      <c r="AI799" s="1">
        <v>0</v>
      </c>
      <c r="AJ799" s="1">
        <v>0</v>
      </c>
      <c r="AK799" s="1">
        <v>0</v>
      </c>
      <c r="AL799" s="1">
        <v>0</v>
      </c>
      <c r="AM799" s="1">
        <v>0</v>
      </c>
      <c r="AN799" s="1">
        <v>0</v>
      </c>
      <c r="AO799" s="1">
        <v>0</v>
      </c>
      <c r="AP799" s="1">
        <v>0</v>
      </c>
      <c r="AQ799" s="1">
        <v>0</v>
      </c>
      <c r="AR799" s="2">
        <v>0</v>
      </c>
      <c r="AS799" s="2">
        <v>0</v>
      </c>
      <c r="AT799" s="2">
        <v>0</v>
      </c>
      <c r="AU799" s="2">
        <v>0</v>
      </c>
      <c r="AV799" s="2">
        <v>0</v>
      </c>
      <c r="AW799" s="2">
        <v>0</v>
      </c>
      <c r="AX799" s="2">
        <v>0</v>
      </c>
      <c r="AY799" s="2">
        <v>0</v>
      </c>
      <c r="AZ799" s="2">
        <v>0</v>
      </c>
      <c r="BA799" s="2">
        <v>0</v>
      </c>
      <c r="BB799" s="2">
        <v>0</v>
      </c>
      <c r="BC799" s="2">
        <v>0</v>
      </c>
      <c r="BD799" s="1">
        <v>779</v>
      </c>
      <c r="BE799" s="1">
        <v>853</v>
      </c>
      <c r="BF799" s="1">
        <v>1374</v>
      </c>
      <c r="BG799" s="1">
        <v>1534</v>
      </c>
      <c r="BH799" s="1">
        <v>1934</v>
      </c>
      <c r="BI799" s="1">
        <v>1885</v>
      </c>
      <c r="BJ799" s="1">
        <v>2215</v>
      </c>
      <c r="BK799" s="1">
        <v>1790</v>
      </c>
      <c r="BL799" s="1">
        <v>1108</v>
      </c>
      <c r="BM799" s="1">
        <v>1062</v>
      </c>
      <c r="BN799" s="1">
        <v>634</v>
      </c>
      <c r="BO799" s="1">
        <v>880</v>
      </c>
      <c r="BP799" s="1">
        <v>779</v>
      </c>
      <c r="BQ799" s="1">
        <v>853</v>
      </c>
      <c r="BR799" s="1">
        <v>1374</v>
      </c>
      <c r="BS799" s="1">
        <v>1534</v>
      </c>
      <c r="BT799" s="1">
        <v>1934</v>
      </c>
      <c r="BU799" s="1">
        <v>1885</v>
      </c>
      <c r="BV799" s="1">
        <v>2215</v>
      </c>
      <c r="BW799" s="1">
        <v>1790</v>
      </c>
      <c r="BX799" s="1">
        <v>1108</v>
      </c>
      <c r="BY799" s="1">
        <v>1062</v>
      </c>
      <c r="BZ799" s="1">
        <v>634</v>
      </c>
      <c r="CA799" s="1">
        <v>880</v>
      </c>
      <c r="CB799" s="1">
        <v>85.584000000000003</v>
      </c>
      <c r="CC799" s="1">
        <v>93.695999999999998</v>
      </c>
      <c r="CD799" s="1">
        <v>150.97200000000001</v>
      </c>
      <c r="CE799" s="1">
        <v>168.52</v>
      </c>
      <c r="CF799" s="1">
        <v>212.38800000000001</v>
      </c>
      <c r="CG799" s="1">
        <v>207.09</v>
      </c>
      <c r="CH799" s="1">
        <v>243.34399999999999</v>
      </c>
      <c r="CI799" s="1">
        <v>196.661</v>
      </c>
      <c r="CJ799" s="1">
        <v>121.672</v>
      </c>
      <c r="CK799" s="1">
        <v>116.706</v>
      </c>
      <c r="CL799" s="1">
        <v>69.691999999999993</v>
      </c>
      <c r="CM799" s="1">
        <v>96.674999999999997</v>
      </c>
      <c r="CN799" s="1">
        <v>0</v>
      </c>
      <c r="CO799" s="1">
        <v>0</v>
      </c>
      <c r="CP799" s="1">
        <v>16048</v>
      </c>
      <c r="CQ799" s="1">
        <v>16048</v>
      </c>
      <c r="CR799" s="1">
        <v>1763</v>
      </c>
      <c r="CS799">
        <v>2018</v>
      </c>
      <c r="CT799">
        <v>9102.6659103800339</v>
      </c>
      <c r="CV799">
        <v>0</v>
      </c>
      <c r="CW799">
        <v>0</v>
      </c>
    </row>
    <row r="800" spans="1:101">
      <c r="A800" s="100">
        <v>60109</v>
      </c>
      <c r="B800" t="s">
        <v>108</v>
      </c>
      <c r="C800" t="s">
        <v>109</v>
      </c>
      <c r="D800" t="s">
        <v>1077</v>
      </c>
      <c r="E800" t="s">
        <v>1078</v>
      </c>
      <c r="F800">
        <v>59885</v>
      </c>
      <c r="G800" s="103" t="s">
        <v>121</v>
      </c>
      <c r="H800" t="s">
        <v>113</v>
      </c>
      <c r="I800" t="s">
        <v>114</v>
      </c>
      <c r="J800" t="s">
        <v>8</v>
      </c>
      <c r="K800">
        <v>22</v>
      </c>
      <c r="L800">
        <v>2</v>
      </c>
      <c r="M800" t="s">
        <v>115</v>
      </c>
      <c r="N800" t="s">
        <v>619</v>
      </c>
      <c r="O800" t="s">
        <v>117</v>
      </c>
      <c r="P800" t="s">
        <v>117</v>
      </c>
      <c r="Q800" t="s">
        <v>118</v>
      </c>
      <c r="R800" t="s">
        <v>142</v>
      </c>
      <c r="S800" t="s">
        <v>120</v>
      </c>
      <c r="T800" s="1">
        <v>11950</v>
      </c>
      <c r="U800" s="1">
        <v>11718</v>
      </c>
      <c r="V800" s="1">
        <v>13863</v>
      </c>
      <c r="W800" s="1">
        <v>11719</v>
      </c>
      <c r="X800" s="1">
        <v>10991</v>
      </c>
      <c r="Y800" s="1">
        <v>14932</v>
      </c>
      <c r="Z800" s="1">
        <v>17981</v>
      </c>
      <c r="AA800" s="1">
        <v>18799</v>
      </c>
      <c r="AB800" s="1">
        <v>15588</v>
      </c>
      <c r="AC800" s="1">
        <v>15558</v>
      </c>
      <c r="AD800" s="1">
        <v>16466</v>
      </c>
      <c r="AE800" s="1">
        <v>17188</v>
      </c>
      <c r="AF800" s="1">
        <v>11950</v>
      </c>
      <c r="AG800" s="1">
        <v>11718</v>
      </c>
      <c r="AH800" s="1">
        <v>13863</v>
      </c>
      <c r="AI800" s="1">
        <v>11719</v>
      </c>
      <c r="AJ800" s="1">
        <v>10991</v>
      </c>
      <c r="AK800" s="1">
        <v>14932</v>
      </c>
      <c r="AL800" s="1">
        <v>17981</v>
      </c>
      <c r="AM800" s="1">
        <v>18799</v>
      </c>
      <c r="AN800" s="1">
        <v>15588</v>
      </c>
      <c r="AO800" s="1">
        <v>15558</v>
      </c>
      <c r="AP800" s="1">
        <v>16466</v>
      </c>
      <c r="AQ800" s="1">
        <v>17188</v>
      </c>
      <c r="AR800" s="2">
        <v>1.034</v>
      </c>
      <c r="AS800" s="2">
        <v>1.034</v>
      </c>
      <c r="AT800" s="2">
        <v>1.034</v>
      </c>
      <c r="AU800" s="2">
        <v>1.034</v>
      </c>
      <c r="AV800" s="2">
        <v>1.034</v>
      </c>
      <c r="AW800" s="2">
        <v>1.034</v>
      </c>
      <c r="AX800" s="2">
        <v>1.034</v>
      </c>
      <c r="AY800" s="2">
        <v>1.034</v>
      </c>
      <c r="AZ800" s="2">
        <v>1.034</v>
      </c>
      <c r="BA800" s="2">
        <v>1.034</v>
      </c>
      <c r="BB800" s="2">
        <v>1.034</v>
      </c>
      <c r="BC800" s="2">
        <v>1.034</v>
      </c>
      <c r="BD800" s="1">
        <v>12356</v>
      </c>
      <c r="BE800" s="1">
        <v>12116</v>
      </c>
      <c r="BF800" s="1">
        <v>14334</v>
      </c>
      <c r="BG800" s="1">
        <v>12117</v>
      </c>
      <c r="BH800" s="1">
        <v>11365</v>
      </c>
      <c r="BI800" s="1">
        <v>15440</v>
      </c>
      <c r="BJ800" s="1">
        <v>18592</v>
      </c>
      <c r="BK800" s="1">
        <v>19438</v>
      </c>
      <c r="BL800" s="1">
        <v>16118</v>
      </c>
      <c r="BM800" s="1">
        <v>16087</v>
      </c>
      <c r="BN800" s="1">
        <v>17026</v>
      </c>
      <c r="BO800" s="1">
        <v>17772</v>
      </c>
      <c r="BP800" s="1">
        <v>12356</v>
      </c>
      <c r="BQ800" s="1">
        <v>12116</v>
      </c>
      <c r="BR800" s="1">
        <v>14334</v>
      </c>
      <c r="BS800" s="1">
        <v>12117</v>
      </c>
      <c r="BT800" s="1">
        <v>11365</v>
      </c>
      <c r="BU800" s="1">
        <v>15440</v>
      </c>
      <c r="BV800" s="1">
        <v>18592</v>
      </c>
      <c r="BW800" s="1">
        <v>19438</v>
      </c>
      <c r="BX800" s="1">
        <v>16118</v>
      </c>
      <c r="BY800" s="1">
        <v>16087</v>
      </c>
      <c r="BZ800" s="1">
        <v>17026</v>
      </c>
      <c r="CA800" s="1">
        <v>17772</v>
      </c>
      <c r="CB800" s="1">
        <v>1507.644</v>
      </c>
      <c r="CC800" s="1">
        <v>1478.396</v>
      </c>
      <c r="CD800" s="1">
        <v>1748.9829999999999</v>
      </c>
      <c r="CE800" s="1">
        <v>1478.509</v>
      </c>
      <c r="CF800" s="1">
        <v>1386.671</v>
      </c>
      <c r="CG800" s="1">
        <v>1883.8689999999999</v>
      </c>
      <c r="CH800" s="1">
        <v>2268.5169999999998</v>
      </c>
      <c r="CI800" s="1">
        <v>2371.808</v>
      </c>
      <c r="CJ800" s="1">
        <v>1966.6969999999999</v>
      </c>
      <c r="CK800" s="1">
        <v>1962.9069999999999</v>
      </c>
      <c r="CL800" s="1">
        <v>2077.4859999999999</v>
      </c>
      <c r="CM800" s="1">
        <v>2168.5129999999999</v>
      </c>
      <c r="CN800" s="1">
        <v>176753</v>
      </c>
      <c r="CO800" s="1">
        <v>176753</v>
      </c>
      <c r="CP800" s="1">
        <v>182761</v>
      </c>
      <c r="CQ800" s="1">
        <v>182761</v>
      </c>
      <c r="CR800" s="1">
        <v>22300</v>
      </c>
      <c r="CS800">
        <v>2018</v>
      </c>
      <c r="CT800">
        <v>8195.5605381165915</v>
      </c>
      <c r="CV800">
        <v>475.6390309534886</v>
      </c>
      <c r="CW800">
        <v>38.981284724704267</v>
      </c>
    </row>
    <row r="801" spans="1:101">
      <c r="A801" s="100">
        <v>60110</v>
      </c>
      <c r="B801" t="s">
        <v>108</v>
      </c>
      <c r="C801" t="s">
        <v>109</v>
      </c>
      <c r="D801" t="s">
        <v>1079</v>
      </c>
      <c r="E801" t="s">
        <v>842</v>
      </c>
      <c r="F801">
        <v>60947</v>
      </c>
      <c r="G801" s="103" t="s">
        <v>112</v>
      </c>
      <c r="H801" t="s">
        <v>113</v>
      </c>
      <c r="I801" t="s">
        <v>114</v>
      </c>
      <c r="J801" t="s">
        <v>8</v>
      </c>
      <c r="K801">
        <v>22</v>
      </c>
      <c r="L801">
        <v>2</v>
      </c>
      <c r="M801" t="s">
        <v>115</v>
      </c>
      <c r="N801" t="s">
        <v>456</v>
      </c>
      <c r="O801" t="s">
        <v>457</v>
      </c>
      <c r="P801" t="s">
        <v>457</v>
      </c>
      <c r="Q801" t="s">
        <v>118</v>
      </c>
      <c r="R801" t="s">
        <v>142</v>
      </c>
      <c r="S801" t="s">
        <v>8</v>
      </c>
      <c r="T801" s="1">
        <v>0</v>
      </c>
      <c r="U801" s="1">
        <v>0</v>
      </c>
      <c r="V801" s="1">
        <v>0</v>
      </c>
      <c r="W801" s="1">
        <v>0</v>
      </c>
      <c r="X801" s="1">
        <v>0</v>
      </c>
      <c r="Y801" s="1">
        <v>0</v>
      </c>
      <c r="Z801" s="1">
        <v>0</v>
      </c>
      <c r="AA801" s="1">
        <v>0</v>
      </c>
      <c r="AB801" s="1">
        <v>0</v>
      </c>
      <c r="AC801" s="1">
        <v>0</v>
      </c>
      <c r="AD801" s="1">
        <v>0</v>
      </c>
      <c r="AE801" s="1">
        <v>0</v>
      </c>
      <c r="AF801" s="1">
        <v>0</v>
      </c>
      <c r="AG801" s="1">
        <v>0</v>
      </c>
      <c r="AH801" s="1">
        <v>0</v>
      </c>
      <c r="AI801" s="1">
        <v>0</v>
      </c>
      <c r="AJ801" s="1">
        <v>0</v>
      </c>
      <c r="AK801" s="1">
        <v>0</v>
      </c>
      <c r="AL801" s="1">
        <v>0</v>
      </c>
      <c r="AM801" s="1">
        <v>0</v>
      </c>
      <c r="AN801" s="1">
        <v>0</v>
      </c>
      <c r="AO801" s="1">
        <v>0</v>
      </c>
      <c r="AP801" s="1">
        <v>0</v>
      </c>
      <c r="AQ801" s="1">
        <v>0</v>
      </c>
      <c r="AR801" s="2">
        <v>0</v>
      </c>
      <c r="AS801" s="2">
        <v>0</v>
      </c>
      <c r="AT801" s="2">
        <v>0</v>
      </c>
      <c r="AU801" s="2">
        <v>0</v>
      </c>
      <c r="AV801" s="2">
        <v>0</v>
      </c>
      <c r="AW801" s="2">
        <v>0</v>
      </c>
      <c r="AX801" s="2">
        <v>0</v>
      </c>
      <c r="AY801" s="2">
        <v>0</v>
      </c>
      <c r="AZ801" s="2">
        <v>0</v>
      </c>
      <c r="BA801" s="2">
        <v>0</v>
      </c>
      <c r="BB801" s="2">
        <v>0</v>
      </c>
      <c r="BC801" s="2">
        <v>0</v>
      </c>
      <c r="BD801" s="1">
        <v>1749</v>
      </c>
      <c r="BE801" s="1">
        <v>1915</v>
      </c>
      <c r="BF801" s="1">
        <v>3085</v>
      </c>
      <c r="BG801" s="1">
        <v>3443</v>
      </c>
      <c r="BH801" s="1">
        <v>4340</v>
      </c>
      <c r="BI801" s="1">
        <v>4232</v>
      </c>
      <c r="BJ801" s="1">
        <v>4972</v>
      </c>
      <c r="BK801" s="1">
        <v>4019</v>
      </c>
      <c r="BL801" s="1">
        <v>2486</v>
      </c>
      <c r="BM801" s="1">
        <v>2385</v>
      </c>
      <c r="BN801" s="1">
        <v>1424</v>
      </c>
      <c r="BO801" s="1">
        <v>1975</v>
      </c>
      <c r="BP801" s="1">
        <v>1749</v>
      </c>
      <c r="BQ801" s="1">
        <v>1915</v>
      </c>
      <c r="BR801" s="1">
        <v>3085</v>
      </c>
      <c r="BS801" s="1">
        <v>3443</v>
      </c>
      <c r="BT801" s="1">
        <v>4340</v>
      </c>
      <c r="BU801" s="1">
        <v>4232</v>
      </c>
      <c r="BV801" s="1">
        <v>4972</v>
      </c>
      <c r="BW801" s="1">
        <v>4019</v>
      </c>
      <c r="BX801" s="1">
        <v>2486</v>
      </c>
      <c r="BY801" s="1">
        <v>2385</v>
      </c>
      <c r="BZ801" s="1">
        <v>1424</v>
      </c>
      <c r="CA801" s="1">
        <v>1975</v>
      </c>
      <c r="CB801" s="1">
        <v>192.09100000000001</v>
      </c>
      <c r="CC801" s="1">
        <v>210.297</v>
      </c>
      <c r="CD801" s="1">
        <v>338.85300000000001</v>
      </c>
      <c r="CE801" s="1">
        <v>378.23700000000002</v>
      </c>
      <c r="CF801" s="1">
        <v>476.69799999999998</v>
      </c>
      <c r="CG801" s="1">
        <v>464.80799999999999</v>
      </c>
      <c r="CH801" s="1">
        <v>546.17700000000002</v>
      </c>
      <c r="CI801" s="1">
        <v>441.40100000000001</v>
      </c>
      <c r="CJ801" s="1">
        <v>273.089</v>
      </c>
      <c r="CK801" s="1">
        <v>261.94200000000001</v>
      </c>
      <c r="CL801" s="1">
        <v>156.422</v>
      </c>
      <c r="CM801" s="1">
        <v>216.98500000000001</v>
      </c>
      <c r="CN801" s="1">
        <v>0</v>
      </c>
      <c r="CO801" s="1">
        <v>0</v>
      </c>
      <c r="CP801" s="1">
        <v>36025</v>
      </c>
      <c r="CQ801" s="1">
        <v>36025</v>
      </c>
      <c r="CR801" s="1">
        <v>3957</v>
      </c>
      <c r="CS801">
        <v>2018</v>
      </c>
      <c r="CT801">
        <v>9104.1192822845587</v>
      </c>
      <c r="CV801">
        <v>0</v>
      </c>
      <c r="CW801">
        <v>0</v>
      </c>
    </row>
    <row r="802" spans="1:101">
      <c r="A802" s="100">
        <v>60111</v>
      </c>
      <c r="B802" t="s">
        <v>108</v>
      </c>
      <c r="C802" t="s">
        <v>109</v>
      </c>
      <c r="D802" t="s">
        <v>1080</v>
      </c>
      <c r="E802" t="s">
        <v>842</v>
      </c>
      <c r="F802">
        <v>60947</v>
      </c>
      <c r="G802" s="103" t="s">
        <v>112</v>
      </c>
      <c r="H802" t="s">
        <v>113</v>
      </c>
      <c r="I802" t="s">
        <v>114</v>
      </c>
      <c r="J802" t="s">
        <v>8</v>
      </c>
      <c r="K802">
        <v>22</v>
      </c>
      <c r="L802">
        <v>2</v>
      </c>
      <c r="M802" t="s">
        <v>115</v>
      </c>
      <c r="N802" t="s">
        <v>456</v>
      </c>
      <c r="O802" t="s">
        <v>457</v>
      </c>
      <c r="P802" t="s">
        <v>457</v>
      </c>
      <c r="Q802" t="s">
        <v>118</v>
      </c>
      <c r="R802" t="s">
        <v>142</v>
      </c>
      <c r="S802" t="s">
        <v>8</v>
      </c>
      <c r="T802" s="1">
        <v>0</v>
      </c>
      <c r="U802" s="1">
        <v>0</v>
      </c>
      <c r="V802" s="1">
        <v>0</v>
      </c>
      <c r="W802" s="1">
        <v>0</v>
      </c>
      <c r="X802" s="1">
        <v>0</v>
      </c>
      <c r="Y802" s="1">
        <v>0</v>
      </c>
      <c r="Z802" s="1">
        <v>0</v>
      </c>
      <c r="AA802" s="1">
        <v>0</v>
      </c>
      <c r="AB802" s="1">
        <v>0</v>
      </c>
      <c r="AC802" s="1">
        <v>0</v>
      </c>
      <c r="AD802" s="1">
        <v>0</v>
      </c>
      <c r="AE802" s="1">
        <v>0</v>
      </c>
      <c r="AF802" s="1">
        <v>0</v>
      </c>
      <c r="AG802" s="1">
        <v>0</v>
      </c>
      <c r="AH802" s="1">
        <v>0</v>
      </c>
      <c r="AI802" s="1">
        <v>0</v>
      </c>
      <c r="AJ802" s="1">
        <v>0</v>
      </c>
      <c r="AK802" s="1">
        <v>0</v>
      </c>
      <c r="AL802" s="1">
        <v>0</v>
      </c>
      <c r="AM802" s="1">
        <v>0</v>
      </c>
      <c r="AN802" s="1">
        <v>0</v>
      </c>
      <c r="AO802" s="1">
        <v>0</v>
      </c>
      <c r="AP802" s="1">
        <v>0</v>
      </c>
      <c r="AQ802" s="1">
        <v>0</v>
      </c>
      <c r="AR802" s="2">
        <v>0</v>
      </c>
      <c r="AS802" s="2">
        <v>0</v>
      </c>
      <c r="AT802" s="2">
        <v>0</v>
      </c>
      <c r="AU802" s="2">
        <v>0</v>
      </c>
      <c r="AV802" s="2">
        <v>0</v>
      </c>
      <c r="AW802" s="2">
        <v>0</v>
      </c>
      <c r="AX802" s="2">
        <v>0</v>
      </c>
      <c r="AY802" s="2">
        <v>0</v>
      </c>
      <c r="AZ802" s="2">
        <v>0</v>
      </c>
      <c r="BA802" s="2">
        <v>0</v>
      </c>
      <c r="BB802" s="2">
        <v>0</v>
      </c>
      <c r="BC802" s="2">
        <v>0</v>
      </c>
      <c r="BD802" s="1">
        <v>983</v>
      </c>
      <c r="BE802" s="1">
        <v>1076</v>
      </c>
      <c r="BF802" s="1">
        <v>1734</v>
      </c>
      <c r="BG802" s="1">
        <v>1935</v>
      </c>
      <c r="BH802" s="1">
        <v>2439</v>
      </c>
      <c r="BI802" s="1">
        <v>2378</v>
      </c>
      <c r="BJ802" s="1">
        <v>2795</v>
      </c>
      <c r="BK802" s="1">
        <v>2259</v>
      </c>
      <c r="BL802" s="1">
        <v>1397</v>
      </c>
      <c r="BM802" s="1">
        <v>1340</v>
      </c>
      <c r="BN802" s="1">
        <v>800</v>
      </c>
      <c r="BO802" s="1">
        <v>1110</v>
      </c>
      <c r="BP802" s="1">
        <v>983</v>
      </c>
      <c r="BQ802" s="1">
        <v>1076</v>
      </c>
      <c r="BR802" s="1">
        <v>1734</v>
      </c>
      <c r="BS802" s="1">
        <v>1935</v>
      </c>
      <c r="BT802" s="1">
        <v>2439</v>
      </c>
      <c r="BU802" s="1">
        <v>2378</v>
      </c>
      <c r="BV802" s="1">
        <v>2795</v>
      </c>
      <c r="BW802" s="1">
        <v>2259</v>
      </c>
      <c r="BX802" s="1">
        <v>1397</v>
      </c>
      <c r="BY802" s="1">
        <v>1340</v>
      </c>
      <c r="BZ802" s="1">
        <v>800</v>
      </c>
      <c r="CA802" s="1">
        <v>1110</v>
      </c>
      <c r="CB802" s="1">
        <v>107.961</v>
      </c>
      <c r="CC802" s="1">
        <v>118.196</v>
      </c>
      <c r="CD802" s="1">
        <v>190.45</v>
      </c>
      <c r="CE802" s="1">
        <v>212.58500000000001</v>
      </c>
      <c r="CF802" s="1">
        <v>267.92399999999998</v>
      </c>
      <c r="CG802" s="1">
        <v>261.24200000000002</v>
      </c>
      <c r="CH802" s="1">
        <v>306.97500000000002</v>
      </c>
      <c r="CI802" s="1">
        <v>248.08600000000001</v>
      </c>
      <c r="CJ802" s="1">
        <v>153.48699999999999</v>
      </c>
      <c r="CK802" s="1">
        <v>147.22300000000001</v>
      </c>
      <c r="CL802" s="1">
        <v>87.915999999999997</v>
      </c>
      <c r="CM802" s="1">
        <v>121.955</v>
      </c>
      <c r="CN802" s="1">
        <v>0</v>
      </c>
      <c r="CO802" s="1">
        <v>0</v>
      </c>
      <c r="CP802" s="1">
        <v>20246</v>
      </c>
      <c r="CQ802" s="1">
        <v>20246</v>
      </c>
      <c r="CR802" s="1">
        <v>2224</v>
      </c>
      <c r="CS802">
        <v>2018</v>
      </c>
      <c r="CT802">
        <v>9103.4172661870507</v>
      </c>
      <c r="CV802">
        <v>0</v>
      </c>
      <c r="CW802">
        <v>0</v>
      </c>
    </row>
    <row r="803" spans="1:101">
      <c r="A803" s="100">
        <v>60116</v>
      </c>
      <c r="B803" t="s">
        <v>108</v>
      </c>
      <c r="C803" t="s">
        <v>109</v>
      </c>
      <c r="D803" t="s">
        <v>1081</v>
      </c>
      <c r="E803" t="s">
        <v>842</v>
      </c>
      <c r="F803">
        <v>60947</v>
      </c>
      <c r="G803" s="103" t="s">
        <v>112</v>
      </c>
      <c r="H803" t="s">
        <v>113</v>
      </c>
      <c r="I803" t="s">
        <v>114</v>
      </c>
      <c r="J803" t="s">
        <v>8</v>
      </c>
      <c r="K803">
        <v>22</v>
      </c>
      <c r="L803">
        <v>2</v>
      </c>
      <c r="M803" t="s">
        <v>115</v>
      </c>
      <c r="N803" t="s">
        <v>456</v>
      </c>
      <c r="O803" t="s">
        <v>457</v>
      </c>
      <c r="P803" t="s">
        <v>457</v>
      </c>
      <c r="Q803" t="s">
        <v>118</v>
      </c>
      <c r="R803" t="s">
        <v>142</v>
      </c>
      <c r="S803" t="s">
        <v>8</v>
      </c>
      <c r="T803" s="1">
        <v>0</v>
      </c>
      <c r="U803" s="1">
        <v>0</v>
      </c>
      <c r="V803" s="1">
        <v>0</v>
      </c>
      <c r="W803" s="1">
        <v>0</v>
      </c>
      <c r="X803" s="1">
        <v>0</v>
      </c>
      <c r="Y803" s="1">
        <v>0</v>
      </c>
      <c r="Z803" s="1">
        <v>0</v>
      </c>
      <c r="AA803" s="1">
        <v>0</v>
      </c>
      <c r="AB803" s="1">
        <v>0</v>
      </c>
      <c r="AC803" s="1">
        <v>0</v>
      </c>
      <c r="AD803" s="1">
        <v>0</v>
      </c>
      <c r="AE803" s="1">
        <v>0</v>
      </c>
      <c r="AF803" s="1">
        <v>0</v>
      </c>
      <c r="AG803" s="1">
        <v>0</v>
      </c>
      <c r="AH803" s="1">
        <v>0</v>
      </c>
      <c r="AI803" s="1">
        <v>0</v>
      </c>
      <c r="AJ803" s="1">
        <v>0</v>
      </c>
      <c r="AK803" s="1">
        <v>0</v>
      </c>
      <c r="AL803" s="1">
        <v>0</v>
      </c>
      <c r="AM803" s="1">
        <v>0</v>
      </c>
      <c r="AN803" s="1">
        <v>0</v>
      </c>
      <c r="AO803" s="1">
        <v>0</v>
      </c>
      <c r="AP803" s="1">
        <v>0</v>
      </c>
      <c r="AQ803" s="1">
        <v>0</v>
      </c>
      <c r="AR803" s="2">
        <v>0</v>
      </c>
      <c r="AS803" s="2">
        <v>0</v>
      </c>
      <c r="AT803" s="2">
        <v>0</v>
      </c>
      <c r="AU803" s="2">
        <v>0</v>
      </c>
      <c r="AV803" s="2">
        <v>0</v>
      </c>
      <c r="AW803" s="2">
        <v>0</v>
      </c>
      <c r="AX803" s="2">
        <v>0</v>
      </c>
      <c r="AY803" s="2">
        <v>0</v>
      </c>
      <c r="AZ803" s="2">
        <v>0</v>
      </c>
      <c r="BA803" s="2">
        <v>0</v>
      </c>
      <c r="BB803" s="2">
        <v>0</v>
      </c>
      <c r="BC803" s="2">
        <v>0</v>
      </c>
      <c r="BD803" s="1">
        <v>480</v>
      </c>
      <c r="BE803" s="1">
        <v>526</v>
      </c>
      <c r="BF803" s="1">
        <v>847</v>
      </c>
      <c r="BG803" s="1">
        <v>946</v>
      </c>
      <c r="BH803" s="1">
        <v>1192</v>
      </c>
      <c r="BI803" s="1">
        <v>1162</v>
      </c>
      <c r="BJ803" s="1">
        <v>1366</v>
      </c>
      <c r="BK803" s="1">
        <v>1104</v>
      </c>
      <c r="BL803" s="1">
        <v>683</v>
      </c>
      <c r="BM803" s="1">
        <v>655</v>
      </c>
      <c r="BN803" s="1">
        <v>391</v>
      </c>
      <c r="BO803" s="1">
        <v>543</v>
      </c>
      <c r="BP803" s="1">
        <v>480</v>
      </c>
      <c r="BQ803" s="1">
        <v>526</v>
      </c>
      <c r="BR803" s="1">
        <v>847</v>
      </c>
      <c r="BS803" s="1">
        <v>946</v>
      </c>
      <c r="BT803" s="1">
        <v>1192</v>
      </c>
      <c r="BU803" s="1">
        <v>1162</v>
      </c>
      <c r="BV803" s="1">
        <v>1366</v>
      </c>
      <c r="BW803" s="1">
        <v>1104</v>
      </c>
      <c r="BX803" s="1">
        <v>683</v>
      </c>
      <c r="BY803" s="1">
        <v>655</v>
      </c>
      <c r="BZ803" s="1">
        <v>391</v>
      </c>
      <c r="CA803" s="1">
        <v>543</v>
      </c>
      <c r="CB803" s="1">
        <v>52.768999999999998</v>
      </c>
      <c r="CC803" s="1">
        <v>57.768999999999998</v>
      </c>
      <c r="CD803" s="1">
        <v>93.084000000000003</v>
      </c>
      <c r="CE803" s="1">
        <v>103.90300000000001</v>
      </c>
      <c r="CF803" s="1">
        <v>130.94999999999999</v>
      </c>
      <c r="CG803" s="1">
        <v>127.684</v>
      </c>
      <c r="CH803" s="1">
        <v>150.03700000000001</v>
      </c>
      <c r="CI803" s="1">
        <v>121.254</v>
      </c>
      <c r="CJ803" s="1">
        <v>75.018000000000001</v>
      </c>
      <c r="CK803" s="1">
        <v>71.956000000000003</v>
      </c>
      <c r="CL803" s="1">
        <v>42.97</v>
      </c>
      <c r="CM803" s="1">
        <v>59.606000000000002</v>
      </c>
      <c r="CN803" s="1">
        <v>0</v>
      </c>
      <c r="CO803" s="1">
        <v>0</v>
      </c>
      <c r="CP803" s="1">
        <v>9895</v>
      </c>
      <c r="CQ803" s="1">
        <v>9895</v>
      </c>
      <c r="CR803" s="1">
        <v>1087</v>
      </c>
      <c r="CS803">
        <v>2018</v>
      </c>
      <c r="CT803">
        <v>9103.0358785648568</v>
      </c>
      <c r="CV803">
        <v>0</v>
      </c>
      <c r="CW803">
        <v>0</v>
      </c>
    </row>
    <row r="804" spans="1:101">
      <c r="A804" s="100">
        <v>60225</v>
      </c>
      <c r="B804" t="s">
        <v>108</v>
      </c>
      <c r="C804" t="s">
        <v>109</v>
      </c>
      <c r="D804" t="s">
        <v>1082</v>
      </c>
      <c r="E804" t="s">
        <v>842</v>
      </c>
      <c r="F804">
        <v>60947</v>
      </c>
      <c r="G804" s="103" t="s">
        <v>121</v>
      </c>
      <c r="H804" t="s">
        <v>113</v>
      </c>
      <c r="I804" t="s">
        <v>114</v>
      </c>
      <c r="J804" t="s">
        <v>8</v>
      </c>
      <c r="K804">
        <v>22</v>
      </c>
      <c r="L804">
        <v>2</v>
      </c>
      <c r="M804" t="s">
        <v>115</v>
      </c>
      <c r="N804" t="s">
        <v>456</v>
      </c>
      <c r="O804" t="s">
        <v>457</v>
      </c>
      <c r="P804" t="s">
        <v>457</v>
      </c>
      <c r="Q804" t="s">
        <v>118</v>
      </c>
      <c r="R804" t="s">
        <v>142</v>
      </c>
      <c r="S804" t="s">
        <v>8</v>
      </c>
      <c r="T804" s="1">
        <v>0</v>
      </c>
      <c r="U804" s="1">
        <v>0</v>
      </c>
      <c r="V804" s="1">
        <v>0</v>
      </c>
      <c r="W804" s="1">
        <v>0</v>
      </c>
      <c r="X804" s="1">
        <v>0</v>
      </c>
      <c r="Y804" s="1">
        <v>0</v>
      </c>
      <c r="Z804" s="1">
        <v>0</v>
      </c>
      <c r="AA804" s="1">
        <v>0</v>
      </c>
      <c r="AB804" s="1">
        <v>0</v>
      </c>
      <c r="AC804" s="1">
        <v>0</v>
      </c>
      <c r="AD804" s="1">
        <v>0</v>
      </c>
      <c r="AE804" s="1">
        <v>0</v>
      </c>
      <c r="AF804" s="1">
        <v>0</v>
      </c>
      <c r="AG804" s="1">
        <v>0</v>
      </c>
      <c r="AH804" s="1">
        <v>0</v>
      </c>
      <c r="AI804" s="1">
        <v>0</v>
      </c>
      <c r="AJ804" s="1">
        <v>0</v>
      </c>
      <c r="AK804" s="1">
        <v>0</v>
      </c>
      <c r="AL804" s="1">
        <v>0</v>
      </c>
      <c r="AM804" s="1">
        <v>0</v>
      </c>
      <c r="AN804" s="1">
        <v>0</v>
      </c>
      <c r="AO804" s="1">
        <v>0</v>
      </c>
      <c r="AP804" s="1">
        <v>0</v>
      </c>
      <c r="AQ804" s="1">
        <v>0</v>
      </c>
      <c r="AR804" s="2">
        <v>0</v>
      </c>
      <c r="AS804" s="2">
        <v>0</v>
      </c>
      <c r="AT804" s="2">
        <v>0</v>
      </c>
      <c r="AU804" s="2">
        <v>0</v>
      </c>
      <c r="AV804" s="2">
        <v>0</v>
      </c>
      <c r="AW804" s="2">
        <v>0</v>
      </c>
      <c r="AX804" s="2">
        <v>0</v>
      </c>
      <c r="AY804" s="2">
        <v>0</v>
      </c>
      <c r="AZ804" s="2">
        <v>0</v>
      </c>
      <c r="BA804" s="2">
        <v>0</v>
      </c>
      <c r="BB804" s="2">
        <v>0</v>
      </c>
      <c r="BC804" s="2">
        <v>0</v>
      </c>
      <c r="BD804" s="1">
        <v>1135</v>
      </c>
      <c r="BE804" s="1">
        <v>1839</v>
      </c>
      <c r="BF804" s="1">
        <v>2960</v>
      </c>
      <c r="BG804" s="1">
        <v>3260</v>
      </c>
      <c r="BH804" s="1">
        <v>3800</v>
      </c>
      <c r="BI804" s="1">
        <v>3845</v>
      </c>
      <c r="BJ804" s="1">
        <v>3536</v>
      </c>
      <c r="BK804" s="1">
        <v>2907</v>
      </c>
      <c r="BL804" s="1">
        <v>2021</v>
      </c>
      <c r="BM804" s="1">
        <v>2175</v>
      </c>
      <c r="BN804" s="1">
        <v>1584</v>
      </c>
      <c r="BO804" s="1">
        <v>1798</v>
      </c>
      <c r="BP804" s="1">
        <v>1135</v>
      </c>
      <c r="BQ804" s="1">
        <v>1839</v>
      </c>
      <c r="BR804" s="1">
        <v>2960</v>
      </c>
      <c r="BS804" s="1">
        <v>3260</v>
      </c>
      <c r="BT804" s="1">
        <v>3800</v>
      </c>
      <c r="BU804" s="1">
        <v>3845</v>
      </c>
      <c r="BV804" s="1">
        <v>3536</v>
      </c>
      <c r="BW804" s="1">
        <v>2907</v>
      </c>
      <c r="BX804" s="1">
        <v>2021</v>
      </c>
      <c r="BY804" s="1">
        <v>2175</v>
      </c>
      <c r="BZ804" s="1">
        <v>1584</v>
      </c>
      <c r="CA804" s="1">
        <v>1798</v>
      </c>
      <c r="CB804" s="1">
        <v>124.65</v>
      </c>
      <c r="CC804" s="1">
        <v>202.03700000000001</v>
      </c>
      <c r="CD804" s="1">
        <v>325.17899999999997</v>
      </c>
      <c r="CE804" s="1">
        <v>358.13</v>
      </c>
      <c r="CF804" s="1">
        <v>417.44200000000001</v>
      </c>
      <c r="CG804" s="1">
        <v>422.33800000000002</v>
      </c>
      <c r="CH804" s="1">
        <v>388.44499999999999</v>
      </c>
      <c r="CI804" s="1">
        <v>319.34199999999998</v>
      </c>
      <c r="CJ804" s="1">
        <v>221.99600000000001</v>
      </c>
      <c r="CK804" s="1">
        <v>238.94200000000001</v>
      </c>
      <c r="CL804" s="1">
        <v>173.98099999999999</v>
      </c>
      <c r="CM804" s="1">
        <v>197.518</v>
      </c>
      <c r="CN804" s="1">
        <v>0</v>
      </c>
      <c r="CO804" s="1">
        <v>0</v>
      </c>
      <c r="CP804" s="1">
        <v>30860</v>
      </c>
      <c r="CQ804" s="1">
        <v>30860</v>
      </c>
      <c r="CR804" s="1">
        <v>3390</v>
      </c>
      <c r="CS804">
        <v>2018</v>
      </c>
      <c r="CT804">
        <v>9103.2448377581113</v>
      </c>
      <c r="CV804">
        <v>0</v>
      </c>
      <c r="CW804">
        <v>0</v>
      </c>
    </row>
    <row r="805" spans="1:101">
      <c r="A805" s="100">
        <v>60228</v>
      </c>
      <c r="B805" t="s">
        <v>108</v>
      </c>
      <c r="C805" t="s">
        <v>109</v>
      </c>
      <c r="D805" t="s">
        <v>1083</v>
      </c>
      <c r="E805" t="s">
        <v>842</v>
      </c>
      <c r="F805">
        <v>60947</v>
      </c>
      <c r="G805" s="103" t="s">
        <v>121</v>
      </c>
      <c r="H805" t="s">
        <v>113</v>
      </c>
      <c r="I805" t="s">
        <v>114</v>
      </c>
      <c r="J805" t="s">
        <v>8</v>
      </c>
      <c r="K805">
        <v>22</v>
      </c>
      <c r="L805">
        <v>2</v>
      </c>
      <c r="M805" t="s">
        <v>115</v>
      </c>
      <c r="N805" t="s">
        <v>456</v>
      </c>
      <c r="O805" t="s">
        <v>457</v>
      </c>
      <c r="P805" t="s">
        <v>457</v>
      </c>
      <c r="Q805" t="s">
        <v>118</v>
      </c>
      <c r="R805" t="s">
        <v>142</v>
      </c>
      <c r="S805" t="s">
        <v>8</v>
      </c>
      <c r="T805" s="1">
        <v>0</v>
      </c>
      <c r="U805" s="1">
        <v>0</v>
      </c>
      <c r="V805" s="1">
        <v>0</v>
      </c>
      <c r="W805" s="1">
        <v>0</v>
      </c>
      <c r="X805" s="1">
        <v>0</v>
      </c>
      <c r="Y805" s="1">
        <v>0</v>
      </c>
      <c r="Z805" s="1">
        <v>0</v>
      </c>
      <c r="AA805" s="1">
        <v>0</v>
      </c>
      <c r="AB805" s="1">
        <v>0</v>
      </c>
      <c r="AC805" s="1">
        <v>0</v>
      </c>
      <c r="AD805" s="1">
        <v>0</v>
      </c>
      <c r="AE805" s="1">
        <v>0</v>
      </c>
      <c r="AF805" s="1">
        <v>0</v>
      </c>
      <c r="AG805" s="1">
        <v>0</v>
      </c>
      <c r="AH805" s="1">
        <v>0</v>
      </c>
      <c r="AI805" s="1">
        <v>0</v>
      </c>
      <c r="AJ805" s="1">
        <v>0</v>
      </c>
      <c r="AK805" s="1">
        <v>0</v>
      </c>
      <c r="AL805" s="1">
        <v>0</v>
      </c>
      <c r="AM805" s="1">
        <v>0</v>
      </c>
      <c r="AN805" s="1">
        <v>0</v>
      </c>
      <c r="AO805" s="1">
        <v>0</v>
      </c>
      <c r="AP805" s="1">
        <v>0</v>
      </c>
      <c r="AQ805" s="1">
        <v>0</v>
      </c>
      <c r="AR805" s="2">
        <v>0</v>
      </c>
      <c r="AS805" s="2">
        <v>0</v>
      </c>
      <c r="AT805" s="2">
        <v>0</v>
      </c>
      <c r="AU805" s="2">
        <v>0</v>
      </c>
      <c r="AV805" s="2">
        <v>0</v>
      </c>
      <c r="AW805" s="2">
        <v>0</v>
      </c>
      <c r="AX805" s="2">
        <v>0</v>
      </c>
      <c r="AY805" s="2">
        <v>0</v>
      </c>
      <c r="AZ805" s="2">
        <v>0</v>
      </c>
      <c r="BA805" s="2">
        <v>0</v>
      </c>
      <c r="BB805" s="2">
        <v>0</v>
      </c>
      <c r="BC805" s="2">
        <v>0</v>
      </c>
      <c r="BD805" s="1">
        <v>434</v>
      </c>
      <c r="BE805" s="1">
        <v>703</v>
      </c>
      <c r="BF805" s="1">
        <v>1131</v>
      </c>
      <c r="BG805" s="1">
        <v>1246</v>
      </c>
      <c r="BH805" s="1">
        <v>1452</v>
      </c>
      <c r="BI805" s="1">
        <v>1469</v>
      </c>
      <c r="BJ805" s="1">
        <v>1351</v>
      </c>
      <c r="BK805" s="1">
        <v>1111</v>
      </c>
      <c r="BL805" s="1">
        <v>772</v>
      </c>
      <c r="BM805" s="1">
        <v>831</v>
      </c>
      <c r="BN805" s="1">
        <v>605</v>
      </c>
      <c r="BO805" s="1">
        <v>687</v>
      </c>
      <c r="BP805" s="1">
        <v>434</v>
      </c>
      <c r="BQ805" s="1">
        <v>703</v>
      </c>
      <c r="BR805" s="1">
        <v>1131</v>
      </c>
      <c r="BS805" s="1">
        <v>1246</v>
      </c>
      <c r="BT805" s="1">
        <v>1452</v>
      </c>
      <c r="BU805" s="1">
        <v>1469</v>
      </c>
      <c r="BV805" s="1">
        <v>1351</v>
      </c>
      <c r="BW805" s="1">
        <v>1111</v>
      </c>
      <c r="BX805" s="1">
        <v>772</v>
      </c>
      <c r="BY805" s="1">
        <v>831</v>
      </c>
      <c r="BZ805" s="1">
        <v>605</v>
      </c>
      <c r="CA805" s="1">
        <v>687</v>
      </c>
      <c r="CB805" s="1">
        <v>47.616999999999997</v>
      </c>
      <c r="CC805" s="1">
        <v>77.179000000000002</v>
      </c>
      <c r="CD805" s="1">
        <v>124.22</v>
      </c>
      <c r="CE805" s="1">
        <v>136.80799999999999</v>
      </c>
      <c r="CF805" s="1">
        <v>159.465</v>
      </c>
      <c r="CG805" s="1">
        <v>161.33600000000001</v>
      </c>
      <c r="CH805" s="1">
        <v>148.38800000000001</v>
      </c>
      <c r="CI805" s="1">
        <v>121.991</v>
      </c>
      <c r="CJ805" s="1">
        <v>84.804000000000002</v>
      </c>
      <c r="CK805" s="1">
        <v>91.277000000000001</v>
      </c>
      <c r="CL805" s="1">
        <v>66.462000000000003</v>
      </c>
      <c r="CM805" s="1">
        <v>75.453000000000003</v>
      </c>
      <c r="CN805" s="1">
        <v>0</v>
      </c>
      <c r="CO805" s="1">
        <v>0</v>
      </c>
      <c r="CP805" s="1">
        <v>11792</v>
      </c>
      <c r="CQ805" s="1">
        <v>11792</v>
      </c>
      <c r="CR805" s="1">
        <v>1295</v>
      </c>
      <c r="CS805">
        <v>2018</v>
      </c>
      <c r="CT805">
        <v>9105.7915057915052</v>
      </c>
      <c r="CV805">
        <v>0</v>
      </c>
      <c r="CW805">
        <v>0</v>
      </c>
    </row>
    <row r="806" spans="1:101">
      <c r="A806" s="100">
        <v>60274</v>
      </c>
      <c r="B806" t="s">
        <v>108</v>
      </c>
      <c r="C806" t="s">
        <v>109</v>
      </c>
      <c r="D806" t="s">
        <v>1084</v>
      </c>
      <c r="E806" t="s">
        <v>727</v>
      </c>
      <c r="F806">
        <v>56769</v>
      </c>
      <c r="G806" s="103" t="s">
        <v>112</v>
      </c>
      <c r="H806" t="s">
        <v>113</v>
      </c>
      <c r="I806" t="s">
        <v>114</v>
      </c>
      <c r="J806" t="s">
        <v>8</v>
      </c>
      <c r="K806">
        <v>22</v>
      </c>
      <c r="L806">
        <v>2</v>
      </c>
      <c r="M806" t="s">
        <v>115</v>
      </c>
      <c r="N806" t="s">
        <v>456</v>
      </c>
      <c r="O806" t="s">
        <v>457</v>
      </c>
      <c r="P806" t="s">
        <v>457</v>
      </c>
      <c r="Q806" t="s">
        <v>118</v>
      </c>
      <c r="R806" t="s">
        <v>142</v>
      </c>
      <c r="S806" t="s">
        <v>8</v>
      </c>
      <c r="T806" s="1">
        <v>0</v>
      </c>
      <c r="U806" s="1">
        <v>0</v>
      </c>
      <c r="V806" s="1">
        <v>0</v>
      </c>
      <c r="W806" s="1">
        <v>0</v>
      </c>
      <c r="X806" s="1">
        <v>0</v>
      </c>
      <c r="Y806" s="1">
        <v>0</v>
      </c>
      <c r="Z806" s="1">
        <v>0</v>
      </c>
      <c r="AA806" s="1">
        <v>0</v>
      </c>
      <c r="AB806" s="1">
        <v>0</v>
      </c>
      <c r="AC806" s="1">
        <v>0</v>
      </c>
      <c r="AD806" s="1">
        <v>0</v>
      </c>
      <c r="AE806" s="1">
        <v>0</v>
      </c>
      <c r="AF806" s="1">
        <v>0</v>
      </c>
      <c r="AG806" s="1">
        <v>0</v>
      </c>
      <c r="AH806" s="1">
        <v>0</v>
      </c>
      <c r="AI806" s="1">
        <v>0</v>
      </c>
      <c r="AJ806" s="1">
        <v>0</v>
      </c>
      <c r="AK806" s="1">
        <v>0</v>
      </c>
      <c r="AL806" s="1">
        <v>0</v>
      </c>
      <c r="AM806" s="1">
        <v>0</v>
      </c>
      <c r="AN806" s="1">
        <v>0</v>
      </c>
      <c r="AO806" s="1">
        <v>0</v>
      </c>
      <c r="AP806" s="1">
        <v>0</v>
      </c>
      <c r="AQ806" s="1">
        <v>0</v>
      </c>
      <c r="AR806" s="2">
        <v>0</v>
      </c>
      <c r="AS806" s="2">
        <v>0</v>
      </c>
      <c r="AT806" s="2">
        <v>0</v>
      </c>
      <c r="AU806" s="2">
        <v>0</v>
      </c>
      <c r="AV806" s="2">
        <v>0</v>
      </c>
      <c r="AW806" s="2">
        <v>0</v>
      </c>
      <c r="AX806" s="2">
        <v>0</v>
      </c>
      <c r="AY806" s="2">
        <v>0</v>
      </c>
      <c r="AZ806" s="2">
        <v>0</v>
      </c>
      <c r="BA806" s="2">
        <v>0</v>
      </c>
      <c r="BB806" s="2">
        <v>0</v>
      </c>
      <c r="BC806" s="2">
        <v>0</v>
      </c>
      <c r="BD806" s="1">
        <v>1336</v>
      </c>
      <c r="BE806" s="1">
        <v>1463</v>
      </c>
      <c r="BF806" s="1">
        <v>2358</v>
      </c>
      <c r="BG806" s="1">
        <v>2632</v>
      </c>
      <c r="BH806" s="1">
        <v>3317</v>
      </c>
      <c r="BI806" s="1">
        <v>3234</v>
      </c>
      <c r="BJ806" s="1">
        <v>3800</v>
      </c>
      <c r="BK806" s="1">
        <v>3071</v>
      </c>
      <c r="BL806" s="1">
        <v>1900</v>
      </c>
      <c r="BM806" s="1">
        <v>1822</v>
      </c>
      <c r="BN806" s="1">
        <v>1088</v>
      </c>
      <c r="BO806" s="1">
        <v>1510</v>
      </c>
      <c r="BP806" s="1">
        <v>1336</v>
      </c>
      <c r="BQ806" s="1">
        <v>1463</v>
      </c>
      <c r="BR806" s="1">
        <v>2358</v>
      </c>
      <c r="BS806" s="1">
        <v>2632</v>
      </c>
      <c r="BT806" s="1">
        <v>3317</v>
      </c>
      <c r="BU806" s="1">
        <v>3234</v>
      </c>
      <c r="BV806" s="1">
        <v>3800</v>
      </c>
      <c r="BW806" s="1">
        <v>3071</v>
      </c>
      <c r="BX806" s="1">
        <v>1900</v>
      </c>
      <c r="BY806" s="1">
        <v>1822</v>
      </c>
      <c r="BZ806" s="1">
        <v>1088</v>
      </c>
      <c r="CA806" s="1">
        <v>1510</v>
      </c>
      <c r="CB806" s="1">
        <v>146.798</v>
      </c>
      <c r="CC806" s="1">
        <v>160.71199999999999</v>
      </c>
      <c r="CD806" s="1">
        <v>258.95699999999999</v>
      </c>
      <c r="CE806" s="1">
        <v>289.05500000000001</v>
      </c>
      <c r="CF806" s="1">
        <v>364.3</v>
      </c>
      <c r="CG806" s="1">
        <v>355.214</v>
      </c>
      <c r="CH806" s="1">
        <v>417.39699999999999</v>
      </c>
      <c r="CI806" s="1">
        <v>337.32499999999999</v>
      </c>
      <c r="CJ806" s="1">
        <v>208.69900000000001</v>
      </c>
      <c r="CK806" s="1">
        <v>200.18</v>
      </c>
      <c r="CL806" s="1">
        <v>119.54</v>
      </c>
      <c r="CM806" s="1">
        <v>165.82300000000001</v>
      </c>
      <c r="CN806" s="1">
        <v>0</v>
      </c>
      <c r="CO806" s="1">
        <v>0</v>
      </c>
      <c r="CP806" s="1">
        <v>27531</v>
      </c>
      <c r="CQ806" s="1">
        <v>27531</v>
      </c>
      <c r="CR806" s="1">
        <v>3024</v>
      </c>
      <c r="CS806">
        <v>2018</v>
      </c>
      <c r="CT806">
        <v>9104.1666666666661</v>
      </c>
      <c r="CV806">
        <v>0</v>
      </c>
      <c r="CW806">
        <v>0</v>
      </c>
    </row>
    <row r="807" spans="1:101">
      <c r="A807" s="100">
        <v>60278</v>
      </c>
      <c r="B807" t="s">
        <v>108</v>
      </c>
      <c r="C807" t="s">
        <v>109</v>
      </c>
      <c r="D807" t="s">
        <v>1087</v>
      </c>
      <c r="E807" t="s">
        <v>1047</v>
      </c>
      <c r="F807">
        <v>58661</v>
      </c>
      <c r="G807" s="103" t="s">
        <v>112</v>
      </c>
      <c r="H807" t="s">
        <v>113</v>
      </c>
      <c r="I807" t="s">
        <v>114</v>
      </c>
      <c r="J807" t="s">
        <v>8</v>
      </c>
      <c r="K807">
        <v>22</v>
      </c>
      <c r="L807">
        <v>2</v>
      </c>
      <c r="M807" t="s">
        <v>115</v>
      </c>
      <c r="N807" t="s">
        <v>456</v>
      </c>
      <c r="O807" t="s">
        <v>457</v>
      </c>
      <c r="P807" t="s">
        <v>457</v>
      </c>
      <c r="Q807" t="s">
        <v>118</v>
      </c>
      <c r="R807" t="s">
        <v>119</v>
      </c>
      <c r="S807" t="s">
        <v>8</v>
      </c>
      <c r="T807" s="1">
        <v>0</v>
      </c>
      <c r="U807" s="1">
        <v>0</v>
      </c>
      <c r="V807" s="1">
        <v>0</v>
      </c>
      <c r="W807" s="1">
        <v>0</v>
      </c>
      <c r="X807" s="1">
        <v>0</v>
      </c>
      <c r="Y807" s="1">
        <v>0</v>
      </c>
      <c r="Z807" s="1">
        <v>0</v>
      </c>
      <c r="AA807" s="1">
        <v>0</v>
      </c>
      <c r="AB807" s="1">
        <v>0</v>
      </c>
      <c r="AC807" s="1">
        <v>0</v>
      </c>
      <c r="AD807" s="1">
        <v>0</v>
      </c>
      <c r="AE807" s="1">
        <v>0</v>
      </c>
      <c r="AF807" s="1">
        <v>0</v>
      </c>
      <c r="AG807" s="1">
        <v>0</v>
      </c>
      <c r="AH807" s="1">
        <v>0</v>
      </c>
      <c r="AI807" s="1">
        <v>0</v>
      </c>
      <c r="AJ807" s="1">
        <v>0</v>
      </c>
      <c r="AK807" s="1">
        <v>0</v>
      </c>
      <c r="AL807" s="1">
        <v>0</v>
      </c>
      <c r="AM807" s="1">
        <v>0</v>
      </c>
      <c r="AN807" s="1">
        <v>0</v>
      </c>
      <c r="AO807" s="1">
        <v>0</v>
      </c>
      <c r="AP807" s="1">
        <v>0</v>
      </c>
      <c r="AQ807" s="1">
        <v>0</v>
      </c>
      <c r="AR807" s="2">
        <v>0</v>
      </c>
      <c r="AS807" s="2">
        <v>0</v>
      </c>
      <c r="AT807" s="2">
        <v>0</v>
      </c>
      <c r="AU807" s="2">
        <v>0</v>
      </c>
      <c r="AV807" s="2">
        <v>0</v>
      </c>
      <c r="AW807" s="2">
        <v>0</v>
      </c>
      <c r="AX807" s="2">
        <v>0</v>
      </c>
      <c r="AY807" s="2">
        <v>0</v>
      </c>
      <c r="AZ807" s="2">
        <v>0</v>
      </c>
      <c r="BA807" s="2">
        <v>0</v>
      </c>
      <c r="BB807" s="2">
        <v>0</v>
      </c>
      <c r="BC807" s="2">
        <v>0</v>
      </c>
      <c r="BD807" s="1">
        <v>1375</v>
      </c>
      <c r="BE807" s="1">
        <v>1484</v>
      </c>
      <c r="BF807" s="1">
        <v>2358</v>
      </c>
      <c r="BG807" s="1">
        <v>2549</v>
      </c>
      <c r="BH807" s="1">
        <v>3077</v>
      </c>
      <c r="BI807" s="1">
        <v>2986</v>
      </c>
      <c r="BJ807" s="1">
        <v>3532</v>
      </c>
      <c r="BK807" s="1">
        <v>3019</v>
      </c>
      <c r="BL807" s="1">
        <v>1702</v>
      </c>
      <c r="BM807" s="1">
        <v>1930</v>
      </c>
      <c r="BN807" s="1">
        <v>1202</v>
      </c>
      <c r="BO807" s="1">
        <v>1712</v>
      </c>
      <c r="BP807" s="1">
        <v>1375</v>
      </c>
      <c r="BQ807" s="1">
        <v>1484</v>
      </c>
      <c r="BR807" s="1">
        <v>2358</v>
      </c>
      <c r="BS807" s="1">
        <v>2549</v>
      </c>
      <c r="BT807" s="1">
        <v>3077</v>
      </c>
      <c r="BU807" s="1">
        <v>2986</v>
      </c>
      <c r="BV807" s="1">
        <v>3532</v>
      </c>
      <c r="BW807" s="1">
        <v>3019</v>
      </c>
      <c r="BX807" s="1">
        <v>1702</v>
      </c>
      <c r="BY807" s="1">
        <v>1930</v>
      </c>
      <c r="BZ807" s="1">
        <v>1202</v>
      </c>
      <c r="CA807" s="1">
        <v>1712</v>
      </c>
      <c r="CB807" s="1">
        <v>151</v>
      </c>
      <c r="CC807" s="1">
        <v>163</v>
      </c>
      <c r="CD807" s="1">
        <v>259</v>
      </c>
      <c r="CE807" s="1">
        <v>280</v>
      </c>
      <c r="CF807" s="1">
        <v>338</v>
      </c>
      <c r="CG807" s="1">
        <v>328</v>
      </c>
      <c r="CH807" s="1">
        <v>388</v>
      </c>
      <c r="CI807" s="1">
        <v>331.65</v>
      </c>
      <c r="CJ807" s="1">
        <v>187</v>
      </c>
      <c r="CK807" s="1">
        <v>212</v>
      </c>
      <c r="CL807" s="1">
        <v>132</v>
      </c>
      <c r="CM807" s="1">
        <v>188</v>
      </c>
      <c r="CN807" s="1">
        <v>0</v>
      </c>
      <c r="CO807" s="1">
        <v>0</v>
      </c>
      <c r="CP807" s="1">
        <v>26926</v>
      </c>
      <c r="CQ807" s="1">
        <v>26926</v>
      </c>
      <c r="CR807" s="1">
        <v>2957.65</v>
      </c>
      <c r="CS807">
        <v>2018</v>
      </c>
      <c r="CT807">
        <v>9103.849339847513</v>
      </c>
      <c r="CV807">
        <v>0</v>
      </c>
      <c r="CW807">
        <v>0</v>
      </c>
    </row>
    <row r="808" spans="1:101">
      <c r="A808" s="100">
        <v>60344</v>
      </c>
      <c r="B808" t="s">
        <v>108</v>
      </c>
      <c r="C808" t="s">
        <v>109</v>
      </c>
      <c r="D808" t="s">
        <v>1088</v>
      </c>
      <c r="E808" t="s">
        <v>1089</v>
      </c>
      <c r="F808">
        <v>58135</v>
      </c>
      <c r="G808" s="103" t="s">
        <v>273</v>
      </c>
      <c r="H808" t="s">
        <v>113</v>
      </c>
      <c r="I808" t="s">
        <v>114</v>
      </c>
      <c r="J808" t="s">
        <v>8</v>
      </c>
      <c r="K808">
        <v>22</v>
      </c>
      <c r="L808">
        <v>2</v>
      </c>
      <c r="M808" t="s">
        <v>115</v>
      </c>
      <c r="N808" t="s">
        <v>456</v>
      </c>
      <c r="O808" t="s">
        <v>457</v>
      </c>
      <c r="P808" t="s">
        <v>457</v>
      </c>
      <c r="Q808" t="s">
        <v>118</v>
      </c>
      <c r="R808" t="s">
        <v>142</v>
      </c>
      <c r="S808" t="s">
        <v>8</v>
      </c>
      <c r="T808" s="1">
        <v>0</v>
      </c>
      <c r="U808" s="1">
        <v>0</v>
      </c>
      <c r="V808" s="1">
        <v>0</v>
      </c>
      <c r="W808" s="1">
        <v>0</v>
      </c>
      <c r="X808" s="1">
        <v>0</v>
      </c>
      <c r="Y808" s="1">
        <v>0</v>
      </c>
      <c r="Z808" s="1">
        <v>0</v>
      </c>
      <c r="AA808" s="1">
        <v>0</v>
      </c>
      <c r="AB808" s="1">
        <v>0</v>
      </c>
      <c r="AC808" s="1">
        <v>0</v>
      </c>
      <c r="AD808" s="1">
        <v>0</v>
      </c>
      <c r="AE808" s="1">
        <v>0</v>
      </c>
      <c r="AF808" s="1">
        <v>0</v>
      </c>
      <c r="AG808" s="1">
        <v>0</v>
      </c>
      <c r="AH808" s="1">
        <v>0</v>
      </c>
      <c r="AI808" s="1">
        <v>0</v>
      </c>
      <c r="AJ808" s="1">
        <v>0</v>
      </c>
      <c r="AK808" s="1">
        <v>0</v>
      </c>
      <c r="AL808" s="1">
        <v>0</v>
      </c>
      <c r="AM808" s="1">
        <v>0</v>
      </c>
      <c r="AN808" s="1">
        <v>0</v>
      </c>
      <c r="AO808" s="1">
        <v>0</v>
      </c>
      <c r="AP808" s="1">
        <v>0</v>
      </c>
      <c r="AQ808" s="1">
        <v>0</v>
      </c>
      <c r="AR808" s="2">
        <v>0</v>
      </c>
      <c r="AS808" s="2">
        <v>0</v>
      </c>
      <c r="AT808" s="2">
        <v>0</v>
      </c>
      <c r="AU808" s="2">
        <v>0</v>
      </c>
      <c r="AV808" s="2">
        <v>0</v>
      </c>
      <c r="AW808" s="2">
        <v>0</v>
      </c>
      <c r="AX808" s="2">
        <v>0</v>
      </c>
      <c r="AY808" s="2">
        <v>0</v>
      </c>
      <c r="AZ808" s="2">
        <v>0</v>
      </c>
      <c r="BA808" s="2">
        <v>0</v>
      </c>
      <c r="BB808" s="2">
        <v>0</v>
      </c>
      <c r="BC808" s="2">
        <v>0</v>
      </c>
      <c r="BD808" s="1">
        <v>1015</v>
      </c>
      <c r="BE808" s="1">
        <v>1645</v>
      </c>
      <c r="BF808" s="1">
        <v>2648</v>
      </c>
      <c r="BG808" s="1">
        <v>2916</v>
      </c>
      <c r="BH808" s="1">
        <v>3399</v>
      </c>
      <c r="BI808" s="1">
        <v>3439</v>
      </c>
      <c r="BJ808" s="1">
        <v>3163</v>
      </c>
      <c r="BK808" s="1">
        <v>2600</v>
      </c>
      <c r="BL808" s="1">
        <v>1808</v>
      </c>
      <c r="BM808" s="1">
        <v>1946</v>
      </c>
      <c r="BN808" s="1">
        <v>1417</v>
      </c>
      <c r="BO808" s="1">
        <v>1608</v>
      </c>
      <c r="BP808" s="1">
        <v>1015</v>
      </c>
      <c r="BQ808" s="1">
        <v>1645</v>
      </c>
      <c r="BR808" s="1">
        <v>2648</v>
      </c>
      <c r="BS808" s="1">
        <v>2916</v>
      </c>
      <c r="BT808" s="1">
        <v>3399</v>
      </c>
      <c r="BU808" s="1">
        <v>3439</v>
      </c>
      <c r="BV808" s="1">
        <v>3163</v>
      </c>
      <c r="BW808" s="1">
        <v>2600</v>
      </c>
      <c r="BX808" s="1">
        <v>1808</v>
      </c>
      <c r="BY808" s="1">
        <v>1946</v>
      </c>
      <c r="BZ808" s="1">
        <v>1417</v>
      </c>
      <c r="CA808" s="1">
        <v>1608</v>
      </c>
      <c r="CB808" s="1">
        <v>111.485</v>
      </c>
      <c r="CC808" s="1">
        <v>180.70099999999999</v>
      </c>
      <c r="CD808" s="1">
        <v>290.839</v>
      </c>
      <c r="CE808" s="1">
        <v>320.31</v>
      </c>
      <c r="CF808" s="1">
        <v>373.358</v>
      </c>
      <c r="CG808" s="1">
        <v>377.73700000000002</v>
      </c>
      <c r="CH808" s="1">
        <v>347.42399999999998</v>
      </c>
      <c r="CI808" s="1">
        <v>285.61799999999999</v>
      </c>
      <c r="CJ808" s="1">
        <v>198.55199999999999</v>
      </c>
      <c r="CK808" s="1">
        <v>213.709</v>
      </c>
      <c r="CL808" s="1">
        <v>155.608</v>
      </c>
      <c r="CM808" s="1">
        <v>176.65899999999999</v>
      </c>
      <c r="CN808" s="1">
        <v>0</v>
      </c>
      <c r="CO808" s="1">
        <v>0</v>
      </c>
      <c r="CP808" s="1">
        <v>27604</v>
      </c>
      <c r="CQ808" s="1">
        <v>27604</v>
      </c>
      <c r="CR808" s="1">
        <v>3032</v>
      </c>
      <c r="CS808">
        <v>2018</v>
      </c>
      <c r="CT808">
        <v>9104.221635883905</v>
      </c>
      <c r="CV808">
        <v>0</v>
      </c>
      <c r="CW808">
        <v>0</v>
      </c>
    </row>
    <row r="809" spans="1:101">
      <c r="A809" s="100">
        <v>60391</v>
      </c>
      <c r="B809" t="s">
        <v>108</v>
      </c>
      <c r="C809" t="s">
        <v>109</v>
      </c>
      <c r="D809" t="s">
        <v>1090</v>
      </c>
      <c r="E809" t="s">
        <v>1091</v>
      </c>
      <c r="F809">
        <v>60189</v>
      </c>
      <c r="G809" s="103" t="s">
        <v>112</v>
      </c>
      <c r="H809" t="s">
        <v>113</v>
      </c>
      <c r="I809" t="s">
        <v>1092</v>
      </c>
      <c r="J809" t="s">
        <v>8</v>
      </c>
      <c r="K809">
        <v>22</v>
      </c>
      <c r="L809">
        <v>2</v>
      </c>
      <c r="M809" t="s">
        <v>115</v>
      </c>
      <c r="N809" t="s">
        <v>456</v>
      </c>
      <c r="O809" t="s">
        <v>457</v>
      </c>
      <c r="P809" t="s">
        <v>457</v>
      </c>
      <c r="Q809" t="s">
        <v>118</v>
      </c>
      <c r="R809" t="s">
        <v>142</v>
      </c>
      <c r="S809" t="s">
        <v>8</v>
      </c>
      <c r="T809" s="1">
        <v>0</v>
      </c>
      <c r="U809" s="1">
        <v>0</v>
      </c>
      <c r="V809" s="1">
        <v>0</v>
      </c>
      <c r="W809" s="1">
        <v>0</v>
      </c>
      <c r="X809" s="1">
        <v>0</v>
      </c>
      <c r="Y809" s="1">
        <v>0</v>
      </c>
      <c r="Z809" s="1">
        <v>0</v>
      </c>
      <c r="AA809" s="1">
        <v>0</v>
      </c>
      <c r="AB809" s="1">
        <v>0</v>
      </c>
      <c r="AC809" s="1">
        <v>0</v>
      </c>
      <c r="AD809" s="1">
        <v>0</v>
      </c>
      <c r="AE809" s="1">
        <v>0</v>
      </c>
      <c r="AF809" s="1">
        <v>0</v>
      </c>
      <c r="AG809" s="1">
        <v>0</v>
      </c>
      <c r="AH809" s="1">
        <v>0</v>
      </c>
      <c r="AI809" s="1">
        <v>0</v>
      </c>
      <c r="AJ809" s="1">
        <v>0</v>
      </c>
      <c r="AK809" s="1">
        <v>0</v>
      </c>
      <c r="AL809" s="1">
        <v>0</v>
      </c>
      <c r="AM809" s="1">
        <v>0</v>
      </c>
      <c r="AN809" s="1">
        <v>0</v>
      </c>
      <c r="AO809" s="1">
        <v>0</v>
      </c>
      <c r="AP809" s="1">
        <v>0</v>
      </c>
      <c r="AQ809" s="1">
        <v>0</v>
      </c>
      <c r="AR809" s="2">
        <v>0</v>
      </c>
      <c r="AS809" s="2">
        <v>0</v>
      </c>
      <c r="AT809" s="2">
        <v>0</v>
      </c>
      <c r="AU809" s="2">
        <v>0</v>
      </c>
      <c r="AV809" s="2">
        <v>0</v>
      </c>
      <c r="AW809" s="2">
        <v>0</v>
      </c>
      <c r="AX809" s="2">
        <v>0</v>
      </c>
      <c r="AY809" s="2">
        <v>0</v>
      </c>
      <c r="AZ809" s="2">
        <v>0</v>
      </c>
      <c r="BA809" s="2">
        <v>0</v>
      </c>
      <c r="BB809" s="2">
        <v>0</v>
      </c>
      <c r="BC809" s="2">
        <v>0</v>
      </c>
      <c r="BD809" s="1">
        <v>9746</v>
      </c>
      <c r="BE809" s="1">
        <v>10670</v>
      </c>
      <c r="BF809" s="1">
        <v>17192</v>
      </c>
      <c r="BG809" s="1">
        <v>19190</v>
      </c>
      <c r="BH809" s="1">
        <v>24186</v>
      </c>
      <c r="BI809" s="1">
        <v>23582</v>
      </c>
      <c r="BJ809" s="1">
        <v>27711</v>
      </c>
      <c r="BK809" s="1">
        <v>22395</v>
      </c>
      <c r="BL809" s="1">
        <v>13855</v>
      </c>
      <c r="BM809" s="1">
        <v>13290</v>
      </c>
      <c r="BN809" s="1">
        <v>7936</v>
      </c>
      <c r="BO809" s="1">
        <v>11009</v>
      </c>
      <c r="BP809" s="1">
        <v>9746</v>
      </c>
      <c r="BQ809" s="1">
        <v>10670</v>
      </c>
      <c r="BR809" s="1">
        <v>17192</v>
      </c>
      <c r="BS809" s="1">
        <v>19190</v>
      </c>
      <c r="BT809" s="1">
        <v>24186</v>
      </c>
      <c r="BU809" s="1">
        <v>23582</v>
      </c>
      <c r="BV809" s="1">
        <v>27711</v>
      </c>
      <c r="BW809" s="1">
        <v>22395</v>
      </c>
      <c r="BX809" s="1">
        <v>13855</v>
      </c>
      <c r="BY809" s="1">
        <v>13290</v>
      </c>
      <c r="BZ809" s="1">
        <v>7936</v>
      </c>
      <c r="CA809" s="1">
        <v>11009</v>
      </c>
      <c r="CB809" s="1">
        <v>1070.5060000000001</v>
      </c>
      <c r="CC809" s="1">
        <v>1171.9649999999999</v>
      </c>
      <c r="CD809" s="1">
        <v>1888.3969999999999</v>
      </c>
      <c r="CE809" s="1">
        <v>2107.8809999999999</v>
      </c>
      <c r="CF809" s="1">
        <v>2656.5929999999998</v>
      </c>
      <c r="CG809" s="1">
        <v>2590.3339999999998</v>
      </c>
      <c r="CH809" s="1">
        <v>3043.797</v>
      </c>
      <c r="CI809" s="1">
        <v>2459.8850000000002</v>
      </c>
      <c r="CJ809" s="1">
        <v>1521.8989999999999</v>
      </c>
      <c r="CK809" s="1">
        <v>1459.78</v>
      </c>
      <c r="CL809" s="1">
        <v>871.72699999999998</v>
      </c>
      <c r="CM809" s="1">
        <v>1209.2360000000001</v>
      </c>
      <c r="CN809" s="1">
        <v>0</v>
      </c>
      <c r="CO809" s="1">
        <v>0</v>
      </c>
      <c r="CP809" s="1">
        <v>200762</v>
      </c>
      <c r="CQ809" s="1">
        <v>200762</v>
      </c>
      <c r="CR809" s="1">
        <v>22052</v>
      </c>
      <c r="CS809">
        <v>2018</v>
      </c>
      <c r="CT809">
        <v>9104.0268456375834</v>
      </c>
      <c r="CV809">
        <v>0</v>
      </c>
      <c r="CW809">
        <v>0</v>
      </c>
    </row>
    <row r="810" spans="1:101">
      <c r="A810" s="100">
        <v>60392</v>
      </c>
      <c r="B810" t="s">
        <v>122</v>
      </c>
      <c r="C810" t="s">
        <v>109</v>
      </c>
      <c r="D810" t="s">
        <v>1093</v>
      </c>
      <c r="E810" t="s">
        <v>1094</v>
      </c>
      <c r="F810">
        <v>62093</v>
      </c>
      <c r="G810" s="103" t="s">
        <v>121</v>
      </c>
      <c r="H810" t="s">
        <v>113</v>
      </c>
      <c r="I810" t="s">
        <v>114</v>
      </c>
      <c r="J810" t="s">
        <v>8</v>
      </c>
      <c r="K810">
        <v>22</v>
      </c>
      <c r="L810">
        <v>3</v>
      </c>
      <c r="M810" t="s">
        <v>125</v>
      </c>
      <c r="N810" t="s">
        <v>619</v>
      </c>
      <c r="O810" t="s">
        <v>117</v>
      </c>
      <c r="P810" t="s">
        <v>117</v>
      </c>
      <c r="Q810" t="s">
        <v>118</v>
      </c>
      <c r="R810" t="s">
        <v>142</v>
      </c>
      <c r="S810" t="s">
        <v>120</v>
      </c>
      <c r="T810" s="1">
        <v>25655</v>
      </c>
      <c r="U810" s="1">
        <v>25156</v>
      </c>
      <c r="V810" s="1">
        <v>29760</v>
      </c>
      <c r="W810" s="1">
        <v>25158</v>
      </c>
      <c r="X810" s="1">
        <v>23595</v>
      </c>
      <c r="Y810" s="1">
        <v>32056</v>
      </c>
      <c r="Z810" s="1">
        <v>38601</v>
      </c>
      <c r="AA810" s="1">
        <v>40358</v>
      </c>
      <c r="AB810" s="1">
        <v>33465</v>
      </c>
      <c r="AC810" s="1">
        <v>33401</v>
      </c>
      <c r="AD810" s="1">
        <v>35350</v>
      </c>
      <c r="AE810" s="1">
        <v>36899</v>
      </c>
      <c r="AF810" s="1">
        <v>25655</v>
      </c>
      <c r="AG810" s="1">
        <v>25156</v>
      </c>
      <c r="AH810" s="1">
        <v>29760</v>
      </c>
      <c r="AI810" s="1">
        <v>25158</v>
      </c>
      <c r="AJ810" s="1">
        <v>23595</v>
      </c>
      <c r="AK810" s="1">
        <v>32056</v>
      </c>
      <c r="AL810" s="1">
        <v>38601</v>
      </c>
      <c r="AM810" s="1">
        <v>40358</v>
      </c>
      <c r="AN810" s="1">
        <v>33465</v>
      </c>
      <c r="AO810" s="1">
        <v>33401</v>
      </c>
      <c r="AP810" s="1">
        <v>35350</v>
      </c>
      <c r="AQ810" s="1">
        <v>36899</v>
      </c>
      <c r="AR810" s="2">
        <v>1.0269999999999999</v>
      </c>
      <c r="AS810" s="2">
        <v>1.0269999999999999</v>
      </c>
      <c r="AT810" s="2">
        <v>1.0269999999999999</v>
      </c>
      <c r="AU810" s="2">
        <v>1.0269999999999999</v>
      </c>
      <c r="AV810" s="2">
        <v>1.0269999999999999</v>
      </c>
      <c r="AW810" s="2">
        <v>1.0269999999999999</v>
      </c>
      <c r="AX810" s="2">
        <v>1.0269999999999999</v>
      </c>
      <c r="AY810" s="2">
        <v>1.0269999999999999</v>
      </c>
      <c r="AZ810" s="2">
        <v>1.0269999999999999</v>
      </c>
      <c r="BA810" s="2">
        <v>1.0269999999999999</v>
      </c>
      <c r="BB810" s="2">
        <v>1.0269999999999999</v>
      </c>
      <c r="BC810" s="2">
        <v>1.0269999999999999</v>
      </c>
      <c r="BD810" s="1">
        <v>26348</v>
      </c>
      <c r="BE810" s="1">
        <v>25835</v>
      </c>
      <c r="BF810" s="1">
        <v>30564</v>
      </c>
      <c r="BG810" s="1">
        <v>25837</v>
      </c>
      <c r="BH810" s="1">
        <v>24232</v>
      </c>
      <c r="BI810" s="1">
        <v>32922</v>
      </c>
      <c r="BJ810" s="1">
        <v>39643</v>
      </c>
      <c r="BK810" s="1">
        <v>41448</v>
      </c>
      <c r="BL810" s="1">
        <v>34369</v>
      </c>
      <c r="BM810" s="1">
        <v>34303</v>
      </c>
      <c r="BN810" s="1">
        <v>36304</v>
      </c>
      <c r="BO810" s="1">
        <v>37895</v>
      </c>
      <c r="BP810" s="1">
        <v>26348</v>
      </c>
      <c r="BQ810" s="1">
        <v>25835</v>
      </c>
      <c r="BR810" s="1">
        <v>30564</v>
      </c>
      <c r="BS810" s="1">
        <v>25837</v>
      </c>
      <c r="BT810" s="1">
        <v>24232</v>
      </c>
      <c r="BU810" s="1">
        <v>32922</v>
      </c>
      <c r="BV810" s="1">
        <v>39643</v>
      </c>
      <c r="BW810" s="1">
        <v>41448</v>
      </c>
      <c r="BX810" s="1">
        <v>34369</v>
      </c>
      <c r="BY810" s="1">
        <v>34303</v>
      </c>
      <c r="BZ810" s="1">
        <v>36304</v>
      </c>
      <c r="CA810" s="1">
        <v>37895</v>
      </c>
      <c r="CB810" s="1">
        <v>2973.0340000000001</v>
      </c>
      <c r="CC810" s="1">
        <v>2915.357</v>
      </c>
      <c r="CD810" s="1">
        <v>3448.9470000000001</v>
      </c>
      <c r="CE810" s="1">
        <v>2915.5790000000002</v>
      </c>
      <c r="CF810" s="1">
        <v>2734.4780000000001</v>
      </c>
      <c r="CG810" s="1">
        <v>3714.9389999999999</v>
      </c>
      <c r="CH810" s="1">
        <v>4473.4539999999997</v>
      </c>
      <c r="CI810" s="1">
        <v>4677.1419999999998</v>
      </c>
      <c r="CJ810" s="1">
        <v>3878.2739999999999</v>
      </c>
      <c r="CK810" s="1">
        <v>3870.8</v>
      </c>
      <c r="CL810" s="1">
        <v>4096.7460000000001</v>
      </c>
      <c r="CM810" s="1">
        <v>4276.25</v>
      </c>
      <c r="CN810" s="1">
        <v>379454</v>
      </c>
      <c r="CO810" s="1">
        <v>379454</v>
      </c>
      <c r="CP810" s="1">
        <v>389700</v>
      </c>
      <c r="CQ810" s="1">
        <v>389700</v>
      </c>
      <c r="CR810" s="1">
        <v>43975</v>
      </c>
      <c r="CS810">
        <v>2018</v>
      </c>
      <c r="CT810">
        <v>8861.853325753269</v>
      </c>
      <c r="CV810">
        <v>475.6390309534886</v>
      </c>
      <c r="CW810">
        <v>42.150433283132351</v>
      </c>
    </row>
    <row r="811" spans="1:101">
      <c r="A811" s="100">
        <v>60404</v>
      </c>
      <c r="B811" t="s">
        <v>108</v>
      </c>
      <c r="C811" t="s">
        <v>109</v>
      </c>
      <c r="D811" t="s">
        <v>1095</v>
      </c>
      <c r="E811" t="s">
        <v>1096</v>
      </c>
      <c r="F811">
        <v>60207</v>
      </c>
      <c r="G811" s="103" t="s">
        <v>174</v>
      </c>
      <c r="H811" t="s">
        <v>113</v>
      </c>
      <c r="I811" t="s">
        <v>114</v>
      </c>
      <c r="J811" t="s">
        <v>8</v>
      </c>
      <c r="K811">
        <v>22</v>
      </c>
      <c r="L811">
        <v>2</v>
      </c>
      <c r="M811" t="s">
        <v>115</v>
      </c>
      <c r="N811" t="s">
        <v>439</v>
      </c>
      <c r="O811" t="s">
        <v>440</v>
      </c>
      <c r="P811" t="s">
        <v>440</v>
      </c>
      <c r="Q811" t="s">
        <v>118</v>
      </c>
      <c r="R811" t="s">
        <v>142</v>
      </c>
      <c r="S811" t="s">
        <v>8</v>
      </c>
      <c r="T811" s="1">
        <v>0</v>
      </c>
      <c r="U811" s="1">
        <v>0</v>
      </c>
      <c r="V811" s="1">
        <v>0</v>
      </c>
      <c r="W811" s="1">
        <v>0</v>
      </c>
      <c r="X811" s="1">
        <v>0</v>
      </c>
      <c r="Y811" s="1">
        <v>0</v>
      </c>
      <c r="Z811" s="1">
        <v>0</v>
      </c>
      <c r="AA811" s="1">
        <v>0</v>
      </c>
      <c r="AB811" s="1">
        <v>0</v>
      </c>
      <c r="AC811" s="1">
        <v>0</v>
      </c>
      <c r="AD811" s="1">
        <v>0</v>
      </c>
      <c r="AE811" s="1">
        <v>0</v>
      </c>
      <c r="AF811" s="1">
        <v>0</v>
      </c>
      <c r="AG811" s="1">
        <v>0</v>
      </c>
      <c r="AH811" s="1">
        <v>0</v>
      </c>
      <c r="AI811" s="1">
        <v>0</v>
      </c>
      <c r="AJ811" s="1">
        <v>0</v>
      </c>
      <c r="AK811" s="1">
        <v>0</v>
      </c>
      <c r="AL811" s="1">
        <v>0</v>
      </c>
      <c r="AM811" s="1">
        <v>0</v>
      </c>
      <c r="AN811" s="1">
        <v>0</v>
      </c>
      <c r="AO811" s="1">
        <v>0</v>
      </c>
      <c r="AP811" s="1">
        <v>0</v>
      </c>
      <c r="AQ811" s="1">
        <v>0</v>
      </c>
      <c r="AR811" s="2">
        <v>0</v>
      </c>
      <c r="AS811" s="2">
        <v>0</v>
      </c>
      <c r="AT811" s="2">
        <v>0</v>
      </c>
      <c r="AU811" s="2">
        <v>0</v>
      </c>
      <c r="AV811" s="2">
        <v>0</v>
      </c>
      <c r="AW811" s="2">
        <v>0</v>
      </c>
      <c r="AX811" s="2">
        <v>0</v>
      </c>
      <c r="AY811" s="2">
        <v>0</v>
      </c>
      <c r="AZ811" s="2">
        <v>0</v>
      </c>
      <c r="BA811" s="2">
        <v>0</v>
      </c>
      <c r="BB811" s="2">
        <v>0</v>
      </c>
      <c r="BC811" s="2">
        <v>0</v>
      </c>
      <c r="BD811" s="1">
        <v>31421</v>
      </c>
      <c r="BE811" s="1">
        <v>25955</v>
      </c>
      <c r="BF811" s="1">
        <v>31968</v>
      </c>
      <c r="BG811" s="1">
        <v>22605</v>
      </c>
      <c r="BH811" s="1">
        <v>20327</v>
      </c>
      <c r="BI811" s="1">
        <v>17457</v>
      </c>
      <c r="BJ811" s="1">
        <v>14720</v>
      </c>
      <c r="BK811" s="1">
        <v>12287</v>
      </c>
      <c r="BL811" s="1">
        <v>15741</v>
      </c>
      <c r="BM811" s="1">
        <v>28939</v>
      </c>
      <c r="BN811" s="1">
        <v>27760</v>
      </c>
      <c r="BO811" s="1">
        <v>28891</v>
      </c>
      <c r="BP811" s="1">
        <v>31421</v>
      </c>
      <c r="BQ811" s="1">
        <v>25955</v>
      </c>
      <c r="BR811" s="1">
        <v>31968</v>
      </c>
      <c r="BS811" s="1">
        <v>22605</v>
      </c>
      <c r="BT811" s="1">
        <v>20327</v>
      </c>
      <c r="BU811" s="1">
        <v>17457</v>
      </c>
      <c r="BV811" s="1">
        <v>14720</v>
      </c>
      <c r="BW811" s="1">
        <v>12287</v>
      </c>
      <c r="BX811" s="1">
        <v>15741</v>
      </c>
      <c r="BY811" s="1">
        <v>28939</v>
      </c>
      <c r="BZ811" s="1">
        <v>27760</v>
      </c>
      <c r="CA811" s="1">
        <v>28891</v>
      </c>
      <c r="CB811" s="1">
        <v>3451.38</v>
      </c>
      <c r="CC811" s="1">
        <v>2850.9259999999999</v>
      </c>
      <c r="CD811" s="1">
        <v>3511.3820000000001</v>
      </c>
      <c r="CE811" s="1">
        <v>2483.0250000000001</v>
      </c>
      <c r="CF811" s="1">
        <v>2232.7939999999999</v>
      </c>
      <c r="CG811" s="1">
        <v>1917.5419999999999</v>
      </c>
      <c r="CH811" s="1">
        <v>1616.91</v>
      </c>
      <c r="CI811" s="1">
        <v>1349.64</v>
      </c>
      <c r="CJ811" s="1">
        <v>1729.06</v>
      </c>
      <c r="CK811" s="1">
        <v>3178.7170000000001</v>
      </c>
      <c r="CL811" s="1">
        <v>3049.223</v>
      </c>
      <c r="CM811" s="1">
        <v>3173.4009999999998</v>
      </c>
      <c r="CN811" s="1">
        <v>0</v>
      </c>
      <c r="CO811" s="1">
        <v>0</v>
      </c>
      <c r="CP811" s="1">
        <v>278071</v>
      </c>
      <c r="CQ811" s="1">
        <v>278071</v>
      </c>
      <c r="CR811" s="1">
        <v>30544</v>
      </c>
      <c r="CS811">
        <v>2018</v>
      </c>
      <c r="CT811">
        <v>9103.9484023048717</v>
      </c>
      <c r="CV811">
        <v>0</v>
      </c>
      <c r="CW811">
        <v>0</v>
      </c>
    </row>
    <row r="812" spans="1:101">
      <c r="A812" s="100">
        <v>60411</v>
      </c>
      <c r="B812" t="s">
        <v>108</v>
      </c>
      <c r="C812" t="s">
        <v>109</v>
      </c>
      <c r="D812" t="s">
        <v>1097</v>
      </c>
      <c r="E812" t="s">
        <v>1098</v>
      </c>
      <c r="F812">
        <v>60163</v>
      </c>
      <c r="G812" s="103" t="s">
        <v>273</v>
      </c>
      <c r="H812" t="s">
        <v>113</v>
      </c>
      <c r="I812" t="s">
        <v>114</v>
      </c>
      <c r="J812" t="s">
        <v>8</v>
      </c>
      <c r="K812">
        <v>22</v>
      </c>
      <c r="L812">
        <v>2</v>
      </c>
      <c r="M812" t="s">
        <v>115</v>
      </c>
      <c r="N812" t="s">
        <v>456</v>
      </c>
      <c r="O812" t="s">
        <v>457</v>
      </c>
      <c r="P812" t="s">
        <v>457</v>
      </c>
      <c r="Q812" t="s">
        <v>118</v>
      </c>
      <c r="R812" t="s">
        <v>142</v>
      </c>
      <c r="S812" t="s">
        <v>8</v>
      </c>
      <c r="T812" s="1">
        <v>0</v>
      </c>
      <c r="U812" s="1">
        <v>0</v>
      </c>
      <c r="V812" s="1">
        <v>0</v>
      </c>
      <c r="W812" s="1">
        <v>0</v>
      </c>
      <c r="X812" s="1">
        <v>0</v>
      </c>
      <c r="Y812" s="1">
        <v>0</v>
      </c>
      <c r="Z812" s="1">
        <v>0</v>
      </c>
      <c r="AA812" s="1">
        <v>0</v>
      </c>
      <c r="AB812" s="1">
        <v>0</v>
      </c>
      <c r="AC812" s="1">
        <v>0</v>
      </c>
      <c r="AD812" s="1">
        <v>0</v>
      </c>
      <c r="AE812" s="1">
        <v>0</v>
      </c>
      <c r="AF812" s="1">
        <v>0</v>
      </c>
      <c r="AG812" s="1">
        <v>0</v>
      </c>
      <c r="AH812" s="1">
        <v>0</v>
      </c>
      <c r="AI812" s="1">
        <v>0</v>
      </c>
      <c r="AJ812" s="1">
        <v>0</v>
      </c>
      <c r="AK812" s="1">
        <v>0</v>
      </c>
      <c r="AL812" s="1">
        <v>0</v>
      </c>
      <c r="AM812" s="1">
        <v>0</v>
      </c>
      <c r="AN812" s="1">
        <v>0</v>
      </c>
      <c r="AO812" s="1">
        <v>0</v>
      </c>
      <c r="AP812" s="1">
        <v>0</v>
      </c>
      <c r="AQ812" s="1">
        <v>0</v>
      </c>
      <c r="AR812" s="2">
        <v>0</v>
      </c>
      <c r="AS812" s="2">
        <v>0</v>
      </c>
      <c r="AT812" s="2">
        <v>0</v>
      </c>
      <c r="AU812" s="2">
        <v>0</v>
      </c>
      <c r="AV812" s="2">
        <v>0</v>
      </c>
      <c r="AW812" s="2">
        <v>0</v>
      </c>
      <c r="AX812" s="2">
        <v>0</v>
      </c>
      <c r="AY812" s="2">
        <v>0</v>
      </c>
      <c r="AZ812" s="2">
        <v>0</v>
      </c>
      <c r="BA812" s="2">
        <v>0</v>
      </c>
      <c r="BB812" s="2">
        <v>0</v>
      </c>
      <c r="BC812" s="2">
        <v>0</v>
      </c>
      <c r="BD812" s="1">
        <v>766</v>
      </c>
      <c r="BE812" s="1">
        <v>1241</v>
      </c>
      <c r="BF812" s="1">
        <v>1998</v>
      </c>
      <c r="BG812" s="1">
        <v>2201</v>
      </c>
      <c r="BH812" s="1">
        <v>2565</v>
      </c>
      <c r="BI812" s="1">
        <v>2595</v>
      </c>
      <c r="BJ812" s="1">
        <v>2387</v>
      </c>
      <c r="BK812" s="1">
        <v>1962</v>
      </c>
      <c r="BL812" s="1">
        <v>1364</v>
      </c>
      <c r="BM812" s="1">
        <v>1468</v>
      </c>
      <c r="BN812" s="1">
        <v>1069</v>
      </c>
      <c r="BO812" s="1">
        <v>1214</v>
      </c>
      <c r="BP812" s="1">
        <v>766</v>
      </c>
      <c r="BQ812" s="1">
        <v>1241</v>
      </c>
      <c r="BR812" s="1">
        <v>1998</v>
      </c>
      <c r="BS812" s="1">
        <v>2201</v>
      </c>
      <c r="BT812" s="1">
        <v>2565</v>
      </c>
      <c r="BU812" s="1">
        <v>2595</v>
      </c>
      <c r="BV812" s="1">
        <v>2387</v>
      </c>
      <c r="BW812" s="1">
        <v>1962</v>
      </c>
      <c r="BX812" s="1">
        <v>1364</v>
      </c>
      <c r="BY812" s="1">
        <v>1468</v>
      </c>
      <c r="BZ812" s="1">
        <v>1069</v>
      </c>
      <c r="CA812" s="1">
        <v>1214</v>
      </c>
      <c r="CB812" s="1">
        <v>84.126999999999995</v>
      </c>
      <c r="CC812" s="1">
        <v>136.36000000000001</v>
      </c>
      <c r="CD812" s="1">
        <v>219.47200000000001</v>
      </c>
      <c r="CE812" s="1">
        <v>241.71199999999999</v>
      </c>
      <c r="CF812" s="1">
        <v>281.74299999999999</v>
      </c>
      <c r="CG812" s="1">
        <v>285.04700000000003</v>
      </c>
      <c r="CH812" s="1">
        <v>262.17200000000003</v>
      </c>
      <c r="CI812" s="1">
        <v>215.53299999999999</v>
      </c>
      <c r="CJ812" s="1">
        <v>149.83099999999999</v>
      </c>
      <c r="CK812" s="1">
        <v>161.268</v>
      </c>
      <c r="CL812" s="1">
        <v>117.425</v>
      </c>
      <c r="CM812" s="1">
        <v>133.31</v>
      </c>
      <c r="CN812" s="1">
        <v>0</v>
      </c>
      <c r="CO812" s="1">
        <v>0</v>
      </c>
      <c r="CP812" s="1">
        <v>20830</v>
      </c>
      <c r="CQ812" s="1">
        <v>20830</v>
      </c>
      <c r="CR812" s="1">
        <v>2288</v>
      </c>
      <c r="CS812">
        <v>2018</v>
      </c>
      <c r="CT812">
        <v>9104.0209790209792</v>
      </c>
      <c r="CV812">
        <v>0</v>
      </c>
      <c r="CW812">
        <v>0</v>
      </c>
    </row>
    <row r="813" spans="1:101">
      <c r="A813" s="100">
        <v>60423</v>
      </c>
      <c r="B813" t="s">
        <v>108</v>
      </c>
      <c r="C813" t="s">
        <v>109</v>
      </c>
      <c r="D813" t="s">
        <v>1099</v>
      </c>
      <c r="E813" t="s">
        <v>1100</v>
      </c>
      <c r="F813">
        <v>58519</v>
      </c>
      <c r="G813" s="103" t="s">
        <v>112</v>
      </c>
      <c r="H813" t="s">
        <v>113</v>
      </c>
      <c r="I813" t="s">
        <v>114</v>
      </c>
      <c r="J813" t="s">
        <v>8</v>
      </c>
      <c r="K813">
        <v>22</v>
      </c>
      <c r="L813">
        <v>2</v>
      </c>
      <c r="M813" t="s">
        <v>115</v>
      </c>
      <c r="N813" t="s">
        <v>456</v>
      </c>
      <c r="O813" t="s">
        <v>457</v>
      </c>
      <c r="P813" t="s">
        <v>457</v>
      </c>
      <c r="Q813" t="s">
        <v>118</v>
      </c>
      <c r="R813" t="s">
        <v>142</v>
      </c>
      <c r="S813" t="s">
        <v>8</v>
      </c>
      <c r="T813" s="1">
        <v>0</v>
      </c>
      <c r="U813" s="1">
        <v>0</v>
      </c>
      <c r="V813" s="1">
        <v>0</v>
      </c>
      <c r="W813" s="1">
        <v>0</v>
      </c>
      <c r="X813" s="1">
        <v>0</v>
      </c>
      <c r="Y813" s="1">
        <v>0</v>
      </c>
      <c r="Z813" s="1">
        <v>0</v>
      </c>
      <c r="AA813" s="1">
        <v>0</v>
      </c>
      <c r="AB813" s="1">
        <v>0</v>
      </c>
      <c r="AC813" s="1">
        <v>0</v>
      </c>
      <c r="AD813" s="1">
        <v>0</v>
      </c>
      <c r="AE813" s="1">
        <v>0</v>
      </c>
      <c r="AF813" s="1">
        <v>0</v>
      </c>
      <c r="AG813" s="1">
        <v>0</v>
      </c>
      <c r="AH813" s="1">
        <v>0</v>
      </c>
      <c r="AI813" s="1">
        <v>0</v>
      </c>
      <c r="AJ813" s="1">
        <v>0</v>
      </c>
      <c r="AK813" s="1">
        <v>0</v>
      </c>
      <c r="AL813" s="1">
        <v>0</v>
      </c>
      <c r="AM813" s="1">
        <v>0</v>
      </c>
      <c r="AN813" s="1">
        <v>0</v>
      </c>
      <c r="AO813" s="1">
        <v>0</v>
      </c>
      <c r="AP813" s="1">
        <v>0</v>
      </c>
      <c r="AQ813" s="1">
        <v>0</v>
      </c>
      <c r="AR813" s="2">
        <v>0</v>
      </c>
      <c r="AS813" s="2">
        <v>0</v>
      </c>
      <c r="AT813" s="2">
        <v>0</v>
      </c>
      <c r="AU813" s="2">
        <v>0</v>
      </c>
      <c r="AV813" s="2">
        <v>0</v>
      </c>
      <c r="AW813" s="2">
        <v>0</v>
      </c>
      <c r="AX813" s="2">
        <v>0</v>
      </c>
      <c r="AY813" s="2">
        <v>0</v>
      </c>
      <c r="AZ813" s="2">
        <v>0</v>
      </c>
      <c r="BA813" s="2">
        <v>0</v>
      </c>
      <c r="BB813" s="2">
        <v>0</v>
      </c>
      <c r="BC813" s="2">
        <v>0</v>
      </c>
      <c r="BD813" s="1">
        <v>978</v>
      </c>
      <c r="BE813" s="1">
        <v>1070</v>
      </c>
      <c r="BF813" s="1">
        <v>1724</v>
      </c>
      <c r="BG813" s="1">
        <v>1925</v>
      </c>
      <c r="BH813" s="1">
        <v>2426</v>
      </c>
      <c r="BI813" s="1">
        <v>2366</v>
      </c>
      <c r="BJ813" s="1">
        <v>2780</v>
      </c>
      <c r="BK813" s="1">
        <v>2246</v>
      </c>
      <c r="BL813" s="1">
        <v>1390</v>
      </c>
      <c r="BM813" s="1">
        <v>1333</v>
      </c>
      <c r="BN813" s="1">
        <v>796</v>
      </c>
      <c r="BO813" s="1">
        <v>1104</v>
      </c>
      <c r="BP813" s="1">
        <v>978</v>
      </c>
      <c r="BQ813" s="1">
        <v>1070</v>
      </c>
      <c r="BR813" s="1">
        <v>1724</v>
      </c>
      <c r="BS813" s="1">
        <v>1925</v>
      </c>
      <c r="BT813" s="1">
        <v>2426</v>
      </c>
      <c r="BU813" s="1">
        <v>2366</v>
      </c>
      <c r="BV813" s="1">
        <v>2780</v>
      </c>
      <c r="BW813" s="1">
        <v>2246</v>
      </c>
      <c r="BX813" s="1">
        <v>1390</v>
      </c>
      <c r="BY813" s="1">
        <v>1333</v>
      </c>
      <c r="BZ813" s="1">
        <v>796</v>
      </c>
      <c r="CA813" s="1">
        <v>1104</v>
      </c>
      <c r="CB813" s="1">
        <v>107.381</v>
      </c>
      <c r="CC813" s="1">
        <v>117.55800000000001</v>
      </c>
      <c r="CD813" s="1">
        <v>189.422</v>
      </c>
      <c r="CE813" s="1">
        <v>211.43799999999999</v>
      </c>
      <c r="CF813" s="1">
        <v>266.47800000000001</v>
      </c>
      <c r="CG813" s="1">
        <v>259.83199999999999</v>
      </c>
      <c r="CH813" s="1">
        <v>305.31799999999998</v>
      </c>
      <c r="CI813" s="1">
        <v>246.74700000000001</v>
      </c>
      <c r="CJ813" s="1">
        <v>152.65899999999999</v>
      </c>
      <c r="CK813" s="1">
        <v>146.428</v>
      </c>
      <c r="CL813" s="1">
        <v>87.441999999999993</v>
      </c>
      <c r="CM813" s="1">
        <v>121.297</v>
      </c>
      <c r="CN813" s="1">
        <v>0</v>
      </c>
      <c r="CO813" s="1">
        <v>0</v>
      </c>
      <c r="CP813" s="1">
        <v>20138</v>
      </c>
      <c r="CQ813" s="1">
        <v>20138</v>
      </c>
      <c r="CR813" s="1">
        <v>2212</v>
      </c>
      <c r="CS813">
        <v>2018</v>
      </c>
      <c r="CT813">
        <v>9103.9783001808319</v>
      </c>
      <c r="CV813">
        <v>0</v>
      </c>
      <c r="CW813">
        <v>0</v>
      </c>
    </row>
    <row r="814" spans="1:101">
      <c r="A814" s="100">
        <v>60424</v>
      </c>
      <c r="B814" t="s">
        <v>108</v>
      </c>
      <c r="C814" t="s">
        <v>109</v>
      </c>
      <c r="D814" t="s">
        <v>1101</v>
      </c>
      <c r="E814" t="s">
        <v>1100</v>
      </c>
      <c r="F814">
        <v>58519</v>
      </c>
      <c r="G814" s="103" t="s">
        <v>112</v>
      </c>
      <c r="H814" t="s">
        <v>113</v>
      </c>
      <c r="I814" t="s">
        <v>114</v>
      </c>
      <c r="J814" t="s">
        <v>8</v>
      </c>
      <c r="K814">
        <v>22</v>
      </c>
      <c r="L814">
        <v>2</v>
      </c>
      <c r="M814" t="s">
        <v>115</v>
      </c>
      <c r="N814" t="s">
        <v>456</v>
      </c>
      <c r="O814" t="s">
        <v>457</v>
      </c>
      <c r="P814" t="s">
        <v>457</v>
      </c>
      <c r="Q814" t="s">
        <v>118</v>
      </c>
      <c r="R814" t="s">
        <v>142</v>
      </c>
      <c r="S814" t="s">
        <v>8</v>
      </c>
      <c r="T814" s="1">
        <v>0</v>
      </c>
      <c r="U814" s="1">
        <v>0</v>
      </c>
      <c r="V814" s="1">
        <v>0</v>
      </c>
      <c r="W814" s="1">
        <v>0</v>
      </c>
      <c r="X814" s="1">
        <v>0</v>
      </c>
      <c r="Y814" s="1">
        <v>0</v>
      </c>
      <c r="Z814" s="1">
        <v>0</v>
      </c>
      <c r="AA814" s="1">
        <v>0</v>
      </c>
      <c r="AB814" s="1">
        <v>0</v>
      </c>
      <c r="AC814" s="1">
        <v>0</v>
      </c>
      <c r="AD814" s="1">
        <v>0</v>
      </c>
      <c r="AE814" s="1">
        <v>0</v>
      </c>
      <c r="AF814" s="1">
        <v>0</v>
      </c>
      <c r="AG814" s="1">
        <v>0</v>
      </c>
      <c r="AH814" s="1">
        <v>0</v>
      </c>
      <c r="AI814" s="1">
        <v>0</v>
      </c>
      <c r="AJ814" s="1">
        <v>0</v>
      </c>
      <c r="AK814" s="1">
        <v>0</v>
      </c>
      <c r="AL814" s="1">
        <v>0</v>
      </c>
      <c r="AM814" s="1">
        <v>0</v>
      </c>
      <c r="AN814" s="1">
        <v>0</v>
      </c>
      <c r="AO814" s="1">
        <v>0</v>
      </c>
      <c r="AP814" s="1">
        <v>0</v>
      </c>
      <c r="AQ814" s="1">
        <v>0</v>
      </c>
      <c r="AR814" s="2">
        <v>0</v>
      </c>
      <c r="AS814" s="2">
        <v>0</v>
      </c>
      <c r="AT814" s="2">
        <v>0</v>
      </c>
      <c r="AU814" s="2">
        <v>0</v>
      </c>
      <c r="AV814" s="2">
        <v>0</v>
      </c>
      <c r="AW814" s="2">
        <v>0</v>
      </c>
      <c r="AX814" s="2">
        <v>0</v>
      </c>
      <c r="AY814" s="2">
        <v>0</v>
      </c>
      <c r="AZ814" s="2">
        <v>0</v>
      </c>
      <c r="BA814" s="2">
        <v>0</v>
      </c>
      <c r="BB814" s="2">
        <v>0</v>
      </c>
      <c r="BC814" s="2">
        <v>0</v>
      </c>
      <c r="BD814" s="1">
        <v>1078</v>
      </c>
      <c r="BE814" s="1">
        <v>1181</v>
      </c>
      <c r="BF814" s="1">
        <v>1902</v>
      </c>
      <c r="BG814" s="1">
        <v>2123</v>
      </c>
      <c r="BH814" s="1">
        <v>2676</v>
      </c>
      <c r="BI814" s="1">
        <v>2609</v>
      </c>
      <c r="BJ814" s="1">
        <v>3066</v>
      </c>
      <c r="BK814" s="1">
        <v>2478</v>
      </c>
      <c r="BL814" s="1">
        <v>1533</v>
      </c>
      <c r="BM814" s="1">
        <v>1470</v>
      </c>
      <c r="BN814" s="1">
        <v>878</v>
      </c>
      <c r="BO814" s="1">
        <v>1218</v>
      </c>
      <c r="BP814" s="1">
        <v>1078</v>
      </c>
      <c r="BQ814" s="1">
        <v>1181</v>
      </c>
      <c r="BR814" s="1">
        <v>1902</v>
      </c>
      <c r="BS814" s="1">
        <v>2123</v>
      </c>
      <c r="BT814" s="1">
        <v>2676</v>
      </c>
      <c r="BU814" s="1">
        <v>2609</v>
      </c>
      <c r="BV814" s="1">
        <v>3066</v>
      </c>
      <c r="BW814" s="1">
        <v>2478</v>
      </c>
      <c r="BX814" s="1">
        <v>1533</v>
      </c>
      <c r="BY814" s="1">
        <v>1470</v>
      </c>
      <c r="BZ814" s="1">
        <v>878</v>
      </c>
      <c r="CA814" s="1">
        <v>1218</v>
      </c>
      <c r="CB814" s="1">
        <v>118.45</v>
      </c>
      <c r="CC814" s="1">
        <v>129.67500000000001</v>
      </c>
      <c r="CD814" s="1">
        <v>208.946</v>
      </c>
      <c r="CE814" s="1">
        <v>233.232</v>
      </c>
      <c r="CF814" s="1">
        <v>293.94600000000003</v>
      </c>
      <c r="CG814" s="1">
        <v>286.61399999999998</v>
      </c>
      <c r="CH814" s="1">
        <v>336.78899999999999</v>
      </c>
      <c r="CI814" s="1">
        <v>272.18</v>
      </c>
      <c r="CJ814" s="1">
        <v>168.39400000000001</v>
      </c>
      <c r="CK814" s="1">
        <v>161.52099999999999</v>
      </c>
      <c r="CL814" s="1">
        <v>96.453999999999994</v>
      </c>
      <c r="CM814" s="1">
        <v>133.79900000000001</v>
      </c>
      <c r="CN814" s="1">
        <v>0</v>
      </c>
      <c r="CO814" s="1">
        <v>0</v>
      </c>
      <c r="CP814" s="1">
        <v>22212</v>
      </c>
      <c r="CQ814" s="1">
        <v>22212</v>
      </c>
      <c r="CR814" s="1">
        <v>2440</v>
      </c>
      <c r="CS814">
        <v>2018</v>
      </c>
      <c r="CT814">
        <v>9103.2786885245896</v>
      </c>
      <c r="CV814">
        <v>0</v>
      </c>
      <c r="CW814">
        <v>0</v>
      </c>
    </row>
    <row r="815" spans="1:101">
      <c r="A815" s="100">
        <v>60442</v>
      </c>
      <c r="B815" t="s">
        <v>108</v>
      </c>
      <c r="C815" t="s">
        <v>109</v>
      </c>
      <c r="D815" t="s">
        <v>1102</v>
      </c>
      <c r="E815" t="s">
        <v>1100</v>
      </c>
      <c r="F815">
        <v>58519</v>
      </c>
      <c r="G815" s="103" t="s">
        <v>112</v>
      </c>
      <c r="H815" t="s">
        <v>113</v>
      </c>
      <c r="I815" t="s">
        <v>114</v>
      </c>
      <c r="J815" t="s">
        <v>8</v>
      </c>
      <c r="K815">
        <v>22</v>
      </c>
      <c r="L815">
        <v>2</v>
      </c>
      <c r="M815" t="s">
        <v>115</v>
      </c>
      <c r="N815" t="s">
        <v>456</v>
      </c>
      <c r="O815" t="s">
        <v>457</v>
      </c>
      <c r="P815" t="s">
        <v>457</v>
      </c>
      <c r="Q815" t="s">
        <v>118</v>
      </c>
      <c r="R815" t="s">
        <v>142</v>
      </c>
      <c r="S815" t="s">
        <v>8</v>
      </c>
      <c r="T815" s="1">
        <v>0</v>
      </c>
      <c r="U815" s="1">
        <v>0</v>
      </c>
      <c r="V815" s="1">
        <v>0</v>
      </c>
      <c r="W815" s="1">
        <v>0</v>
      </c>
      <c r="X815" s="1">
        <v>0</v>
      </c>
      <c r="Y815" s="1">
        <v>0</v>
      </c>
      <c r="Z815" s="1">
        <v>0</v>
      </c>
      <c r="AA815" s="1">
        <v>0</v>
      </c>
      <c r="AB815" s="1">
        <v>0</v>
      </c>
      <c r="AC815" s="1">
        <v>0</v>
      </c>
      <c r="AD815" s="1">
        <v>0</v>
      </c>
      <c r="AE815" s="1">
        <v>0</v>
      </c>
      <c r="AF815" s="1">
        <v>0</v>
      </c>
      <c r="AG815" s="1">
        <v>0</v>
      </c>
      <c r="AH815" s="1">
        <v>0</v>
      </c>
      <c r="AI815" s="1">
        <v>0</v>
      </c>
      <c r="AJ815" s="1">
        <v>0</v>
      </c>
      <c r="AK815" s="1">
        <v>0</v>
      </c>
      <c r="AL815" s="1">
        <v>0</v>
      </c>
      <c r="AM815" s="1">
        <v>0</v>
      </c>
      <c r="AN815" s="1">
        <v>0</v>
      </c>
      <c r="AO815" s="1">
        <v>0</v>
      </c>
      <c r="AP815" s="1">
        <v>0</v>
      </c>
      <c r="AQ815" s="1">
        <v>0</v>
      </c>
      <c r="AR815" s="2">
        <v>0</v>
      </c>
      <c r="AS815" s="2">
        <v>0</v>
      </c>
      <c r="AT815" s="2">
        <v>0</v>
      </c>
      <c r="AU815" s="2">
        <v>0</v>
      </c>
      <c r="AV815" s="2">
        <v>0</v>
      </c>
      <c r="AW815" s="2">
        <v>0</v>
      </c>
      <c r="AX815" s="2">
        <v>0</v>
      </c>
      <c r="AY815" s="2">
        <v>0</v>
      </c>
      <c r="AZ815" s="2">
        <v>0</v>
      </c>
      <c r="BA815" s="2">
        <v>0</v>
      </c>
      <c r="BB815" s="2">
        <v>0</v>
      </c>
      <c r="BC815" s="2">
        <v>0</v>
      </c>
      <c r="BD815" s="1">
        <v>1223</v>
      </c>
      <c r="BE815" s="1">
        <v>1339</v>
      </c>
      <c r="BF815" s="1">
        <v>2158</v>
      </c>
      <c r="BG815" s="1">
        <v>2409</v>
      </c>
      <c r="BH815" s="1">
        <v>3036</v>
      </c>
      <c r="BI815" s="1">
        <v>2960</v>
      </c>
      <c r="BJ815" s="1">
        <v>3478</v>
      </c>
      <c r="BK815" s="1">
        <v>2811</v>
      </c>
      <c r="BL815" s="1">
        <v>1739</v>
      </c>
      <c r="BM815" s="1">
        <v>1668</v>
      </c>
      <c r="BN815" s="1">
        <v>996</v>
      </c>
      <c r="BO815" s="1">
        <v>1382</v>
      </c>
      <c r="BP815" s="1">
        <v>1223</v>
      </c>
      <c r="BQ815" s="1">
        <v>1339</v>
      </c>
      <c r="BR815" s="1">
        <v>2158</v>
      </c>
      <c r="BS815" s="1">
        <v>2409</v>
      </c>
      <c r="BT815" s="1">
        <v>3036</v>
      </c>
      <c r="BU815" s="1">
        <v>2960</v>
      </c>
      <c r="BV815" s="1">
        <v>3478</v>
      </c>
      <c r="BW815" s="1">
        <v>2811</v>
      </c>
      <c r="BX815" s="1">
        <v>1739</v>
      </c>
      <c r="BY815" s="1">
        <v>1668</v>
      </c>
      <c r="BZ815" s="1">
        <v>996</v>
      </c>
      <c r="CA815" s="1">
        <v>1382</v>
      </c>
      <c r="CB815" s="1">
        <v>134.37200000000001</v>
      </c>
      <c r="CC815" s="1">
        <v>147.107</v>
      </c>
      <c r="CD815" s="1">
        <v>237.03399999999999</v>
      </c>
      <c r="CE815" s="1">
        <v>264.584</v>
      </c>
      <c r="CF815" s="1">
        <v>333.46</v>
      </c>
      <c r="CG815" s="1">
        <v>325.14299999999997</v>
      </c>
      <c r="CH815" s="1">
        <v>382.06200000000001</v>
      </c>
      <c r="CI815" s="1">
        <v>308.76799999999997</v>
      </c>
      <c r="CJ815" s="1">
        <v>191.03100000000001</v>
      </c>
      <c r="CK815" s="1">
        <v>183.23400000000001</v>
      </c>
      <c r="CL815" s="1">
        <v>109.42</v>
      </c>
      <c r="CM815" s="1">
        <v>151.785</v>
      </c>
      <c r="CN815" s="1">
        <v>0</v>
      </c>
      <c r="CO815" s="1">
        <v>0</v>
      </c>
      <c r="CP815" s="1">
        <v>25199</v>
      </c>
      <c r="CQ815" s="1">
        <v>25199</v>
      </c>
      <c r="CR815" s="1">
        <v>2768</v>
      </c>
      <c r="CS815">
        <v>2018</v>
      </c>
      <c r="CT815">
        <v>9103.684971098266</v>
      </c>
      <c r="CV815">
        <v>0</v>
      </c>
      <c r="CW815">
        <v>0</v>
      </c>
    </row>
    <row r="816" spans="1:101">
      <c r="A816" s="100">
        <v>60443</v>
      </c>
      <c r="B816" t="s">
        <v>108</v>
      </c>
      <c r="C816" t="s">
        <v>109</v>
      </c>
      <c r="D816" t="s">
        <v>1103</v>
      </c>
      <c r="E816" t="s">
        <v>1100</v>
      </c>
      <c r="F816">
        <v>58519</v>
      </c>
      <c r="G816" s="103" t="s">
        <v>112</v>
      </c>
      <c r="H816" t="s">
        <v>113</v>
      </c>
      <c r="I816" t="s">
        <v>114</v>
      </c>
      <c r="J816" t="s">
        <v>8</v>
      </c>
      <c r="K816">
        <v>22</v>
      </c>
      <c r="L816">
        <v>2</v>
      </c>
      <c r="M816" t="s">
        <v>115</v>
      </c>
      <c r="N816" t="s">
        <v>456</v>
      </c>
      <c r="O816" t="s">
        <v>457</v>
      </c>
      <c r="P816" t="s">
        <v>457</v>
      </c>
      <c r="Q816" t="s">
        <v>118</v>
      </c>
      <c r="R816" t="s">
        <v>142</v>
      </c>
      <c r="S816" t="s">
        <v>8</v>
      </c>
      <c r="T816" s="1">
        <v>0</v>
      </c>
      <c r="U816" s="1">
        <v>0</v>
      </c>
      <c r="V816" s="1">
        <v>0</v>
      </c>
      <c r="W816" s="1">
        <v>0</v>
      </c>
      <c r="X816" s="1">
        <v>0</v>
      </c>
      <c r="Y816" s="1">
        <v>0</v>
      </c>
      <c r="Z816" s="1">
        <v>0</v>
      </c>
      <c r="AA816" s="1">
        <v>0</v>
      </c>
      <c r="AB816" s="1">
        <v>0</v>
      </c>
      <c r="AC816" s="1">
        <v>0</v>
      </c>
      <c r="AD816" s="1">
        <v>0</v>
      </c>
      <c r="AE816" s="1">
        <v>0</v>
      </c>
      <c r="AF816" s="1">
        <v>0</v>
      </c>
      <c r="AG816" s="1">
        <v>0</v>
      </c>
      <c r="AH816" s="1">
        <v>0</v>
      </c>
      <c r="AI816" s="1">
        <v>0</v>
      </c>
      <c r="AJ816" s="1">
        <v>0</v>
      </c>
      <c r="AK816" s="1">
        <v>0</v>
      </c>
      <c r="AL816" s="1">
        <v>0</v>
      </c>
      <c r="AM816" s="1">
        <v>0</v>
      </c>
      <c r="AN816" s="1">
        <v>0</v>
      </c>
      <c r="AO816" s="1">
        <v>0</v>
      </c>
      <c r="AP816" s="1">
        <v>0</v>
      </c>
      <c r="AQ816" s="1">
        <v>0</v>
      </c>
      <c r="AR816" s="2">
        <v>0</v>
      </c>
      <c r="AS816" s="2">
        <v>0</v>
      </c>
      <c r="AT816" s="2">
        <v>0</v>
      </c>
      <c r="AU816" s="2">
        <v>0</v>
      </c>
      <c r="AV816" s="2">
        <v>0</v>
      </c>
      <c r="AW816" s="2">
        <v>0</v>
      </c>
      <c r="AX816" s="2">
        <v>0</v>
      </c>
      <c r="AY816" s="2">
        <v>0</v>
      </c>
      <c r="AZ816" s="2">
        <v>0</v>
      </c>
      <c r="BA816" s="2">
        <v>0</v>
      </c>
      <c r="BB816" s="2">
        <v>0</v>
      </c>
      <c r="BC816" s="2">
        <v>0</v>
      </c>
      <c r="BD816" s="1">
        <v>1234</v>
      </c>
      <c r="BE816" s="1">
        <v>1351</v>
      </c>
      <c r="BF816" s="1">
        <v>2177</v>
      </c>
      <c r="BG816" s="1">
        <v>2430</v>
      </c>
      <c r="BH816" s="1">
        <v>3062</v>
      </c>
      <c r="BI816" s="1">
        <v>2986</v>
      </c>
      <c r="BJ816" s="1">
        <v>3508</v>
      </c>
      <c r="BK816" s="1">
        <v>2835</v>
      </c>
      <c r="BL816" s="1">
        <v>1754</v>
      </c>
      <c r="BM816" s="1">
        <v>1683</v>
      </c>
      <c r="BN816" s="1">
        <v>1005</v>
      </c>
      <c r="BO816" s="1">
        <v>1394</v>
      </c>
      <c r="BP816" s="1">
        <v>1234</v>
      </c>
      <c r="BQ816" s="1">
        <v>1351</v>
      </c>
      <c r="BR816" s="1">
        <v>2177</v>
      </c>
      <c r="BS816" s="1">
        <v>2430</v>
      </c>
      <c r="BT816" s="1">
        <v>3062</v>
      </c>
      <c r="BU816" s="1">
        <v>2986</v>
      </c>
      <c r="BV816" s="1">
        <v>3508</v>
      </c>
      <c r="BW816" s="1">
        <v>2835</v>
      </c>
      <c r="BX816" s="1">
        <v>1754</v>
      </c>
      <c r="BY816" s="1">
        <v>1683</v>
      </c>
      <c r="BZ816" s="1">
        <v>1005</v>
      </c>
      <c r="CA816" s="1">
        <v>1394</v>
      </c>
      <c r="CB816" s="1">
        <v>135.536</v>
      </c>
      <c r="CC816" s="1">
        <v>148.38200000000001</v>
      </c>
      <c r="CD816" s="1">
        <v>239.09</v>
      </c>
      <c r="CE816" s="1">
        <v>266.87799999999999</v>
      </c>
      <c r="CF816" s="1">
        <v>336.351</v>
      </c>
      <c r="CG816" s="1">
        <v>327.96199999999999</v>
      </c>
      <c r="CH816" s="1">
        <v>385.375</v>
      </c>
      <c r="CI816" s="1">
        <v>311.44600000000003</v>
      </c>
      <c r="CJ816" s="1">
        <v>192.68700000000001</v>
      </c>
      <c r="CK816" s="1">
        <v>184.82300000000001</v>
      </c>
      <c r="CL816" s="1">
        <v>110.369</v>
      </c>
      <c r="CM816" s="1">
        <v>153.101</v>
      </c>
      <c r="CN816" s="1">
        <v>0</v>
      </c>
      <c r="CO816" s="1">
        <v>0</v>
      </c>
      <c r="CP816" s="1">
        <v>25419</v>
      </c>
      <c r="CQ816" s="1">
        <v>25419</v>
      </c>
      <c r="CR816" s="1">
        <v>2792</v>
      </c>
      <c r="CS816">
        <v>2018</v>
      </c>
      <c r="CT816">
        <v>9104.2263610315185</v>
      </c>
      <c r="CV816">
        <v>0</v>
      </c>
      <c r="CW816">
        <v>0</v>
      </c>
    </row>
    <row r="817" spans="1:101">
      <c r="A817" s="100">
        <v>60451</v>
      </c>
      <c r="B817" t="s">
        <v>108</v>
      </c>
      <c r="C817" t="s">
        <v>109</v>
      </c>
      <c r="D817" t="s">
        <v>1104</v>
      </c>
      <c r="E817" t="s">
        <v>827</v>
      </c>
      <c r="F817">
        <v>57081</v>
      </c>
      <c r="G817" s="103" t="s">
        <v>137</v>
      </c>
      <c r="H817" t="s">
        <v>113</v>
      </c>
      <c r="I817" t="s">
        <v>114</v>
      </c>
      <c r="J817" t="s">
        <v>8</v>
      </c>
      <c r="K817">
        <v>22</v>
      </c>
      <c r="L817">
        <v>2</v>
      </c>
      <c r="M817" t="s">
        <v>115</v>
      </c>
      <c r="N817" t="s">
        <v>456</v>
      </c>
      <c r="O817" t="s">
        <v>457</v>
      </c>
      <c r="P817" t="s">
        <v>457</v>
      </c>
      <c r="Q817" t="s">
        <v>118</v>
      </c>
      <c r="R817" t="s">
        <v>142</v>
      </c>
      <c r="S817" t="s">
        <v>8</v>
      </c>
      <c r="T817" s="1">
        <v>0</v>
      </c>
      <c r="U817" s="1">
        <v>0</v>
      </c>
      <c r="V817" s="1">
        <v>0</v>
      </c>
      <c r="W817" s="1">
        <v>0</v>
      </c>
      <c r="X817" s="1">
        <v>0</v>
      </c>
      <c r="Y817" s="1">
        <v>0</v>
      </c>
      <c r="Z817" s="1">
        <v>0</v>
      </c>
      <c r="AA817" s="1">
        <v>0</v>
      </c>
      <c r="AB817" s="1">
        <v>0</v>
      </c>
      <c r="AC817" s="1">
        <v>0</v>
      </c>
      <c r="AD817" s="1">
        <v>0</v>
      </c>
      <c r="AE817" s="1">
        <v>0</v>
      </c>
      <c r="AF817" s="1">
        <v>0</v>
      </c>
      <c r="AG817" s="1">
        <v>0</v>
      </c>
      <c r="AH817" s="1">
        <v>0</v>
      </c>
      <c r="AI817" s="1">
        <v>0</v>
      </c>
      <c r="AJ817" s="1">
        <v>0</v>
      </c>
      <c r="AK817" s="1">
        <v>0</v>
      </c>
      <c r="AL817" s="1">
        <v>0</v>
      </c>
      <c r="AM817" s="1">
        <v>0</v>
      </c>
      <c r="AN817" s="1">
        <v>0</v>
      </c>
      <c r="AO817" s="1">
        <v>0</v>
      </c>
      <c r="AP817" s="1">
        <v>0</v>
      </c>
      <c r="AQ817" s="1">
        <v>0</v>
      </c>
      <c r="AR817" s="2">
        <v>0</v>
      </c>
      <c r="AS817" s="2">
        <v>0</v>
      </c>
      <c r="AT817" s="2">
        <v>0</v>
      </c>
      <c r="AU817" s="2">
        <v>0</v>
      </c>
      <c r="AV817" s="2">
        <v>0</v>
      </c>
      <c r="AW817" s="2">
        <v>0</v>
      </c>
      <c r="AX817" s="2">
        <v>0</v>
      </c>
      <c r="AY817" s="2">
        <v>0</v>
      </c>
      <c r="AZ817" s="2">
        <v>0</v>
      </c>
      <c r="BA817" s="2">
        <v>0</v>
      </c>
      <c r="BB817" s="2">
        <v>0</v>
      </c>
      <c r="BC817" s="2">
        <v>0</v>
      </c>
      <c r="BD817" s="1">
        <v>541</v>
      </c>
      <c r="BE817" s="1">
        <v>877</v>
      </c>
      <c r="BF817" s="1">
        <v>1411</v>
      </c>
      <c r="BG817" s="1">
        <v>1554</v>
      </c>
      <c r="BH817" s="1">
        <v>1812</v>
      </c>
      <c r="BI817" s="1">
        <v>1833</v>
      </c>
      <c r="BJ817" s="1">
        <v>1686</v>
      </c>
      <c r="BK817" s="1">
        <v>1386</v>
      </c>
      <c r="BL817" s="1">
        <v>963</v>
      </c>
      <c r="BM817" s="1">
        <v>1037</v>
      </c>
      <c r="BN817" s="1">
        <v>755</v>
      </c>
      <c r="BO817" s="1">
        <v>857</v>
      </c>
      <c r="BP817" s="1">
        <v>541</v>
      </c>
      <c r="BQ817" s="1">
        <v>877</v>
      </c>
      <c r="BR817" s="1">
        <v>1411</v>
      </c>
      <c r="BS817" s="1">
        <v>1554</v>
      </c>
      <c r="BT817" s="1">
        <v>1812</v>
      </c>
      <c r="BU817" s="1">
        <v>1833</v>
      </c>
      <c r="BV817" s="1">
        <v>1686</v>
      </c>
      <c r="BW817" s="1">
        <v>1386</v>
      </c>
      <c r="BX817" s="1">
        <v>963</v>
      </c>
      <c r="BY817" s="1">
        <v>1037</v>
      </c>
      <c r="BZ817" s="1">
        <v>755</v>
      </c>
      <c r="CA817" s="1">
        <v>857</v>
      </c>
      <c r="CB817" s="1">
        <v>59.420999999999999</v>
      </c>
      <c r="CC817" s="1">
        <v>96.31</v>
      </c>
      <c r="CD817" s="1">
        <v>155.012</v>
      </c>
      <c r="CE817" s="1">
        <v>170.71899999999999</v>
      </c>
      <c r="CF817" s="1">
        <v>198.99299999999999</v>
      </c>
      <c r="CG817" s="1">
        <v>201.327</v>
      </c>
      <c r="CH817" s="1">
        <v>185.17</v>
      </c>
      <c r="CI817" s="1">
        <v>152.22900000000001</v>
      </c>
      <c r="CJ817" s="1">
        <v>105.824</v>
      </c>
      <c r="CK817" s="1">
        <v>113.90300000000001</v>
      </c>
      <c r="CL817" s="1">
        <v>82.936000000000007</v>
      </c>
      <c r="CM817" s="1">
        <v>94.156000000000006</v>
      </c>
      <c r="CN817" s="1">
        <v>0</v>
      </c>
      <c r="CO817" s="1">
        <v>0</v>
      </c>
      <c r="CP817" s="1">
        <v>14712</v>
      </c>
      <c r="CQ817" s="1">
        <v>14712</v>
      </c>
      <c r="CR817" s="1">
        <v>1616</v>
      </c>
      <c r="CS817">
        <v>2018</v>
      </c>
      <c r="CT817">
        <v>9103.9603960396034</v>
      </c>
      <c r="CV817">
        <v>0</v>
      </c>
      <c r="CW817">
        <v>0</v>
      </c>
    </row>
    <row r="818" spans="1:101">
      <c r="A818" s="100">
        <v>60457</v>
      </c>
      <c r="B818" t="s">
        <v>108</v>
      </c>
      <c r="C818" t="s">
        <v>109</v>
      </c>
      <c r="D818" t="s">
        <v>1105</v>
      </c>
      <c r="E818" t="s">
        <v>1106</v>
      </c>
      <c r="F818">
        <v>60242</v>
      </c>
      <c r="G818" s="103" t="s">
        <v>174</v>
      </c>
      <c r="H818" t="s">
        <v>113</v>
      </c>
      <c r="I818" t="s">
        <v>114</v>
      </c>
      <c r="J818" t="s">
        <v>8</v>
      </c>
      <c r="K818">
        <v>22</v>
      </c>
      <c r="L818">
        <v>2</v>
      </c>
      <c r="M818" t="s">
        <v>115</v>
      </c>
      <c r="N818" t="s">
        <v>1107</v>
      </c>
      <c r="O818" t="s">
        <v>274</v>
      </c>
      <c r="P818" t="s">
        <v>275</v>
      </c>
      <c r="Q818" t="s">
        <v>118</v>
      </c>
      <c r="R818" t="s">
        <v>142</v>
      </c>
      <c r="S818" t="s">
        <v>267</v>
      </c>
      <c r="T818" s="1">
        <v>11641</v>
      </c>
      <c r="U818" s="1">
        <v>9478</v>
      </c>
      <c r="V818" s="1">
        <v>10449</v>
      </c>
      <c r="W818" s="1">
        <v>8197</v>
      </c>
      <c r="X818" s="1">
        <v>7096</v>
      </c>
      <c r="Y818" s="1">
        <v>9491</v>
      </c>
      <c r="Z818" s="1">
        <v>10601</v>
      </c>
      <c r="AA818" s="1">
        <v>10047</v>
      </c>
      <c r="AB818" s="1">
        <v>10565</v>
      </c>
      <c r="AC818" s="1">
        <v>9071</v>
      </c>
      <c r="AD818" s="1">
        <v>9986</v>
      </c>
      <c r="AE818" s="1">
        <v>10141</v>
      </c>
      <c r="AF818" s="1">
        <v>11641</v>
      </c>
      <c r="AG818" s="1">
        <v>9478</v>
      </c>
      <c r="AH818" s="1">
        <v>10449</v>
      </c>
      <c r="AI818" s="1">
        <v>8197</v>
      </c>
      <c r="AJ818" s="1">
        <v>7096</v>
      </c>
      <c r="AK818" s="1">
        <v>9491</v>
      </c>
      <c r="AL818" s="1">
        <v>10601</v>
      </c>
      <c r="AM818" s="1">
        <v>10047</v>
      </c>
      <c r="AN818" s="1">
        <v>10565</v>
      </c>
      <c r="AO818" s="1">
        <v>9071</v>
      </c>
      <c r="AP818" s="1">
        <v>9986</v>
      </c>
      <c r="AQ818" s="1">
        <v>10141</v>
      </c>
      <c r="AR818" s="2">
        <v>8.5</v>
      </c>
      <c r="AS818" s="2">
        <v>8.5</v>
      </c>
      <c r="AT818" s="2">
        <v>8.5</v>
      </c>
      <c r="AU818" s="2">
        <v>8.5</v>
      </c>
      <c r="AV818" s="2">
        <v>8.5</v>
      </c>
      <c r="AW818" s="2">
        <v>8.5</v>
      </c>
      <c r="AX818" s="2">
        <v>8.5</v>
      </c>
      <c r="AY818" s="2">
        <v>8.5</v>
      </c>
      <c r="AZ818" s="2">
        <v>8.5</v>
      </c>
      <c r="BA818" s="2">
        <v>8.5</v>
      </c>
      <c r="BB818" s="2">
        <v>8.5</v>
      </c>
      <c r="BC818" s="2">
        <v>8.5</v>
      </c>
      <c r="BD818" s="1">
        <v>98949</v>
      </c>
      <c r="BE818" s="1">
        <v>80563</v>
      </c>
      <c r="BF818" s="1">
        <v>88817</v>
      </c>
      <c r="BG818" s="1">
        <v>69675</v>
      </c>
      <c r="BH818" s="1">
        <v>60316</v>
      </c>
      <c r="BI818" s="1">
        <v>80674</v>
      </c>
      <c r="BJ818" s="1">
        <v>90109</v>
      </c>
      <c r="BK818" s="1">
        <v>85400</v>
      </c>
      <c r="BL818" s="1">
        <v>89803</v>
      </c>
      <c r="BM818" s="1">
        <v>77104</v>
      </c>
      <c r="BN818" s="1">
        <v>84881</v>
      </c>
      <c r="BO818" s="1">
        <v>86199</v>
      </c>
      <c r="BP818" s="1">
        <v>98949</v>
      </c>
      <c r="BQ818" s="1">
        <v>80563</v>
      </c>
      <c r="BR818" s="1">
        <v>88817</v>
      </c>
      <c r="BS818" s="1">
        <v>69675</v>
      </c>
      <c r="BT818" s="1">
        <v>60316</v>
      </c>
      <c r="BU818" s="1">
        <v>80674</v>
      </c>
      <c r="BV818" s="1">
        <v>90109</v>
      </c>
      <c r="BW818" s="1">
        <v>85400</v>
      </c>
      <c r="BX818" s="1">
        <v>89803</v>
      </c>
      <c r="BY818" s="1">
        <v>77104</v>
      </c>
      <c r="BZ818" s="1">
        <v>84881</v>
      </c>
      <c r="CA818" s="1">
        <v>86199</v>
      </c>
      <c r="CB818" s="1">
        <v>5789.0469999999996</v>
      </c>
      <c r="CC818" s="1">
        <v>4713.1409999999996</v>
      </c>
      <c r="CD818" s="1">
        <v>5196.1679999999997</v>
      </c>
      <c r="CE818" s="1">
        <v>4076.3209999999999</v>
      </c>
      <c r="CF818" s="1">
        <v>3528.7689999999998</v>
      </c>
      <c r="CG818" s="1">
        <v>4720.0169999999998</v>
      </c>
      <c r="CH818" s="1">
        <v>5272.018</v>
      </c>
      <c r="CI818" s="1">
        <v>4996.4129999999996</v>
      </c>
      <c r="CJ818" s="1">
        <v>5253.9219999999996</v>
      </c>
      <c r="CK818" s="1">
        <v>4511.0029999999997</v>
      </c>
      <c r="CL818" s="1">
        <v>4966.0320000000002</v>
      </c>
      <c r="CM818" s="1">
        <v>5043.1490000000003</v>
      </c>
      <c r="CN818" s="1">
        <v>116763</v>
      </c>
      <c r="CO818" s="1">
        <v>116763</v>
      </c>
      <c r="CP818" s="1">
        <v>992490</v>
      </c>
      <c r="CQ818" s="1">
        <v>992490</v>
      </c>
      <c r="CR818" s="1">
        <v>58066</v>
      </c>
      <c r="CS818">
        <v>2018</v>
      </c>
      <c r="CT818">
        <v>17092.446526366548</v>
      </c>
      <c r="CV818">
        <v>200</v>
      </c>
      <c r="CW818">
        <v>34.184893052733095</v>
      </c>
    </row>
    <row r="819" spans="1:101">
      <c r="A819" s="100">
        <v>60458</v>
      </c>
      <c r="B819" t="s">
        <v>108</v>
      </c>
      <c r="C819" t="s">
        <v>109</v>
      </c>
      <c r="D819" t="s">
        <v>1108</v>
      </c>
      <c r="E819" t="s">
        <v>1109</v>
      </c>
      <c r="F819">
        <v>60240</v>
      </c>
      <c r="G819" s="103" t="s">
        <v>112</v>
      </c>
      <c r="H819" t="s">
        <v>113</v>
      </c>
      <c r="I819" t="s">
        <v>114</v>
      </c>
      <c r="J819" t="s">
        <v>8</v>
      </c>
      <c r="K819">
        <v>22</v>
      </c>
      <c r="L819">
        <v>2</v>
      </c>
      <c r="M819" t="s">
        <v>115</v>
      </c>
      <c r="N819" t="s">
        <v>456</v>
      </c>
      <c r="O819" t="s">
        <v>457</v>
      </c>
      <c r="P819" t="s">
        <v>457</v>
      </c>
      <c r="Q819" t="s">
        <v>118</v>
      </c>
      <c r="R819" t="s">
        <v>142</v>
      </c>
      <c r="S819" t="s">
        <v>8</v>
      </c>
      <c r="T819" s="1">
        <v>0</v>
      </c>
      <c r="U819" s="1">
        <v>0</v>
      </c>
      <c r="V819" s="1">
        <v>0</v>
      </c>
      <c r="W819" s="1">
        <v>0</v>
      </c>
      <c r="X819" s="1">
        <v>0</v>
      </c>
      <c r="Y819" s="1">
        <v>0</v>
      </c>
      <c r="Z819" s="1">
        <v>0</v>
      </c>
      <c r="AA819" s="1">
        <v>0</v>
      </c>
      <c r="AB819" s="1">
        <v>0</v>
      </c>
      <c r="AC819" s="1">
        <v>0</v>
      </c>
      <c r="AD819" s="1">
        <v>0</v>
      </c>
      <c r="AE819" s="1">
        <v>0</v>
      </c>
      <c r="AF819" s="1">
        <v>0</v>
      </c>
      <c r="AG819" s="1">
        <v>0</v>
      </c>
      <c r="AH819" s="1">
        <v>0</v>
      </c>
      <c r="AI819" s="1">
        <v>0</v>
      </c>
      <c r="AJ819" s="1">
        <v>0</v>
      </c>
      <c r="AK819" s="1">
        <v>0</v>
      </c>
      <c r="AL819" s="1">
        <v>0</v>
      </c>
      <c r="AM819" s="1">
        <v>0</v>
      </c>
      <c r="AN819" s="1">
        <v>0</v>
      </c>
      <c r="AO819" s="1">
        <v>0</v>
      </c>
      <c r="AP819" s="1">
        <v>0</v>
      </c>
      <c r="AQ819" s="1">
        <v>0</v>
      </c>
      <c r="AR819" s="2">
        <v>0</v>
      </c>
      <c r="AS819" s="2">
        <v>0</v>
      </c>
      <c r="AT819" s="2">
        <v>0</v>
      </c>
      <c r="AU819" s="2">
        <v>0</v>
      </c>
      <c r="AV819" s="2">
        <v>0</v>
      </c>
      <c r="AW819" s="2">
        <v>0</v>
      </c>
      <c r="AX819" s="2">
        <v>0</v>
      </c>
      <c r="AY819" s="2">
        <v>0</v>
      </c>
      <c r="AZ819" s="2">
        <v>0</v>
      </c>
      <c r="BA819" s="2">
        <v>0</v>
      </c>
      <c r="BB819" s="2">
        <v>0</v>
      </c>
      <c r="BC819" s="2">
        <v>0</v>
      </c>
      <c r="BD819" s="1">
        <v>1819</v>
      </c>
      <c r="BE819" s="1">
        <v>1991</v>
      </c>
      <c r="BF819" s="1">
        <v>3209</v>
      </c>
      <c r="BG819" s="1">
        <v>3582</v>
      </c>
      <c r="BH819" s="1">
        <v>4514</v>
      </c>
      <c r="BI819" s="1">
        <v>4402</v>
      </c>
      <c r="BJ819" s="1">
        <v>5172</v>
      </c>
      <c r="BK819" s="1">
        <v>4180</v>
      </c>
      <c r="BL819" s="1">
        <v>2586</v>
      </c>
      <c r="BM819" s="1">
        <v>2481</v>
      </c>
      <c r="BN819" s="1">
        <v>1481</v>
      </c>
      <c r="BO819" s="1">
        <v>2055</v>
      </c>
      <c r="BP819" s="1">
        <v>1819</v>
      </c>
      <c r="BQ819" s="1">
        <v>1991</v>
      </c>
      <c r="BR819" s="1">
        <v>3209</v>
      </c>
      <c r="BS819" s="1">
        <v>3582</v>
      </c>
      <c r="BT819" s="1">
        <v>4514</v>
      </c>
      <c r="BU819" s="1">
        <v>4402</v>
      </c>
      <c r="BV819" s="1">
        <v>5172</v>
      </c>
      <c r="BW819" s="1">
        <v>4180</v>
      </c>
      <c r="BX819" s="1">
        <v>2586</v>
      </c>
      <c r="BY819" s="1">
        <v>2481</v>
      </c>
      <c r="BZ819" s="1">
        <v>1481</v>
      </c>
      <c r="CA819" s="1">
        <v>2055</v>
      </c>
      <c r="CB819" s="1">
        <v>199.809</v>
      </c>
      <c r="CC819" s="1">
        <v>218.74700000000001</v>
      </c>
      <c r="CD819" s="1">
        <v>352.46899999999999</v>
      </c>
      <c r="CE819" s="1">
        <v>393.435</v>
      </c>
      <c r="CF819" s="1">
        <v>495.85199999999998</v>
      </c>
      <c r="CG819" s="1">
        <v>483.48500000000001</v>
      </c>
      <c r="CH819" s="1">
        <v>568.12400000000002</v>
      </c>
      <c r="CI819" s="1">
        <v>459.137</v>
      </c>
      <c r="CJ819" s="1">
        <v>284.06200000000001</v>
      </c>
      <c r="CK819" s="1">
        <v>272.46800000000002</v>
      </c>
      <c r="CL819" s="1">
        <v>162.708</v>
      </c>
      <c r="CM819" s="1">
        <v>225.70400000000001</v>
      </c>
      <c r="CN819" s="1">
        <v>0</v>
      </c>
      <c r="CO819" s="1">
        <v>0</v>
      </c>
      <c r="CP819" s="1">
        <v>37472</v>
      </c>
      <c r="CQ819" s="1">
        <v>37472</v>
      </c>
      <c r="CR819" s="1">
        <v>4116</v>
      </c>
      <c r="CS819">
        <v>2018</v>
      </c>
      <c r="CT819">
        <v>9103.9844509232262</v>
      </c>
      <c r="CV819">
        <v>0</v>
      </c>
      <c r="CW819">
        <v>0</v>
      </c>
    </row>
    <row r="820" spans="1:101">
      <c r="A820" s="100">
        <v>60473</v>
      </c>
      <c r="B820" t="s">
        <v>108</v>
      </c>
      <c r="C820" t="s">
        <v>109</v>
      </c>
      <c r="D820" t="s">
        <v>1110</v>
      </c>
      <c r="E820" t="s">
        <v>1100</v>
      </c>
      <c r="F820">
        <v>58519</v>
      </c>
      <c r="G820" s="103" t="s">
        <v>112</v>
      </c>
      <c r="H820" t="s">
        <v>113</v>
      </c>
      <c r="I820" t="s">
        <v>114</v>
      </c>
      <c r="J820" t="s">
        <v>8</v>
      </c>
      <c r="K820">
        <v>22</v>
      </c>
      <c r="L820">
        <v>2</v>
      </c>
      <c r="M820" t="s">
        <v>115</v>
      </c>
      <c r="N820" t="s">
        <v>456</v>
      </c>
      <c r="O820" t="s">
        <v>457</v>
      </c>
      <c r="P820" t="s">
        <v>457</v>
      </c>
      <c r="Q820" t="s">
        <v>118</v>
      </c>
      <c r="R820" t="s">
        <v>142</v>
      </c>
      <c r="S820" t="s">
        <v>8</v>
      </c>
      <c r="T820" s="1">
        <v>0</v>
      </c>
      <c r="U820" s="1">
        <v>0</v>
      </c>
      <c r="V820" s="1">
        <v>0</v>
      </c>
      <c r="W820" s="1">
        <v>0</v>
      </c>
      <c r="X820" s="1">
        <v>0</v>
      </c>
      <c r="Y820" s="1">
        <v>0</v>
      </c>
      <c r="Z820" s="1">
        <v>0</v>
      </c>
      <c r="AA820" s="1">
        <v>0</v>
      </c>
      <c r="AB820" s="1">
        <v>0</v>
      </c>
      <c r="AC820" s="1">
        <v>0</v>
      </c>
      <c r="AD820" s="1">
        <v>0</v>
      </c>
      <c r="AE820" s="1">
        <v>0</v>
      </c>
      <c r="AF820" s="1">
        <v>0</v>
      </c>
      <c r="AG820" s="1">
        <v>0</v>
      </c>
      <c r="AH820" s="1">
        <v>0</v>
      </c>
      <c r="AI820" s="1">
        <v>0</v>
      </c>
      <c r="AJ820" s="1">
        <v>0</v>
      </c>
      <c r="AK820" s="1">
        <v>0</v>
      </c>
      <c r="AL820" s="1">
        <v>0</v>
      </c>
      <c r="AM820" s="1">
        <v>0</v>
      </c>
      <c r="AN820" s="1">
        <v>0</v>
      </c>
      <c r="AO820" s="1">
        <v>0</v>
      </c>
      <c r="AP820" s="1">
        <v>0</v>
      </c>
      <c r="AQ820" s="1">
        <v>0</v>
      </c>
      <c r="AR820" s="2">
        <v>0</v>
      </c>
      <c r="AS820" s="2">
        <v>0</v>
      </c>
      <c r="AT820" s="2">
        <v>0</v>
      </c>
      <c r="AU820" s="2">
        <v>0</v>
      </c>
      <c r="AV820" s="2">
        <v>0</v>
      </c>
      <c r="AW820" s="2">
        <v>0</v>
      </c>
      <c r="AX820" s="2">
        <v>0</v>
      </c>
      <c r="AY820" s="2">
        <v>0</v>
      </c>
      <c r="AZ820" s="2">
        <v>0</v>
      </c>
      <c r="BA820" s="2">
        <v>0</v>
      </c>
      <c r="BB820" s="2">
        <v>0</v>
      </c>
      <c r="BC820" s="2">
        <v>0</v>
      </c>
      <c r="BD820" s="1">
        <v>870</v>
      </c>
      <c r="BE820" s="1">
        <v>953</v>
      </c>
      <c r="BF820" s="1">
        <v>1535</v>
      </c>
      <c r="BG820" s="1">
        <v>1713</v>
      </c>
      <c r="BH820" s="1">
        <v>2160</v>
      </c>
      <c r="BI820" s="1">
        <v>2106</v>
      </c>
      <c r="BJ820" s="1">
        <v>2474</v>
      </c>
      <c r="BK820" s="1">
        <v>2000</v>
      </c>
      <c r="BL820" s="1">
        <v>1237</v>
      </c>
      <c r="BM820" s="1">
        <v>1187</v>
      </c>
      <c r="BN820" s="1">
        <v>709</v>
      </c>
      <c r="BO820" s="1">
        <v>983</v>
      </c>
      <c r="BP820" s="1">
        <v>870</v>
      </c>
      <c r="BQ820" s="1">
        <v>953</v>
      </c>
      <c r="BR820" s="1">
        <v>1535</v>
      </c>
      <c r="BS820" s="1">
        <v>1713</v>
      </c>
      <c r="BT820" s="1">
        <v>2160</v>
      </c>
      <c r="BU820" s="1">
        <v>2106</v>
      </c>
      <c r="BV820" s="1">
        <v>2474</v>
      </c>
      <c r="BW820" s="1">
        <v>2000</v>
      </c>
      <c r="BX820" s="1">
        <v>1237</v>
      </c>
      <c r="BY820" s="1">
        <v>1187</v>
      </c>
      <c r="BZ820" s="1">
        <v>709</v>
      </c>
      <c r="CA820" s="1">
        <v>983</v>
      </c>
      <c r="CB820" s="1">
        <v>95.584000000000003</v>
      </c>
      <c r="CC820" s="1">
        <v>104.64400000000001</v>
      </c>
      <c r="CD820" s="1">
        <v>168.613</v>
      </c>
      <c r="CE820" s="1">
        <v>188.21100000000001</v>
      </c>
      <c r="CF820" s="1">
        <v>237.20400000000001</v>
      </c>
      <c r="CG820" s="1">
        <v>231.28800000000001</v>
      </c>
      <c r="CH820" s="1">
        <v>271.77699999999999</v>
      </c>
      <c r="CI820" s="1">
        <v>219.64099999999999</v>
      </c>
      <c r="CJ820" s="1">
        <v>135.88900000000001</v>
      </c>
      <c r="CK820" s="1">
        <v>130.34200000000001</v>
      </c>
      <c r="CL820" s="1">
        <v>77.835999999999999</v>
      </c>
      <c r="CM820" s="1">
        <v>107.971</v>
      </c>
      <c r="CN820" s="1">
        <v>0</v>
      </c>
      <c r="CO820" s="1">
        <v>0</v>
      </c>
      <c r="CP820" s="1">
        <v>17927</v>
      </c>
      <c r="CQ820" s="1">
        <v>17927</v>
      </c>
      <c r="CR820" s="1">
        <v>1969</v>
      </c>
      <c r="CS820">
        <v>2018</v>
      </c>
      <c r="CT820">
        <v>9104.6216353478922</v>
      </c>
      <c r="CV820">
        <v>0</v>
      </c>
      <c r="CW820">
        <v>0</v>
      </c>
    </row>
    <row r="821" spans="1:101">
      <c r="A821" s="100">
        <v>60476</v>
      </c>
      <c r="B821" t="s">
        <v>108</v>
      </c>
      <c r="C821" t="s">
        <v>109</v>
      </c>
      <c r="D821" t="s">
        <v>1111</v>
      </c>
      <c r="E821" t="s">
        <v>1100</v>
      </c>
      <c r="F821">
        <v>58519</v>
      </c>
      <c r="G821" s="103" t="s">
        <v>112</v>
      </c>
      <c r="H821" t="s">
        <v>113</v>
      </c>
      <c r="I821" t="s">
        <v>114</v>
      </c>
      <c r="J821" t="s">
        <v>8</v>
      </c>
      <c r="K821">
        <v>22</v>
      </c>
      <c r="L821">
        <v>2</v>
      </c>
      <c r="M821" t="s">
        <v>115</v>
      </c>
      <c r="N821" t="s">
        <v>456</v>
      </c>
      <c r="O821" t="s">
        <v>457</v>
      </c>
      <c r="P821" t="s">
        <v>457</v>
      </c>
      <c r="Q821" t="s">
        <v>118</v>
      </c>
      <c r="R821" t="s">
        <v>142</v>
      </c>
      <c r="S821" t="s">
        <v>8</v>
      </c>
      <c r="T821" s="1">
        <v>0</v>
      </c>
      <c r="U821" s="1">
        <v>0</v>
      </c>
      <c r="V821" s="1">
        <v>0</v>
      </c>
      <c r="W821" s="1">
        <v>0</v>
      </c>
      <c r="X821" s="1">
        <v>0</v>
      </c>
      <c r="Y821" s="1">
        <v>0</v>
      </c>
      <c r="Z821" s="1">
        <v>0</v>
      </c>
      <c r="AA821" s="1">
        <v>0</v>
      </c>
      <c r="AB821" s="1">
        <v>0</v>
      </c>
      <c r="AC821" s="1">
        <v>0</v>
      </c>
      <c r="AD821" s="1">
        <v>0</v>
      </c>
      <c r="AE821" s="1">
        <v>0</v>
      </c>
      <c r="AF821" s="1">
        <v>0</v>
      </c>
      <c r="AG821" s="1">
        <v>0</v>
      </c>
      <c r="AH821" s="1">
        <v>0</v>
      </c>
      <c r="AI821" s="1">
        <v>0</v>
      </c>
      <c r="AJ821" s="1">
        <v>0</v>
      </c>
      <c r="AK821" s="1">
        <v>0</v>
      </c>
      <c r="AL821" s="1">
        <v>0</v>
      </c>
      <c r="AM821" s="1">
        <v>0</v>
      </c>
      <c r="AN821" s="1">
        <v>0</v>
      </c>
      <c r="AO821" s="1">
        <v>0</v>
      </c>
      <c r="AP821" s="1">
        <v>0</v>
      </c>
      <c r="AQ821" s="1">
        <v>0</v>
      </c>
      <c r="AR821" s="2">
        <v>0</v>
      </c>
      <c r="AS821" s="2">
        <v>0</v>
      </c>
      <c r="AT821" s="2">
        <v>0</v>
      </c>
      <c r="AU821" s="2">
        <v>0</v>
      </c>
      <c r="AV821" s="2">
        <v>0</v>
      </c>
      <c r="AW821" s="2">
        <v>0</v>
      </c>
      <c r="AX821" s="2">
        <v>0</v>
      </c>
      <c r="AY821" s="2">
        <v>0</v>
      </c>
      <c r="AZ821" s="2">
        <v>0</v>
      </c>
      <c r="BA821" s="2">
        <v>0</v>
      </c>
      <c r="BB821" s="2">
        <v>0</v>
      </c>
      <c r="BC821" s="2">
        <v>0</v>
      </c>
      <c r="BD821" s="1">
        <v>761</v>
      </c>
      <c r="BE821" s="1">
        <v>833</v>
      </c>
      <c r="BF821" s="1">
        <v>1342</v>
      </c>
      <c r="BG821" s="1">
        <v>1499</v>
      </c>
      <c r="BH821" s="1">
        <v>1889</v>
      </c>
      <c r="BI821" s="1">
        <v>1842</v>
      </c>
      <c r="BJ821" s="1">
        <v>2164</v>
      </c>
      <c r="BK821" s="1">
        <v>1749</v>
      </c>
      <c r="BL821" s="1">
        <v>1082</v>
      </c>
      <c r="BM821" s="1">
        <v>1038</v>
      </c>
      <c r="BN821" s="1">
        <v>620</v>
      </c>
      <c r="BO821" s="1">
        <v>860</v>
      </c>
      <c r="BP821" s="1">
        <v>761</v>
      </c>
      <c r="BQ821" s="1">
        <v>833</v>
      </c>
      <c r="BR821" s="1">
        <v>1342</v>
      </c>
      <c r="BS821" s="1">
        <v>1499</v>
      </c>
      <c r="BT821" s="1">
        <v>1889</v>
      </c>
      <c r="BU821" s="1">
        <v>1842</v>
      </c>
      <c r="BV821" s="1">
        <v>2164</v>
      </c>
      <c r="BW821" s="1">
        <v>1749</v>
      </c>
      <c r="BX821" s="1">
        <v>1082</v>
      </c>
      <c r="BY821" s="1">
        <v>1038</v>
      </c>
      <c r="BZ821" s="1">
        <v>620</v>
      </c>
      <c r="CA821" s="1">
        <v>860</v>
      </c>
      <c r="CB821" s="1">
        <v>83.593000000000004</v>
      </c>
      <c r="CC821" s="1">
        <v>91.516999999999996</v>
      </c>
      <c r="CD821" s="1">
        <v>147.46100000000001</v>
      </c>
      <c r="CE821" s="1">
        <v>164.601</v>
      </c>
      <c r="CF821" s="1">
        <v>207.44800000000001</v>
      </c>
      <c r="CG821" s="1">
        <v>202.274</v>
      </c>
      <c r="CH821" s="1">
        <v>237.685</v>
      </c>
      <c r="CI821" s="1">
        <v>192.08799999999999</v>
      </c>
      <c r="CJ821" s="1">
        <v>118.842</v>
      </c>
      <c r="CK821" s="1">
        <v>113.992</v>
      </c>
      <c r="CL821" s="1">
        <v>68.072000000000003</v>
      </c>
      <c r="CM821" s="1">
        <v>94.427000000000007</v>
      </c>
      <c r="CN821" s="1">
        <v>0</v>
      </c>
      <c r="CO821" s="1">
        <v>0</v>
      </c>
      <c r="CP821" s="1">
        <v>15679</v>
      </c>
      <c r="CQ821" s="1">
        <v>15679</v>
      </c>
      <c r="CR821" s="1">
        <v>1722</v>
      </c>
      <c r="CS821">
        <v>2018</v>
      </c>
      <c r="CT821">
        <v>9105.1103368176537</v>
      </c>
      <c r="CV821">
        <v>0</v>
      </c>
      <c r="CW821">
        <v>0</v>
      </c>
    </row>
    <row r="822" spans="1:101">
      <c r="A822" s="100">
        <v>60492</v>
      </c>
      <c r="B822" t="s">
        <v>108</v>
      </c>
      <c r="C822" t="s">
        <v>109</v>
      </c>
      <c r="D822" t="s">
        <v>1112</v>
      </c>
      <c r="E822" t="s">
        <v>1113</v>
      </c>
      <c r="F822">
        <v>60281</v>
      </c>
      <c r="G822" s="103" t="s">
        <v>112</v>
      </c>
      <c r="H822" t="s">
        <v>113</v>
      </c>
      <c r="I822" t="s">
        <v>114</v>
      </c>
      <c r="J822" t="s">
        <v>8</v>
      </c>
      <c r="K822">
        <v>22</v>
      </c>
      <c r="L822">
        <v>2</v>
      </c>
      <c r="M822" t="s">
        <v>115</v>
      </c>
      <c r="N822" t="s">
        <v>456</v>
      </c>
      <c r="O822" t="s">
        <v>457</v>
      </c>
      <c r="P822" t="s">
        <v>457</v>
      </c>
      <c r="Q822" t="s">
        <v>118</v>
      </c>
      <c r="R822" t="s">
        <v>142</v>
      </c>
      <c r="S822" t="s">
        <v>8</v>
      </c>
      <c r="T822" s="1">
        <v>0</v>
      </c>
      <c r="U822" s="1">
        <v>0</v>
      </c>
      <c r="V822" s="1">
        <v>0</v>
      </c>
      <c r="W822" s="1">
        <v>0</v>
      </c>
      <c r="X822" s="1">
        <v>0</v>
      </c>
      <c r="Y822" s="1">
        <v>0</v>
      </c>
      <c r="Z822" s="1">
        <v>0</v>
      </c>
      <c r="AA822" s="1">
        <v>0</v>
      </c>
      <c r="AB822" s="1">
        <v>0</v>
      </c>
      <c r="AC822" s="1">
        <v>0</v>
      </c>
      <c r="AD822" s="1">
        <v>0</v>
      </c>
      <c r="AE822" s="1">
        <v>0</v>
      </c>
      <c r="AF822" s="1">
        <v>0</v>
      </c>
      <c r="AG822" s="1">
        <v>0</v>
      </c>
      <c r="AH822" s="1">
        <v>0</v>
      </c>
      <c r="AI822" s="1">
        <v>0</v>
      </c>
      <c r="AJ822" s="1">
        <v>0</v>
      </c>
      <c r="AK822" s="1">
        <v>0</v>
      </c>
      <c r="AL822" s="1">
        <v>0</v>
      </c>
      <c r="AM822" s="1">
        <v>0</v>
      </c>
      <c r="AN822" s="1">
        <v>0</v>
      </c>
      <c r="AO822" s="1">
        <v>0</v>
      </c>
      <c r="AP822" s="1">
        <v>0</v>
      </c>
      <c r="AQ822" s="1">
        <v>0</v>
      </c>
      <c r="AR822" s="2">
        <v>0</v>
      </c>
      <c r="AS822" s="2">
        <v>0</v>
      </c>
      <c r="AT822" s="2">
        <v>0</v>
      </c>
      <c r="AU822" s="2">
        <v>0</v>
      </c>
      <c r="AV822" s="2">
        <v>0</v>
      </c>
      <c r="AW822" s="2">
        <v>0</v>
      </c>
      <c r="AX822" s="2">
        <v>0</v>
      </c>
      <c r="AY822" s="2">
        <v>0</v>
      </c>
      <c r="AZ822" s="2">
        <v>0</v>
      </c>
      <c r="BA822" s="2">
        <v>0</v>
      </c>
      <c r="BB822" s="2">
        <v>0</v>
      </c>
      <c r="BC822" s="2">
        <v>0</v>
      </c>
      <c r="BD822" s="1">
        <v>1252</v>
      </c>
      <c r="BE822" s="1">
        <v>1371</v>
      </c>
      <c r="BF822" s="1">
        <v>2209</v>
      </c>
      <c r="BG822" s="1">
        <v>2466</v>
      </c>
      <c r="BH822" s="1">
        <v>3108</v>
      </c>
      <c r="BI822" s="1">
        <v>3031</v>
      </c>
      <c r="BJ822" s="1">
        <v>3561</v>
      </c>
      <c r="BK822" s="1">
        <v>2878</v>
      </c>
      <c r="BL822" s="1">
        <v>1781</v>
      </c>
      <c r="BM822" s="1">
        <v>1708</v>
      </c>
      <c r="BN822" s="1">
        <v>1020</v>
      </c>
      <c r="BO822" s="1">
        <v>1415</v>
      </c>
      <c r="BP822" s="1">
        <v>1252</v>
      </c>
      <c r="BQ822" s="1">
        <v>1371</v>
      </c>
      <c r="BR822" s="1">
        <v>2209</v>
      </c>
      <c r="BS822" s="1">
        <v>2466</v>
      </c>
      <c r="BT822" s="1">
        <v>3108</v>
      </c>
      <c r="BU822" s="1">
        <v>3031</v>
      </c>
      <c r="BV822" s="1">
        <v>3561</v>
      </c>
      <c r="BW822" s="1">
        <v>2878</v>
      </c>
      <c r="BX822" s="1">
        <v>1781</v>
      </c>
      <c r="BY822" s="1">
        <v>1708</v>
      </c>
      <c r="BZ822" s="1">
        <v>1020</v>
      </c>
      <c r="CA822" s="1">
        <v>1415</v>
      </c>
      <c r="CB822" s="1">
        <v>137.57599999999999</v>
      </c>
      <c r="CC822" s="1">
        <v>150.614</v>
      </c>
      <c r="CD822" s="1">
        <v>242.68600000000001</v>
      </c>
      <c r="CE822" s="1">
        <v>270.89299999999997</v>
      </c>
      <c r="CF822" s="1">
        <v>341.411</v>
      </c>
      <c r="CG822" s="1">
        <v>332.89499999999998</v>
      </c>
      <c r="CH822" s="1">
        <v>391.17200000000003</v>
      </c>
      <c r="CI822" s="1">
        <v>316.13099999999997</v>
      </c>
      <c r="CJ822" s="1">
        <v>195.58600000000001</v>
      </c>
      <c r="CK822" s="1">
        <v>187.60300000000001</v>
      </c>
      <c r="CL822" s="1">
        <v>112.029</v>
      </c>
      <c r="CM822" s="1">
        <v>155.404</v>
      </c>
      <c r="CN822" s="1">
        <v>0</v>
      </c>
      <c r="CO822" s="1">
        <v>0</v>
      </c>
      <c r="CP822" s="1">
        <v>25800</v>
      </c>
      <c r="CQ822" s="1">
        <v>25800</v>
      </c>
      <c r="CR822" s="1">
        <v>2834</v>
      </c>
      <c r="CS822">
        <v>2018</v>
      </c>
      <c r="CT822">
        <v>9103.740296400847</v>
      </c>
      <c r="CV822">
        <v>0</v>
      </c>
      <c r="CW822">
        <v>0</v>
      </c>
    </row>
    <row r="823" spans="1:101">
      <c r="A823" s="100">
        <v>60493</v>
      </c>
      <c r="B823" t="s">
        <v>108</v>
      </c>
      <c r="C823" t="s">
        <v>109</v>
      </c>
      <c r="D823" t="s">
        <v>1114</v>
      </c>
      <c r="E823" t="s">
        <v>1113</v>
      </c>
      <c r="F823">
        <v>60281</v>
      </c>
      <c r="G823" s="103" t="s">
        <v>112</v>
      </c>
      <c r="H823" t="s">
        <v>113</v>
      </c>
      <c r="I823" t="s">
        <v>114</v>
      </c>
      <c r="J823" t="s">
        <v>8</v>
      </c>
      <c r="K823">
        <v>22</v>
      </c>
      <c r="L823">
        <v>2</v>
      </c>
      <c r="M823" t="s">
        <v>115</v>
      </c>
      <c r="N823" t="s">
        <v>456</v>
      </c>
      <c r="O823" t="s">
        <v>457</v>
      </c>
      <c r="P823" t="s">
        <v>457</v>
      </c>
      <c r="Q823" t="s">
        <v>118</v>
      </c>
      <c r="R823" t="s">
        <v>142</v>
      </c>
      <c r="S823" t="s">
        <v>8</v>
      </c>
      <c r="T823" s="1">
        <v>0</v>
      </c>
      <c r="U823" s="1">
        <v>0</v>
      </c>
      <c r="V823" s="1">
        <v>0</v>
      </c>
      <c r="W823" s="1">
        <v>0</v>
      </c>
      <c r="X823" s="1">
        <v>0</v>
      </c>
      <c r="Y823" s="1">
        <v>0</v>
      </c>
      <c r="Z823" s="1">
        <v>0</v>
      </c>
      <c r="AA823" s="1">
        <v>0</v>
      </c>
      <c r="AB823" s="1">
        <v>0</v>
      </c>
      <c r="AC823" s="1">
        <v>0</v>
      </c>
      <c r="AD823" s="1">
        <v>0</v>
      </c>
      <c r="AE823" s="1">
        <v>0</v>
      </c>
      <c r="AF823" s="1">
        <v>0</v>
      </c>
      <c r="AG823" s="1">
        <v>0</v>
      </c>
      <c r="AH823" s="1">
        <v>0</v>
      </c>
      <c r="AI823" s="1">
        <v>0</v>
      </c>
      <c r="AJ823" s="1">
        <v>0</v>
      </c>
      <c r="AK823" s="1">
        <v>0</v>
      </c>
      <c r="AL823" s="1">
        <v>0</v>
      </c>
      <c r="AM823" s="1">
        <v>0</v>
      </c>
      <c r="AN823" s="1">
        <v>0</v>
      </c>
      <c r="AO823" s="1">
        <v>0</v>
      </c>
      <c r="AP823" s="1">
        <v>0</v>
      </c>
      <c r="AQ823" s="1">
        <v>0</v>
      </c>
      <c r="AR823" s="2">
        <v>0</v>
      </c>
      <c r="AS823" s="2">
        <v>0</v>
      </c>
      <c r="AT823" s="2">
        <v>0</v>
      </c>
      <c r="AU823" s="2">
        <v>0</v>
      </c>
      <c r="AV823" s="2">
        <v>0</v>
      </c>
      <c r="AW823" s="2">
        <v>0</v>
      </c>
      <c r="AX823" s="2">
        <v>0</v>
      </c>
      <c r="AY823" s="2">
        <v>0</v>
      </c>
      <c r="AZ823" s="2">
        <v>0</v>
      </c>
      <c r="BA823" s="2">
        <v>0</v>
      </c>
      <c r="BB823" s="2">
        <v>0</v>
      </c>
      <c r="BC823" s="2">
        <v>0</v>
      </c>
      <c r="BD823" s="1">
        <v>1449</v>
      </c>
      <c r="BE823" s="1">
        <v>1586</v>
      </c>
      <c r="BF823" s="1">
        <v>2556</v>
      </c>
      <c r="BG823" s="1">
        <v>2853</v>
      </c>
      <c r="BH823" s="1">
        <v>3595</v>
      </c>
      <c r="BI823" s="1">
        <v>3505</v>
      </c>
      <c r="BJ823" s="1">
        <v>4119</v>
      </c>
      <c r="BK823" s="1">
        <v>3329</v>
      </c>
      <c r="BL823" s="1">
        <v>2060</v>
      </c>
      <c r="BM823" s="1">
        <v>1976</v>
      </c>
      <c r="BN823" s="1">
        <v>1180</v>
      </c>
      <c r="BO823" s="1">
        <v>1636</v>
      </c>
      <c r="BP823" s="1">
        <v>1449</v>
      </c>
      <c r="BQ823" s="1">
        <v>1586</v>
      </c>
      <c r="BR823" s="1">
        <v>2556</v>
      </c>
      <c r="BS823" s="1">
        <v>2853</v>
      </c>
      <c r="BT823" s="1">
        <v>3595</v>
      </c>
      <c r="BU823" s="1">
        <v>3505</v>
      </c>
      <c r="BV823" s="1">
        <v>4119</v>
      </c>
      <c r="BW823" s="1">
        <v>3329</v>
      </c>
      <c r="BX823" s="1">
        <v>2060</v>
      </c>
      <c r="BY823" s="1">
        <v>1976</v>
      </c>
      <c r="BZ823" s="1">
        <v>1180</v>
      </c>
      <c r="CA823" s="1">
        <v>1636</v>
      </c>
      <c r="CB823" s="1">
        <v>159.12899999999999</v>
      </c>
      <c r="CC823" s="1">
        <v>174.21100000000001</v>
      </c>
      <c r="CD823" s="1">
        <v>280.70800000000003</v>
      </c>
      <c r="CE823" s="1">
        <v>313.334</v>
      </c>
      <c r="CF823" s="1">
        <v>394.899</v>
      </c>
      <c r="CG823" s="1">
        <v>385.05</v>
      </c>
      <c r="CH823" s="1">
        <v>452.45600000000002</v>
      </c>
      <c r="CI823" s="1">
        <v>365.65899999999999</v>
      </c>
      <c r="CJ823" s="1">
        <v>226.22800000000001</v>
      </c>
      <c r="CK823" s="1">
        <v>216.994</v>
      </c>
      <c r="CL823" s="1">
        <v>129.58099999999999</v>
      </c>
      <c r="CM823" s="1">
        <v>179.751</v>
      </c>
      <c r="CN823" s="1">
        <v>0</v>
      </c>
      <c r="CO823" s="1">
        <v>0</v>
      </c>
      <c r="CP823" s="1">
        <v>29844</v>
      </c>
      <c r="CQ823" s="1">
        <v>29844</v>
      </c>
      <c r="CR823" s="1">
        <v>3278</v>
      </c>
      <c r="CS823">
        <v>2018</v>
      </c>
      <c r="CT823">
        <v>9104.3319097010371</v>
      </c>
      <c r="CV823">
        <v>0</v>
      </c>
      <c r="CW823">
        <v>0</v>
      </c>
    </row>
    <row r="824" spans="1:101">
      <c r="A824" s="100">
        <v>60494</v>
      </c>
      <c r="B824" t="s">
        <v>108</v>
      </c>
      <c r="C824" t="s">
        <v>109</v>
      </c>
      <c r="D824" t="s">
        <v>1115</v>
      </c>
      <c r="E824" t="s">
        <v>1113</v>
      </c>
      <c r="F824">
        <v>60281</v>
      </c>
      <c r="G824" s="103" t="s">
        <v>112</v>
      </c>
      <c r="H824" t="s">
        <v>113</v>
      </c>
      <c r="I824" t="s">
        <v>114</v>
      </c>
      <c r="J824" t="s">
        <v>8</v>
      </c>
      <c r="K824">
        <v>22</v>
      </c>
      <c r="L824">
        <v>2</v>
      </c>
      <c r="M824" t="s">
        <v>115</v>
      </c>
      <c r="N824" t="s">
        <v>456</v>
      </c>
      <c r="O824" t="s">
        <v>457</v>
      </c>
      <c r="P824" t="s">
        <v>457</v>
      </c>
      <c r="Q824" t="s">
        <v>118</v>
      </c>
      <c r="R824" t="s">
        <v>142</v>
      </c>
      <c r="S824" t="s">
        <v>8</v>
      </c>
      <c r="T824" s="1">
        <v>0</v>
      </c>
      <c r="U824" s="1">
        <v>0</v>
      </c>
      <c r="V824" s="1">
        <v>0</v>
      </c>
      <c r="W824" s="1">
        <v>0</v>
      </c>
      <c r="X824" s="1">
        <v>0</v>
      </c>
      <c r="Y824" s="1">
        <v>0</v>
      </c>
      <c r="Z824" s="1">
        <v>0</v>
      </c>
      <c r="AA824" s="1">
        <v>0</v>
      </c>
      <c r="AB824" s="1">
        <v>0</v>
      </c>
      <c r="AC824" s="1">
        <v>0</v>
      </c>
      <c r="AD824" s="1">
        <v>0</v>
      </c>
      <c r="AE824" s="1">
        <v>0</v>
      </c>
      <c r="AF824" s="1">
        <v>0</v>
      </c>
      <c r="AG824" s="1">
        <v>0</v>
      </c>
      <c r="AH824" s="1">
        <v>0</v>
      </c>
      <c r="AI824" s="1">
        <v>0</v>
      </c>
      <c r="AJ824" s="1">
        <v>0</v>
      </c>
      <c r="AK824" s="1">
        <v>0</v>
      </c>
      <c r="AL824" s="1">
        <v>0</v>
      </c>
      <c r="AM824" s="1">
        <v>0</v>
      </c>
      <c r="AN824" s="1">
        <v>0</v>
      </c>
      <c r="AO824" s="1">
        <v>0</v>
      </c>
      <c r="AP824" s="1">
        <v>0</v>
      </c>
      <c r="AQ824" s="1">
        <v>0</v>
      </c>
      <c r="AR824" s="2">
        <v>0</v>
      </c>
      <c r="AS824" s="2">
        <v>0</v>
      </c>
      <c r="AT824" s="2">
        <v>0</v>
      </c>
      <c r="AU824" s="2">
        <v>0</v>
      </c>
      <c r="AV824" s="2">
        <v>0</v>
      </c>
      <c r="AW824" s="2">
        <v>0</v>
      </c>
      <c r="AX824" s="2">
        <v>0</v>
      </c>
      <c r="AY824" s="2">
        <v>0</v>
      </c>
      <c r="AZ824" s="2">
        <v>0</v>
      </c>
      <c r="BA824" s="2">
        <v>0</v>
      </c>
      <c r="BB824" s="2">
        <v>0</v>
      </c>
      <c r="BC824" s="2">
        <v>0</v>
      </c>
      <c r="BD824" s="1">
        <v>2152</v>
      </c>
      <c r="BE824" s="1">
        <v>2356</v>
      </c>
      <c r="BF824" s="1">
        <v>3797</v>
      </c>
      <c r="BG824" s="1">
        <v>4238</v>
      </c>
      <c r="BH824" s="1">
        <v>5341</v>
      </c>
      <c r="BI824" s="1">
        <v>5208</v>
      </c>
      <c r="BJ824" s="1">
        <v>6120</v>
      </c>
      <c r="BK824" s="1">
        <v>4946</v>
      </c>
      <c r="BL824" s="1">
        <v>3060</v>
      </c>
      <c r="BM824" s="1">
        <v>2935</v>
      </c>
      <c r="BN824" s="1">
        <v>1753</v>
      </c>
      <c r="BO824" s="1">
        <v>2431</v>
      </c>
      <c r="BP824" s="1">
        <v>2152</v>
      </c>
      <c r="BQ824" s="1">
        <v>2356</v>
      </c>
      <c r="BR824" s="1">
        <v>3797</v>
      </c>
      <c r="BS824" s="1">
        <v>4238</v>
      </c>
      <c r="BT824" s="1">
        <v>5341</v>
      </c>
      <c r="BU824" s="1">
        <v>5208</v>
      </c>
      <c r="BV824" s="1">
        <v>6120</v>
      </c>
      <c r="BW824" s="1">
        <v>4946</v>
      </c>
      <c r="BX824" s="1">
        <v>3060</v>
      </c>
      <c r="BY824" s="1">
        <v>2935</v>
      </c>
      <c r="BZ824" s="1">
        <v>1753</v>
      </c>
      <c r="CA824" s="1">
        <v>2431</v>
      </c>
      <c r="CB824" s="1">
        <v>236.411</v>
      </c>
      <c r="CC824" s="1">
        <v>258.81900000000002</v>
      </c>
      <c r="CD824" s="1">
        <v>417.03699999999998</v>
      </c>
      <c r="CE824" s="1">
        <v>465.50799999999998</v>
      </c>
      <c r="CF824" s="1">
        <v>586.68600000000004</v>
      </c>
      <c r="CG824" s="1">
        <v>572.05399999999997</v>
      </c>
      <c r="CH824" s="1">
        <v>672.197</v>
      </c>
      <c r="CI824" s="1">
        <v>543.245</v>
      </c>
      <c r="CJ824" s="1">
        <v>336.09899999999999</v>
      </c>
      <c r="CK824" s="1">
        <v>322.38</v>
      </c>
      <c r="CL824" s="1">
        <v>192.51400000000001</v>
      </c>
      <c r="CM824" s="1">
        <v>267.05</v>
      </c>
      <c r="CN824" s="1">
        <v>0</v>
      </c>
      <c r="CO824" s="1">
        <v>0</v>
      </c>
      <c r="CP824" s="1">
        <v>44337</v>
      </c>
      <c r="CQ824" s="1">
        <v>44337</v>
      </c>
      <c r="CR824" s="1">
        <v>4870</v>
      </c>
      <c r="CS824">
        <v>2018</v>
      </c>
      <c r="CT824">
        <v>9104.1067761806989</v>
      </c>
      <c r="CV824">
        <v>0</v>
      </c>
      <c r="CW824">
        <v>0</v>
      </c>
    </row>
    <row r="825" spans="1:101">
      <c r="A825" s="100">
        <v>60495</v>
      </c>
      <c r="B825" t="s">
        <v>108</v>
      </c>
      <c r="C825" t="s">
        <v>109</v>
      </c>
      <c r="D825" t="s">
        <v>1116</v>
      </c>
      <c r="E825" t="s">
        <v>1113</v>
      </c>
      <c r="F825">
        <v>60281</v>
      </c>
      <c r="G825" s="103" t="s">
        <v>137</v>
      </c>
      <c r="H825" t="s">
        <v>113</v>
      </c>
      <c r="I825" t="s">
        <v>114</v>
      </c>
      <c r="J825" t="s">
        <v>8</v>
      </c>
      <c r="K825">
        <v>22</v>
      </c>
      <c r="L825">
        <v>2</v>
      </c>
      <c r="M825" t="s">
        <v>115</v>
      </c>
      <c r="N825" t="s">
        <v>456</v>
      </c>
      <c r="O825" t="s">
        <v>457</v>
      </c>
      <c r="P825" t="s">
        <v>457</v>
      </c>
      <c r="Q825" t="s">
        <v>118</v>
      </c>
      <c r="R825" t="s">
        <v>142</v>
      </c>
      <c r="S825" t="s">
        <v>8</v>
      </c>
      <c r="T825" s="1">
        <v>0</v>
      </c>
      <c r="U825" s="1">
        <v>0</v>
      </c>
      <c r="V825" s="1">
        <v>0</v>
      </c>
      <c r="W825" s="1">
        <v>0</v>
      </c>
      <c r="X825" s="1">
        <v>0</v>
      </c>
      <c r="Y825" s="1">
        <v>0</v>
      </c>
      <c r="Z825" s="1">
        <v>0</v>
      </c>
      <c r="AA825" s="1">
        <v>0</v>
      </c>
      <c r="AB825" s="1">
        <v>0</v>
      </c>
      <c r="AC825" s="1">
        <v>0</v>
      </c>
      <c r="AD825" s="1">
        <v>0</v>
      </c>
      <c r="AE825" s="1">
        <v>0</v>
      </c>
      <c r="AF825" s="1">
        <v>0</v>
      </c>
      <c r="AG825" s="1">
        <v>0</v>
      </c>
      <c r="AH825" s="1">
        <v>0</v>
      </c>
      <c r="AI825" s="1">
        <v>0</v>
      </c>
      <c r="AJ825" s="1">
        <v>0</v>
      </c>
      <c r="AK825" s="1">
        <v>0</v>
      </c>
      <c r="AL825" s="1">
        <v>0</v>
      </c>
      <c r="AM825" s="1">
        <v>0</v>
      </c>
      <c r="AN825" s="1">
        <v>0</v>
      </c>
      <c r="AO825" s="1">
        <v>0</v>
      </c>
      <c r="AP825" s="1">
        <v>0</v>
      </c>
      <c r="AQ825" s="1">
        <v>0</v>
      </c>
      <c r="AR825" s="2">
        <v>0</v>
      </c>
      <c r="AS825" s="2">
        <v>0</v>
      </c>
      <c r="AT825" s="2">
        <v>0</v>
      </c>
      <c r="AU825" s="2">
        <v>0</v>
      </c>
      <c r="AV825" s="2">
        <v>0</v>
      </c>
      <c r="AW825" s="2">
        <v>0</v>
      </c>
      <c r="AX825" s="2">
        <v>0</v>
      </c>
      <c r="AY825" s="2">
        <v>0</v>
      </c>
      <c r="AZ825" s="2">
        <v>0</v>
      </c>
      <c r="BA825" s="2">
        <v>0</v>
      </c>
      <c r="BB825" s="2">
        <v>0</v>
      </c>
      <c r="BC825" s="2">
        <v>0</v>
      </c>
      <c r="BD825" s="1">
        <v>552</v>
      </c>
      <c r="BE825" s="1">
        <v>895</v>
      </c>
      <c r="BF825" s="1">
        <v>1440</v>
      </c>
      <c r="BG825" s="1">
        <v>1586</v>
      </c>
      <c r="BH825" s="1">
        <v>1849</v>
      </c>
      <c r="BI825" s="1">
        <v>1870</v>
      </c>
      <c r="BJ825" s="1">
        <v>1720</v>
      </c>
      <c r="BK825" s="1">
        <v>1414</v>
      </c>
      <c r="BL825" s="1">
        <v>983</v>
      </c>
      <c r="BM825" s="1">
        <v>1058</v>
      </c>
      <c r="BN825" s="1">
        <v>770</v>
      </c>
      <c r="BO825" s="1">
        <v>875</v>
      </c>
      <c r="BP825" s="1">
        <v>552</v>
      </c>
      <c r="BQ825" s="1">
        <v>895</v>
      </c>
      <c r="BR825" s="1">
        <v>1440</v>
      </c>
      <c r="BS825" s="1">
        <v>1586</v>
      </c>
      <c r="BT825" s="1">
        <v>1849</v>
      </c>
      <c r="BU825" s="1">
        <v>1870</v>
      </c>
      <c r="BV825" s="1">
        <v>1720</v>
      </c>
      <c r="BW825" s="1">
        <v>1414</v>
      </c>
      <c r="BX825" s="1">
        <v>983</v>
      </c>
      <c r="BY825" s="1">
        <v>1058</v>
      </c>
      <c r="BZ825" s="1">
        <v>770</v>
      </c>
      <c r="CA825" s="1">
        <v>875</v>
      </c>
      <c r="CB825" s="1">
        <v>60.631</v>
      </c>
      <c r="CC825" s="1">
        <v>98.277000000000001</v>
      </c>
      <c r="CD825" s="1">
        <v>158.17699999999999</v>
      </c>
      <c r="CE825" s="1">
        <v>174.20599999999999</v>
      </c>
      <c r="CF825" s="1">
        <v>203.05699999999999</v>
      </c>
      <c r="CG825" s="1">
        <v>205.43799999999999</v>
      </c>
      <c r="CH825" s="1">
        <v>188.952</v>
      </c>
      <c r="CI825" s="1">
        <v>155.33799999999999</v>
      </c>
      <c r="CJ825" s="1">
        <v>107.986</v>
      </c>
      <c r="CK825" s="1">
        <v>116.229</v>
      </c>
      <c r="CL825" s="1">
        <v>84.63</v>
      </c>
      <c r="CM825" s="1">
        <v>96.078999999999994</v>
      </c>
      <c r="CN825" s="1">
        <v>0</v>
      </c>
      <c r="CO825" s="1">
        <v>0</v>
      </c>
      <c r="CP825" s="1">
        <v>15012</v>
      </c>
      <c r="CQ825" s="1">
        <v>15012</v>
      </c>
      <c r="CR825" s="1">
        <v>1649</v>
      </c>
      <c r="CS825">
        <v>2018</v>
      </c>
      <c r="CT825">
        <v>9103.6992116434194</v>
      </c>
      <c r="CV825">
        <v>0</v>
      </c>
      <c r="CW825">
        <v>0</v>
      </c>
    </row>
    <row r="826" spans="1:101">
      <c r="A826" s="100">
        <v>60498</v>
      </c>
      <c r="B826" t="s">
        <v>108</v>
      </c>
      <c r="C826" t="s">
        <v>109</v>
      </c>
      <c r="D826" t="s">
        <v>1117</v>
      </c>
      <c r="E826" t="s">
        <v>1113</v>
      </c>
      <c r="F826">
        <v>60281</v>
      </c>
      <c r="G826" s="103" t="s">
        <v>112</v>
      </c>
      <c r="H826" t="s">
        <v>113</v>
      </c>
      <c r="I826" t="s">
        <v>114</v>
      </c>
      <c r="J826" t="s">
        <v>8</v>
      </c>
      <c r="K826">
        <v>22</v>
      </c>
      <c r="L826">
        <v>2</v>
      </c>
      <c r="M826" t="s">
        <v>115</v>
      </c>
      <c r="N826" t="s">
        <v>456</v>
      </c>
      <c r="O826" t="s">
        <v>457</v>
      </c>
      <c r="P826" t="s">
        <v>457</v>
      </c>
      <c r="Q826" t="s">
        <v>118</v>
      </c>
      <c r="R826" t="s">
        <v>142</v>
      </c>
      <c r="S826" t="s">
        <v>8</v>
      </c>
      <c r="T826" s="1">
        <v>0</v>
      </c>
      <c r="U826" s="1">
        <v>0</v>
      </c>
      <c r="V826" s="1">
        <v>0</v>
      </c>
      <c r="W826" s="1">
        <v>0</v>
      </c>
      <c r="X826" s="1">
        <v>0</v>
      </c>
      <c r="Y826" s="1">
        <v>0</v>
      </c>
      <c r="Z826" s="1">
        <v>0</v>
      </c>
      <c r="AA826" s="1">
        <v>0</v>
      </c>
      <c r="AB826" s="1">
        <v>0</v>
      </c>
      <c r="AC826" s="1">
        <v>0</v>
      </c>
      <c r="AD826" s="1">
        <v>0</v>
      </c>
      <c r="AE826" s="1">
        <v>0</v>
      </c>
      <c r="AF826" s="1">
        <v>0</v>
      </c>
      <c r="AG826" s="1">
        <v>0</v>
      </c>
      <c r="AH826" s="1">
        <v>0</v>
      </c>
      <c r="AI826" s="1">
        <v>0</v>
      </c>
      <c r="AJ826" s="1">
        <v>0</v>
      </c>
      <c r="AK826" s="1">
        <v>0</v>
      </c>
      <c r="AL826" s="1">
        <v>0</v>
      </c>
      <c r="AM826" s="1">
        <v>0</v>
      </c>
      <c r="AN826" s="1">
        <v>0</v>
      </c>
      <c r="AO826" s="1">
        <v>0</v>
      </c>
      <c r="AP826" s="1">
        <v>0</v>
      </c>
      <c r="AQ826" s="1">
        <v>0</v>
      </c>
      <c r="AR826" s="2">
        <v>0</v>
      </c>
      <c r="AS826" s="2">
        <v>0</v>
      </c>
      <c r="AT826" s="2">
        <v>0</v>
      </c>
      <c r="AU826" s="2">
        <v>0</v>
      </c>
      <c r="AV826" s="2">
        <v>0</v>
      </c>
      <c r="AW826" s="2">
        <v>0</v>
      </c>
      <c r="AX826" s="2">
        <v>0</v>
      </c>
      <c r="AY826" s="2">
        <v>0</v>
      </c>
      <c r="AZ826" s="2">
        <v>0</v>
      </c>
      <c r="BA826" s="2">
        <v>0</v>
      </c>
      <c r="BB826" s="2">
        <v>0</v>
      </c>
      <c r="BC826" s="2">
        <v>0</v>
      </c>
      <c r="BD826" s="1">
        <v>587</v>
      </c>
      <c r="BE826" s="1">
        <v>643</v>
      </c>
      <c r="BF826" s="1">
        <v>1036</v>
      </c>
      <c r="BG826" s="1">
        <v>1157</v>
      </c>
      <c r="BH826" s="1">
        <v>1458</v>
      </c>
      <c r="BI826" s="1">
        <v>1421</v>
      </c>
      <c r="BJ826" s="1">
        <v>1670</v>
      </c>
      <c r="BK826" s="1">
        <v>1350</v>
      </c>
      <c r="BL826" s="1">
        <v>835</v>
      </c>
      <c r="BM826" s="1">
        <v>801</v>
      </c>
      <c r="BN826" s="1">
        <v>478</v>
      </c>
      <c r="BO826" s="1">
        <v>663</v>
      </c>
      <c r="BP826" s="1">
        <v>587</v>
      </c>
      <c r="BQ826" s="1">
        <v>643</v>
      </c>
      <c r="BR826" s="1">
        <v>1036</v>
      </c>
      <c r="BS826" s="1">
        <v>1157</v>
      </c>
      <c r="BT826" s="1">
        <v>1458</v>
      </c>
      <c r="BU826" s="1">
        <v>1421</v>
      </c>
      <c r="BV826" s="1">
        <v>1670</v>
      </c>
      <c r="BW826" s="1">
        <v>1350</v>
      </c>
      <c r="BX826" s="1">
        <v>835</v>
      </c>
      <c r="BY826" s="1">
        <v>801</v>
      </c>
      <c r="BZ826" s="1">
        <v>478</v>
      </c>
      <c r="CA826" s="1">
        <v>663</v>
      </c>
      <c r="CB826" s="1">
        <v>64.516000000000005</v>
      </c>
      <c r="CC826" s="1">
        <v>70.63</v>
      </c>
      <c r="CD826" s="1">
        <v>113.807</v>
      </c>
      <c r="CE826" s="1">
        <v>127.035</v>
      </c>
      <c r="CF826" s="1">
        <v>160.10400000000001</v>
      </c>
      <c r="CG826" s="1">
        <v>156.11099999999999</v>
      </c>
      <c r="CH826" s="1">
        <v>183.43899999999999</v>
      </c>
      <c r="CI826" s="1">
        <v>148.249</v>
      </c>
      <c r="CJ826" s="1">
        <v>91.72</v>
      </c>
      <c r="CK826" s="1">
        <v>87.975999999999999</v>
      </c>
      <c r="CL826" s="1">
        <v>52.536000000000001</v>
      </c>
      <c r="CM826" s="1">
        <v>72.876999999999995</v>
      </c>
      <c r="CN826" s="1">
        <v>0</v>
      </c>
      <c r="CO826" s="1">
        <v>0</v>
      </c>
      <c r="CP826" s="1">
        <v>12099</v>
      </c>
      <c r="CQ826" s="1">
        <v>12099</v>
      </c>
      <c r="CR826" s="1">
        <v>1329</v>
      </c>
      <c r="CS826">
        <v>2018</v>
      </c>
      <c r="CT826">
        <v>9103.8374717832958</v>
      </c>
      <c r="CV826">
        <v>0</v>
      </c>
      <c r="CW826">
        <v>0</v>
      </c>
    </row>
    <row r="827" spans="1:101">
      <c r="A827" s="100">
        <v>60518</v>
      </c>
      <c r="B827" t="s">
        <v>108</v>
      </c>
      <c r="C827" t="s">
        <v>109</v>
      </c>
      <c r="D827" t="s">
        <v>1118</v>
      </c>
      <c r="E827" t="s">
        <v>279</v>
      </c>
      <c r="F827">
        <v>7601</v>
      </c>
      <c r="G827" s="103" t="s">
        <v>273</v>
      </c>
      <c r="H827" t="s">
        <v>113</v>
      </c>
      <c r="I827" t="s">
        <v>114</v>
      </c>
      <c r="J827" t="s">
        <v>8</v>
      </c>
      <c r="K827">
        <v>22</v>
      </c>
      <c r="L827">
        <v>1</v>
      </c>
      <c r="M827" t="s">
        <v>131</v>
      </c>
      <c r="N827" t="s">
        <v>308</v>
      </c>
      <c r="O827" t="s">
        <v>309</v>
      </c>
      <c r="P827" t="s">
        <v>310</v>
      </c>
      <c r="Q827" t="s">
        <v>118</v>
      </c>
      <c r="R827" t="s">
        <v>142</v>
      </c>
      <c r="S827" t="s">
        <v>228</v>
      </c>
      <c r="T827" s="1">
        <v>0</v>
      </c>
      <c r="U827" s="1">
        <v>0</v>
      </c>
      <c r="V827" s="1">
        <v>0</v>
      </c>
      <c r="W827" s="1">
        <v>0</v>
      </c>
      <c r="X827" s="1">
        <v>0</v>
      </c>
      <c r="Y827" s="1">
        <v>0</v>
      </c>
      <c r="Z827" s="1">
        <v>0</v>
      </c>
      <c r="AA827" s="1">
        <v>0</v>
      </c>
      <c r="AB827" s="1">
        <v>0</v>
      </c>
      <c r="AC827" s="1">
        <v>0</v>
      </c>
      <c r="AD827" s="1">
        <v>0</v>
      </c>
      <c r="AE827" s="1">
        <v>0</v>
      </c>
      <c r="AF827" s="1">
        <v>0</v>
      </c>
      <c r="AG827" s="1">
        <v>0</v>
      </c>
      <c r="AH827" s="1">
        <v>0</v>
      </c>
      <c r="AI827" s="1">
        <v>0</v>
      </c>
      <c r="AJ827" s="1">
        <v>0</v>
      </c>
      <c r="AK827" s="1">
        <v>0</v>
      </c>
      <c r="AL827" s="1">
        <v>0</v>
      </c>
      <c r="AM827" s="1">
        <v>0</v>
      </c>
      <c r="AN827" s="1">
        <v>0</v>
      </c>
      <c r="AO827" s="1">
        <v>0</v>
      </c>
      <c r="AP827" s="1">
        <v>0</v>
      </c>
      <c r="AQ827" s="1">
        <v>0</v>
      </c>
      <c r="AR827" s="2">
        <v>0</v>
      </c>
      <c r="AS827" s="2">
        <v>0</v>
      </c>
      <c r="AT827" s="2">
        <v>0</v>
      </c>
      <c r="AU827" s="2">
        <v>0</v>
      </c>
      <c r="AV827" s="2">
        <v>0</v>
      </c>
      <c r="AW827" s="2">
        <v>0</v>
      </c>
      <c r="AX827" s="2">
        <v>0</v>
      </c>
      <c r="AY827" s="2">
        <v>0</v>
      </c>
      <c r="AZ827" s="2">
        <v>0</v>
      </c>
      <c r="BA827" s="2">
        <v>0</v>
      </c>
      <c r="BB827" s="2">
        <v>0</v>
      </c>
      <c r="BC827" s="2">
        <v>0</v>
      </c>
      <c r="BD827" s="1">
        <v>0</v>
      </c>
      <c r="BE827" s="1">
        <v>0</v>
      </c>
      <c r="BF827" s="1">
        <v>0</v>
      </c>
      <c r="BG827" s="1">
        <v>0</v>
      </c>
      <c r="BH827" s="1">
        <v>0</v>
      </c>
      <c r="BI827" s="1">
        <v>0</v>
      </c>
      <c r="BJ827" s="1">
        <v>0</v>
      </c>
      <c r="BK827" s="1">
        <v>0</v>
      </c>
      <c r="BL827" s="1">
        <v>0</v>
      </c>
      <c r="BM827" s="1">
        <v>0</v>
      </c>
      <c r="BN827" s="1">
        <v>0</v>
      </c>
      <c r="BO827" s="1">
        <v>0</v>
      </c>
      <c r="BP827" s="1">
        <v>0</v>
      </c>
      <c r="BQ827" s="1">
        <v>0</v>
      </c>
      <c r="BR827" s="1">
        <v>0</v>
      </c>
      <c r="BS827" s="1">
        <v>0</v>
      </c>
      <c r="BT827" s="1">
        <v>0</v>
      </c>
      <c r="BU827" s="1">
        <v>0</v>
      </c>
      <c r="BV827" s="1">
        <v>0</v>
      </c>
      <c r="BW827" s="1">
        <v>0</v>
      </c>
      <c r="BX827" s="1">
        <v>0</v>
      </c>
      <c r="BY827" s="1">
        <v>0</v>
      </c>
      <c r="BZ827" s="1">
        <v>0</v>
      </c>
      <c r="CA827" s="1">
        <v>0</v>
      </c>
      <c r="CB827" s="1">
        <v>0</v>
      </c>
      <c r="CC827" s="1">
        <v>0</v>
      </c>
      <c r="CD827" s="1">
        <v>0</v>
      </c>
      <c r="CE827" s="1">
        <v>0</v>
      </c>
      <c r="CF827" s="1">
        <v>0</v>
      </c>
      <c r="CG827" s="1">
        <v>0</v>
      </c>
      <c r="CH827" s="1">
        <v>0</v>
      </c>
      <c r="CI827" s="1">
        <v>0</v>
      </c>
      <c r="CJ827" s="1">
        <v>0</v>
      </c>
      <c r="CK827" s="1">
        <v>0</v>
      </c>
      <c r="CL827" s="1">
        <v>0</v>
      </c>
      <c r="CM827" s="1">
        <v>0</v>
      </c>
      <c r="CN827" s="1">
        <v>0</v>
      </c>
      <c r="CO827" s="1">
        <v>0</v>
      </c>
      <c r="CP827" s="1">
        <v>0</v>
      </c>
      <c r="CQ827" s="1">
        <v>0</v>
      </c>
      <c r="CR827" s="1">
        <v>0</v>
      </c>
      <c r="CS827">
        <v>2018</v>
      </c>
      <c r="CT827" t="s">
        <v>8</v>
      </c>
      <c r="CV827">
        <v>0</v>
      </c>
      <c r="CW827" t="s">
        <v>8</v>
      </c>
    </row>
    <row r="828" spans="1:101">
      <c r="A828" s="100">
        <v>60518</v>
      </c>
      <c r="B828" t="s">
        <v>108</v>
      </c>
      <c r="C828" t="s">
        <v>109</v>
      </c>
      <c r="D828" t="s">
        <v>1118</v>
      </c>
      <c r="E828" t="s">
        <v>279</v>
      </c>
      <c r="F828">
        <v>7601</v>
      </c>
      <c r="G828" s="103" t="s">
        <v>273</v>
      </c>
      <c r="H828" t="s">
        <v>113</v>
      </c>
      <c r="I828" t="s">
        <v>114</v>
      </c>
      <c r="J828" t="s">
        <v>8</v>
      </c>
      <c r="K828">
        <v>22</v>
      </c>
      <c r="L828">
        <v>1</v>
      </c>
      <c r="M828" t="s">
        <v>131</v>
      </c>
      <c r="N828" t="s">
        <v>456</v>
      </c>
      <c r="O828" t="s">
        <v>457</v>
      </c>
      <c r="P828" t="s">
        <v>457</v>
      </c>
      <c r="Q828" t="s">
        <v>118</v>
      </c>
      <c r="R828" t="s">
        <v>142</v>
      </c>
      <c r="S828" t="s">
        <v>8</v>
      </c>
      <c r="T828" s="1">
        <v>0</v>
      </c>
      <c r="U828" s="1">
        <v>0</v>
      </c>
      <c r="V828" s="1">
        <v>0</v>
      </c>
      <c r="W828" s="1">
        <v>0</v>
      </c>
      <c r="X828" s="1">
        <v>0</v>
      </c>
      <c r="Y828" s="1">
        <v>0</v>
      </c>
      <c r="Z828" s="1">
        <v>0</v>
      </c>
      <c r="AA828" s="1">
        <v>0</v>
      </c>
      <c r="AB828" s="1">
        <v>0</v>
      </c>
      <c r="AC828" s="1">
        <v>0</v>
      </c>
      <c r="AD828" s="1">
        <v>0</v>
      </c>
      <c r="AE828" s="1">
        <v>0</v>
      </c>
      <c r="AF828" s="1">
        <v>0</v>
      </c>
      <c r="AG828" s="1">
        <v>0</v>
      </c>
      <c r="AH828" s="1">
        <v>0</v>
      </c>
      <c r="AI828" s="1">
        <v>0</v>
      </c>
      <c r="AJ828" s="1">
        <v>0</v>
      </c>
      <c r="AK828" s="1">
        <v>0</v>
      </c>
      <c r="AL828" s="1">
        <v>0</v>
      </c>
      <c r="AM828" s="1">
        <v>0</v>
      </c>
      <c r="AN828" s="1">
        <v>0</v>
      </c>
      <c r="AO828" s="1">
        <v>0</v>
      </c>
      <c r="AP828" s="1">
        <v>0</v>
      </c>
      <c r="AQ828" s="1">
        <v>0</v>
      </c>
      <c r="AR828" s="2">
        <v>0</v>
      </c>
      <c r="AS828" s="2">
        <v>0</v>
      </c>
      <c r="AT828" s="2">
        <v>0</v>
      </c>
      <c r="AU828" s="2">
        <v>0</v>
      </c>
      <c r="AV828" s="2">
        <v>0</v>
      </c>
      <c r="AW828" s="2">
        <v>0</v>
      </c>
      <c r="AX828" s="2">
        <v>0</v>
      </c>
      <c r="AY828" s="2">
        <v>0</v>
      </c>
      <c r="AZ828" s="2">
        <v>0</v>
      </c>
      <c r="BA828" s="2">
        <v>0</v>
      </c>
      <c r="BB828" s="2">
        <v>0</v>
      </c>
      <c r="BC828" s="2">
        <v>0</v>
      </c>
      <c r="BD828" s="1">
        <v>880</v>
      </c>
      <c r="BE828" s="1">
        <v>1427</v>
      </c>
      <c r="BF828" s="1">
        <v>2297</v>
      </c>
      <c r="BG828" s="1">
        <v>2529</v>
      </c>
      <c r="BH828" s="1">
        <v>2948</v>
      </c>
      <c r="BI828" s="1">
        <v>2983</v>
      </c>
      <c r="BJ828" s="1">
        <v>2744</v>
      </c>
      <c r="BK828" s="1">
        <v>2256</v>
      </c>
      <c r="BL828" s="1">
        <v>1568</v>
      </c>
      <c r="BM828" s="1">
        <v>1688</v>
      </c>
      <c r="BN828" s="1">
        <v>1229</v>
      </c>
      <c r="BO828" s="1">
        <v>1395</v>
      </c>
      <c r="BP828" s="1">
        <v>880</v>
      </c>
      <c r="BQ828" s="1">
        <v>1427</v>
      </c>
      <c r="BR828" s="1">
        <v>2297</v>
      </c>
      <c r="BS828" s="1">
        <v>2529</v>
      </c>
      <c r="BT828" s="1">
        <v>2948</v>
      </c>
      <c r="BU828" s="1">
        <v>2983</v>
      </c>
      <c r="BV828" s="1">
        <v>2744</v>
      </c>
      <c r="BW828" s="1">
        <v>2256</v>
      </c>
      <c r="BX828" s="1">
        <v>1568</v>
      </c>
      <c r="BY828" s="1">
        <v>1688</v>
      </c>
      <c r="BZ828" s="1">
        <v>1229</v>
      </c>
      <c r="CA828" s="1">
        <v>1395</v>
      </c>
      <c r="CB828" s="1">
        <v>96.703999999999994</v>
      </c>
      <c r="CC828" s="1">
        <v>156.74199999999999</v>
      </c>
      <c r="CD828" s="1">
        <v>252.27799999999999</v>
      </c>
      <c r="CE828" s="1">
        <v>277.84199999999998</v>
      </c>
      <c r="CF828" s="1">
        <v>323.85599999999999</v>
      </c>
      <c r="CG828" s="1">
        <v>327.654</v>
      </c>
      <c r="CH828" s="1">
        <v>301.36</v>
      </c>
      <c r="CI828" s="1">
        <v>247.749</v>
      </c>
      <c r="CJ828" s="1">
        <v>172.227</v>
      </c>
      <c r="CK828" s="1">
        <v>185.374</v>
      </c>
      <c r="CL828" s="1">
        <v>134.977</v>
      </c>
      <c r="CM828" s="1">
        <v>153.23699999999999</v>
      </c>
      <c r="CN828" s="1">
        <v>0</v>
      </c>
      <c r="CO828" s="1">
        <v>0</v>
      </c>
      <c r="CP828" s="1">
        <v>23944</v>
      </c>
      <c r="CQ828" s="1">
        <v>23944</v>
      </c>
      <c r="CR828" s="1">
        <v>2630</v>
      </c>
      <c r="CS828">
        <v>2018</v>
      </c>
      <c r="CT828">
        <v>9104.1825095057029</v>
      </c>
      <c r="CV828">
        <v>0</v>
      </c>
      <c r="CW828">
        <v>0</v>
      </c>
    </row>
    <row r="829" spans="1:101">
      <c r="A829" s="100">
        <v>60537</v>
      </c>
      <c r="B829" t="s">
        <v>108</v>
      </c>
      <c r="C829" t="s">
        <v>109</v>
      </c>
      <c r="D829" t="s">
        <v>1119</v>
      </c>
      <c r="E829" t="s">
        <v>1120</v>
      </c>
      <c r="F829">
        <v>60297</v>
      </c>
      <c r="G829" s="103" t="s">
        <v>273</v>
      </c>
      <c r="H829" t="s">
        <v>113</v>
      </c>
      <c r="I829" t="s">
        <v>114</v>
      </c>
      <c r="J829" t="s">
        <v>8</v>
      </c>
      <c r="K829">
        <v>22</v>
      </c>
      <c r="L829">
        <v>2</v>
      </c>
      <c r="M829" t="s">
        <v>115</v>
      </c>
      <c r="N829" t="s">
        <v>456</v>
      </c>
      <c r="O829" t="s">
        <v>457</v>
      </c>
      <c r="P829" t="s">
        <v>457</v>
      </c>
      <c r="Q829" t="s">
        <v>118</v>
      </c>
      <c r="R829" t="s">
        <v>142</v>
      </c>
      <c r="S829" t="s">
        <v>8</v>
      </c>
      <c r="T829" s="1">
        <v>0</v>
      </c>
      <c r="U829" s="1">
        <v>0</v>
      </c>
      <c r="V829" s="1">
        <v>0</v>
      </c>
      <c r="W829" s="1">
        <v>0</v>
      </c>
      <c r="X829" s="1">
        <v>0</v>
      </c>
      <c r="Y829" s="1">
        <v>0</v>
      </c>
      <c r="Z829" s="1">
        <v>0</v>
      </c>
      <c r="AA829" s="1">
        <v>0</v>
      </c>
      <c r="AB829" s="1">
        <v>0</v>
      </c>
      <c r="AC829" s="1">
        <v>0</v>
      </c>
      <c r="AD829" s="1">
        <v>0</v>
      </c>
      <c r="AE829" s="1">
        <v>0</v>
      </c>
      <c r="AF829" s="1">
        <v>0</v>
      </c>
      <c r="AG829" s="1">
        <v>0</v>
      </c>
      <c r="AH829" s="1">
        <v>0</v>
      </c>
      <c r="AI829" s="1">
        <v>0</v>
      </c>
      <c r="AJ829" s="1">
        <v>0</v>
      </c>
      <c r="AK829" s="1">
        <v>0</v>
      </c>
      <c r="AL829" s="1">
        <v>0</v>
      </c>
      <c r="AM829" s="1">
        <v>0</v>
      </c>
      <c r="AN829" s="1">
        <v>0</v>
      </c>
      <c r="AO829" s="1">
        <v>0</v>
      </c>
      <c r="AP829" s="1">
        <v>0</v>
      </c>
      <c r="AQ829" s="1">
        <v>0</v>
      </c>
      <c r="AR829" s="2">
        <v>0</v>
      </c>
      <c r="AS829" s="2">
        <v>0</v>
      </c>
      <c r="AT829" s="2">
        <v>0</v>
      </c>
      <c r="AU829" s="2">
        <v>0</v>
      </c>
      <c r="AV829" s="2">
        <v>0</v>
      </c>
      <c r="AW829" s="2">
        <v>0</v>
      </c>
      <c r="AX829" s="2">
        <v>0</v>
      </c>
      <c r="AY829" s="2">
        <v>0</v>
      </c>
      <c r="AZ829" s="2">
        <v>0</v>
      </c>
      <c r="BA829" s="2">
        <v>0</v>
      </c>
      <c r="BB829" s="2">
        <v>0</v>
      </c>
      <c r="BC829" s="2">
        <v>0</v>
      </c>
      <c r="BD829" s="1">
        <v>1103</v>
      </c>
      <c r="BE829" s="1">
        <v>1787</v>
      </c>
      <c r="BF829" s="1">
        <v>2877</v>
      </c>
      <c r="BG829" s="1">
        <v>3168</v>
      </c>
      <c r="BH829" s="1">
        <v>3693</v>
      </c>
      <c r="BI829" s="1">
        <v>3736</v>
      </c>
      <c r="BJ829" s="1">
        <v>3436</v>
      </c>
      <c r="BK829" s="1">
        <v>2825</v>
      </c>
      <c r="BL829" s="1">
        <v>1964</v>
      </c>
      <c r="BM829" s="1">
        <v>2114</v>
      </c>
      <c r="BN829" s="1">
        <v>1539</v>
      </c>
      <c r="BO829" s="1">
        <v>1747</v>
      </c>
      <c r="BP829" s="1">
        <v>1103</v>
      </c>
      <c r="BQ829" s="1">
        <v>1787</v>
      </c>
      <c r="BR829" s="1">
        <v>2877</v>
      </c>
      <c r="BS829" s="1">
        <v>3168</v>
      </c>
      <c r="BT829" s="1">
        <v>3693</v>
      </c>
      <c r="BU829" s="1">
        <v>3736</v>
      </c>
      <c r="BV829" s="1">
        <v>3436</v>
      </c>
      <c r="BW829" s="1">
        <v>2825</v>
      </c>
      <c r="BX829" s="1">
        <v>1964</v>
      </c>
      <c r="BY829" s="1">
        <v>2114</v>
      </c>
      <c r="BZ829" s="1">
        <v>1539</v>
      </c>
      <c r="CA829" s="1">
        <v>1747</v>
      </c>
      <c r="CB829" s="1">
        <v>121.12</v>
      </c>
      <c r="CC829" s="1">
        <v>196.315</v>
      </c>
      <c r="CD829" s="1">
        <v>315.971</v>
      </c>
      <c r="CE829" s="1">
        <v>347.98899999999998</v>
      </c>
      <c r="CF829" s="1">
        <v>405.62099999999998</v>
      </c>
      <c r="CG829" s="1">
        <v>410.37799999999999</v>
      </c>
      <c r="CH829" s="1">
        <v>377.44499999999999</v>
      </c>
      <c r="CI829" s="1">
        <v>310.29899999999998</v>
      </c>
      <c r="CJ829" s="1">
        <v>215.709</v>
      </c>
      <c r="CK829" s="1">
        <v>232.17500000000001</v>
      </c>
      <c r="CL829" s="1">
        <v>169.054</v>
      </c>
      <c r="CM829" s="1">
        <v>191.92400000000001</v>
      </c>
      <c r="CN829" s="1">
        <v>0</v>
      </c>
      <c r="CO829" s="1">
        <v>0</v>
      </c>
      <c r="CP829" s="1">
        <v>29989</v>
      </c>
      <c r="CQ829" s="1">
        <v>29989</v>
      </c>
      <c r="CR829" s="1">
        <v>3294</v>
      </c>
      <c r="CS829">
        <v>2018</v>
      </c>
      <c r="CT829">
        <v>9104.1287188828173</v>
      </c>
      <c r="CV829">
        <v>0</v>
      </c>
      <c r="CW829">
        <v>0</v>
      </c>
    </row>
    <row r="830" spans="1:101">
      <c r="A830" s="100">
        <v>60542</v>
      </c>
      <c r="B830" t="s">
        <v>108</v>
      </c>
      <c r="C830" t="s">
        <v>109</v>
      </c>
      <c r="D830" t="s">
        <v>1121</v>
      </c>
      <c r="E830" t="s">
        <v>1122</v>
      </c>
      <c r="F830">
        <v>60301</v>
      </c>
      <c r="G830" s="103" t="s">
        <v>273</v>
      </c>
      <c r="H830" t="s">
        <v>113</v>
      </c>
      <c r="I830" t="s">
        <v>114</v>
      </c>
      <c r="J830" t="s">
        <v>8</v>
      </c>
      <c r="K830">
        <v>22</v>
      </c>
      <c r="L830">
        <v>2</v>
      </c>
      <c r="M830" t="s">
        <v>115</v>
      </c>
      <c r="N830" t="s">
        <v>456</v>
      </c>
      <c r="O830" t="s">
        <v>457</v>
      </c>
      <c r="P830" t="s">
        <v>457</v>
      </c>
      <c r="Q830" t="s">
        <v>118</v>
      </c>
      <c r="R830" t="s">
        <v>142</v>
      </c>
      <c r="S830" t="s">
        <v>8</v>
      </c>
      <c r="T830" s="1">
        <v>0</v>
      </c>
      <c r="U830" s="1">
        <v>0</v>
      </c>
      <c r="V830" s="1">
        <v>0</v>
      </c>
      <c r="W830" s="1">
        <v>0</v>
      </c>
      <c r="X830" s="1">
        <v>0</v>
      </c>
      <c r="Y830" s="1">
        <v>0</v>
      </c>
      <c r="Z830" s="1">
        <v>0</v>
      </c>
      <c r="AA830" s="1">
        <v>0</v>
      </c>
      <c r="AB830" s="1">
        <v>0</v>
      </c>
      <c r="AC830" s="1">
        <v>0</v>
      </c>
      <c r="AD830" s="1">
        <v>0</v>
      </c>
      <c r="AE830" s="1">
        <v>0</v>
      </c>
      <c r="AF830" s="1">
        <v>0</v>
      </c>
      <c r="AG830" s="1">
        <v>0</v>
      </c>
      <c r="AH830" s="1">
        <v>0</v>
      </c>
      <c r="AI830" s="1">
        <v>0</v>
      </c>
      <c r="AJ830" s="1">
        <v>0</v>
      </c>
      <c r="AK830" s="1">
        <v>0</v>
      </c>
      <c r="AL830" s="1">
        <v>0</v>
      </c>
      <c r="AM830" s="1">
        <v>0</v>
      </c>
      <c r="AN830" s="1">
        <v>0</v>
      </c>
      <c r="AO830" s="1">
        <v>0</v>
      </c>
      <c r="AP830" s="1">
        <v>0</v>
      </c>
      <c r="AQ830" s="1">
        <v>0</v>
      </c>
      <c r="AR830" s="2">
        <v>0</v>
      </c>
      <c r="AS830" s="2">
        <v>0</v>
      </c>
      <c r="AT830" s="2">
        <v>0</v>
      </c>
      <c r="AU830" s="2">
        <v>0</v>
      </c>
      <c r="AV830" s="2">
        <v>0</v>
      </c>
      <c r="AW830" s="2">
        <v>0</v>
      </c>
      <c r="AX830" s="2">
        <v>0</v>
      </c>
      <c r="AY830" s="2">
        <v>0</v>
      </c>
      <c r="AZ830" s="2">
        <v>0</v>
      </c>
      <c r="BA830" s="2">
        <v>0</v>
      </c>
      <c r="BB830" s="2">
        <v>0</v>
      </c>
      <c r="BC830" s="2">
        <v>0</v>
      </c>
      <c r="BD830" s="1">
        <v>472</v>
      </c>
      <c r="BE830" s="1">
        <v>764</v>
      </c>
      <c r="BF830" s="1">
        <v>1230</v>
      </c>
      <c r="BG830" s="1">
        <v>1355</v>
      </c>
      <c r="BH830" s="1">
        <v>1580</v>
      </c>
      <c r="BI830" s="1">
        <v>1598</v>
      </c>
      <c r="BJ830" s="1">
        <v>1470</v>
      </c>
      <c r="BK830" s="1">
        <v>1208</v>
      </c>
      <c r="BL830" s="1">
        <v>840</v>
      </c>
      <c r="BM830" s="1">
        <v>904</v>
      </c>
      <c r="BN830" s="1">
        <v>658</v>
      </c>
      <c r="BO830" s="1">
        <v>747</v>
      </c>
      <c r="BP830" s="1">
        <v>472</v>
      </c>
      <c r="BQ830" s="1">
        <v>764</v>
      </c>
      <c r="BR830" s="1">
        <v>1230</v>
      </c>
      <c r="BS830" s="1">
        <v>1355</v>
      </c>
      <c r="BT830" s="1">
        <v>1580</v>
      </c>
      <c r="BU830" s="1">
        <v>1598</v>
      </c>
      <c r="BV830" s="1">
        <v>1470</v>
      </c>
      <c r="BW830" s="1">
        <v>1208</v>
      </c>
      <c r="BX830" s="1">
        <v>840</v>
      </c>
      <c r="BY830" s="1">
        <v>904</v>
      </c>
      <c r="BZ830" s="1">
        <v>658</v>
      </c>
      <c r="CA830" s="1">
        <v>747</v>
      </c>
      <c r="CB830" s="1">
        <v>51.808999999999997</v>
      </c>
      <c r="CC830" s="1">
        <v>83.972999999999999</v>
      </c>
      <c r="CD830" s="1">
        <v>135.15600000000001</v>
      </c>
      <c r="CE830" s="1">
        <v>148.851</v>
      </c>
      <c r="CF830" s="1">
        <v>173.50299999999999</v>
      </c>
      <c r="CG830" s="1">
        <v>175.53800000000001</v>
      </c>
      <c r="CH830" s="1">
        <v>161.45099999999999</v>
      </c>
      <c r="CI830" s="1">
        <v>132.72999999999999</v>
      </c>
      <c r="CJ830" s="1">
        <v>92.269000000000005</v>
      </c>
      <c r="CK830" s="1">
        <v>99.311999999999998</v>
      </c>
      <c r="CL830" s="1">
        <v>72.313000000000002</v>
      </c>
      <c r="CM830" s="1">
        <v>82.094999999999999</v>
      </c>
      <c r="CN830" s="1">
        <v>0</v>
      </c>
      <c r="CO830" s="1">
        <v>0</v>
      </c>
      <c r="CP830" s="1">
        <v>12826</v>
      </c>
      <c r="CQ830" s="1">
        <v>12826</v>
      </c>
      <c r="CR830" s="1">
        <v>1409</v>
      </c>
      <c r="CS830">
        <v>2018</v>
      </c>
      <c r="CT830">
        <v>9102.909865152591</v>
      </c>
      <c r="CV830">
        <v>0</v>
      </c>
      <c r="CW830">
        <v>0</v>
      </c>
    </row>
    <row r="831" spans="1:101">
      <c r="A831" s="100">
        <v>60547</v>
      </c>
      <c r="B831" t="s">
        <v>108</v>
      </c>
      <c r="C831" t="s">
        <v>109</v>
      </c>
      <c r="D831" t="s">
        <v>1123</v>
      </c>
      <c r="E831" t="s">
        <v>279</v>
      </c>
      <c r="F831">
        <v>7601</v>
      </c>
      <c r="G831" s="103" t="s">
        <v>273</v>
      </c>
      <c r="H831" t="s">
        <v>113</v>
      </c>
      <c r="I831" t="s">
        <v>114</v>
      </c>
      <c r="J831" t="s">
        <v>8</v>
      </c>
      <c r="K831">
        <v>22</v>
      </c>
      <c r="L831">
        <v>1</v>
      </c>
      <c r="M831" t="s">
        <v>131</v>
      </c>
      <c r="N831" t="s">
        <v>456</v>
      </c>
      <c r="O831" t="s">
        <v>457</v>
      </c>
      <c r="P831" t="s">
        <v>457</v>
      </c>
      <c r="Q831" t="s">
        <v>118</v>
      </c>
      <c r="R831" t="s">
        <v>142</v>
      </c>
      <c r="S831" t="s">
        <v>8</v>
      </c>
      <c r="T831" s="1">
        <v>0</v>
      </c>
      <c r="U831" s="1">
        <v>0</v>
      </c>
      <c r="V831" s="1">
        <v>0</v>
      </c>
      <c r="W831" s="1">
        <v>0</v>
      </c>
      <c r="X831" s="1">
        <v>0</v>
      </c>
      <c r="Y831" s="1">
        <v>0</v>
      </c>
      <c r="Z831" s="1">
        <v>0</v>
      </c>
      <c r="AA831" s="1">
        <v>0</v>
      </c>
      <c r="AB831" s="1">
        <v>0</v>
      </c>
      <c r="AC831" s="1">
        <v>0</v>
      </c>
      <c r="AD831" s="1">
        <v>0</v>
      </c>
      <c r="AE831" s="1">
        <v>0</v>
      </c>
      <c r="AF831" s="1">
        <v>0</v>
      </c>
      <c r="AG831" s="1">
        <v>0</v>
      </c>
      <c r="AH831" s="1">
        <v>0</v>
      </c>
      <c r="AI831" s="1">
        <v>0</v>
      </c>
      <c r="AJ831" s="1">
        <v>0</v>
      </c>
      <c r="AK831" s="1">
        <v>0</v>
      </c>
      <c r="AL831" s="1">
        <v>0</v>
      </c>
      <c r="AM831" s="1">
        <v>0</v>
      </c>
      <c r="AN831" s="1">
        <v>0</v>
      </c>
      <c r="AO831" s="1">
        <v>0</v>
      </c>
      <c r="AP831" s="1">
        <v>0</v>
      </c>
      <c r="AQ831" s="1">
        <v>0</v>
      </c>
      <c r="AR831" s="2">
        <v>0</v>
      </c>
      <c r="AS831" s="2">
        <v>0</v>
      </c>
      <c r="AT831" s="2">
        <v>0</v>
      </c>
      <c r="AU831" s="2">
        <v>0</v>
      </c>
      <c r="AV831" s="2">
        <v>0</v>
      </c>
      <c r="AW831" s="2">
        <v>0</v>
      </c>
      <c r="AX831" s="2">
        <v>0</v>
      </c>
      <c r="AY831" s="2">
        <v>0</v>
      </c>
      <c r="AZ831" s="2">
        <v>0</v>
      </c>
      <c r="BA831" s="2">
        <v>0</v>
      </c>
      <c r="BB831" s="2">
        <v>0</v>
      </c>
      <c r="BC831" s="2">
        <v>0</v>
      </c>
      <c r="BD831" s="1">
        <v>917</v>
      </c>
      <c r="BE831" s="1">
        <v>1486</v>
      </c>
      <c r="BF831" s="1">
        <v>2392</v>
      </c>
      <c r="BG831" s="1">
        <v>2634</v>
      </c>
      <c r="BH831" s="1">
        <v>3071</v>
      </c>
      <c r="BI831" s="1">
        <v>3107</v>
      </c>
      <c r="BJ831" s="1">
        <v>2857</v>
      </c>
      <c r="BK831" s="1">
        <v>2349</v>
      </c>
      <c r="BL831" s="1">
        <v>1633</v>
      </c>
      <c r="BM831" s="1">
        <v>1758</v>
      </c>
      <c r="BN831" s="1">
        <v>1280</v>
      </c>
      <c r="BO831" s="1">
        <v>1453</v>
      </c>
      <c r="BP831" s="1">
        <v>917</v>
      </c>
      <c r="BQ831" s="1">
        <v>1486</v>
      </c>
      <c r="BR831" s="1">
        <v>2392</v>
      </c>
      <c r="BS831" s="1">
        <v>2634</v>
      </c>
      <c r="BT831" s="1">
        <v>3071</v>
      </c>
      <c r="BU831" s="1">
        <v>3107</v>
      </c>
      <c r="BV831" s="1">
        <v>2857</v>
      </c>
      <c r="BW831" s="1">
        <v>2349</v>
      </c>
      <c r="BX831" s="1">
        <v>1633</v>
      </c>
      <c r="BY831" s="1">
        <v>1758</v>
      </c>
      <c r="BZ831" s="1">
        <v>1280</v>
      </c>
      <c r="CA831" s="1">
        <v>1453</v>
      </c>
      <c r="CB831" s="1">
        <v>100.711</v>
      </c>
      <c r="CC831" s="1">
        <v>163.239</v>
      </c>
      <c r="CD831" s="1">
        <v>262.733</v>
      </c>
      <c r="CE831" s="1">
        <v>289.35700000000003</v>
      </c>
      <c r="CF831" s="1">
        <v>337.279</v>
      </c>
      <c r="CG831" s="1">
        <v>341.23399999999998</v>
      </c>
      <c r="CH831" s="1">
        <v>313.85000000000002</v>
      </c>
      <c r="CI831" s="1">
        <v>258.017</v>
      </c>
      <c r="CJ831" s="1">
        <v>179.36500000000001</v>
      </c>
      <c r="CK831" s="1">
        <v>193.05699999999999</v>
      </c>
      <c r="CL831" s="1">
        <v>140.571</v>
      </c>
      <c r="CM831" s="1">
        <v>159.58699999999999</v>
      </c>
      <c r="CN831" s="1">
        <v>0</v>
      </c>
      <c r="CO831" s="1">
        <v>0</v>
      </c>
      <c r="CP831" s="1">
        <v>24937</v>
      </c>
      <c r="CQ831" s="1">
        <v>24937</v>
      </c>
      <c r="CR831" s="1">
        <v>2739</v>
      </c>
      <c r="CS831">
        <v>2018</v>
      </c>
      <c r="CT831">
        <v>9104.4176706827311</v>
      </c>
      <c r="CV831">
        <v>0</v>
      </c>
      <c r="CW831">
        <v>0</v>
      </c>
    </row>
    <row r="832" spans="1:101">
      <c r="A832" s="100">
        <v>60562</v>
      </c>
      <c r="B832" t="s">
        <v>108</v>
      </c>
      <c r="C832" t="s">
        <v>109</v>
      </c>
      <c r="D832" t="s">
        <v>1124</v>
      </c>
      <c r="E832" t="s">
        <v>279</v>
      </c>
      <c r="F832">
        <v>7601</v>
      </c>
      <c r="G832" s="103" t="s">
        <v>273</v>
      </c>
      <c r="H832" t="s">
        <v>113</v>
      </c>
      <c r="I832" t="s">
        <v>114</v>
      </c>
      <c r="J832" t="s">
        <v>8</v>
      </c>
      <c r="K832">
        <v>22</v>
      </c>
      <c r="L832">
        <v>1</v>
      </c>
      <c r="M832" t="s">
        <v>131</v>
      </c>
      <c r="N832" t="s">
        <v>308</v>
      </c>
      <c r="O832" t="s">
        <v>309</v>
      </c>
      <c r="P832" t="s">
        <v>310</v>
      </c>
      <c r="Q832" t="s">
        <v>118</v>
      </c>
      <c r="R832" t="s">
        <v>142</v>
      </c>
      <c r="S832" t="s">
        <v>228</v>
      </c>
      <c r="T832" s="1" t="s">
        <v>109</v>
      </c>
      <c r="U832" s="1" t="s">
        <v>109</v>
      </c>
      <c r="V832" s="1" t="s">
        <v>109</v>
      </c>
      <c r="W832" s="1" t="s">
        <v>109</v>
      </c>
      <c r="X832" s="1" t="s">
        <v>109</v>
      </c>
      <c r="Y832" s="1">
        <v>1260</v>
      </c>
      <c r="Z832" s="1">
        <v>1274</v>
      </c>
      <c r="AA832" s="1">
        <v>1240</v>
      </c>
      <c r="AB832" s="1">
        <v>1176</v>
      </c>
      <c r="AC832" s="1">
        <v>1207</v>
      </c>
      <c r="AD832" s="1">
        <v>1250</v>
      </c>
      <c r="AE832" s="1">
        <v>1329</v>
      </c>
      <c r="AF832" s="1" t="s">
        <v>109</v>
      </c>
      <c r="AG832" s="1" t="s">
        <v>109</v>
      </c>
      <c r="AH832" s="1" t="s">
        <v>109</v>
      </c>
      <c r="AI832" s="1" t="s">
        <v>109</v>
      </c>
      <c r="AJ832" s="1" t="s">
        <v>109</v>
      </c>
      <c r="AK832" s="1">
        <v>1260</v>
      </c>
      <c r="AL832" s="1">
        <v>1274</v>
      </c>
      <c r="AM832" s="1">
        <v>1240</v>
      </c>
      <c r="AN832" s="1">
        <v>1176</v>
      </c>
      <c r="AO832" s="1">
        <v>1207</v>
      </c>
      <c r="AP832" s="1">
        <v>1250</v>
      </c>
      <c r="AQ832" s="1">
        <v>1329</v>
      </c>
      <c r="AR832" s="2" t="s">
        <v>109</v>
      </c>
      <c r="AS832" s="2" t="s">
        <v>109</v>
      </c>
      <c r="AT832" s="2" t="s">
        <v>109</v>
      </c>
      <c r="AU832" s="2" t="s">
        <v>109</v>
      </c>
      <c r="AV832" s="2" t="s">
        <v>109</v>
      </c>
      <c r="AW832" s="2">
        <v>0</v>
      </c>
      <c r="AX832" s="2">
        <v>0</v>
      </c>
      <c r="AY832" s="2">
        <v>0</v>
      </c>
      <c r="AZ832" s="2">
        <v>0</v>
      </c>
      <c r="BA832" s="2">
        <v>0</v>
      </c>
      <c r="BB832" s="2">
        <v>0</v>
      </c>
      <c r="BC832" s="2">
        <v>0</v>
      </c>
      <c r="BD832" s="1" t="s">
        <v>109</v>
      </c>
      <c r="BE832" s="1" t="s">
        <v>109</v>
      </c>
      <c r="BF832" s="1" t="s">
        <v>109</v>
      </c>
      <c r="BG832" s="1" t="s">
        <v>109</v>
      </c>
      <c r="BH832" s="1" t="s">
        <v>109</v>
      </c>
      <c r="BI832" s="1">
        <v>0</v>
      </c>
      <c r="BJ832" s="1">
        <v>0</v>
      </c>
      <c r="BK832" s="1">
        <v>0</v>
      </c>
      <c r="BL832" s="1">
        <v>0</v>
      </c>
      <c r="BM832" s="1">
        <v>0</v>
      </c>
      <c r="BN832" s="1">
        <v>0</v>
      </c>
      <c r="BO832" s="1">
        <v>0</v>
      </c>
      <c r="BP832" s="1" t="s">
        <v>109</v>
      </c>
      <c r="BQ832" s="1" t="s">
        <v>109</v>
      </c>
      <c r="BR832" s="1" t="s">
        <v>109</v>
      </c>
      <c r="BS832" s="1" t="s">
        <v>109</v>
      </c>
      <c r="BT832" s="1" t="s">
        <v>109</v>
      </c>
      <c r="BU832" s="1">
        <v>0</v>
      </c>
      <c r="BV832" s="1">
        <v>0</v>
      </c>
      <c r="BW832" s="1">
        <v>0</v>
      </c>
      <c r="BX832" s="1">
        <v>0</v>
      </c>
      <c r="BY832" s="1">
        <v>0</v>
      </c>
      <c r="BZ832" s="1">
        <v>0</v>
      </c>
      <c r="CA832" s="1">
        <v>0</v>
      </c>
      <c r="CB832" s="1" t="s">
        <v>109</v>
      </c>
      <c r="CC832" s="1" t="s">
        <v>109</v>
      </c>
      <c r="CD832" s="1" t="s">
        <v>109</v>
      </c>
      <c r="CE832" s="1" t="s">
        <v>109</v>
      </c>
      <c r="CF832" s="1" t="s">
        <v>109</v>
      </c>
      <c r="CG832" s="1">
        <v>-42.706000000000003</v>
      </c>
      <c r="CH832" s="1">
        <v>-43.176000000000002</v>
      </c>
      <c r="CI832" s="1">
        <v>-42.014000000000003</v>
      </c>
      <c r="CJ832" s="1">
        <v>-39.85</v>
      </c>
      <c r="CK832" s="1">
        <v>-40.880000000000003</v>
      </c>
      <c r="CL832" s="1">
        <v>-42.337000000000003</v>
      </c>
      <c r="CM832" s="1">
        <v>-45.036999999999999</v>
      </c>
      <c r="CN832" s="1">
        <v>8736</v>
      </c>
      <c r="CO832" s="1">
        <v>8736</v>
      </c>
      <c r="CP832" s="1">
        <v>0</v>
      </c>
      <c r="CQ832" s="1">
        <v>0</v>
      </c>
      <c r="CR832" s="1">
        <v>-296</v>
      </c>
      <c r="CS832">
        <v>2018</v>
      </c>
      <c r="CT832">
        <v>0</v>
      </c>
      <c r="CV832">
        <v>0</v>
      </c>
      <c r="CW832">
        <v>0</v>
      </c>
    </row>
    <row r="833" spans="1:101">
      <c r="A833" s="100">
        <v>60562</v>
      </c>
      <c r="B833" t="s">
        <v>108</v>
      </c>
      <c r="C833" t="s">
        <v>109</v>
      </c>
      <c r="D833" t="s">
        <v>1124</v>
      </c>
      <c r="E833" t="s">
        <v>279</v>
      </c>
      <c r="F833">
        <v>7601</v>
      </c>
      <c r="G833" s="103" t="s">
        <v>273</v>
      </c>
      <c r="H833" t="s">
        <v>113</v>
      </c>
      <c r="I833" t="s">
        <v>114</v>
      </c>
      <c r="J833" t="s">
        <v>8</v>
      </c>
      <c r="K833">
        <v>22</v>
      </c>
      <c r="L833">
        <v>1</v>
      </c>
      <c r="M833" t="s">
        <v>131</v>
      </c>
      <c r="N833" t="s">
        <v>456</v>
      </c>
      <c r="O833" t="s">
        <v>457</v>
      </c>
      <c r="P833" t="s">
        <v>457</v>
      </c>
      <c r="Q833" t="s">
        <v>118</v>
      </c>
      <c r="R833" t="s">
        <v>142</v>
      </c>
      <c r="S833" t="s">
        <v>8</v>
      </c>
      <c r="T833" s="1">
        <v>0</v>
      </c>
      <c r="U833" s="1">
        <v>0</v>
      </c>
      <c r="V833" s="1">
        <v>0</v>
      </c>
      <c r="W833" s="1">
        <v>0</v>
      </c>
      <c r="X833" s="1">
        <v>0</v>
      </c>
      <c r="Y833" s="1">
        <v>0</v>
      </c>
      <c r="Z833" s="1">
        <v>0</v>
      </c>
      <c r="AA833" s="1">
        <v>0</v>
      </c>
      <c r="AB833" s="1">
        <v>0</v>
      </c>
      <c r="AC833" s="1">
        <v>0</v>
      </c>
      <c r="AD833" s="1">
        <v>0</v>
      </c>
      <c r="AE833" s="1">
        <v>0</v>
      </c>
      <c r="AF833" s="1">
        <v>0</v>
      </c>
      <c r="AG833" s="1">
        <v>0</v>
      </c>
      <c r="AH833" s="1">
        <v>0</v>
      </c>
      <c r="AI833" s="1">
        <v>0</v>
      </c>
      <c r="AJ833" s="1">
        <v>0</v>
      </c>
      <c r="AK833" s="1">
        <v>0</v>
      </c>
      <c r="AL833" s="1">
        <v>0</v>
      </c>
      <c r="AM833" s="1">
        <v>0</v>
      </c>
      <c r="AN833" s="1">
        <v>0</v>
      </c>
      <c r="AO833" s="1">
        <v>0</v>
      </c>
      <c r="AP833" s="1">
        <v>0</v>
      </c>
      <c r="AQ833" s="1">
        <v>0</v>
      </c>
      <c r="AR833" s="2">
        <v>0</v>
      </c>
      <c r="AS833" s="2">
        <v>0</v>
      </c>
      <c r="AT833" s="2">
        <v>0</v>
      </c>
      <c r="AU833" s="2">
        <v>0</v>
      </c>
      <c r="AV833" s="2">
        <v>0</v>
      </c>
      <c r="AW833" s="2">
        <v>0</v>
      </c>
      <c r="AX833" s="2">
        <v>0</v>
      </c>
      <c r="AY833" s="2">
        <v>0</v>
      </c>
      <c r="AZ833" s="2">
        <v>0</v>
      </c>
      <c r="BA833" s="2">
        <v>0</v>
      </c>
      <c r="BB833" s="2">
        <v>0</v>
      </c>
      <c r="BC833" s="2">
        <v>0</v>
      </c>
      <c r="BD833" s="1">
        <v>2924</v>
      </c>
      <c r="BE833" s="1">
        <v>4740</v>
      </c>
      <c r="BF833" s="1">
        <v>7629</v>
      </c>
      <c r="BG833" s="1">
        <v>8402</v>
      </c>
      <c r="BH833" s="1">
        <v>9794</v>
      </c>
      <c r="BI833" s="1">
        <v>9908</v>
      </c>
      <c r="BJ833" s="1">
        <v>9113</v>
      </c>
      <c r="BK833" s="1">
        <v>7492</v>
      </c>
      <c r="BL833" s="1">
        <v>5208</v>
      </c>
      <c r="BM833" s="1">
        <v>5606</v>
      </c>
      <c r="BN833" s="1">
        <v>4082</v>
      </c>
      <c r="BO833" s="1">
        <v>4634</v>
      </c>
      <c r="BP833" s="1">
        <v>2924</v>
      </c>
      <c r="BQ833" s="1">
        <v>4740</v>
      </c>
      <c r="BR833" s="1">
        <v>7629</v>
      </c>
      <c r="BS833" s="1">
        <v>8402</v>
      </c>
      <c r="BT833" s="1">
        <v>9794</v>
      </c>
      <c r="BU833" s="1">
        <v>9908</v>
      </c>
      <c r="BV833" s="1">
        <v>9113</v>
      </c>
      <c r="BW833" s="1">
        <v>7492</v>
      </c>
      <c r="BX833" s="1">
        <v>5208</v>
      </c>
      <c r="BY833" s="1">
        <v>5606</v>
      </c>
      <c r="BZ833" s="1">
        <v>4082</v>
      </c>
      <c r="CA833" s="1">
        <v>4634</v>
      </c>
      <c r="CB833" s="1">
        <v>321.22000000000003</v>
      </c>
      <c r="CC833" s="1">
        <v>520.64700000000005</v>
      </c>
      <c r="CD833" s="1">
        <v>837.98400000000004</v>
      </c>
      <c r="CE833" s="1">
        <v>922.899</v>
      </c>
      <c r="CF833" s="1">
        <v>1075.7449999999999</v>
      </c>
      <c r="CG833" s="1">
        <v>1088.3610000000001</v>
      </c>
      <c r="CH833" s="1">
        <v>1001.02</v>
      </c>
      <c r="CI833" s="1">
        <v>822.94200000000001</v>
      </c>
      <c r="CJ833" s="1">
        <v>572.08100000000002</v>
      </c>
      <c r="CK833" s="1">
        <v>615.75099999999998</v>
      </c>
      <c r="CL833" s="1">
        <v>448.34800000000001</v>
      </c>
      <c r="CM833" s="1">
        <v>509.00200000000001</v>
      </c>
      <c r="CN833" s="1">
        <v>0</v>
      </c>
      <c r="CO833" s="1">
        <v>0</v>
      </c>
      <c r="CP833" s="1">
        <v>79532</v>
      </c>
      <c r="CQ833" s="1">
        <v>79532</v>
      </c>
      <c r="CR833" s="1">
        <v>8736</v>
      </c>
      <c r="CS833">
        <v>2018</v>
      </c>
      <c r="CT833">
        <v>9103.9377289377298</v>
      </c>
      <c r="CV833">
        <v>0</v>
      </c>
      <c r="CW833">
        <v>0</v>
      </c>
    </row>
    <row r="834" spans="1:101">
      <c r="A834" s="100">
        <v>60593</v>
      </c>
      <c r="B834" t="s">
        <v>108</v>
      </c>
      <c r="C834" t="s">
        <v>109</v>
      </c>
      <c r="D834" t="s">
        <v>1125</v>
      </c>
      <c r="E834" t="s">
        <v>1061</v>
      </c>
      <c r="F834">
        <v>19497</v>
      </c>
      <c r="G834" s="103" t="s">
        <v>121</v>
      </c>
      <c r="H834" t="s">
        <v>113</v>
      </c>
      <c r="I834" t="s">
        <v>114</v>
      </c>
      <c r="J834" t="s">
        <v>8</v>
      </c>
      <c r="K834">
        <v>22</v>
      </c>
      <c r="L834">
        <v>1</v>
      </c>
      <c r="M834" t="s">
        <v>131</v>
      </c>
      <c r="N834" t="s">
        <v>619</v>
      </c>
      <c r="O834" t="s">
        <v>117</v>
      </c>
      <c r="P834" t="s">
        <v>117</v>
      </c>
      <c r="Q834" t="s">
        <v>118</v>
      </c>
      <c r="R834" t="s">
        <v>142</v>
      </c>
      <c r="S834" t="s">
        <v>120</v>
      </c>
      <c r="T834" s="1">
        <v>10053</v>
      </c>
      <c r="U834" s="1">
        <v>9858</v>
      </c>
      <c r="V834" s="1">
        <v>11662</v>
      </c>
      <c r="W834" s="1">
        <v>9858</v>
      </c>
      <c r="X834" s="1">
        <v>9246</v>
      </c>
      <c r="Y834" s="1">
        <v>12561</v>
      </c>
      <c r="Z834" s="1">
        <v>15126</v>
      </c>
      <c r="AA834" s="1">
        <v>15815</v>
      </c>
      <c r="AB834" s="1">
        <v>13114</v>
      </c>
      <c r="AC834" s="1">
        <v>13088</v>
      </c>
      <c r="AD834" s="1">
        <v>13852</v>
      </c>
      <c r="AE834" s="1">
        <v>14459</v>
      </c>
      <c r="AF834" s="1">
        <v>10053</v>
      </c>
      <c r="AG834" s="1">
        <v>9858</v>
      </c>
      <c r="AH834" s="1">
        <v>11662</v>
      </c>
      <c r="AI834" s="1">
        <v>9858</v>
      </c>
      <c r="AJ834" s="1">
        <v>9246</v>
      </c>
      <c r="AK834" s="1">
        <v>12561</v>
      </c>
      <c r="AL834" s="1">
        <v>15126</v>
      </c>
      <c r="AM834" s="1">
        <v>15815</v>
      </c>
      <c r="AN834" s="1">
        <v>13114</v>
      </c>
      <c r="AO834" s="1">
        <v>13088</v>
      </c>
      <c r="AP834" s="1">
        <v>13852</v>
      </c>
      <c r="AQ834" s="1">
        <v>14459</v>
      </c>
      <c r="AR834" s="2">
        <v>1.034</v>
      </c>
      <c r="AS834" s="2">
        <v>1.034</v>
      </c>
      <c r="AT834" s="2">
        <v>1.034</v>
      </c>
      <c r="AU834" s="2">
        <v>1.034</v>
      </c>
      <c r="AV834" s="2">
        <v>1.034</v>
      </c>
      <c r="AW834" s="2">
        <v>1.034</v>
      </c>
      <c r="AX834" s="2">
        <v>1.034</v>
      </c>
      <c r="AY834" s="2">
        <v>1.034</v>
      </c>
      <c r="AZ834" s="2">
        <v>1.034</v>
      </c>
      <c r="BA834" s="2">
        <v>1.034</v>
      </c>
      <c r="BB834" s="2">
        <v>1.034</v>
      </c>
      <c r="BC834" s="2">
        <v>1.034</v>
      </c>
      <c r="BD834" s="1">
        <v>10395</v>
      </c>
      <c r="BE834" s="1">
        <v>10193</v>
      </c>
      <c r="BF834" s="1">
        <v>12059</v>
      </c>
      <c r="BG834" s="1">
        <v>10193</v>
      </c>
      <c r="BH834" s="1">
        <v>9560</v>
      </c>
      <c r="BI834" s="1">
        <v>12988</v>
      </c>
      <c r="BJ834" s="1">
        <v>15640</v>
      </c>
      <c r="BK834" s="1">
        <v>16353</v>
      </c>
      <c r="BL834" s="1">
        <v>13560</v>
      </c>
      <c r="BM834" s="1">
        <v>13533</v>
      </c>
      <c r="BN834" s="1">
        <v>14323</v>
      </c>
      <c r="BO834" s="1">
        <v>14951</v>
      </c>
      <c r="BP834" s="1">
        <v>10395</v>
      </c>
      <c r="BQ834" s="1">
        <v>10193</v>
      </c>
      <c r="BR834" s="1">
        <v>12059</v>
      </c>
      <c r="BS834" s="1">
        <v>10193</v>
      </c>
      <c r="BT834" s="1">
        <v>9560</v>
      </c>
      <c r="BU834" s="1">
        <v>12988</v>
      </c>
      <c r="BV834" s="1">
        <v>15640</v>
      </c>
      <c r="BW834" s="1">
        <v>16353</v>
      </c>
      <c r="BX834" s="1">
        <v>13560</v>
      </c>
      <c r="BY834" s="1">
        <v>13533</v>
      </c>
      <c r="BZ834" s="1">
        <v>14323</v>
      </c>
      <c r="CA834" s="1">
        <v>14951</v>
      </c>
      <c r="CB834" s="1">
        <v>1209.2249999999999</v>
      </c>
      <c r="CC834" s="1">
        <v>1185.7660000000001</v>
      </c>
      <c r="CD834" s="1">
        <v>1402.7940000000001</v>
      </c>
      <c r="CE834" s="1">
        <v>1185.857</v>
      </c>
      <c r="CF834" s="1">
        <v>1112.1969999999999</v>
      </c>
      <c r="CG834" s="1">
        <v>1510.981</v>
      </c>
      <c r="CH834" s="1">
        <v>1819.4929999999999</v>
      </c>
      <c r="CI834" s="1">
        <v>1902.3389999999999</v>
      </c>
      <c r="CJ834" s="1">
        <v>1577.415</v>
      </c>
      <c r="CK834" s="1">
        <v>1574.375</v>
      </c>
      <c r="CL834" s="1">
        <v>1666.2739999999999</v>
      </c>
      <c r="CM834" s="1">
        <v>1739.2840000000001</v>
      </c>
      <c r="CN834" s="1">
        <v>148692</v>
      </c>
      <c r="CO834" s="1">
        <v>148692</v>
      </c>
      <c r="CP834" s="1">
        <v>153748</v>
      </c>
      <c r="CQ834" s="1">
        <v>153748</v>
      </c>
      <c r="CR834" s="1">
        <v>17886</v>
      </c>
      <c r="CS834">
        <v>2018</v>
      </c>
      <c r="CT834">
        <v>8595.9968690595997</v>
      </c>
      <c r="CV834">
        <v>475.6390309534886</v>
      </c>
      <c r="CW834">
        <v>40.8859162087873</v>
      </c>
    </row>
    <row r="835" spans="1:101">
      <c r="A835" s="100">
        <v>60605</v>
      </c>
      <c r="B835" t="s">
        <v>108</v>
      </c>
      <c r="C835" t="s">
        <v>109</v>
      </c>
      <c r="D835" t="s">
        <v>1126</v>
      </c>
      <c r="E835" t="s">
        <v>842</v>
      </c>
      <c r="F835">
        <v>60947</v>
      </c>
      <c r="G835" s="103" t="s">
        <v>121</v>
      </c>
      <c r="H835" t="s">
        <v>113</v>
      </c>
      <c r="I835" t="s">
        <v>114</v>
      </c>
      <c r="J835" t="s">
        <v>8</v>
      </c>
      <c r="K835">
        <v>22</v>
      </c>
      <c r="L835">
        <v>2</v>
      </c>
      <c r="M835" t="s">
        <v>115</v>
      </c>
      <c r="N835" t="s">
        <v>456</v>
      </c>
      <c r="O835" t="s">
        <v>457</v>
      </c>
      <c r="P835" t="s">
        <v>457</v>
      </c>
      <c r="Q835" t="s">
        <v>118</v>
      </c>
      <c r="R835" t="s">
        <v>142</v>
      </c>
      <c r="S835" t="s">
        <v>8</v>
      </c>
      <c r="T835" s="1">
        <v>0</v>
      </c>
      <c r="U835" s="1">
        <v>0</v>
      </c>
      <c r="V835" s="1">
        <v>0</v>
      </c>
      <c r="W835" s="1">
        <v>0</v>
      </c>
      <c r="X835" s="1">
        <v>0</v>
      </c>
      <c r="Y835" s="1">
        <v>0</v>
      </c>
      <c r="Z835" s="1">
        <v>0</v>
      </c>
      <c r="AA835" s="1">
        <v>0</v>
      </c>
      <c r="AB835" s="1">
        <v>0</v>
      </c>
      <c r="AC835" s="1">
        <v>0</v>
      </c>
      <c r="AD835" s="1">
        <v>0</v>
      </c>
      <c r="AE835" s="1">
        <v>0</v>
      </c>
      <c r="AF835" s="1">
        <v>0</v>
      </c>
      <c r="AG835" s="1">
        <v>0</v>
      </c>
      <c r="AH835" s="1">
        <v>0</v>
      </c>
      <c r="AI835" s="1">
        <v>0</v>
      </c>
      <c r="AJ835" s="1">
        <v>0</v>
      </c>
      <c r="AK835" s="1">
        <v>0</v>
      </c>
      <c r="AL835" s="1">
        <v>0</v>
      </c>
      <c r="AM835" s="1">
        <v>0</v>
      </c>
      <c r="AN835" s="1">
        <v>0</v>
      </c>
      <c r="AO835" s="1">
        <v>0</v>
      </c>
      <c r="AP835" s="1">
        <v>0</v>
      </c>
      <c r="AQ835" s="1">
        <v>0</v>
      </c>
      <c r="AR835" s="2">
        <v>0</v>
      </c>
      <c r="AS835" s="2">
        <v>0</v>
      </c>
      <c r="AT835" s="2">
        <v>0</v>
      </c>
      <c r="AU835" s="2">
        <v>0</v>
      </c>
      <c r="AV835" s="2">
        <v>0</v>
      </c>
      <c r="AW835" s="2">
        <v>0</v>
      </c>
      <c r="AX835" s="2">
        <v>0</v>
      </c>
      <c r="AY835" s="2">
        <v>0</v>
      </c>
      <c r="AZ835" s="2">
        <v>0</v>
      </c>
      <c r="BA835" s="2">
        <v>0</v>
      </c>
      <c r="BB835" s="2">
        <v>0</v>
      </c>
      <c r="BC835" s="2">
        <v>0</v>
      </c>
      <c r="BD835" s="1">
        <v>556</v>
      </c>
      <c r="BE835" s="1">
        <v>902</v>
      </c>
      <c r="BF835" s="1">
        <v>1451</v>
      </c>
      <c r="BG835" s="1">
        <v>1598</v>
      </c>
      <c r="BH835" s="1">
        <v>1863</v>
      </c>
      <c r="BI835" s="1">
        <v>1885</v>
      </c>
      <c r="BJ835" s="1">
        <v>1734</v>
      </c>
      <c r="BK835" s="1">
        <v>1425</v>
      </c>
      <c r="BL835" s="1">
        <v>991</v>
      </c>
      <c r="BM835" s="1">
        <v>1066</v>
      </c>
      <c r="BN835" s="1">
        <v>777</v>
      </c>
      <c r="BO835" s="1">
        <v>882</v>
      </c>
      <c r="BP835" s="1">
        <v>556</v>
      </c>
      <c r="BQ835" s="1">
        <v>902</v>
      </c>
      <c r="BR835" s="1">
        <v>1451</v>
      </c>
      <c r="BS835" s="1">
        <v>1598</v>
      </c>
      <c r="BT835" s="1">
        <v>1863</v>
      </c>
      <c r="BU835" s="1">
        <v>1885</v>
      </c>
      <c r="BV835" s="1">
        <v>1734</v>
      </c>
      <c r="BW835" s="1">
        <v>1425</v>
      </c>
      <c r="BX835" s="1">
        <v>991</v>
      </c>
      <c r="BY835" s="1">
        <v>1066</v>
      </c>
      <c r="BZ835" s="1">
        <v>777</v>
      </c>
      <c r="CA835" s="1">
        <v>882</v>
      </c>
      <c r="CB835" s="1">
        <v>61.11</v>
      </c>
      <c r="CC835" s="1">
        <v>99.052000000000007</v>
      </c>
      <c r="CD835" s="1">
        <v>159.42400000000001</v>
      </c>
      <c r="CE835" s="1">
        <v>175.57900000000001</v>
      </c>
      <c r="CF835" s="1">
        <v>204.65799999999999</v>
      </c>
      <c r="CG835" s="1">
        <v>207.05799999999999</v>
      </c>
      <c r="CH835" s="1">
        <v>190.441</v>
      </c>
      <c r="CI835" s="1">
        <v>156.56299999999999</v>
      </c>
      <c r="CJ835" s="1">
        <v>108.837</v>
      </c>
      <c r="CK835" s="1">
        <v>117.145</v>
      </c>
      <c r="CL835" s="1">
        <v>85.296999999999997</v>
      </c>
      <c r="CM835" s="1">
        <v>96.835999999999999</v>
      </c>
      <c r="CN835" s="1">
        <v>0</v>
      </c>
      <c r="CO835" s="1">
        <v>0</v>
      </c>
      <c r="CP835" s="1">
        <v>15130</v>
      </c>
      <c r="CQ835" s="1">
        <v>15130</v>
      </c>
      <c r="CR835" s="1">
        <v>1662</v>
      </c>
      <c r="CS835">
        <v>2018</v>
      </c>
      <c r="CT835">
        <v>9103.4897713598075</v>
      </c>
      <c r="CV835">
        <v>0</v>
      </c>
      <c r="CW835">
        <v>0</v>
      </c>
    </row>
    <row r="836" spans="1:101">
      <c r="A836" s="100">
        <v>60607</v>
      </c>
      <c r="B836" t="s">
        <v>108</v>
      </c>
      <c r="C836" t="s">
        <v>109</v>
      </c>
      <c r="D836" t="s">
        <v>1127</v>
      </c>
      <c r="E836" t="s">
        <v>842</v>
      </c>
      <c r="F836">
        <v>60947</v>
      </c>
      <c r="G836" s="103" t="s">
        <v>121</v>
      </c>
      <c r="H836" t="s">
        <v>113</v>
      </c>
      <c r="I836" t="s">
        <v>114</v>
      </c>
      <c r="J836" t="s">
        <v>8</v>
      </c>
      <c r="K836">
        <v>22</v>
      </c>
      <c r="L836">
        <v>2</v>
      </c>
      <c r="M836" t="s">
        <v>115</v>
      </c>
      <c r="N836" t="s">
        <v>308</v>
      </c>
      <c r="O836" t="s">
        <v>309</v>
      </c>
      <c r="P836" t="s">
        <v>310</v>
      </c>
      <c r="Q836" t="s">
        <v>118</v>
      </c>
      <c r="R836" t="s">
        <v>142</v>
      </c>
      <c r="S836" t="s">
        <v>228</v>
      </c>
      <c r="T836" s="1">
        <v>0</v>
      </c>
      <c r="U836" s="1">
        <v>0</v>
      </c>
      <c r="V836" s="1">
        <v>0</v>
      </c>
      <c r="W836" s="1">
        <v>0</v>
      </c>
      <c r="X836" s="1">
        <v>0</v>
      </c>
      <c r="Y836" s="1">
        <v>0</v>
      </c>
      <c r="Z836" s="1">
        <v>0</v>
      </c>
      <c r="AA836" s="1">
        <v>0</v>
      </c>
      <c r="AB836" s="1">
        <v>0</v>
      </c>
      <c r="AC836" s="1">
        <v>0</v>
      </c>
      <c r="AD836" s="1">
        <v>0</v>
      </c>
      <c r="AE836" s="1">
        <v>0</v>
      </c>
      <c r="AF836" s="1">
        <v>0</v>
      </c>
      <c r="AG836" s="1">
        <v>0</v>
      </c>
      <c r="AH836" s="1">
        <v>0</v>
      </c>
      <c r="AI836" s="1">
        <v>0</v>
      </c>
      <c r="AJ836" s="1">
        <v>0</v>
      </c>
      <c r="AK836" s="1">
        <v>0</v>
      </c>
      <c r="AL836" s="1">
        <v>0</v>
      </c>
      <c r="AM836" s="1">
        <v>0</v>
      </c>
      <c r="AN836" s="1">
        <v>0</v>
      </c>
      <c r="AO836" s="1">
        <v>0</v>
      </c>
      <c r="AP836" s="1">
        <v>0</v>
      </c>
      <c r="AQ836" s="1">
        <v>0</v>
      </c>
      <c r="AR836" s="2">
        <v>0</v>
      </c>
      <c r="AS836" s="2">
        <v>0</v>
      </c>
      <c r="AT836" s="2">
        <v>0</v>
      </c>
      <c r="AU836" s="2">
        <v>0</v>
      </c>
      <c r="AV836" s="2">
        <v>0</v>
      </c>
      <c r="AW836" s="2">
        <v>0</v>
      </c>
      <c r="AX836" s="2">
        <v>0</v>
      </c>
      <c r="AY836" s="2">
        <v>0</v>
      </c>
      <c r="AZ836" s="2">
        <v>0</v>
      </c>
      <c r="BA836" s="2">
        <v>0</v>
      </c>
      <c r="BB836" s="2">
        <v>0</v>
      </c>
      <c r="BC836" s="2">
        <v>0</v>
      </c>
      <c r="BD836" s="1">
        <v>0</v>
      </c>
      <c r="BE836" s="1">
        <v>0</v>
      </c>
      <c r="BF836" s="1">
        <v>0</v>
      </c>
      <c r="BG836" s="1">
        <v>0</v>
      </c>
      <c r="BH836" s="1">
        <v>0</v>
      </c>
      <c r="BI836" s="1">
        <v>0</v>
      </c>
      <c r="BJ836" s="1">
        <v>0</v>
      </c>
      <c r="BK836" s="1">
        <v>0</v>
      </c>
      <c r="BL836" s="1">
        <v>0</v>
      </c>
      <c r="BM836" s="1">
        <v>0</v>
      </c>
      <c r="BN836" s="1">
        <v>0</v>
      </c>
      <c r="BO836" s="1">
        <v>0</v>
      </c>
      <c r="BP836" s="1">
        <v>0</v>
      </c>
      <c r="BQ836" s="1">
        <v>0</v>
      </c>
      <c r="BR836" s="1">
        <v>0</v>
      </c>
      <c r="BS836" s="1">
        <v>0</v>
      </c>
      <c r="BT836" s="1">
        <v>0</v>
      </c>
      <c r="BU836" s="1">
        <v>0</v>
      </c>
      <c r="BV836" s="1">
        <v>0</v>
      </c>
      <c r="BW836" s="1">
        <v>0</v>
      </c>
      <c r="BX836" s="1">
        <v>0</v>
      </c>
      <c r="BY836" s="1">
        <v>0</v>
      </c>
      <c r="BZ836" s="1">
        <v>0</v>
      </c>
      <c r="CA836" s="1">
        <v>0</v>
      </c>
      <c r="CB836" s="1">
        <v>0</v>
      </c>
      <c r="CC836" s="1">
        <v>0</v>
      </c>
      <c r="CD836" s="1">
        <v>0</v>
      </c>
      <c r="CE836" s="1">
        <v>0</v>
      </c>
      <c r="CF836" s="1">
        <v>0</v>
      </c>
      <c r="CG836" s="1">
        <v>0</v>
      </c>
      <c r="CH836" s="1">
        <v>0</v>
      </c>
      <c r="CI836" s="1">
        <v>0</v>
      </c>
      <c r="CJ836" s="1">
        <v>0</v>
      </c>
      <c r="CK836" s="1">
        <v>0</v>
      </c>
      <c r="CL836" s="1">
        <v>0</v>
      </c>
      <c r="CM836" s="1">
        <v>0</v>
      </c>
      <c r="CN836" s="1">
        <v>0</v>
      </c>
      <c r="CO836" s="1">
        <v>0</v>
      </c>
      <c r="CP836" s="1">
        <v>0</v>
      </c>
      <c r="CQ836" s="1">
        <v>0</v>
      </c>
      <c r="CR836" s="1">
        <v>0</v>
      </c>
      <c r="CS836">
        <v>2018</v>
      </c>
      <c r="CT836" t="s">
        <v>8</v>
      </c>
      <c r="CV836">
        <v>0</v>
      </c>
      <c r="CW836" t="s">
        <v>8</v>
      </c>
    </row>
    <row r="837" spans="1:101">
      <c r="A837" s="100">
        <v>60607</v>
      </c>
      <c r="B837" t="s">
        <v>108</v>
      </c>
      <c r="C837" t="s">
        <v>109</v>
      </c>
      <c r="D837" t="s">
        <v>1127</v>
      </c>
      <c r="E837" t="s">
        <v>842</v>
      </c>
      <c r="F837">
        <v>60947</v>
      </c>
      <c r="G837" s="103" t="s">
        <v>121</v>
      </c>
      <c r="H837" t="s">
        <v>113</v>
      </c>
      <c r="I837" t="s">
        <v>114</v>
      </c>
      <c r="J837" t="s">
        <v>8</v>
      </c>
      <c r="K837">
        <v>22</v>
      </c>
      <c r="L837">
        <v>2</v>
      </c>
      <c r="M837" t="s">
        <v>115</v>
      </c>
      <c r="N837" t="s">
        <v>456</v>
      </c>
      <c r="O837" t="s">
        <v>457</v>
      </c>
      <c r="P837" t="s">
        <v>457</v>
      </c>
      <c r="Q837" t="s">
        <v>118</v>
      </c>
      <c r="R837" t="s">
        <v>142</v>
      </c>
      <c r="S837" t="s">
        <v>8</v>
      </c>
      <c r="T837" s="1">
        <v>0</v>
      </c>
      <c r="U837" s="1">
        <v>0</v>
      </c>
      <c r="V837" s="1">
        <v>0</v>
      </c>
      <c r="W837" s="1">
        <v>0</v>
      </c>
      <c r="X837" s="1">
        <v>0</v>
      </c>
      <c r="Y837" s="1">
        <v>0</v>
      </c>
      <c r="Z837" s="1">
        <v>0</v>
      </c>
      <c r="AA837" s="1">
        <v>0</v>
      </c>
      <c r="AB837" s="1">
        <v>0</v>
      </c>
      <c r="AC837" s="1">
        <v>0</v>
      </c>
      <c r="AD837" s="1">
        <v>0</v>
      </c>
      <c r="AE837" s="1">
        <v>0</v>
      </c>
      <c r="AF837" s="1">
        <v>0</v>
      </c>
      <c r="AG837" s="1">
        <v>0</v>
      </c>
      <c r="AH837" s="1">
        <v>0</v>
      </c>
      <c r="AI837" s="1">
        <v>0</v>
      </c>
      <c r="AJ837" s="1">
        <v>0</v>
      </c>
      <c r="AK837" s="1">
        <v>0</v>
      </c>
      <c r="AL837" s="1">
        <v>0</v>
      </c>
      <c r="AM837" s="1">
        <v>0</v>
      </c>
      <c r="AN837" s="1">
        <v>0</v>
      </c>
      <c r="AO837" s="1">
        <v>0</v>
      </c>
      <c r="AP837" s="1">
        <v>0</v>
      </c>
      <c r="AQ837" s="1">
        <v>0</v>
      </c>
      <c r="AR837" s="2">
        <v>0</v>
      </c>
      <c r="AS837" s="2">
        <v>0</v>
      </c>
      <c r="AT837" s="2">
        <v>0</v>
      </c>
      <c r="AU837" s="2">
        <v>0</v>
      </c>
      <c r="AV837" s="2">
        <v>0</v>
      </c>
      <c r="AW837" s="2">
        <v>0</v>
      </c>
      <c r="AX837" s="2">
        <v>0</v>
      </c>
      <c r="AY837" s="2">
        <v>0</v>
      </c>
      <c r="AZ837" s="2">
        <v>0</v>
      </c>
      <c r="BA837" s="2">
        <v>0</v>
      </c>
      <c r="BB837" s="2">
        <v>0</v>
      </c>
      <c r="BC837" s="2">
        <v>0</v>
      </c>
      <c r="BD837" s="1">
        <v>723</v>
      </c>
      <c r="BE837" s="1">
        <v>1173</v>
      </c>
      <c r="BF837" s="1">
        <v>1887</v>
      </c>
      <c r="BG837" s="1">
        <v>2078</v>
      </c>
      <c r="BH837" s="1">
        <v>2423</v>
      </c>
      <c r="BI837" s="1">
        <v>2451</v>
      </c>
      <c r="BJ837" s="1">
        <v>2254</v>
      </c>
      <c r="BK837" s="1">
        <v>1853</v>
      </c>
      <c r="BL837" s="1">
        <v>1288</v>
      </c>
      <c r="BM837" s="1">
        <v>1387</v>
      </c>
      <c r="BN837" s="1">
        <v>1010</v>
      </c>
      <c r="BO837" s="1">
        <v>1146</v>
      </c>
      <c r="BP837" s="1">
        <v>723</v>
      </c>
      <c r="BQ837" s="1">
        <v>1173</v>
      </c>
      <c r="BR837" s="1">
        <v>1887</v>
      </c>
      <c r="BS837" s="1">
        <v>2078</v>
      </c>
      <c r="BT837" s="1">
        <v>2423</v>
      </c>
      <c r="BU837" s="1">
        <v>2451</v>
      </c>
      <c r="BV837" s="1">
        <v>2254</v>
      </c>
      <c r="BW837" s="1">
        <v>1853</v>
      </c>
      <c r="BX837" s="1">
        <v>1288</v>
      </c>
      <c r="BY837" s="1">
        <v>1387</v>
      </c>
      <c r="BZ837" s="1">
        <v>1010</v>
      </c>
      <c r="CA837" s="1">
        <v>1146</v>
      </c>
      <c r="CB837" s="1">
        <v>79.457999999999998</v>
      </c>
      <c r="CC837" s="1">
        <v>128.791</v>
      </c>
      <c r="CD837" s="1">
        <v>207.29</v>
      </c>
      <c r="CE837" s="1">
        <v>228.29499999999999</v>
      </c>
      <c r="CF837" s="1">
        <v>266.10399999999998</v>
      </c>
      <c r="CG837" s="1">
        <v>269.22500000000002</v>
      </c>
      <c r="CH837" s="1">
        <v>247.62</v>
      </c>
      <c r="CI837" s="1">
        <v>203.56899999999999</v>
      </c>
      <c r="CJ837" s="1">
        <v>141.51400000000001</v>
      </c>
      <c r="CK837" s="1">
        <v>152.31700000000001</v>
      </c>
      <c r="CL837" s="1">
        <v>110.907</v>
      </c>
      <c r="CM837" s="1">
        <v>125.91</v>
      </c>
      <c r="CN837" s="1">
        <v>0</v>
      </c>
      <c r="CO837" s="1">
        <v>0</v>
      </c>
      <c r="CP837" s="1">
        <v>19673</v>
      </c>
      <c r="CQ837" s="1">
        <v>19673</v>
      </c>
      <c r="CR837" s="1">
        <v>2161</v>
      </c>
      <c r="CS837">
        <v>2018</v>
      </c>
      <c r="CT837">
        <v>9103.6557149467844</v>
      </c>
      <c r="CV837">
        <v>0</v>
      </c>
      <c r="CW837">
        <v>0</v>
      </c>
    </row>
    <row r="838" spans="1:101">
      <c r="A838" s="100">
        <v>60608</v>
      </c>
      <c r="B838" t="s">
        <v>108</v>
      </c>
      <c r="C838" t="s">
        <v>109</v>
      </c>
      <c r="D838" t="s">
        <v>1128</v>
      </c>
      <c r="E838" t="s">
        <v>842</v>
      </c>
      <c r="F838">
        <v>60947</v>
      </c>
      <c r="G838" s="103" t="s">
        <v>121</v>
      </c>
      <c r="H838" t="s">
        <v>113</v>
      </c>
      <c r="I838" t="s">
        <v>114</v>
      </c>
      <c r="J838" t="s">
        <v>8</v>
      </c>
      <c r="K838">
        <v>22</v>
      </c>
      <c r="L838">
        <v>2</v>
      </c>
      <c r="M838" t="s">
        <v>115</v>
      </c>
      <c r="N838" t="s">
        <v>456</v>
      </c>
      <c r="O838" t="s">
        <v>457</v>
      </c>
      <c r="P838" t="s">
        <v>457</v>
      </c>
      <c r="Q838" t="s">
        <v>118</v>
      </c>
      <c r="R838" t="s">
        <v>142</v>
      </c>
      <c r="S838" t="s">
        <v>8</v>
      </c>
      <c r="T838" s="1">
        <v>0</v>
      </c>
      <c r="U838" s="1">
        <v>0</v>
      </c>
      <c r="V838" s="1">
        <v>0</v>
      </c>
      <c r="W838" s="1">
        <v>0</v>
      </c>
      <c r="X838" s="1">
        <v>0</v>
      </c>
      <c r="Y838" s="1">
        <v>0</v>
      </c>
      <c r="Z838" s="1">
        <v>0</v>
      </c>
      <c r="AA838" s="1">
        <v>0</v>
      </c>
      <c r="AB838" s="1">
        <v>0</v>
      </c>
      <c r="AC838" s="1">
        <v>0</v>
      </c>
      <c r="AD838" s="1">
        <v>0</v>
      </c>
      <c r="AE838" s="1">
        <v>0</v>
      </c>
      <c r="AF838" s="1">
        <v>0</v>
      </c>
      <c r="AG838" s="1">
        <v>0</v>
      </c>
      <c r="AH838" s="1">
        <v>0</v>
      </c>
      <c r="AI838" s="1">
        <v>0</v>
      </c>
      <c r="AJ838" s="1">
        <v>0</v>
      </c>
      <c r="AK838" s="1">
        <v>0</v>
      </c>
      <c r="AL838" s="1">
        <v>0</v>
      </c>
      <c r="AM838" s="1">
        <v>0</v>
      </c>
      <c r="AN838" s="1">
        <v>0</v>
      </c>
      <c r="AO838" s="1">
        <v>0</v>
      </c>
      <c r="AP838" s="1">
        <v>0</v>
      </c>
      <c r="AQ838" s="1">
        <v>0</v>
      </c>
      <c r="AR838" s="2">
        <v>0</v>
      </c>
      <c r="AS838" s="2">
        <v>0</v>
      </c>
      <c r="AT838" s="2">
        <v>0</v>
      </c>
      <c r="AU838" s="2">
        <v>0</v>
      </c>
      <c r="AV838" s="2">
        <v>0</v>
      </c>
      <c r="AW838" s="2">
        <v>0</v>
      </c>
      <c r="AX838" s="2">
        <v>0</v>
      </c>
      <c r="AY838" s="2">
        <v>0</v>
      </c>
      <c r="AZ838" s="2">
        <v>0</v>
      </c>
      <c r="BA838" s="2">
        <v>0</v>
      </c>
      <c r="BB838" s="2">
        <v>0</v>
      </c>
      <c r="BC838" s="2">
        <v>0</v>
      </c>
      <c r="BD838" s="1">
        <v>416</v>
      </c>
      <c r="BE838" s="1">
        <v>675</v>
      </c>
      <c r="BF838" s="1">
        <v>1086</v>
      </c>
      <c r="BG838" s="1">
        <v>1196</v>
      </c>
      <c r="BH838" s="1">
        <v>1395</v>
      </c>
      <c r="BI838" s="1">
        <v>1411</v>
      </c>
      <c r="BJ838" s="1">
        <v>1298</v>
      </c>
      <c r="BK838" s="1">
        <v>1067</v>
      </c>
      <c r="BL838" s="1">
        <v>742</v>
      </c>
      <c r="BM838" s="1">
        <v>798</v>
      </c>
      <c r="BN838" s="1">
        <v>581</v>
      </c>
      <c r="BO838" s="1">
        <v>660</v>
      </c>
      <c r="BP838" s="1">
        <v>416</v>
      </c>
      <c r="BQ838" s="1">
        <v>675</v>
      </c>
      <c r="BR838" s="1">
        <v>1086</v>
      </c>
      <c r="BS838" s="1">
        <v>1196</v>
      </c>
      <c r="BT838" s="1">
        <v>1395</v>
      </c>
      <c r="BU838" s="1">
        <v>1411</v>
      </c>
      <c r="BV838" s="1">
        <v>1298</v>
      </c>
      <c r="BW838" s="1">
        <v>1067</v>
      </c>
      <c r="BX838" s="1">
        <v>742</v>
      </c>
      <c r="BY838" s="1">
        <v>798</v>
      </c>
      <c r="BZ838" s="1">
        <v>581</v>
      </c>
      <c r="CA838" s="1">
        <v>660</v>
      </c>
      <c r="CB838" s="1">
        <v>45.741999999999997</v>
      </c>
      <c r="CC838" s="1">
        <v>74.14</v>
      </c>
      <c r="CD838" s="1">
        <v>119.328</v>
      </c>
      <c r="CE838" s="1">
        <v>131.41999999999999</v>
      </c>
      <c r="CF838" s="1">
        <v>153.185</v>
      </c>
      <c r="CG838" s="1">
        <v>154.982</v>
      </c>
      <c r="CH838" s="1">
        <v>142.54499999999999</v>
      </c>
      <c r="CI838" s="1">
        <v>117.18600000000001</v>
      </c>
      <c r="CJ838" s="1">
        <v>81.463999999999999</v>
      </c>
      <c r="CK838" s="1">
        <v>87.683000000000007</v>
      </c>
      <c r="CL838" s="1">
        <v>63.844000000000001</v>
      </c>
      <c r="CM838" s="1">
        <v>72.480999999999995</v>
      </c>
      <c r="CN838" s="1">
        <v>0</v>
      </c>
      <c r="CO838" s="1">
        <v>0</v>
      </c>
      <c r="CP838" s="1">
        <v>11325</v>
      </c>
      <c r="CQ838" s="1">
        <v>11325</v>
      </c>
      <c r="CR838" s="1">
        <v>1244</v>
      </c>
      <c r="CS838">
        <v>2018</v>
      </c>
      <c r="CT838">
        <v>9103.6977491961406</v>
      </c>
      <c r="CV838">
        <v>0</v>
      </c>
      <c r="CW838">
        <v>0</v>
      </c>
    </row>
    <row r="839" spans="1:101">
      <c r="A839" s="100">
        <v>60609</v>
      </c>
      <c r="B839" t="s">
        <v>108</v>
      </c>
      <c r="C839" t="s">
        <v>109</v>
      </c>
      <c r="D839" t="s">
        <v>1129</v>
      </c>
      <c r="E839" t="s">
        <v>842</v>
      </c>
      <c r="F839">
        <v>60947</v>
      </c>
      <c r="G839" s="103" t="s">
        <v>121</v>
      </c>
      <c r="H839" t="s">
        <v>113</v>
      </c>
      <c r="I839" t="s">
        <v>114</v>
      </c>
      <c r="J839" t="s">
        <v>8</v>
      </c>
      <c r="K839">
        <v>22</v>
      </c>
      <c r="L839">
        <v>2</v>
      </c>
      <c r="M839" t="s">
        <v>115</v>
      </c>
      <c r="N839" t="s">
        <v>308</v>
      </c>
      <c r="O839" t="s">
        <v>309</v>
      </c>
      <c r="P839" t="s">
        <v>310</v>
      </c>
      <c r="Q839" t="s">
        <v>118</v>
      </c>
      <c r="R839" t="s">
        <v>142</v>
      </c>
      <c r="S839" t="s">
        <v>228</v>
      </c>
      <c r="T839" s="1">
        <v>0</v>
      </c>
      <c r="U839" s="1">
        <v>0</v>
      </c>
      <c r="V839" s="1">
        <v>0</v>
      </c>
      <c r="W839" s="1">
        <v>0</v>
      </c>
      <c r="X839" s="1">
        <v>0</v>
      </c>
      <c r="Y839" s="1">
        <v>0</v>
      </c>
      <c r="Z839" s="1">
        <v>0</v>
      </c>
      <c r="AA839" s="1">
        <v>0</v>
      </c>
      <c r="AB839" s="1">
        <v>0</v>
      </c>
      <c r="AC839" s="1">
        <v>0</v>
      </c>
      <c r="AD839" s="1">
        <v>0</v>
      </c>
      <c r="AE839" s="1">
        <v>0</v>
      </c>
      <c r="AF839" s="1">
        <v>0</v>
      </c>
      <c r="AG839" s="1">
        <v>0</v>
      </c>
      <c r="AH839" s="1">
        <v>0</v>
      </c>
      <c r="AI839" s="1">
        <v>0</v>
      </c>
      <c r="AJ839" s="1">
        <v>0</v>
      </c>
      <c r="AK839" s="1">
        <v>0</v>
      </c>
      <c r="AL839" s="1">
        <v>0</v>
      </c>
      <c r="AM839" s="1">
        <v>0</v>
      </c>
      <c r="AN839" s="1">
        <v>0</v>
      </c>
      <c r="AO839" s="1">
        <v>0</v>
      </c>
      <c r="AP839" s="1">
        <v>0</v>
      </c>
      <c r="AQ839" s="1">
        <v>0</v>
      </c>
      <c r="AR839" s="2">
        <v>0</v>
      </c>
      <c r="AS839" s="2">
        <v>0</v>
      </c>
      <c r="AT839" s="2">
        <v>0</v>
      </c>
      <c r="AU839" s="2">
        <v>0</v>
      </c>
      <c r="AV839" s="2">
        <v>0</v>
      </c>
      <c r="AW839" s="2">
        <v>0</v>
      </c>
      <c r="AX839" s="2">
        <v>0</v>
      </c>
      <c r="AY839" s="2">
        <v>0</v>
      </c>
      <c r="AZ839" s="2">
        <v>0</v>
      </c>
      <c r="BA839" s="2">
        <v>0</v>
      </c>
      <c r="BB839" s="2">
        <v>0</v>
      </c>
      <c r="BC839" s="2">
        <v>0</v>
      </c>
      <c r="BD839" s="1">
        <v>0</v>
      </c>
      <c r="BE839" s="1">
        <v>0</v>
      </c>
      <c r="BF839" s="1">
        <v>0</v>
      </c>
      <c r="BG839" s="1">
        <v>0</v>
      </c>
      <c r="BH839" s="1">
        <v>0</v>
      </c>
      <c r="BI839" s="1">
        <v>0</v>
      </c>
      <c r="BJ839" s="1">
        <v>0</v>
      </c>
      <c r="BK839" s="1">
        <v>0</v>
      </c>
      <c r="BL839" s="1">
        <v>0</v>
      </c>
      <c r="BM839" s="1">
        <v>0</v>
      </c>
      <c r="BN839" s="1">
        <v>0</v>
      </c>
      <c r="BO839" s="1">
        <v>0</v>
      </c>
      <c r="BP839" s="1">
        <v>0</v>
      </c>
      <c r="BQ839" s="1">
        <v>0</v>
      </c>
      <c r="BR839" s="1">
        <v>0</v>
      </c>
      <c r="BS839" s="1">
        <v>0</v>
      </c>
      <c r="BT839" s="1">
        <v>0</v>
      </c>
      <c r="BU839" s="1">
        <v>0</v>
      </c>
      <c r="BV839" s="1">
        <v>0</v>
      </c>
      <c r="BW839" s="1">
        <v>0</v>
      </c>
      <c r="BX839" s="1">
        <v>0</v>
      </c>
      <c r="BY839" s="1">
        <v>0</v>
      </c>
      <c r="BZ839" s="1">
        <v>0</v>
      </c>
      <c r="CA839" s="1">
        <v>0</v>
      </c>
      <c r="CB839" s="1">
        <v>0</v>
      </c>
      <c r="CC839" s="1">
        <v>0</v>
      </c>
      <c r="CD839" s="1">
        <v>0</v>
      </c>
      <c r="CE839" s="1">
        <v>0</v>
      </c>
      <c r="CF839" s="1">
        <v>0</v>
      </c>
      <c r="CG839" s="1">
        <v>0</v>
      </c>
      <c r="CH839" s="1">
        <v>0</v>
      </c>
      <c r="CI839" s="1">
        <v>0</v>
      </c>
      <c r="CJ839" s="1">
        <v>0</v>
      </c>
      <c r="CK839" s="1">
        <v>0</v>
      </c>
      <c r="CL839" s="1">
        <v>0</v>
      </c>
      <c r="CM839" s="1">
        <v>0</v>
      </c>
      <c r="CN839" s="1">
        <v>0</v>
      </c>
      <c r="CO839" s="1">
        <v>0</v>
      </c>
      <c r="CP839" s="1">
        <v>0</v>
      </c>
      <c r="CQ839" s="1">
        <v>0</v>
      </c>
      <c r="CR839" s="1">
        <v>0</v>
      </c>
      <c r="CS839">
        <v>2018</v>
      </c>
      <c r="CT839" t="s">
        <v>8</v>
      </c>
      <c r="CV839">
        <v>0</v>
      </c>
      <c r="CW839" t="s">
        <v>8</v>
      </c>
    </row>
    <row r="840" spans="1:101">
      <c r="A840" s="100">
        <v>60609</v>
      </c>
      <c r="B840" t="s">
        <v>108</v>
      </c>
      <c r="C840" t="s">
        <v>109</v>
      </c>
      <c r="D840" t="s">
        <v>1129</v>
      </c>
      <c r="E840" t="s">
        <v>842</v>
      </c>
      <c r="F840">
        <v>60947</v>
      </c>
      <c r="G840" s="103" t="s">
        <v>121</v>
      </c>
      <c r="H840" t="s">
        <v>113</v>
      </c>
      <c r="I840" t="s">
        <v>114</v>
      </c>
      <c r="J840" t="s">
        <v>8</v>
      </c>
      <c r="K840">
        <v>22</v>
      </c>
      <c r="L840">
        <v>2</v>
      </c>
      <c r="M840" t="s">
        <v>115</v>
      </c>
      <c r="N840" t="s">
        <v>456</v>
      </c>
      <c r="O840" t="s">
        <v>457</v>
      </c>
      <c r="P840" t="s">
        <v>457</v>
      </c>
      <c r="Q840" t="s">
        <v>118</v>
      </c>
      <c r="R840" t="s">
        <v>142</v>
      </c>
      <c r="S840" t="s">
        <v>8</v>
      </c>
      <c r="T840" s="1">
        <v>0</v>
      </c>
      <c r="U840" s="1">
        <v>0</v>
      </c>
      <c r="V840" s="1">
        <v>0</v>
      </c>
      <c r="W840" s="1">
        <v>0</v>
      </c>
      <c r="X840" s="1">
        <v>0</v>
      </c>
      <c r="Y840" s="1">
        <v>0</v>
      </c>
      <c r="Z840" s="1">
        <v>0</v>
      </c>
      <c r="AA840" s="1">
        <v>0</v>
      </c>
      <c r="AB840" s="1">
        <v>0</v>
      </c>
      <c r="AC840" s="1">
        <v>0</v>
      </c>
      <c r="AD840" s="1">
        <v>0</v>
      </c>
      <c r="AE840" s="1">
        <v>0</v>
      </c>
      <c r="AF840" s="1">
        <v>0</v>
      </c>
      <c r="AG840" s="1">
        <v>0</v>
      </c>
      <c r="AH840" s="1">
        <v>0</v>
      </c>
      <c r="AI840" s="1">
        <v>0</v>
      </c>
      <c r="AJ840" s="1">
        <v>0</v>
      </c>
      <c r="AK840" s="1">
        <v>0</v>
      </c>
      <c r="AL840" s="1">
        <v>0</v>
      </c>
      <c r="AM840" s="1">
        <v>0</v>
      </c>
      <c r="AN840" s="1">
        <v>0</v>
      </c>
      <c r="AO840" s="1">
        <v>0</v>
      </c>
      <c r="AP840" s="1">
        <v>0</v>
      </c>
      <c r="AQ840" s="1">
        <v>0</v>
      </c>
      <c r="AR840" s="2">
        <v>0</v>
      </c>
      <c r="AS840" s="2">
        <v>0</v>
      </c>
      <c r="AT840" s="2">
        <v>0</v>
      </c>
      <c r="AU840" s="2">
        <v>0</v>
      </c>
      <c r="AV840" s="2">
        <v>0</v>
      </c>
      <c r="AW840" s="2">
        <v>0</v>
      </c>
      <c r="AX840" s="2">
        <v>0</v>
      </c>
      <c r="AY840" s="2">
        <v>0</v>
      </c>
      <c r="AZ840" s="2">
        <v>0</v>
      </c>
      <c r="BA840" s="2">
        <v>0</v>
      </c>
      <c r="BB840" s="2">
        <v>0</v>
      </c>
      <c r="BC840" s="2">
        <v>0</v>
      </c>
      <c r="BD840" s="1">
        <v>1468</v>
      </c>
      <c r="BE840" s="1">
        <v>2379</v>
      </c>
      <c r="BF840" s="1">
        <v>3829</v>
      </c>
      <c r="BG840" s="1">
        <v>4217</v>
      </c>
      <c r="BH840" s="1">
        <v>4916</v>
      </c>
      <c r="BI840" s="1">
        <v>4973</v>
      </c>
      <c r="BJ840" s="1">
        <v>4574</v>
      </c>
      <c r="BK840" s="1">
        <v>3761</v>
      </c>
      <c r="BL840" s="1">
        <v>2614</v>
      </c>
      <c r="BM840" s="1">
        <v>2814</v>
      </c>
      <c r="BN840" s="1">
        <v>2049</v>
      </c>
      <c r="BO840" s="1">
        <v>2326</v>
      </c>
      <c r="BP840" s="1">
        <v>1468</v>
      </c>
      <c r="BQ840" s="1">
        <v>2379</v>
      </c>
      <c r="BR840" s="1">
        <v>3829</v>
      </c>
      <c r="BS840" s="1">
        <v>4217</v>
      </c>
      <c r="BT840" s="1">
        <v>4916</v>
      </c>
      <c r="BU840" s="1">
        <v>4973</v>
      </c>
      <c r="BV840" s="1">
        <v>4574</v>
      </c>
      <c r="BW840" s="1">
        <v>3761</v>
      </c>
      <c r="BX840" s="1">
        <v>2614</v>
      </c>
      <c r="BY840" s="1">
        <v>2814</v>
      </c>
      <c r="BZ840" s="1">
        <v>2049</v>
      </c>
      <c r="CA840" s="1">
        <v>2326</v>
      </c>
      <c r="CB840" s="1">
        <v>161.23400000000001</v>
      </c>
      <c r="CC840" s="1">
        <v>261.33699999999999</v>
      </c>
      <c r="CD840" s="1">
        <v>420.62299999999999</v>
      </c>
      <c r="CE840" s="1">
        <v>463.245</v>
      </c>
      <c r="CF840" s="1">
        <v>539.96600000000001</v>
      </c>
      <c r="CG840" s="1">
        <v>546.298</v>
      </c>
      <c r="CH840" s="1">
        <v>502.45800000000003</v>
      </c>
      <c r="CI840" s="1">
        <v>413.07299999999998</v>
      </c>
      <c r="CJ840" s="1">
        <v>287.154</v>
      </c>
      <c r="CK840" s="1">
        <v>309.07400000000001</v>
      </c>
      <c r="CL840" s="1">
        <v>225.047</v>
      </c>
      <c r="CM840" s="1">
        <v>255.49100000000001</v>
      </c>
      <c r="CN840" s="1">
        <v>0</v>
      </c>
      <c r="CO840" s="1">
        <v>0</v>
      </c>
      <c r="CP840" s="1">
        <v>39920</v>
      </c>
      <c r="CQ840" s="1">
        <v>39920</v>
      </c>
      <c r="CR840" s="1">
        <v>4385</v>
      </c>
      <c r="CS840">
        <v>2018</v>
      </c>
      <c r="CT840">
        <v>9103.76282782212</v>
      </c>
      <c r="CV840">
        <v>0</v>
      </c>
      <c r="CW840">
        <v>0</v>
      </c>
    </row>
    <row r="841" spans="1:101">
      <c r="A841" s="100">
        <v>60612</v>
      </c>
      <c r="B841" t="s">
        <v>108</v>
      </c>
      <c r="C841" t="s">
        <v>109</v>
      </c>
      <c r="D841" t="s">
        <v>1130</v>
      </c>
      <c r="E841" t="s">
        <v>1098</v>
      </c>
      <c r="F841">
        <v>60163</v>
      </c>
      <c r="G841" s="103" t="s">
        <v>112</v>
      </c>
      <c r="H841" t="s">
        <v>113</v>
      </c>
      <c r="I841" t="s">
        <v>114</v>
      </c>
      <c r="J841" t="s">
        <v>8</v>
      </c>
      <c r="K841">
        <v>22</v>
      </c>
      <c r="L841">
        <v>2</v>
      </c>
      <c r="M841" t="s">
        <v>115</v>
      </c>
      <c r="N841" t="s">
        <v>456</v>
      </c>
      <c r="O841" t="s">
        <v>457</v>
      </c>
      <c r="P841" t="s">
        <v>457</v>
      </c>
      <c r="Q841" t="s">
        <v>118</v>
      </c>
      <c r="R841" t="s">
        <v>142</v>
      </c>
      <c r="S841" t="s">
        <v>8</v>
      </c>
      <c r="T841" s="1">
        <v>0</v>
      </c>
      <c r="U841" s="1">
        <v>0</v>
      </c>
      <c r="V841" s="1">
        <v>0</v>
      </c>
      <c r="W841" s="1">
        <v>0</v>
      </c>
      <c r="X841" s="1">
        <v>0</v>
      </c>
      <c r="Y841" s="1">
        <v>0</v>
      </c>
      <c r="Z841" s="1">
        <v>0</v>
      </c>
      <c r="AA841" s="1">
        <v>0</v>
      </c>
      <c r="AB841" s="1">
        <v>0</v>
      </c>
      <c r="AC841" s="1">
        <v>0</v>
      </c>
      <c r="AD841" s="1">
        <v>0</v>
      </c>
      <c r="AE841" s="1">
        <v>0</v>
      </c>
      <c r="AF841" s="1">
        <v>0</v>
      </c>
      <c r="AG841" s="1">
        <v>0</v>
      </c>
      <c r="AH841" s="1">
        <v>0</v>
      </c>
      <c r="AI841" s="1">
        <v>0</v>
      </c>
      <c r="AJ841" s="1">
        <v>0</v>
      </c>
      <c r="AK841" s="1">
        <v>0</v>
      </c>
      <c r="AL841" s="1">
        <v>0</v>
      </c>
      <c r="AM841" s="1">
        <v>0</v>
      </c>
      <c r="AN841" s="1">
        <v>0</v>
      </c>
      <c r="AO841" s="1">
        <v>0</v>
      </c>
      <c r="AP841" s="1">
        <v>0</v>
      </c>
      <c r="AQ841" s="1">
        <v>0</v>
      </c>
      <c r="AR841" s="2">
        <v>0</v>
      </c>
      <c r="AS841" s="2">
        <v>0</v>
      </c>
      <c r="AT841" s="2">
        <v>0</v>
      </c>
      <c r="AU841" s="2">
        <v>0</v>
      </c>
      <c r="AV841" s="2">
        <v>0</v>
      </c>
      <c r="AW841" s="2">
        <v>0</v>
      </c>
      <c r="AX841" s="2">
        <v>0</v>
      </c>
      <c r="AY841" s="2">
        <v>0</v>
      </c>
      <c r="AZ841" s="2">
        <v>0</v>
      </c>
      <c r="BA841" s="2">
        <v>0</v>
      </c>
      <c r="BB841" s="2">
        <v>0</v>
      </c>
      <c r="BC841" s="2">
        <v>0</v>
      </c>
      <c r="BD841" s="1">
        <v>2720</v>
      </c>
      <c r="BE841" s="1">
        <v>2978</v>
      </c>
      <c r="BF841" s="1">
        <v>4798</v>
      </c>
      <c r="BG841" s="1">
        <v>5356</v>
      </c>
      <c r="BH841" s="1">
        <v>6751</v>
      </c>
      <c r="BI841" s="1">
        <v>6582</v>
      </c>
      <c r="BJ841" s="1">
        <v>7734</v>
      </c>
      <c r="BK841" s="1">
        <v>6251</v>
      </c>
      <c r="BL841" s="1">
        <v>3867</v>
      </c>
      <c r="BM841" s="1">
        <v>3709</v>
      </c>
      <c r="BN841" s="1">
        <v>2215</v>
      </c>
      <c r="BO841" s="1">
        <v>3073</v>
      </c>
      <c r="BP841" s="1">
        <v>2720</v>
      </c>
      <c r="BQ841" s="1">
        <v>2978</v>
      </c>
      <c r="BR841" s="1">
        <v>4798</v>
      </c>
      <c r="BS841" s="1">
        <v>5356</v>
      </c>
      <c r="BT841" s="1">
        <v>6751</v>
      </c>
      <c r="BU841" s="1">
        <v>6582</v>
      </c>
      <c r="BV841" s="1">
        <v>7734</v>
      </c>
      <c r="BW841" s="1">
        <v>6251</v>
      </c>
      <c r="BX841" s="1">
        <v>3867</v>
      </c>
      <c r="BY841" s="1">
        <v>3709</v>
      </c>
      <c r="BZ841" s="1">
        <v>2215</v>
      </c>
      <c r="CA841" s="1">
        <v>3073</v>
      </c>
      <c r="CB841" s="1">
        <v>298.791</v>
      </c>
      <c r="CC841" s="1">
        <v>327.11099999999999</v>
      </c>
      <c r="CD841" s="1">
        <v>527.07600000000002</v>
      </c>
      <c r="CE841" s="1">
        <v>588.33699999999999</v>
      </c>
      <c r="CF841" s="1">
        <v>741.49</v>
      </c>
      <c r="CG841" s="1">
        <v>722.99599999999998</v>
      </c>
      <c r="CH841" s="1">
        <v>849.56299999999999</v>
      </c>
      <c r="CI841" s="1">
        <v>686.58600000000001</v>
      </c>
      <c r="CJ841" s="1">
        <v>424.78199999999998</v>
      </c>
      <c r="CK841" s="1">
        <v>407.44400000000002</v>
      </c>
      <c r="CL841" s="1">
        <v>243.31</v>
      </c>
      <c r="CM841" s="1">
        <v>337.51400000000001</v>
      </c>
      <c r="CN841" s="1">
        <v>0</v>
      </c>
      <c r="CO841" s="1">
        <v>0</v>
      </c>
      <c r="CP841" s="1">
        <v>56034</v>
      </c>
      <c r="CQ841" s="1">
        <v>56034</v>
      </c>
      <c r="CR841" s="1">
        <v>6155</v>
      </c>
      <c r="CS841">
        <v>2018</v>
      </c>
      <c r="CT841">
        <v>9103.8180341186035</v>
      </c>
      <c r="CV841">
        <v>0</v>
      </c>
      <c r="CW841">
        <v>0</v>
      </c>
    </row>
    <row r="842" spans="1:101">
      <c r="A842" s="100">
        <v>60613</v>
      </c>
      <c r="B842" t="s">
        <v>108</v>
      </c>
      <c r="C842" t="s">
        <v>109</v>
      </c>
      <c r="D842" t="s">
        <v>1131</v>
      </c>
      <c r="E842" t="s">
        <v>1098</v>
      </c>
      <c r="F842">
        <v>60163</v>
      </c>
      <c r="G842" s="103" t="s">
        <v>112</v>
      </c>
      <c r="H842" t="s">
        <v>113</v>
      </c>
      <c r="I842" t="s">
        <v>114</v>
      </c>
      <c r="J842" t="s">
        <v>8</v>
      </c>
      <c r="K842">
        <v>22</v>
      </c>
      <c r="L842">
        <v>2</v>
      </c>
      <c r="M842" t="s">
        <v>115</v>
      </c>
      <c r="N842" t="s">
        <v>456</v>
      </c>
      <c r="O842" t="s">
        <v>457</v>
      </c>
      <c r="P842" t="s">
        <v>457</v>
      </c>
      <c r="Q842" t="s">
        <v>118</v>
      </c>
      <c r="R842" t="s">
        <v>142</v>
      </c>
      <c r="S842" t="s">
        <v>8</v>
      </c>
      <c r="T842" s="1">
        <v>0</v>
      </c>
      <c r="U842" s="1">
        <v>0</v>
      </c>
      <c r="V842" s="1">
        <v>0</v>
      </c>
      <c r="W842" s="1">
        <v>0</v>
      </c>
      <c r="X842" s="1">
        <v>0</v>
      </c>
      <c r="Y842" s="1">
        <v>0</v>
      </c>
      <c r="Z842" s="1">
        <v>0</v>
      </c>
      <c r="AA842" s="1">
        <v>0</v>
      </c>
      <c r="AB842" s="1">
        <v>0</v>
      </c>
      <c r="AC842" s="1">
        <v>0</v>
      </c>
      <c r="AD842" s="1">
        <v>0</v>
      </c>
      <c r="AE842" s="1">
        <v>0</v>
      </c>
      <c r="AF842" s="1">
        <v>0</v>
      </c>
      <c r="AG842" s="1">
        <v>0</v>
      </c>
      <c r="AH842" s="1">
        <v>0</v>
      </c>
      <c r="AI842" s="1">
        <v>0</v>
      </c>
      <c r="AJ842" s="1">
        <v>0</v>
      </c>
      <c r="AK842" s="1">
        <v>0</v>
      </c>
      <c r="AL842" s="1">
        <v>0</v>
      </c>
      <c r="AM842" s="1">
        <v>0</v>
      </c>
      <c r="AN842" s="1">
        <v>0</v>
      </c>
      <c r="AO842" s="1">
        <v>0</v>
      </c>
      <c r="AP842" s="1">
        <v>0</v>
      </c>
      <c r="AQ842" s="1">
        <v>0</v>
      </c>
      <c r="AR842" s="2">
        <v>0</v>
      </c>
      <c r="AS842" s="2">
        <v>0</v>
      </c>
      <c r="AT842" s="2">
        <v>0</v>
      </c>
      <c r="AU842" s="2">
        <v>0</v>
      </c>
      <c r="AV842" s="2">
        <v>0</v>
      </c>
      <c r="AW842" s="2">
        <v>0</v>
      </c>
      <c r="AX842" s="2">
        <v>0</v>
      </c>
      <c r="AY842" s="2">
        <v>0</v>
      </c>
      <c r="AZ842" s="2">
        <v>0</v>
      </c>
      <c r="BA842" s="2">
        <v>0</v>
      </c>
      <c r="BB842" s="2">
        <v>0</v>
      </c>
      <c r="BC842" s="2">
        <v>0</v>
      </c>
      <c r="BD842" s="1">
        <v>1269</v>
      </c>
      <c r="BE842" s="1">
        <v>1390</v>
      </c>
      <c r="BF842" s="1">
        <v>2239</v>
      </c>
      <c r="BG842" s="1">
        <v>2499</v>
      </c>
      <c r="BH842" s="1">
        <v>3150</v>
      </c>
      <c r="BI842" s="1">
        <v>3071</v>
      </c>
      <c r="BJ842" s="1">
        <v>3609</v>
      </c>
      <c r="BK842" s="1">
        <v>2917</v>
      </c>
      <c r="BL842" s="1">
        <v>1804</v>
      </c>
      <c r="BM842" s="1">
        <v>1731</v>
      </c>
      <c r="BN842" s="1">
        <v>1034</v>
      </c>
      <c r="BO842" s="1">
        <v>1434</v>
      </c>
      <c r="BP842" s="1">
        <v>1269</v>
      </c>
      <c r="BQ842" s="1">
        <v>1390</v>
      </c>
      <c r="BR842" s="1">
        <v>2239</v>
      </c>
      <c r="BS842" s="1">
        <v>2499</v>
      </c>
      <c r="BT842" s="1">
        <v>3150</v>
      </c>
      <c r="BU842" s="1">
        <v>3071</v>
      </c>
      <c r="BV842" s="1">
        <v>3609</v>
      </c>
      <c r="BW842" s="1">
        <v>2917</v>
      </c>
      <c r="BX842" s="1">
        <v>1804</v>
      </c>
      <c r="BY842" s="1">
        <v>1731</v>
      </c>
      <c r="BZ842" s="1">
        <v>1034</v>
      </c>
      <c r="CA842" s="1">
        <v>1434</v>
      </c>
      <c r="CB842" s="1">
        <v>139.42099999999999</v>
      </c>
      <c r="CC842" s="1">
        <v>152.63399999999999</v>
      </c>
      <c r="CD842" s="1">
        <v>245.94</v>
      </c>
      <c r="CE842" s="1">
        <v>274.52499999999998</v>
      </c>
      <c r="CF842" s="1">
        <v>345.988</v>
      </c>
      <c r="CG842" s="1">
        <v>337.35899999999998</v>
      </c>
      <c r="CH842" s="1">
        <v>396.41699999999997</v>
      </c>
      <c r="CI842" s="1">
        <v>320.37</v>
      </c>
      <c r="CJ842" s="1">
        <v>198.208</v>
      </c>
      <c r="CK842" s="1">
        <v>190.11799999999999</v>
      </c>
      <c r="CL842" s="1">
        <v>113.532</v>
      </c>
      <c r="CM842" s="1">
        <v>157.488</v>
      </c>
      <c r="CN842" s="1">
        <v>0</v>
      </c>
      <c r="CO842" s="1">
        <v>0</v>
      </c>
      <c r="CP842" s="1">
        <v>26147</v>
      </c>
      <c r="CQ842" s="1">
        <v>26147</v>
      </c>
      <c r="CR842" s="1">
        <v>2872</v>
      </c>
      <c r="CS842">
        <v>2018</v>
      </c>
      <c r="CT842">
        <v>9104.1086350974929</v>
      </c>
      <c r="CV842">
        <v>0</v>
      </c>
      <c r="CW842">
        <v>0</v>
      </c>
    </row>
    <row r="843" spans="1:101">
      <c r="A843" s="100">
        <v>60614</v>
      </c>
      <c r="B843" t="s">
        <v>108</v>
      </c>
      <c r="C843" t="s">
        <v>109</v>
      </c>
      <c r="D843" t="s">
        <v>1132</v>
      </c>
      <c r="E843" t="s">
        <v>1098</v>
      </c>
      <c r="F843">
        <v>60163</v>
      </c>
      <c r="G843" s="103" t="s">
        <v>112</v>
      </c>
      <c r="H843" t="s">
        <v>113</v>
      </c>
      <c r="I843" t="s">
        <v>114</v>
      </c>
      <c r="J843" t="s">
        <v>8</v>
      </c>
      <c r="K843">
        <v>22</v>
      </c>
      <c r="L843">
        <v>2</v>
      </c>
      <c r="M843" t="s">
        <v>115</v>
      </c>
      <c r="N843" t="s">
        <v>456</v>
      </c>
      <c r="O843" t="s">
        <v>457</v>
      </c>
      <c r="P843" t="s">
        <v>457</v>
      </c>
      <c r="Q843" t="s">
        <v>118</v>
      </c>
      <c r="R843" t="s">
        <v>142</v>
      </c>
      <c r="S843" t="s">
        <v>8</v>
      </c>
      <c r="T843" s="1">
        <v>0</v>
      </c>
      <c r="U843" s="1">
        <v>0</v>
      </c>
      <c r="V843" s="1">
        <v>0</v>
      </c>
      <c r="W843" s="1">
        <v>0</v>
      </c>
      <c r="X843" s="1">
        <v>0</v>
      </c>
      <c r="Y843" s="1">
        <v>0</v>
      </c>
      <c r="Z843" s="1">
        <v>0</v>
      </c>
      <c r="AA843" s="1">
        <v>0</v>
      </c>
      <c r="AB843" s="1">
        <v>0</v>
      </c>
      <c r="AC843" s="1">
        <v>0</v>
      </c>
      <c r="AD843" s="1">
        <v>0</v>
      </c>
      <c r="AE843" s="1">
        <v>0</v>
      </c>
      <c r="AF843" s="1">
        <v>0</v>
      </c>
      <c r="AG843" s="1">
        <v>0</v>
      </c>
      <c r="AH843" s="1">
        <v>0</v>
      </c>
      <c r="AI843" s="1">
        <v>0</v>
      </c>
      <c r="AJ843" s="1">
        <v>0</v>
      </c>
      <c r="AK843" s="1">
        <v>0</v>
      </c>
      <c r="AL843" s="1">
        <v>0</v>
      </c>
      <c r="AM843" s="1">
        <v>0</v>
      </c>
      <c r="AN843" s="1">
        <v>0</v>
      </c>
      <c r="AO843" s="1">
        <v>0</v>
      </c>
      <c r="AP843" s="1">
        <v>0</v>
      </c>
      <c r="AQ843" s="1">
        <v>0</v>
      </c>
      <c r="AR843" s="2">
        <v>0</v>
      </c>
      <c r="AS843" s="2">
        <v>0</v>
      </c>
      <c r="AT843" s="2">
        <v>0</v>
      </c>
      <c r="AU843" s="2">
        <v>0</v>
      </c>
      <c r="AV843" s="2">
        <v>0</v>
      </c>
      <c r="AW843" s="2">
        <v>0</v>
      </c>
      <c r="AX843" s="2">
        <v>0</v>
      </c>
      <c r="AY843" s="2">
        <v>0</v>
      </c>
      <c r="AZ843" s="2">
        <v>0</v>
      </c>
      <c r="BA843" s="2">
        <v>0</v>
      </c>
      <c r="BB843" s="2">
        <v>0</v>
      </c>
      <c r="BC843" s="2">
        <v>0</v>
      </c>
      <c r="BD843" s="1">
        <v>631</v>
      </c>
      <c r="BE843" s="1">
        <v>691</v>
      </c>
      <c r="BF843" s="1">
        <v>1113</v>
      </c>
      <c r="BG843" s="1">
        <v>1243</v>
      </c>
      <c r="BH843" s="1">
        <v>1566</v>
      </c>
      <c r="BI843" s="1">
        <v>1527</v>
      </c>
      <c r="BJ843" s="1">
        <v>1794</v>
      </c>
      <c r="BK843" s="1">
        <v>1450</v>
      </c>
      <c r="BL843" s="1">
        <v>897</v>
      </c>
      <c r="BM843" s="1">
        <v>861</v>
      </c>
      <c r="BN843" s="1">
        <v>514</v>
      </c>
      <c r="BO843" s="1">
        <v>713</v>
      </c>
      <c r="BP843" s="1">
        <v>631</v>
      </c>
      <c r="BQ843" s="1">
        <v>691</v>
      </c>
      <c r="BR843" s="1">
        <v>1113</v>
      </c>
      <c r="BS843" s="1">
        <v>1243</v>
      </c>
      <c r="BT843" s="1">
        <v>1566</v>
      </c>
      <c r="BU843" s="1">
        <v>1527</v>
      </c>
      <c r="BV843" s="1">
        <v>1794</v>
      </c>
      <c r="BW843" s="1">
        <v>1450</v>
      </c>
      <c r="BX843" s="1">
        <v>897</v>
      </c>
      <c r="BY843" s="1">
        <v>861</v>
      </c>
      <c r="BZ843" s="1">
        <v>514</v>
      </c>
      <c r="CA843" s="1">
        <v>713</v>
      </c>
      <c r="CB843" s="1">
        <v>69.322000000000003</v>
      </c>
      <c r="CC843" s="1">
        <v>75.891999999999996</v>
      </c>
      <c r="CD843" s="1">
        <v>122.285</v>
      </c>
      <c r="CE843" s="1">
        <v>136.49799999999999</v>
      </c>
      <c r="CF843" s="1">
        <v>172.03</v>
      </c>
      <c r="CG843" s="1">
        <v>167.74</v>
      </c>
      <c r="CH843" s="1">
        <v>197.10400000000001</v>
      </c>
      <c r="CI843" s="1">
        <v>159.292</v>
      </c>
      <c r="CJ843" s="1">
        <v>98.552000000000007</v>
      </c>
      <c r="CK843" s="1">
        <v>94.53</v>
      </c>
      <c r="CL843" s="1">
        <v>56.45</v>
      </c>
      <c r="CM843" s="1">
        <v>78.305000000000007</v>
      </c>
      <c r="CN843" s="1">
        <v>0</v>
      </c>
      <c r="CO843" s="1">
        <v>0</v>
      </c>
      <c r="CP843" s="1">
        <v>13000</v>
      </c>
      <c r="CQ843" s="1">
        <v>13000</v>
      </c>
      <c r="CR843" s="1">
        <v>1428</v>
      </c>
      <c r="CS843">
        <v>2018</v>
      </c>
      <c r="CT843">
        <v>9103.6414565826326</v>
      </c>
      <c r="CV843">
        <v>0</v>
      </c>
      <c r="CW843">
        <v>0</v>
      </c>
    </row>
    <row r="844" spans="1:101">
      <c r="A844" s="100">
        <v>60615</v>
      </c>
      <c r="B844" t="s">
        <v>108</v>
      </c>
      <c r="C844" t="s">
        <v>109</v>
      </c>
      <c r="D844" t="s">
        <v>1133</v>
      </c>
      <c r="E844" t="s">
        <v>1098</v>
      </c>
      <c r="F844">
        <v>60163</v>
      </c>
      <c r="G844" s="103" t="s">
        <v>112</v>
      </c>
      <c r="H844" t="s">
        <v>113</v>
      </c>
      <c r="I844" t="s">
        <v>114</v>
      </c>
      <c r="J844" t="s">
        <v>8</v>
      </c>
      <c r="K844">
        <v>22</v>
      </c>
      <c r="L844">
        <v>2</v>
      </c>
      <c r="M844" t="s">
        <v>115</v>
      </c>
      <c r="N844" t="s">
        <v>456</v>
      </c>
      <c r="O844" t="s">
        <v>457</v>
      </c>
      <c r="P844" t="s">
        <v>457</v>
      </c>
      <c r="Q844" t="s">
        <v>118</v>
      </c>
      <c r="R844" t="s">
        <v>142</v>
      </c>
      <c r="S844" t="s">
        <v>8</v>
      </c>
      <c r="T844" s="1">
        <v>0</v>
      </c>
      <c r="U844" s="1">
        <v>0</v>
      </c>
      <c r="V844" s="1">
        <v>0</v>
      </c>
      <c r="W844" s="1">
        <v>0</v>
      </c>
      <c r="X844" s="1">
        <v>0</v>
      </c>
      <c r="Y844" s="1">
        <v>0</v>
      </c>
      <c r="Z844" s="1">
        <v>0</v>
      </c>
      <c r="AA844" s="1">
        <v>0</v>
      </c>
      <c r="AB844" s="1">
        <v>0</v>
      </c>
      <c r="AC844" s="1">
        <v>0</v>
      </c>
      <c r="AD844" s="1">
        <v>0</v>
      </c>
      <c r="AE844" s="1">
        <v>0</v>
      </c>
      <c r="AF844" s="1">
        <v>0</v>
      </c>
      <c r="AG844" s="1">
        <v>0</v>
      </c>
      <c r="AH844" s="1">
        <v>0</v>
      </c>
      <c r="AI844" s="1">
        <v>0</v>
      </c>
      <c r="AJ844" s="1">
        <v>0</v>
      </c>
      <c r="AK844" s="1">
        <v>0</v>
      </c>
      <c r="AL844" s="1">
        <v>0</v>
      </c>
      <c r="AM844" s="1">
        <v>0</v>
      </c>
      <c r="AN844" s="1">
        <v>0</v>
      </c>
      <c r="AO844" s="1">
        <v>0</v>
      </c>
      <c r="AP844" s="1">
        <v>0</v>
      </c>
      <c r="AQ844" s="1">
        <v>0</v>
      </c>
      <c r="AR844" s="2">
        <v>0</v>
      </c>
      <c r="AS844" s="2">
        <v>0</v>
      </c>
      <c r="AT844" s="2">
        <v>0</v>
      </c>
      <c r="AU844" s="2">
        <v>0</v>
      </c>
      <c r="AV844" s="2">
        <v>0</v>
      </c>
      <c r="AW844" s="2">
        <v>0</v>
      </c>
      <c r="AX844" s="2">
        <v>0</v>
      </c>
      <c r="AY844" s="2">
        <v>0</v>
      </c>
      <c r="AZ844" s="2">
        <v>0</v>
      </c>
      <c r="BA844" s="2">
        <v>0</v>
      </c>
      <c r="BB844" s="2">
        <v>0</v>
      </c>
      <c r="BC844" s="2">
        <v>0</v>
      </c>
      <c r="BD844" s="1">
        <v>1777</v>
      </c>
      <c r="BE844" s="1">
        <v>1945</v>
      </c>
      <c r="BF844" s="1">
        <v>3134</v>
      </c>
      <c r="BG844" s="1">
        <v>3498</v>
      </c>
      <c r="BH844" s="1">
        <v>4409</v>
      </c>
      <c r="BI844" s="1">
        <v>4299</v>
      </c>
      <c r="BJ844" s="1">
        <v>5052</v>
      </c>
      <c r="BK844" s="1">
        <v>4082</v>
      </c>
      <c r="BL844" s="1">
        <v>2526</v>
      </c>
      <c r="BM844" s="1">
        <v>2423</v>
      </c>
      <c r="BN844" s="1">
        <v>1447</v>
      </c>
      <c r="BO844" s="1">
        <v>2007</v>
      </c>
      <c r="BP844" s="1">
        <v>1777</v>
      </c>
      <c r="BQ844" s="1">
        <v>1945</v>
      </c>
      <c r="BR844" s="1">
        <v>3134</v>
      </c>
      <c r="BS844" s="1">
        <v>3498</v>
      </c>
      <c r="BT844" s="1">
        <v>4409</v>
      </c>
      <c r="BU844" s="1">
        <v>4299</v>
      </c>
      <c r="BV844" s="1">
        <v>5052</v>
      </c>
      <c r="BW844" s="1">
        <v>4082</v>
      </c>
      <c r="BX844" s="1">
        <v>2526</v>
      </c>
      <c r="BY844" s="1">
        <v>2423</v>
      </c>
      <c r="BZ844" s="1">
        <v>1447</v>
      </c>
      <c r="CA844" s="1">
        <v>2007</v>
      </c>
      <c r="CB844" s="1">
        <v>195.15</v>
      </c>
      <c r="CC844" s="1">
        <v>213.64500000000001</v>
      </c>
      <c r="CD844" s="1">
        <v>344.24799999999999</v>
      </c>
      <c r="CE844" s="1">
        <v>384.25900000000001</v>
      </c>
      <c r="CF844" s="1">
        <v>484.28699999999998</v>
      </c>
      <c r="CG844" s="1">
        <v>472.20800000000003</v>
      </c>
      <c r="CH844" s="1">
        <v>554.87300000000005</v>
      </c>
      <c r="CI844" s="1">
        <v>448.428</v>
      </c>
      <c r="CJ844" s="1">
        <v>277.43700000000001</v>
      </c>
      <c r="CK844" s="1">
        <v>266.113</v>
      </c>
      <c r="CL844" s="1">
        <v>158.91300000000001</v>
      </c>
      <c r="CM844" s="1">
        <v>220.43899999999999</v>
      </c>
      <c r="CN844" s="1">
        <v>0</v>
      </c>
      <c r="CO844" s="1">
        <v>0</v>
      </c>
      <c r="CP844" s="1">
        <v>36599</v>
      </c>
      <c r="CQ844" s="1">
        <v>36599</v>
      </c>
      <c r="CR844" s="1">
        <v>4020</v>
      </c>
      <c r="CS844">
        <v>2018</v>
      </c>
      <c r="CT844">
        <v>9104.2288557213924</v>
      </c>
      <c r="CV844">
        <v>0</v>
      </c>
      <c r="CW844">
        <v>0</v>
      </c>
    </row>
    <row r="845" spans="1:101">
      <c r="A845" s="100">
        <v>60621</v>
      </c>
      <c r="B845" t="s">
        <v>108</v>
      </c>
      <c r="C845" t="s">
        <v>109</v>
      </c>
      <c r="D845" t="s">
        <v>1134</v>
      </c>
      <c r="E845" t="s">
        <v>1135</v>
      </c>
      <c r="F845">
        <v>60369</v>
      </c>
      <c r="G845" s="103" t="s">
        <v>112</v>
      </c>
      <c r="H845" t="s">
        <v>113</v>
      </c>
      <c r="I845" t="s">
        <v>114</v>
      </c>
      <c r="J845" t="s">
        <v>8</v>
      </c>
      <c r="K845">
        <v>22</v>
      </c>
      <c r="L845">
        <v>2</v>
      </c>
      <c r="M845" t="s">
        <v>115</v>
      </c>
      <c r="N845" t="s">
        <v>456</v>
      </c>
      <c r="O845" t="s">
        <v>457</v>
      </c>
      <c r="P845" t="s">
        <v>457</v>
      </c>
      <c r="Q845" t="s">
        <v>118</v>
      </c>
      <c r="R845" t="s">
        <v>142</v>
      </c>
      <c r="S845" t="s">
        <v>8</v>
      </c>
      <c r="T845" s="1">
        <v>0</v>
      </c>
      <c r="U845" s="1">
        <v>0</v>
      </c>
      <c r="V845" s="1">
        <v>0</v>
      </c>
      <c r="W845" s="1">
        <v>0</v>
      </c>
      <c r="X845" s="1">
        <v>0</v>
      </c>
      <c r="Y845" s="1">
        <v>0</v>
      </c>
      <c r="Z845" s="1">
        <v>0</v>
      </c>
      <c r="AA845" s="1">
        <v>0</v>
      </c>
      <c r="AB845" s="1">
        <v>0</v>
      </c>
      <c r="AC845" s="1">
        <v>0</v>
      </c>
      <c r="AD845" s="1">
        <v>0</v>
      </c>
      <c r="AE845" s="1">
        <v>0</v>
      </c>
      <c r="AF845" s="1">
        <v>0</v>
      </c>
      <c r="AG845" s="1">
        <v>0</v>
      </c>
      <c r="AH845" s="1">
        <v>0</v>
      </c>
      <c r="AI845" s="1">
        <v>0</v>
      </c>
      <c r="AJ845" s="1">
        <v>0</v>
      </c>
      <c r="AK845" s="1">
        <v>0</v>
      </c>
      <c r="AL845" s="1">
        <v>0</v>
      </c>
      <c r="AM845" s="1">
        <v>0</v>
      </c>
      <c r="AN845" s="1">
        <v>0</v>
      </c>
      <c r="AO845" s="1">
        <v>0</v>
      </c>
      <c r="AP845" s="1">
        <v>0</v>
      </c>
      <c r="AQ845" s="1">
        <v>0</v>
      </c>
      <c r="AR845" s="2">
        <v>0</v>
      </c>
      <c r="AS845" s="2">
        <v>0</v>
      </c>
      <c r="AT845" s="2">
        <v>0</v>
      </c>
      <c r="AU845" s="2">
        <v>0</v>
      </c>
      <c r="AV845" s="2">
        <v>0</v>
      </c>
      <c r="AW845" s="2">
        <v>0</v>
      </c>
      <c r="AX845" s="2">
        <v>0</v>
      </c>
      <c r="AY845" s="2">
        <v>0</v>
      </c>
      <c r="AZ845" s="2">
        <v>0</v>
      </c>
      <c r="BA845" s="2">
        <v>0</v>
      </c>
      <c r="BB845" s="2">
        <v>0</v>
      </c>
      <c r="BC845" s="2">
        <v>0</v>
      </c>
      <c r="BD845" s="1">
        <v>3588</v>
      </c>
      <c r="BE845" s="1">
        <v>3928</v>
      </c>
      <c r="BF845" s="1">
        <v>6330</v>
      </c>
      <c r="BG845" s="1">
        <v>7065</v>
      </c>
      <c r="BH845" s="1">
        <v>8905</v>
      </c>
      <c r="BI845" s="1">
        <v>8682</v>
      </c>
      <c r="BJ845" s="1">
        <v>10202</v>
      </c>
      <c r="BK845" s="1">
        <v>8245</v>
      </c>
      <c r="BL845" s="1">
        <v>5101</v>
      </c>
      <c r="BM845" s="1">
        <v>4893</v>
      </c>
      <c r="BN845" s="1">
        <v>2922</v>
      </c>
      <c r="BO845" s="1">
        <v>4053</v>
      </c>
      <c r="BP845" s="1">
        <v>3588</v>
      </c>
      <c r="BQ845" s="1">
        <v>3928</v>
      </c>
      <c r="BR845" s="1">
        <v>6330</v>
      </c>
      <c r="BS845" s="1">
        <v>7065</v>
      </c>
      <c r="BT845" s="1">
        <v>8905</v>
      </c>
      <c r="BU845" s="1">
        <v>8682</v>
      </c>
      <c r="BV845" s="1">
        <v>10202</v>
      </c>
      <c r="BW845" s="1">
        <v>8245</v>
      </c>
      <c r="BX845" s="1">
        <v>5101</v>
      </c>
      <c r="BY845" s="1">
        <v>4893</v>
      </c>
      <c r="BZ845" s="1">
        <v>2922</v>
      </c>
      <c r="CA845" s="1">
        <v>4053</v>
      </c>
      <c r="CB845" s="1">
        <v>394.13200000000001</v>
      </c>
      <c r="CC845" s="1">
        <v>431.48899999999998</v>
      </c>
      <c r="CD845" s="1">
        <v>695.26099999999997</v>
      </c>
      <c r="CE845" s="1">
        <v>776.07</v>
      </c>
      <c r="CF845" s="1">
        <v>978.09199999999998</v>
      </c>
      <c r="CG845" s="1">
        <v>953.697</v>
      </c>
      <c r="CH845" s="1">
        <v>1120.6510000000001</v>
      </c>
      <c r="CI845" s="1">
        <v>905.66899999999998</v>
      </c>
      <c r="CJ845" s="1">
        <v>560.32500000000005</v>
      </c>
      <c r="CK845" s="1">
        <v>537.45500000000004</v>
      </c>
      <c r="CL845" s="1">
        <v>320.94799999999998</v>
      </c>
      <c r="CM845" s="1">
        <v>445.21100000000001</v>
      </c>
      <c r="CN845" s="1">
        <v>0</v>
      </c>
      <c r="CO845" s="1">
        <v>0</v>
      </c>
      <c r="CP845" s="1">
        <v>73914</v>
      </c>
      <c r="CQ845" s="1">
        <v>73914</v>
      </c>
      <c r="CR845" s="1">
        <v>8119</v>
      </c>
      <c r="CS845">
        <v>2018</v>
      </c>
      <c r="CT845">
        <v>9103.8305210001236</v>
      </c>
      <c r="CV845">
        <v>0</v>
      </c>
      <c r="CW845">
        <v>0</v>
      </c>
    </row>
    <row r="846" spans="1:101">
      <c r="A846" s="100">
        <v>60625</v>
      </c>
      <c r="B846" t="s">
        <v>108</v>
      </c>
      <c r="C846" t="s">
        <v>109</v>
      </c>
      <c r="D846" t="s">
        <v>1136</v>
      </c>
      <c r="E846" t="s">
        <v>1137</v>
      </c>
      <c r="F846">
        <v>60365</v>
      </c>
      <c r="G846" s="103" t="s">
        <v>112</v>
      </c>
      <c r="H846" t="s">
        <v>113</v>
      </c>
      <c r="I846" t="s">
        <v>114</v>
      </c>
      <c r="J846" t="s">
        <v>8</v>
      </c>
      <c r="K846">
        <v>22</v>
      </c>
      <c r="L846">
        <v>2</v>
      </c>
      <c r="M846" t="s">
        <v>115</v>
      </c>
      <c r="N846" t="s">
        <v>456</v>
      </c>
      <c r="O846" t="s">
        <v>457</v>
      </c>
      <c r="P846" t="s">
        <v>457</v>
      </c>
      <c r="Q846" t="s">
        <v>118</v>
      </c>
      <c r="R846" t="s">
        <v>142</v>
      </c>
      <c r="S846" t="s">
        <v>8</v>
      </c>
      <c r="T846" s="1">
        <v>0</v>
      </c>
      <c r="U846" s="1">
        <v>0</v>
      </c>
      <c r="V846" s="1">
        <v>0</v>
      </c>
      <c r="W846" s="1">
        <v>0</v>
      </c>
      <c r="X846" s="1">
        <v>0</v>
      </c>
      <c r="Y846" s="1">
        <v>0</v>
      </c>
      <c r="Z846" s="1">
        <v>0</v>
      </c>
      <c r="AA846" s="1">
        <v>0</v>
      </c>
      <c r="AB846" s="1">
        <v>0</v>
      </c>
      <c r="AC846" s="1">
        <v>0</v>
      </c>
      <c r="AD846" s="1">
        <v>0</v>
      </c>
      <c r="AE846" s="1">
        <v>0</v>
      </c>
      <c r="AF846" s="1">
        <v>0</v>
      </c>
      <c r="AG846" s="1">
        <v>0</v>
      </c>
      <c r="AH846" s="1">
        <v>0</v>
      </c>
      <c r="AI846" s="1">
        <v>0</v>
      </c>
      <c r="AJ846" s="1">
        <v>0</v>
      </c>
      <c r="AK846" s="1">
        <v>0</v>
      </c>
      <c r="AL846" s="1">
        <v>0</v>
      </c>
      <c r="AM846" s="1">
        <v>0</v>
      </c>
      <c r="AN846" s="1">
        <v>0</v>
      </c>
      <c r="AO846" s="1">
        <v>0</v>
      </c>
      <c r="AP846" s="1">
        <v>0</v>
      </c>
      <c r="AQ846" s="1">
        <v>0</v>
      </c>
      <c r="AR846" s="2">
        <v>0</v>
      </c>
      <c r="AS846" s="2">
        <v>0</v>
      </c>
      <c r="AT846" s="2">
        <v>0</v>
      </c>
      <c r="AU846" s="2">
        <v>0</v>
      </c>
      <c r="AV846" s="2">
        <v>0</v>
      </c>
      <c r="AW846" s="2">
        <v>0</v>
      </c>
      <c r="AX846" s="2">
        <v>0</v>
      </c>
      <c r="AY846" s="2">
        <v>0</v>
      </c>
      <c r="AZ846" s="2">
        <v>0</v>
      </c>
      <c r="BA846" s="2">
        <v>0</v>
      </c>
      <c r="BB846" s="2">
        <v>0</v>
      </c>
      <c r="BC846" s="2">
        <v>0</v>
      </c>
      <c r="BD846" s="1">
        <v>783</v>
      </c>
      <c r="BE846" s="1">
        <v>857</v>
      </c>
      <c r="BF846" s="1">
        <v>1381</v>
      </c>
      <c r="BG846" s="1">
        <v>1541</v>
      </c>
      <c r="BH846" s="1">
        <v>1942</v>
      </c>
      <c r="BI846" s="1">
        <v>1894</v>
      </c>
      <c r="BJ846" s="1">
        <v>2225</v>
      </c>
      <c r="BK846" s="1">
        <v>1799</v>
      </c>
      <c r="BL846" s="1">
        <v>1113</v>
      </c>
      <c r="BM846" s="1">
        <v>1067</v>
      </c>
      <c r="BN846" s="1">
        <v>637</v>
      </c>
      <c r="BO846" s="1">
        <v>884</v>
      </c>
      <c r="BP846" s="1">
        <v>783</v>
      </c>
      <c r="BQ846" s="1">
        <v>857</v>
      </c>
      <c r="BR846" s="1">
        <v>1381</v>
      </c>
      <c r="BS846" s="1">
        <v>1541</v>
      </c>
      <c r="BT846" s="1">
        <v>1942</v>
      </c>
      <c r="BU846" s="1">
        <v>1894</v>
      </c>
      <c r="BV846" s="1">
        <v>2225</v>
      </c>
      <c r="BW846" s="1">
        <v>1799</v>
      </c>
      <c r="BX846" s="1">
        <v>1113</v>
      </c>
      <c r="BY846" s="1">
        <v>1067</v>
      </c>
      <c r="BZ846" s="1">
        <v>637</v>
      </c>
      <c r="CA846" s="1">
        <v>884</v>
      </c>
      <c r="CB846" s="1">
        <v>85.972999999999999</v>
      </c>
      <c r="CC846" s="1">
        <v>94.120999999999995</v>
      </c>
      <c r="CD846" s="1">
        <v>151.65700000000001</v>
      </c>
      <c r="CE846" s="1">
        <v>169.28399999999999</v>
      </c>
      <c r="CF846" s="1">
        <v>213.351</v>
      </c>
      <c r="CG846" s="1">
        <v>208.03</v>
      </c>
      <c r="CH846" s="1">
        <v>244.44800000000001</v>
      </c>
      <c r="CI846" s="1">
        <v>197.554</v>
      </c>
      <c r="CJ846" s="1">
        <v>122.224</v>
      </c>
      <c r="CK846" s="1">
        <v>117.235</v>
      </c>
      <c r="CL846" s="1">
        <v>70.009</v>
      </c>
      <c r="CM846" s="1">
        <v>97.114000000000004</v>
      </c>
      <c r="CN846" s="1">
        <v>0</v>
      </c>
      <c r="CO846" s="1">
        <v>0</v>
      </c>
      <c r="CP846" s="1">
        <v>16123</v>
      </c>
      <c r="CQ846" s="1">
        <v>16123</v>
      </c>
      <c r="CR846" s="1">
        <v>1771</v>
      </c>
      <c r="CS846">
        <v>2018</v>
      </c>
      <c r="CT846">
        <v>9103.8961038961043</v>
      </c>
      <c r="CV846">
        <v>0</v>
      </c>
      <c r="CW846">
        <v>0</v>
      </c>
    </row>
    <row r="847" spans="1:101">
      <c r="A847" s="100">
        <v>60640</v>
      </c>
      <c r="B847" t="s">
        <v>108</v>
      </c>
      <c r="C847" t="s">
        <v>109</v>
      </c>
      <c r="D847" t="s">
        <v>1138</v>
      </c>
      <c r="E847" t="s">
        <v>1138</v>
      </c>
      <c r="F847">
        <v>60363</v>
      </c>
      <c r="G847" s="103" t="s">
        <v>174</v>
      </c>
      <c r="H847" t="s">
        <v>113</v>
      </c>
      <c r="I847" t="s">
        <v>114</v>
      </c>
      <c r="J847" t="s">
        <v>8</v>
      </c>
      <c r="K847">
        <v>22</v>
      </c>
      <c r="L847">
        <v>2</v>
      </c>
      <c r="M847" t="s">
        <v>115</v>
      </c>
      <c r="N847" t="s">
        <v>456</v>
      </c>
      <c r="O847" t="s">
        <v>457</v>
      </c>
      <c r="P847" t="s">
        <v>457</v>
      </c>
      <c r="Q847" t="s">
        <v>118</v>
      </c>
      <c r="R847" t="s">
        <v>142</v>
      </c>
      <c r="S847" t="s">
        <v>8</v>
      </c>
      <c r="T847" s="1">
        <v>0</v>
      </c>
      <c r="U847" s="1">
        <v>0</v>
      </c>
      <c r="V847" s="1">
        <v>0</v>
      </c>
      <c r="W847" s="1">
        <v>0</v>
      </c>
      <c r="X847" s="1">
        <v>0</v>
      </c>
      <c r="Y847" s="1">
        <v>0</v>
      </c>
      <c r="Z847" s="1">
        <v>0</v>
      </c>
      <c r="AA847" s="1">
        <v>0</v>
      </c>
      <c r="AB847" s="1">
        <v>0</v>
      </c>
      <c r="AC847" s="1">
        <v>0</v>
      </c>
      <c r="AD847" s="1">
        <v>0</v>
      </c>
      <c r="AE847" s="1">
        <v>0</v>
      </c>
      <c r="AF847" s="1">
        <v>0</v>
      </c>
      <c r="AG847" s="1">
        <v>0</v>
      </c>
      <c r="AH847" s="1">
        <v>0</v>
      </c>
      <c r="AI847" s="1">
        <v>0</v>
      </c>
      <c r="AJ847" s="1">
        <v>0</v>
      </c>
      <c r="AK847" s="1">
        <v>0</v>
      </c>
      <c r="AL847" s="1">
        <v>0</v>
      </c>
      <c r="AM847" s="1">
        <v>0</v>
      </c>
      <c r="AN847" s="1">
        <v>0</v>
      </c>
      <c r="AO847" s="1">
        <v>0</v>
      </c>
      <c r="AP847" s="1">
        <v>0</v>
      </c>
      <c r="AQ847" s="1">
        <v>0</v>
      </c>
      <c r="AR847" s="2">
        <v>0</v>
      </c>
      <c r="AS847" s="2">
        <v>0</v>
      </c>
      <c r="AT847" s="2">
        <v>0</v>
      </c>
      <c r="AU847" s="2">
        <v>0</v>
      </c>
      <c r="AV847" s="2">
        <v>0</v>
      </c>
      <c r="AW847" s="2">
        <v>0</v>
      </c>
      <c r="AX847" s="2">
        <v>0</v>
      </c>
      <c r="AY847" s="2">
        <v>0</v>
      </c>
      <c r="AZ847" s="2">
        <v>0</v>
      </c>
      <c r="BA847" s="2">
        <v>0</v>
      </c>
      <c r="BB847" s="2">
        <v>0</v>
      </c>
      <c r="BC847" s="2">
        <v>0</v>
      </c>
      <c r="BD847" s="1">
        <v>2100</v>
      </c>
      <c r="BE847" s="1">
        <v>3404</v>
      </c>
      <c r="BF847" s="1">
        <v>5479</v>
      </c>
      <c r="BG847" s="1">
        <v>6034</v>
      </c>
      <c r="BH847" s="1">
        <v>7033</v>
      </c>
      <c r="BI847" s="1">
        <v>7116</v>
      </c>
      <c r="BJ847" s="1">
        <v>6545</v>
      </c>
      <c r="BK847" s="1">
        <v>5380</v>
      </c>
      <c r="BL847" s="1">
        <v>3740</v>
      </c>
      <c r="BM847" s="1">
        <v>4026</v>
      </c>
      <c r="BN847" s="1">
        <v>2931</v>
      </c>
      <c r="BO847" s="1">
        <v>3328</v>
      </c>
      <c r="BP847" s="1">
        <v>2100</v>
      </c>
      <c r="BQ847" s="1">
        <v>3404</v>
      </c>
      <c r="BR847" s="1">
        <v>5479</v>
      </c>
      <c r="BS847" s="1">
        <v>6034</v>
      </c>
      <c r="BT847" s="1">
        <v>7033</v>
      </c>
      <c r="BU847" s="1">
        <v>7116</v>
      </c>
      <c r="BV847" s="1">
        <v>6545</v>
      </c>
      <c r="BW847" s="1">
        <v>5380</v>
      </c>
      <c r="BX847" s="1">
        <v>3740</v>
      </c>
      <c r="BY847" s="1">
        <v>4026</v>
      </c>
      <c r="BZ847" s="1">
        <v>2931</v>
      </c>
      <c r="CA847" s="1">
        <v>3328</v>
      </c>
      <c r="CB847" s="1">
        <v>230.68</v>
      </c>
      <c r="CC847" s="1">
        <v>373.89499999999998</v>
      </c>
      <c r="CD847" s="1">
        <v>601.78599999999994</v>
      </c>
      <c r="CE847" s="1">
        <v>662.76599999999996</v>
      </c>
      <c r="CF847" s="1">
        <v>772.53</v>
      </c>
      <c r="CG847" s="1">
        <v>781.59</v>
      </c>
      <c r="CH847" s="1">
        <v>718.86800000000005</v>
      </c>
      <c r="CI847" s="1">
        <v>590.98400000000004</v>
      </c>
      <c r="CJ847" s="1">
        <v>410.83100000000002</v>
      </c>
      <c r="CK847" s="1">
        <v>442.19299999999998</v>
      </c>
      <c r="CL847" s="1">
        <v>321.97500000000002</v>
      </c>
      <c r="CM847" s="1">
        <v>365.53199999999998</v>
      </c>
      <c r="CN847" s="1">
        <v>0</v>
      </c>
      <c r="CO847" s="1">
        <v>0</v>
      </c>
      <c r="CP847" s="1">
        <v>57116</v>
      </c>
      <c r="CQ847" s="1">
        <v>57116</v>
      </c>
      <c r="CR847" s="1">
        <v>6273.63</v>
      </c>
      <c r="CS847">
        <v>2018</v>
      </c>
      <c r="CT847">
        <v>9104.1390710003616</v>
      </c>
      <c r="CV847">
        <v>0</v>
      </c>
      <c r="CW847">
        <v>0</v>
      </c>
    </row>
    <row r="848" spans="1:101">
      <c r="A848" s="100">
        <v>60644</v>
      </c>
      <c r="B848" t="s">
        <v>108</v>
      </c>
      <c r="C848" t="s">
        <v>109</v>
      </c>
      <c r="D848" t="s">
        <v>1139</v>
      </c>
      <c r="E848" t="s">
        <v>1098</v>
      </c>
      <c r="F848">
        <v>60163</v>
      </c>
      <c r="G848" s="103" t="s">
        <v>112</v>
      </c>
      <c r="H848" t="s">
        <v>113</v>
      </c>
      <c r="I848" t="s">
        <v>114</v>
      </c>
      <c r="J848" t="s">
        <v>8</v>
      </c>
      <c r="K848">
        <v>22</v>
      </c>
      <c r="L848">
        <v>2</v>
      </c>
      <c r="M848" t="s">
        <v>115</v>
      </c>
      <c r="N848" t="s">
        <v>456</v>
      </c>
      <c r="O848" t="s">
        <v>457</v>
      </c>
      <c r="P848" t="s">
        <v>457</v>
      </c>
      <c r="Q848" t="s">
        <v>118</v>
      </c>
      <c r="R848" t="s">
        <v>142</v>
      </c>
      <c r="S848" t="s">
        <v>8</v>
      </c>
      <c r="T848" s="1">
        <v>0</v>
      </c>
      <c r="U848" s="1">
        <v>0</v>
      </c>
      <c r="V848" s="1">
        <v>0</v>
      </c>
      <c r="W848" s="1">
        <v>0</v>
      </c>
      <c r="X848" s="1">
        <v>0</v>
      </c>
      <c r="Y848" s="1">
        <v>0</v>
      </c>
      <c r="Z848" s="1">
        <v>0</v>
      </c>
      <c r="AA848" s="1">
        <v>0</v>
      </c>
      <c r="AB848" s="1">
        <v>0</v>
      </c>
      <c r="AC848" s="1">
        <v>0</v>
      </c>
      <c r="AD848" s="1">
        <v>0</v>
      </c>
      <c r="AE848" s="1">
        <v>0</v>
      </c>
      <c r="AF848" s="1">
        <v>0</v>
      </c>
      <c r="AG848" s="1">
        <v>0</v>
      </c>
      <c r="AH848" s="1">
        <v>0</v>
      </c>
      <c r="AI848" s="1">
        <v>0</v>
      </c>
      <c r="AJ848" s="1">
        <v>0</v>
      </c>
      <c r="AK848" s="1">
        <v>0</v>
      </c>
      <c r="AL848" s="1">
        <v>0</v>
      </c>
      <c r="AM848" s="1">
        <v>0</v>
      </c>
      <c r="AN848" s="1">
        <v>0</v>
      </c>
      <c r="AO848" s="1">
        <v>0</v>
      </c>
      <c r="AP848" s="1">
        <v>0</v>
      </c>
      <c r="AQ848" s="1">
        <v>0</v>
      </c>
      <c r="AR848" s="2">
        <v>0</v>
      </c>
      <c r="AS848" s="2">
        <v>0</v>
      </c>
      <c r="AT848" s="2">
        <v>0</v>
      </c>
      <c r="AU848" s="2">
        <v>0</v>
      </c>
      <c r="AV848" s="2">
        <v>0</v>
      </c>
      <c r="AW848" s="2">
        <v>0</v>
      </c>
      <c r="AX848" s="2">
        <v>0</v>
      </c>
      <c r="AY848" s="2">
        <v>0</v>
      </c>
      <c r="AZ848" s="2">
        <v>0</v>
      </c>
      <c r="BA848" s="2">
        <v>0</v>
      </c>
      <c r="BB848" s="2">
        <v>0</v>
      </c>
      <c r="BC848" s="2">
        <v>0</v>
      </c>
      <c r="BD848" s="1">
        <v>824</v>
      </c>
      <c r="BE848" s="1">
        <v>902</v>
      </c>
      <c r="BF848" s="1">
        <v>1454</v>
      </c>
      <c r="BG848" s="1">
        <v>1623</v>
      </c>
      <c r="BH848" s="1">
        <v>2045</v>
      </c>
      <c r="BI848" s="1">
        <v>1994</v>
      </c>
      <c r="BJ848" s="1">
        <v>2344</v>
      </c>
      <c r="BK848" s="1">
        <v>1894</v>
      </c>
      <c r="BL848" s="1">
        <v>1172</v>
      </c>
      <c r="BM848" s="1">
        <v>1124</v>
      </c>
      <c r="BN848" s="1">
        <v>671</v>
      </c>
      <c r="BO848" s="1">
        <v>931</v>
      </c>
      <c r="BP848" s="1">
        <v>824</v>
      </c>
      <c r="BQ848" s="1">
        <v>902</v>
      </c>
      <c r="BR848" s="1">
        <v>1454</v>
      </c>
      <c r="BS848" s="1">
        <v>1623</v>
      </c>
      <c r="BT848" s="1">
        <v>2045</v>
      </c>
      <c r="BU848" s="1">
        <v>1994</v>
      </c>
      <c r="BV848" s="1">
        <v>2344</v>
      </c>
      <c r="BW848" s="1">
        <v>1894</v>
      </c>
      <c r="BX848" s="1">
        <v>1172</v>
      </c>
      <c r="BY848" s="1">
        <v>1124</v>
      </c>
      <c r="BZ848" s="1">
        <v>671</v>
      </c>
      <c r="CA848" s="1">
        <v>931</v>
      </c>
      <c r="CB848" s="1">
        <v>90.536000000000001</v>
      </c>
      <c r="CC848" s="1">
        <v>99.116</v>
      </c>
      <c r="CD848" s="1">
        <v>159.70699999999999</v>
      </c>
      <c r="CE848" s="1">
        <v>178.26900000000001</v>
      </c>
      <c r="CF848" s="1">
        <v>224.67599999999999</v>
      </c>
      <c r="CG848" s="1">
        <v>219.072</v>
      </c>
      <c r="CH848" s="1">
        <v>257.423</v>
      </c>
      <c r="CI848" s="1">
        <v>208.03899999999999</v>
      </c>
      <c r="CJ848" s="1">
        <v>128.71100000000001</v>
      </c>
      <c r="CK848" s="1">
        <v>123.458</v>
      </c>
      <c r="CL848" s="1">
        <v>73.724000000000004</v>
      </c>
      <c r="CM848" s="1">
        <v>102.26900000000001</v>
      </c>
      <c r="CN848" s="1">
        <v>0</v>
      </c>
      <c r="CO848" s="1">
        <v>0</v>
      </c>
      <c r="CP848" s="1">
        <v>16978</v>
      </c>
      <c r="CQ848" s="1">
        <v>16978</v>
      </c>
      <c r="CR848" s="1">
        <v>1865</v>
      </c>
      <c r="CS848">
        <v>2018</v>
      </c>
      <c r="CT848">
        <v>9103.4852546916882</v>
      </c>
      <c r="CV848">
        <v>0</v>
      </c>
      <c r="CW848">
        <v>0</v>
      </c>
    </row>
    <row r="849" spans="1:101">
      <c r="A849" s="100">
        <v>60653</v>
      </c>
      <c r="B849" t="s">
        <v>108</v>
      </c>
      <c r="C849" t="s">
        <v>109</v>
      </c>
      <c r="D849" t="s">
        <v>1140</v>
      </c>
      <c r="E849" t="s">
        <v>1113</v>
      </c>
      <c r="F849">
        <v>60281</v>
      </c>
      <c r="G849" s="103" t="s">
        <v>112</v>
      </c>
      <c r="H849" t="s">
        <v>113</v>
      </c>
      <c r="I849" t="s">
        <v>114</v>
      </c>
      <c r="J849" t="s">
        <v>8</v>
      </c>
      <c r="K849">
        <v>22</v>
      </c>
      <c r="L849">
        <v>2</v>
      </c>
      <c r="M849" t="s">
        <v>115</v>
      </c>
      <c r="N849" t="s">
        <v>456</v>
      </c>
      <c r="O849" t="s">
        <v>457</v>
      </c>
      <c r="P849" t="s">
        <v>457</v>
      </c>
      <c r="Q849" t="s">
        <v>118</v>
      </c>
      <c r="R849" t="s">
        <v>142</v>
      </c>
      <c r="S849" t="s">
        <v>8</v>
      </c>
      <c r="T849" s="1">
        <v>0</v>
      </c>
      <c r="U849" s="1">
        <v>0</v>
      </c>
      <c r="V849" s="1">
        <v>0</v>
      </c>
      <c r="W849" s="1">
        <v>0</v>
      </c>
      <c r="X849" s="1">
        <v>0</v>
      </c>
      <c r="Y849" s="1">
        <v>0</v>
      </c>
      <c r="Z849" s="1">
        <v>0</v>
      </c>
      <c r="AA849" s="1">
        <v>0</v>
      </c>
      <c r="AB849" s="1">
        <v>0</v>
      </c>
      <c r="AC849" s="1">
        <v>0</v>
      </c>
      <c r="AD849" s="1">
        <v>0</v>
      </c>
      <c r="AE849" s="1">
        <v>0</v>
      </c>
      <c r="AF849" s="1">
        <v>0</v>
      </c>
      <c r="AG849" s="1">
        <v>0</v>
      </c>
      <c r="AH849" s="1">
        <v>0</v>
      </c>
      <c r="AI849" s="1">
        <v>0</v>
      </c>
      <c r="AJ849" s="1">
        <v>0</v>
      </c>
      <c r="AK849" s="1">
        <v>0</v>
      </c>
      <c r="AL849" s="1">
        <v>0</v>
      </c>
      <c r="AM849" s="1">
        <v>0</v>
      </c>
      <c r="AN849" s="1">
        <v>0</v>
      </c>
      <c r="AO849" s="1">
        <v>0</v>
      </c>
      <c r="AP849" s="1">
        <v>0</v>
      </c>
      <c r="AQ849" s="1">
        <v>0</v>
      </c>
      <c r="AR849" s="2">
        <v>0</v>
      </c>
      <c r="AS849" s="2">
        <v>0</v>
      </c>
      <c r="AT849" s="2">
        <v>0</v>
      </c>
      <c r="AU849" s="2">
        <v>0</v>
      </c>
      <c r="AV849" s="2">
        <v>0</v>
      </c>
      <c r="AW849" s="2">
        <v>0</v>
      </c>
      <c r="AX849" s="2">
        <v>0</v>
      </c>
      <c r="AY849" s="2">
        <v>0</v>
      </c>
      <c r="AZ849" s="2">
        <v>0</v>
      </c>
      <c r="BA849" s="2">
        <v>0</v>
      </c>
      <c r="BB849" s="2">
        <v>0</v>
      </c>
      <c r="BC849" s="2">
        <v>0</v>
      </c>
      <c r="BD849" s="1">
        <v>613</v>
      </c>
      <c r="BE849" s="1">
        <v>671</v>
      </c>
      <c r="BF849" s="1">
        <v>1081</v>
      </c>
      <c r="BG849" s="1">
        <v>1206</v>
      </c>
      <c r="BH849" s="1">
        <v>1520</v>
      </c>
      <c r="BI849" s="1">
        <v>1482</v>
      </c>
      <c r="BJ849" s="1">
        <v>1742</v>
      </c>
      <c r="BK849" s="1">
        <v>1408</v>
      </c>
      <c r="BL849" s="1">
        <v>871</v>
      </c>
      <c r="BM849" s="1">
        <v>835</v>
      </c>
      <c r="BN849" s="1">
        <v>499</v>
      </c>
      <c r="BO849" s="1">
        <v>692</v>
      </c>
      <c r="BP849" s="1">
        <v>613</v>
      </c>
      <c r="BQ849" s="1">
        <v>671</v>
      </c>
      <c r="BR849" s="1">
        <v>1081</v>
      </c>
      <c r="BS849" s="1">
        <v>1206</v>
      </c>
      <c r="BT849" s="1">
        <v>1520</v>
      </c>
      <c r="BU849" s="1">
        <v>1482</v>
      </c>
      <c r="BV849" s="1">
        <v>1742</v>
      </c>
      <c r="BW849" s="1">
        <v>1408</v>
      </c>
      <c r="BX849" s="1">
        <v>871</v>
      </c>
      <c r="BY849" s="1">
        <v>835</v>
      </c>
      <c r="BZ849" s="1">
        <v>499</v>
      </c>
      <c r="CA849" s="1">
        <v>692</v>
      </c>
      <c r="CB849" s="1">
        <v>67.284000000000006</v>
      </c>
      <c r="CC849" s="1">
        <v>73.66</v>
      </c>
      <c r="CD849" s="1">
        <v>118.688</v>
      </c>
      <c r="CE849" s="1">
        <v>132.483</v>
      </c>
      <c r="CF849" s="1">
        <v>166.971</v>
      </c>
      <c r="CG849" s="1">
        <v>162.80600000000001</v>
      </c>
      <c r="CH849" s="1">
        <v>191.30699999999999</v>
      </c>
      <c r="CI849" s="1">
        <v>154.607</v>
      </c>
      <c r="CJ849" s="1">
        <v>95.653999999999996</v>
      </c>
      <c r="CK849" s="1">
        <v>91.748999999999995</v>
      </c>
      <c r="CL849" s="1">
        <v>54.789000000000001</v>
      </c>
      <c r="CM849" s="1">
        <v>76.001999999999995</v>
      </c>
      <c r="CN849" s="1">
        <v>0</v>
      </c>
      <c r="CO849" s="1">
        <v>0</v>
      </c>
      <c r="CP849" s="1">
        <v>12620</v>
      </c>
      <c r="CQ849" s="1">
        <v>12620</v>
      </c>
      <c r="CR849" s="1">
        <v>1386</v>
      </c>
      <c r="CS849">
        <v>2018</v>
      </c>
      <c r="CT849">
        <v>9105.339105339106</v>
      </c>
      <c r="CV849">
        <v>0</v>
      </c>
      <c r="CW849">
        <v>0</v>
      </c>
    </row>
    <row r="850" spans="1:101">
      <c r="A850" s="100">
        <v>60683</v>
      </c>
      <c r="B850" t="s">
        <v>122</v>
      </c>
      <c r="C850" t="s">
        <v>109</v>
      </c>
      <c r="D850" t="s">
        <v>1141</v>
      </c>
      <c r="E850" t="s">
        <v>1142</v>
      </c>
      <c r="F850">
        <v>60403</v>
      </c>
      <c r="G850" s="103" t="s">
        <v>121</v>
      </c>
      <c r="H850" t="s">
        <v>113</v>
      </c>
      <c r="I850" t="s">
        <v>114</v>
      </c>
      <c r="J850" t="s">
        <v>8</v>
      </c>
      <c r="K850">
        <v>22</v>
      </c>
      <c r="L850">
        <v>3</v>
      </c>
      <c r="M850" t="s">
        <v>125</v>
      </c>
      <c r="N850" t="s">
        <v>619</v>
      </c>
      <c r="O850" t="s">
        <v>117</v>
      </c>
      <c r="P850" t="s">
        <v>117</v>
      </c>
      <c r="Q850" t="s">
        <v>118</v>
      </c>
      <c r="R850" t="s">
        <v>142</v>
      </c>
      <c r="S850" t="s">
        <v>120</v>
      </c>
      <c r="T850" s="1">
        <v>1450</v>
      </c>
      <c r="U850" s="1">
        <v>1420</v>
      </c>
      <c r="V850" s="1">
        <v>1680</v>
      </c>
      <c r="W850" s="1">
        <v>1420</v>
      </c>
      <c r="X850" s="1">
        <v>1332</v>
      </c>
      <c r="Y850" s="1">
        <v>1810</v>
      </c>
      <c r="Z850" s="1">
        <v>2179</v>
      </c>
      <c r="AA850" s="1">
        <v>2279</v>
      </c>
      <c r="AB850" s="1">
        <v>1889</v>
      </c>
      <c r="AC850" s="1">
        <v>1886</v>
      </c>
      <c r="AD850" s="1">
        <v>1996</v>
      </c>
      <c r="AE850" s="1">
        <v>2083</v>
      </c>
      <c r="AF850" s="1">
        <v>1450</v>
      </c>
      <c r="AG850" s="1">
        <v>1420</v>
      </c>
      <c r="AH850" s="1">
        <v>1680</v>
      </c>
      <c r="AI850" s="1">
        <v>1420</v>
      </c>
      <c r="AJ850" s="1">
        <v>1332</v>
      </c>
      <c r="AK850" s="1">
        <v>1810</v>
      </c>
      <c r="AL850" s="1">
        <v>2179</v>
      </c>
      <c r="AM850" s="1">
        <v>2279</v>
      </c>
      <c r="AN850" s="1">
        <v>1889</v>
      </c>
      <c r="AO850" s="1">
        <v>1886</v>
      </c>
      <c r="AP850" s="1">
        <v>1996</v>
      </c>
      <c r="AQ850" s="1">
        <v>2083</v>
      </c>
      <c r="AR850" s="2">
        <v>1.0129999999999999</v>
      </c>
      <c r="AS850" s="2">
        <v>1.0129999999999999</v>
      </c>
      <c r="AT850" s="2">
        <v>1.0129999999999999</v>
      </c>
      <c r="AU850" s="2">
        <v>1.0129999999999999</v>
      </c>
      <c r="AV850" s="2">
        <v>1.0129999999999999</v>
      </c>
      <c r="AW850" s="2">
        <v>1.0129999999999999</v>
      </c>
      <c r="AX850" s="2">
        <v>1.0129999999999999</v>
      </c>
      <c r="AY850" s="2">
        <v>1.0129999999999999</v>
      </c>
      <c r="AZ850" s="2">
        <v>1.0129999999999999</v>
      </c>
      <c r="BA850" s="2">
        <v>1.0129999999999999</v>
      </c>
      <c r="BB850" s="2">
        <v>1.0129999999999999</v>
      </c>
      <c r="BC850" s="2">
        <v>1.0129999999999999</v>
      </c>
      <c r="BD850" s="1">
        <v>1469</v>
      </c>
      <c r="BE850" s="1">
        <v>1438</v>
      </c>
      <c r="BF850" s="1">
        <v>1702</v>
      </c>
      <c r="BG850" s="1">
        <v>1438</v>
      </c>
      <c r="BH850" s="1">
        <v>1349</v>
      </c>
      <c r="BI850" s="1">
        <v>1834</v>
      </c>
      <c r="BJ850" s="1">
        <v>2207</v>
      </c>
      <c r="BK850" s="1">
        <v>2309</v>
      </c>
      <c r="BL850" s="1">
        <v>1914</v>
      </c>
      <c r="BM850" s="1">
        <v>1911</v>
      </c>
      <c r="BN850" s="1">
        <v>2022</v>
      </c>
      <c r="BO850" s="1">
        <v>2110</v>
      </c>
      <c r="BP850" s="1">
        <v>1469</v>
      </c>
      <c r="BQ850" s="1">
        <v>1438</v>
      </c>
      <c r="BR850" s="1">
        <v>1702</v>
      </c>
      <c r="BS850" s="1">
        <v>1438</v>
      </c>
      <c r="BT850" s="1">
        <v>1349</v>
      </c>
      <c r="BU850" s="1">
        <v>1834</v>
      </c>
      <c r="BV850" s="1">
        <v>2207</v>
      </c>
      <c r="BW850" s="1">
        <v>2309</v>
      </c>
      <c r="BX850" s="1">
        <v>1914</v>
      </c>
      <c r="BY850" s="1">
        <v>1911</v>
      </c>
      <c r="BZ850" s="1">
        <v>2022</v>
      </c>
      <c r="CA850" s="1">
        <v>2110</v>
      </c>
      <c r="CB850" s="1">
        <v>160.43199999999999</v>
      </c>
      <c r="CC850" s="1">
        <v>157.32</v>
      </c>
      <c r="CD850" s="1">
        <v>186.114</v>
      </c>
      <c r="CE850" s="1">
        <v>157.33199999999999</v>
      </c>
      <c r="CF850" s="1">
        <v>147.559</v>
      </c>
      <c r="CG850" s="1">
        <v>200.46700000000001</v>
      </c>
      <c r="CH850" s="1">
        <v>241.399</v>
      </c>
      <c r="CI850" s="1">
        <v>252.39</v>
      </c>
      <c r="CJ850" s="1">
        <v>209.28100000000001</v>
      </c>
      <c r="CK850" s="1">
        <v>208.87799999999999</v>
      </c>
      <c r="CL850" s="1">
        <v>221.071</v>
      </c>
      <c r="CM850" s="1">
        <v>230.75700000000001</v>
      </c>
      <c r="CN850" s="1">
        <v>21424</v>
      </c>
      <c r="CO850" s="1">
        <v>21424</v>
      </c>
      <c r="CP850" s="1">
        <v>21703</v>
      </c>
      <c r="CQ850" s="1">
        <v>21703</v>
      </c>
      <c r="CR850" s="1">
        <v>2373</v>
      </c>
      <c r="CS850">
        <v>2018</v>
      </c>
      <c r="CT850">
        <v>9145.8069953645172</v>
      </c>
      <c r="CV850">
        <v>475.6390309534886</v>
      </c>
      <c r="CW850">
        <v>43.501027765628166</v>
      </c>
    </row>
    <row r="851" spans="1:101">
      <c r="A851" s="100">
        <v>60700</v>
      </c>
      <c r="B851" t="s">
        <v>108</v>
      </c>
      <c r="C851" t="s">
        <v>109</v>
      </c>
      <c r="D851" t="s">
        <v>1143</v>
      </c>
      <c r="E851" t="s">
        <v>1143</v>
      </c>
      <c r="F851">
        <v>60430</v>
      </c>
      <c r="G851" s="103" t="s">
        <v>121</v>
      </c>
      <c r="H851" t="s">
        <v>113</v>
      </c>
      <c r="I851" t="s">
        <v>114</v>
      </c>
      <c r="J851" t="s">
        <v>8</v>
      </c>
      <c r="K851">
        <v>22</v>
      </c>
      <c r="L851">
        <v>2</v>
      </c>
      <c r="M851" t="s">
        <v>115</v>
      </c>
      <c r="N851" t="s">
        <v>439</v>
      </c>
      <c r="O851" t="s">
        <v>440</v>
      </c>
      <c r="P851" t="s">
        <v>440</v>
      </c>
      <c r="Q851" t="s">
        <v>118</v>
      </c>
      <c r="R851" t="s">
        <v>142</v>
      </c>
      <c r="S851" t="s">
        <v>8</v>
      </c>
      <c r="T851" s="1">
        <v>0</v>
      </c>
      <c r="U851" s="1">
        <v>0</v>
      </c>
      <c r="V851" s="1">
        <v>0</v>
      </c>
      <c r="W851" s="1">
        <v>0</v>
      </c>
      <c r="X851" s="1">
        <v>0</v>
      </c>
      <c r="Y851" s="1">
        <v>0</v>
      </c>
      <c r="Z851" s="1">
        <v>0</v>
      </c>
      <c r="AA851" s="1">
        <v>0</v>
      </c>
      <c r="AB851" s="1">
        <v>0</v>
      </c>
      <c r="AC851" s="1">
        <v>0</v>
      </c>
      <c r="AD851" s="1">
        <v>0</v>
      </c>
      <c r="AE851" s="1">
        <v>0</v>
      </c>
      <c r="AF851" s="1">
        <v>0</v>
      </c>
      <c r="AG851" s="1">
        <v>0</v>
      </c>
      <c r="AH851" s="1">
        <v>0</v>
      </c>
      <c r="AI851" s="1">
        <v>0</v>
      </c>
      <c r="AJ851" s="1">
        <v>0</v>
      </c>
      <c r="AK851" s="1">
        <v>0</v>
      </c>
      <c r="AL851" s="1">
        <v>0</v>
      </c>
      <c r="AM851" s="1">
        <v>0</v>
      </c>
      <c r="AN851" s="1">
        <v>0</v>
      </c>
      <c r="AO851" s="1">
        <v>0</v>
      </c>
      <c r="AP851" s="1">
        <v>0</v>
      </c>
      <c r="AQ851" s="1">
        <v>0</v>
      </c>
      <c r="AR851" s="2">
        <v>0</v>
      </c>
      <c r="AS851" s="2">
        <v>0</v>
      </c>
      <c r="AT851" s="2">
        <v>0</v>
      </c>
      <c r="AU851" s="2">
        <v>0</v>
      </c>
      <c r="AV851" s="2">
        <v>0</v>
      </c>
      <c r="AW851" s="2">
        <v>0</v>
      </c>
      <c r="AX851" s="2">
        <v>0</v>
      </c>
      <c r="AY851" s="2">
        <v>0</v>
      </c>
      <c r="AZ851" s="2">
        <v>0</v>
      </c>
      <c r="BA851" s="2">
        <v>0</v>
      </c>
      <c r="BB851" s="2">
        <v>0</v>
      </c>
      <c r="BC851" s="2">
        <v>0</v>
      </c>
      <c r="BD851" s="1">
        <v>12648</v>
      </c>
      <c r="BE851" s="1">
        <v>10448</v>
      </c>
      <c r="BF851" s="1">
        <v>12868</v>
      </c>
      <c r="BG851" s="1">
        <v>9099</v>
      </c>
      <c r="BH851" s="1">
        <v>8182</v>
      </c>
      <c r="BI851" s="1">
        <v>7027</v>
      </c>
      <c r="BJ851" s="1">
        <v>5925</v>
      </c>
      <c r="BK851" s="1">
        <v>4946</v>
      </c>
      <c r="BL851" s="1">
        <v>6336</v>
      </c>
      <c r="BM851" s="1">
        <v>11649</v>
      </c>
      <c r="BN851" s="1">
        <v>11174</v>
      </c>
      <c r="BO851" s="1">
        <v>11629</v>
      </c>
      <c r="BP851" s="1">
        <v>12648</v>
      </c>
      <c r="BQ851" s="1">
        <v>10448</v>
      </c>
      <c r="BR851" s="1">
        <v>12868</v>
      </c>
      <c r="BS851" s="1">
        <v>9099</v>
      </c>
      <c r="BT851" s="1">
        <v>8182</v>
      </c>
      <c r="BU851" s="1">
        <v>7027</v>
      </c>
      <c r="BV851" s="1">
        <v>5925</v>
      </c>
      <c r="BW851" s="1">
        <v>4946</v>
      </c>
      <c r="BX851" s="1">
        <v>6336</v>
      </c>
      <c r="BY851" s="1">
        <v>11649</v>
      </c>
      <c r="BZ851" s="1">
        <v>11174</v>
      </c>
      <c r="CA851" s="1">
        <v>11629</v>
      </c>
      <c r="CB851" s="1">
        <v>1389.299</v>
      </c>
      <c r="CC851" s="1">
        <v>1147.595</v>
      </c>
      <c r="CD851" s="1">
        <v>1413.451</v>
      </c>
      <c r="CE851" s="1">
        <v>999.50199999999995</v>
      </c>
      <c r="CF851" s="1">
        <v>898.77499999999998</v>
      </c>
      <c r="CG851" s="1">
        <v>771.87599999999998</v>
      </c>
      <c r="CH851" s="1">
        <v>650.86099999999999</v>
      </c>
      <c r="CI851" s="1">
        <v>543.27599999999995</v>
      </c>
      <c r="CJ851" s="1">
        <v>696.005</v>
      </c>
      <c r="CK851" s="1">
        <v>1279.5419999999999</v>
      </c>
      <c r="CL851" s="1">
        <v>1227.4159999999999</v>
      </c>
      <c r="CM851" s="1">
        <v>1277.402</v>
      </c>
      <c r="CN851" s="1">
        <v>0</v>
      </c>
      <c r="CO851" s="1">
        <v>0</v>
      </c>
      <c r="CP851" s="1">
        <v>111931</v>
      </c>
      <c r="CQ851" s="1">
        <v>111931</v>
      </c>
      <c r="CR851" s="1">
        <v>12295</v>
      </c>
      <c r="CS851">
        <v>2018</v>
      </c>
      <c r="CT851">
        <v>9103.7820252135007</v>
      </c>
      <c r="CV851">
        <v>0</v>
      </c>
      <c r="CW851">
        <v>0</v>
      </c>
    </row>
    <row r="852" spans="1:101">
      <c r="A852" s="100">
        <v>60710</v>
      </c>
      <c r="B852" t="s">
        <v>108</v>
      </c>
      <c r="C852" t="s">
        <v>109</v>
      </c>
      <c r="D852" t="s">
        <v>1144</v>
      </c>
      <c r="E852" t="s">
        <v>926</v>
      </c>
      <c r="F852">
        <v>56997</v>
      </c>
      <c r="G852" s="103" t="s">
        <v>112</v>
      </c>
      <c r="H852" t="s">
        <v>113</v>
      </c>
      <c r="I852" t="s">
        <v>1092</v>
      </c>
      <c r="J852" t="s">
        <v>8</v>
      </c>
      <c r="K852">
        <v>22</v>
      </c>
      <c r="L852">
        <v>2</v>
      </c>
      <c r="M852" t="s">
        <v>115</v>
      </c>
      <c r="N852" t="s">
        <v>456</v>
      </c>
      <c r="O852" t="s">
        <v>457</v>
      </c>
      <c r="P852" t="s">
        <v>457</v>
      </c>
      <c r="Q852" t="s">
        <v>118</v>
      </c>
      <c r="R852" t="s">
        <v>142</v>
      </c>
      <c r="S852" t="s">
        <v>8</v>
      </c>
      <c r="T852" s="1">
        <v>0</v>
      </c>
      <c r="U852" s="1">
        <v>0</v>
      </c>
      <c r="V852" s="1">
        <v>0</v>
      </c>
      <c r="W852" s="1">
        <v>0</v>
      </c>
      <c r="X852" s="1">
        <v>0</v>
      </c>
      <c r="Y852" s="1">
        <v>0</v>
      </c>
      <c r="Z852" s="1">
        <v>0</v>
      </c>
      <c r="AA852" s="1">
        <v>0</v>
      </c>
      <c r="AB852" s="1">
        <v>0</v>
      </c>
      <c r="AC852" s="1">
        <v>0</v>
      </c>
      <c r="AD852" s="1">
        <v>0</v>
      </c>
      <c r="AE852" s="1">
        <v>0</v>
      </c>
      <c r="AF852" s="1">
        <v>0</v>
      </c>
      <c r="AG852" s="1">
        <v>0</v>
      </c>
      <c r="AH852" s="1">
        <v>0</v>
      </c>
      <c r="AI852" s="1">
        <v>0</v>
      </c>
      <c r="AJ852" s="1">
        <v>0</v>
      </c>
      <c r="AK852" s="1">
        <v>0</v>
      </c>
      <c r="AL852" s="1">
        <v>0</v>
      </c>
      <c r="AM852" s="1">
        <v>0</v>
      </c>
      <c r="AN852" s="1">
        <v>0</v>
      </c>
      <c r="AO852" s="1">
        <v>0</v>
      </c>
      <c r="AP852" s="1">
        <v>0</v>
      </c>
      <c r="AQ852" s="1">
        <v>0</v>
      </c>
      <c r="AR852" s="2">
        <v>0</v>
      </c>
      <c r="AS852" s="2">
        <v>0</v>
      </c>
      <c r="AT852" s="2">
        <v>0</v>
      </c>
      <c r="AU852" s="2">
        <v>0</v>
      </c>
      <c r="AV852" s="2">
        <v>0</v>
      </c>
      <c r="AW852" s="2">
        <v>0</v>
      </c>
      <c r="AX852" s="2">
        <v>0</v>
      </c>
      <c r="AY852" s="2">
        <v>0</v>
      </c>
      <c r="AZ852" s="2">
        <v>0</v>
      </c>
      <c r="BA852" s="2">
        <v>0</v>
      </c>
      <c r="BB852" s="2">
        <v>0</v>
      </c>
      <c r="BC852" s="2">
        <v>0</v>
      </c>
      <c r="BD852" s="1">
        <v>1335</v>
      </c>
      <c r="BE852" s="1">
        <v>1461</v>
      </c>
      <c r="BF852" s="1">
        <v>2354</v>
      </c>
      <c r="BG852" s="1">
        <v>2628</v>
      </c>
      <c r="BH852" s="1">
        <v>3312</v>
      </c>
      <c r="BI852" s="1">
        <v>3230</v>
      </c>
      <c r="BJ852" s="1">
        <v>3795</v>
      </c>
      <c r="BK852" s="1">
        <v>3067</v>
      </c>
      <c r="BL852" s="1">
        <v>1897</v>
      </c>
      <c r="BM852" s="1">
        <v>1820</v>
      </c>
      <c r="BN852" s="1">
        <v>1087</v>
      </c>
      <c r="BO852" s="1">
        <v>1508</v>
      </c>
      <c r="BP852" s="1">
        <v>1335</v>
      </c>
      <c r="BQ852" s="1">
        <v>1461</v>
      </c>
      <c r="BR852" s="1">
        <v>2354</v>
      </c>
      <c r="BS852" s="1">
        <v>2628</v>
      </c>
      <c r="BT852" s="1">
        <v>3312</v>
      </c>
      <c r="BU852" s="1">
        <v>3230</v>
      </c>
      <c r="BV852" s="1">
        <v>3795</v>
      </c>
      <c r="BW852" s="1">
        <v>3067</v>
      </c>
      <c r="BX852" s="1">
        <v>1897</v>
      </c>
      <c r="BY852" s="1">
        <v>1820</v>
      </c>
      <c r="BZ852" s="1">
        <v>1087</v>
      </c>
      <c r="CA852" s="1">
        <v>1508</v>
      </c>
      <c r="CB852" s="1">
        <v>146.60400000000001</v>
      </c>
      <c r="CC852" s="1">
        <v>160.5</v>
      </c>
      <c r="CD852" s="1">
        <v>258.61399999999998</v>
      </c>
      <c r="CE852" s="1">
        <v>288.67200000000003</v>
      </c>
      <c r="CF852" s="1">
        <v>363.81799999999998</v>
      </c>
      <c r="CG852" s="1">
        <v>354.74400000000003</v>
      </c>
      <c r="CH852" s="1">
        <v>416.84500000000003</v>
      </c>
      <c r="CI852" s="1">
        <v>336.87900000000002</v>
      </c>
      <c r="CJ852" s="1">
        <v>208.423</v>
      </c>
      <c r="CK852" s="1">
        <v>199.91499999999999</v>
      </c>
      <c r="CL852" s="1">
        <v>119.38200000000001</v>
      </c>
      <c r="CM852" s="1">
        <v>165.60400000000001</v>
      </c>
      <c r="CN852" s="1">
        <v>0</v>
      </c>
      <c r="CO852" s="1">
        <v>0</v>
      </c>
      <c r="CP852" s="1">
        <v>27494</v>
      </c>
      <c r="CQ852" s="1">
        <v>27494</v>
      </c>
      <c r="CR852" s="1">
        <v>3020</v>
      </c>
      <c r="CS852">
        <v>2018</v>
      </c>
      <c r="CT852">
        <v>9103.973509933774</v>
      </c>
      <c r="CV852">
        <v>0</v>
      </c>
      <c r="CW852">
        <v>0</v>
      </c>
    </row>
    <row r="853" spans="1:101">
      <c r="A853" s="100">
        <v>60730</v>
      </c>
      <c r="B853" t="s">
        <v>108</v>
      </c>
      <c r="C853" t="s">
        <v>109</v>
      </c>
      <c r="D853" t="s">
        <v>1145</v>
      </c>
      <c r="E853" t="s">
        <v>926</v>
      </c>
      <c r="F853">
        <v>56997</v>
      </c>
      <c r="G853" s="103" t="s">
        <v>112</v>
      </c>
      <c r="H853" t="s">
        <v>113</v>
      </c>
      <c r="I853" t="s">
        <v>1092</v>
      </c>
      <c r="J853" t="s">
        <v>8</v>
      </c>
      <c r="K853">
        <v>22</v>
      </c>
      <c r="L853">
        <v>2</v>
      </c>
      <c r="M853" t="s">
        <v>115</v>
      </c>
      <c r="N853" t="s">
        <v>456</v>
      </c>
      <c r="O853" t="s">
        <v>457</v>
      </c>
      <c r="P853" t="s">
        <v>457</v>
      </c>
      <c r="Q853" t="s">
        <v>118</v>
      </c>
      <c r="R853" t="s">
        <v>142</v>
      </c>
      <c r="S853" t="s">
        <v>8</v>
      </c>
      <c r="T853" s="1">
        <v>0</v>
      </c>
      <c r="U853" s="1">
        <v>0</v>
      </c>
      <c r="V853" s="1">
        <v>0</v>
      </c>
      <c r="W853" s="1">
        <v>0</v>
      </c>
      <c r="X853" s="1">
        <v>0</v>
      </c>
      <c r="Y853" s="1">
        <v>0</v>
      </c>
      <c r="Z853" s="1">
        <v>0</v>
      </c>
      <c r="AA853" s="1">
        <v>0</v>
      </c>
      <c r="AB853" s="1">
        <v>0</v>
      </c>
      <c r="AC853" s="1">
        <v>0</v>
      </c>
      <c r="AD853" s="1">
        <v>0</v>
      </c>
      <c r="AE853" s="1">
        <v>0</v>
      </c>
      <c r="AF853" s="1">
        <v>0</v>
      </c>
      <c r="AG853" s="1">
        <v>0</v>
      </c>
      <c r="AH853" s="1">
        <v>0</v>
      </c>
      <c r="AI853" s="1">
        <v>0</v>
      </c>
      <c r="AJ853" s="1">
        <v>0</v>
      </c>
      <c r="AK853" s="1">
        <v>0</v>
      </c>
      <c r="AL853" s="1">
        <v>0</v>
      </c>
      <c r="AM853" s="1">
        <v>0</v>
      </c>
      <c r="AN853" s="1">
        <v>0</v>
      </c>
      <c r="AO853" s="1">
        <v>0</v>
      </c>
      <c r="AP853" s="1">
        <v>0</v>
      </c>
      <c r="AQ853" s="1">
        <v>0</v>
      </c>
      <c r="AR853" s="2">
        <v>0</v>
      </c>
      <c r="AS853" s="2">
        <v>0</v>
      </c>
      <c r="AT853" s="2">
        <v>0</v>
      </c>
      <c r="AU853" s="2">
        <v>0</v>
      </c>
      <c r="AV853" s="2">
        <v>0</v>
      </c>
      <c r="AW853" s="2">
        <v>0</v>
      </c>
      <c r="AX853" s="2">
        <v>0</v>
      </c>
      <c r="AY853" s="2">
        <v>0</v>
      </c>
      <c r="AZ853" s="2">
        <v>0</v>
      </c>
      <c r="BA853" s="2">
        <v>0</v>
      </c>
      <c r="BB853" s="2">
        <v>0</v>
      </c>
      <c r="BC853" s="2">
        <v>0</v>
      </c>
      <c r="BD853" s="1">
        <v>1550</v>
      </c>
      <c r="BE853" s="1">
        <v>1697</v>
      </c>
      <c r="BF853" s="1">
        <v>2735</v>
      </c>
      <c r="BG853" s="1">
        <v>3053</v>
      </c>
      <c r="BH853" s="1">
        <v>3847</v>
      </c>
      <c r="BI853" s="1">
        <v>3751</v>
      </c>
      <c r="BJ853" s="1">
        <v>4408</v>
      </c>
      <c r="BK853" s="1">
        <v>3563</v>
      </c>
      <c r="BL853" s="1">
        <v>2204</v>
      </c>
      <c r="BM853" s="1">
        <v>2114</v>
      </c>
      <c r="BN853" s="1">
        <v>1262</v>
      </c>
      <c r="BO853" s="1">
        <v>1751</v>
      </c>
      <c r="BP853" s="1">
        <v>1550</v>
      </c>
      <c r="BQ853" s="1">
        <v>1697</v>
      </c>
      <c r="BR853" s="1">
        <v>2735</v>
      </c>
      <c r="BS853" s="1">
        <v>3053</v>
      </c>
      <c r="BT853" s="1">
        <v>3847</v>
      </c>
      <c r="BU853" s="1">
        <v>3751</v>
      </c>
      <c r="BV853" s="1">
        <v>4408</v>
      </c>
      <c r="BW853" s="1">
        <v>3563</v>
      </c>
      <c r="BX853" s="1">
        <v>2204</v>
      </c>
      <c r="BY853" s="1">
        <v>2114</v>
      </c>
      <c r="BZ853" s="1">
        <v>1262</v>
      </c>
      <c r="CA853" s="1">
        <v>1751</v>
      </c>
      <c r="CB853" s="1">
        <v>170.29400000000001</v>
      </c>
      <c r="CC853" s="1">
        <v>186.435</v>
      </c>
      <c r="CD853" s="1">
        <v>300.40300000000002</v>
      </c>
      <c r="CE853" s="1">
        <v>335.31900000000002</v>
      </c>
      <c r="CF853" s="1">
        <v>422.60700000000003</v>
      </c>
      <c r="CG853" s="1">
        <v>412.06599999999997</v>
      </c>
      <c r="CH853" s="1">
        <v>484.20299999999997</v>
      </c>
      <c r="CI853" s="1">
        <v>391.315</v>
      </c>
      <c r="CJ853" s="1">
        <v>242.101</v>
      </c>
      <c r="CK853" s="1">
        <v>232.22</v>
      </c>
      <c r="CL853" s="1">
        <v>138.673</v>
      </c>
      <c r="CM853" s="1">
        <v>192.364</v>
      </c>
      <c r="CN853" s="1">
        <v>0</v>
      </c>
      <c r="CO853" s="1">
        <v>0</v>
      </c>
      <c r="CP853" s="1">
        <v>31935</v>
      </c>
      <c r="CQ853" s="1">
        <v>31935</v>
      </c>
      <c r="CR853" s="1">
        <v>3508</v>
      </c>
      <c r="CS853">
        <v>2018</v>
      </c>
      <c r="CT853">
        <v>9103.4777651083241</v>
      </c>
      <c r="CV853">
        <v>0</v>
      </c>
      <c r="CW853">
        <v>0</v>
      </c>
    </row>
    <row r="854" spans="1:101">
      <c r="A854" s="100">
        <v>60731</v>
      </c>
      <c r="B854" t="s">
        <v>108</v>
      </c>
      <c r="C854" t="s">
        <v>109</v>
      </c>
      <c r="D854" t="s">
        <v>1146</v>
      </c>
      <c r="E854" t="s">
        <v>926</v>
      </c>
      <c r="F854">
        <v>56997</v>
      </c>
      <c r="G854" s="103" t="s">
        <v>112</v>
      </c>
      <c r="H854" t="s">
        <v>113</v>
      </c>
      <c r="I854" t="s">
        <v>1092</v>
      </c>
      <c r="J854" t="s">
        <v>8</v>
      </c>
      <c r="K854">
        <v>22</v>
      </c>
      <c r="L854">
        <v>2</v>
      </c>
      <c r="M854" t="s">
        <v>115</v>
      </c>
      <c r="N854" t="s">
        <v>456</v>
      </c>
      <c r="O854" t="s">
        <v>457</v>
      </c>
      <c r="P854" t="s">
        <v>457</v>
      </c>
      <c r="Q854" t="s">
        <v>118</v>
      </c>
      <c r="R854" t="s">
        <v>142</v>
      </c>
      <c r="S854" t="s">
        <v>8</v>
      </c>
      <c r="T854" s="1">
        <v>0</v>
      </c>
      <c r="U854" s="1">
        <v>0</v>
      </c>
      <c r="V854" s="1">
        <v>0</v>
      </c>
      <c r="W854" s="1">
        <v>0</v>
      </c>
      <c r="X854" s="1">
        <v>0</v>
      </c>
      <c r="Y854" s="1">
        <v>0</v>
      </c>
      <c r="Z854" s="1">
        <v>0</v>
      </c>
      <c r="AA854" s="1">
        <v>0</v>
      </c>
      <c r="AB854" s="1">
        <v>0</v>
      </c>
      <c r="AC854" s="1">
        <v>0</v>
      </c>
      <c r="AD854" s="1">
        <v>0</v>
      </c>
      <c r="AE854" s="1">
        <v>0</v>
      </c>
      <c r="AF854" s="1">
        <v>0</v>
      </c>
      <c r="AG854" s="1">
        <v>0</v>
      </c>
      <c r="AH854" s="1">
        <v>0</v>
      </c>
      <c r="AI854" s="1">
        <v>0</v>
      </c>
      <c r="AJ854" s="1">
        <v>0</v>
      </c>
      <c r="AK854" s="1">
        <v>0</v>
      </c>
      <c r="AL854" s="1">
        <v>0</v>
      </c>
      <c r="AM854" s="1">
        <v>0</v>
      </c>
      <c r="AN854" s="1">
        <v>0</v>
      </c>
      <c r="AO854" s="1">
        <v>0</v>
      </c>
      <c r="AP854" s="1">
        <v>0</v>
      </c>
      <c r="AQ854" s="1">
        <v>0</v>
      </c>
      <c r="AR854" s="2">
        <v>0</v>
      </c>
      <c r="AS854" s="2">
        <v>0</v>
      </c>
      <c r="AT854" s="2">
        <v>0</v>
      </c>
      <c r="AU854" s="2">
        <v>0</v>
      </c>
      <c r="AV854" s="2">
        <v>0</v>
      </c>
      <c r="AW854" s="2">
        <v>0</v>
      </c>
      <c r="AX854" s="2">
        <v>0</v>
      </c>
      <c r="AY854" s="2">
        <v>0</v>
      </c>
      <c r="AZ854" s="2">
        <v>0</v>
      </c>
      <c r="BA854" s="2">
        <v>0</v>
      </c>
      <c r="BB854" s="2">
        <v>0</v>
      </c>
      <c r="BC854" s="2">
        <v>0</v>
      </c>
      <c r="BD854" s="1">
        <v>674</v>
      </c>
      <c r="BE854" s="1">
        <v>738</v>
      </c>
      <c r="BF854" s="1">
        <v>1189</v>
      </c>
      <c r="BG854" s="1">
        <v>1327</v>
      </c>
      <c r="BH854" s="1">
        <v>1673</v>
      </c>
      <c r="BI854" s="1">
        <v>1631</v>
      </c>
      <c r="BJ854" s="1">
        <v>1916</v>
      </c>
      <c r="BK854" s="1">
        <v>1549</v>
      </c>
      <c r="BL854" s="1">
        <v>958</v>
      </c>
      <c r="BM854" s="1">
        <v>919</v>
      </c>
      <c r="BN854" s="1">
        <v>549</v>
      </c>
      <c r="BO854" s="1">
        <v>761</v>
      </c>
      <c r="BP854" s="1">
        <v>674</v>
      </c>
      <c r="BQ854" s="1">
        <v>738</v>
      </c>
      <c r="BR854" s="1">
        <v>1189</v>
      </c>
      <c r="BS854" s="1">
        <v>1327</v>
      </c>
      <c r="BT854" s="1">
        <v>1673</v>
      </c>
      <c r="BU854" s="1">
        <v>1631</v>
      </c>
      <c r="BV854" s="1">
        <v>1916</v>
      </c>
      <c r="BW854" s="1">
        <v>1549</v>
      </c>
      <c r="BX854" s="1">
        <v>958</v>
      </c>
      <c r="BY854" s="1">
        <v>919</v>
      </c>
      <c r="BZ854" s="1">
        <v>549</v>
      </c>
      <c r="CA854" s="1">
        <v>761</v>
      </c>
      <c r="CB854" s="1">
        <v>74.03</v>
      </c>
      <c r="CC854" s="1">
        <v>81.046999999999997</v>
      </c>
      <c r="CD854" s="1">
        <v>130.59200000000001</v>
      </c>
      <c r="CE854" s="1">
        <v>145.77000000000001</v>
      </c>
      <c r="CF854" s="1">
        <v>183.71600000000001</v>
      </c>
      <c r="CG854" s="1">
        <v>179.13399999999999</v>
      </c>
      <c r="CH854" s="1">
        <v>210.49299999999999</v>
      </c>
      <c r="CI854" s="1">
        <v>170.113</v>
      </c>
      <c r="CJ854" s="1">
        <v>105.246</v>
      </c>
      <c r="CK854" s="1">
        <v>100.95099999999999</v>
      </c>
      <c r="CL854" s="1">
        <v>60.283999999999999</v>
      </c>
      <c r="CM854" s="1">
        <v>83.623999999999995</v>
      </c>
      <c r="CN854" s="1">
        <v>0</v>
      </c>
      <c r="CO854" s="1">
        <v>0</v>
      </c>
      <c r="CP854" s="1">
        <v>13884</v>
      </c>
      <c r="CQ854" s="1">
        <v>13884</v>
      </c>
      <c r="CR854" s="1">
        <v>1525</v>
      </c>
      <c r="CS854">
        <v>2018</v>
      </c>
      <c r="CT854">
        <v>9104.2622950819677</v>
      </c>
      <c r="CV854">
        <v>0</v>
      </c>
      <c r="CW854">
        <v>0</v>
      </c>
    </row>
    <row r="855" spans="1:101">
      <c r="A855" s="100">
        <v>60736</v>
      </c>
      <c r="B855" t="s">
        <v>108</v>
      </c>
      <c r="C855" t="s">
        <v>109</v>
      </c>
      <c r="D855" t="s">
        <v>1147</v>
      </c>
      <c r="E855" t="s">
        <v>926</v>
      </c>
      <c r="F855">
        <v>56997</v>
      </c>
      <c r="G855" s="103" t="s">
        <v>112</v>
      </c>
      <c r="H855" t="s">
        <v>113</v>
      </c>
      <c r="I855" t="s">
        <v>1092</v>
      </c>
      <c r="J855" t="s">
        <v>8</v>
      </c>
      <c r="K855">
        <v>22</v>
      </c>
      <c r="L855">
        <v>2</v>
      </c>
      <c r="M855" t="s">
        <v>115</v>
      </c>
      <c r="N855" t="s">
        <v>456</v>
      </c>
      <c r="O855" t="s">
        <v>457</v>
      </c>
      <c r="P855" t="s">
        <v>457</v>
      </c>
      <c r="Q855" t="s">
        <v>118</v>
      </c>
      <c r="R855" t="s">
        <v>142</v>
      </c>
      <c r="S855" t="s">
        <v>8</v>
      </c>
      <c r="T855" s="1">
        <v>0</v>
      </c>
      <c r="U855" s="1">
        <v>0</v>
      </c>
      <c r="V855" s="1">
        <v>0</v>
      </c>
      <c r="W855" s="1">
        <v>0</v>
      </c>
      <c r="X855" s="1">
        <v>0</v>
      </c>
      <c r="Y855" s="1">
        <v>0</v>
      </c>
      <c r="Z855" s="1">
        <v>0</v>
      </c>
      <c r="AA855" s="1">
        <v>0</v>
      </c>
      <c r="AB855" s="1">
        <v>0</v>
      </c>
      <c r="AC855" s="1">
        <v>0</v>
      </c>
      <c r="AD855" s="1">
        <v>0</v>
      </c>
      <c r="AE855" s="1">
        <v>0</v>
      </c>
      <c r="AF855" s="1">
        <v>0</v>
      </c>
      <c r="AG855" s="1">
        <v>0</v>
      </c>
      <c r="AH855" s="1">
        <v>0</v>
      </c>
      <c r="AI855" s="1">
        <v>0</v>
      </c>
      <c r="AJ855" s="1">
        <v>0</v>
      </c>
      <c r="AK855" s="1">
        <v>0</v>
      </c>
      <c r="AL855" s="1">
        <v>0</v>
      </c>
      <c r="AM855" s="1">
        <v>0</v>
      </c>
      <c r="AN855" s="1">
        <v>0</v>
      </c>
      <c r="AO855" s="1">
        <v>0</v>
      </c>
      <c r="AP855" s="1">
        <v>0</v>
      </c>
      <c r="AQ855" s="1">
        <v>0</v>
      </c>
      <c r="AR855" s="2">
        <v>0</v>
      </c>
      <c r="AS855" s="2">
        <v>0</v>
      </c>
      <c r="AT855" s="2">
        <v>0</v>
      </c>
      <c r="AU855" s="2">
        <v>0</v>
      </c>
      <c r="AV855" s="2">
        <v>0</v>
      </c>
      <c r="AW855" s="2">
        <v>0</v>
      </c>
      <c r="AX855" s="2">
        <v>0</v>
      </c>
      <c r="AY855" s="2">
        <v>0</v>
      </c>
      <c r="AZ855" s="2">
        <v>0</v>
      </c>
      <c r="BA855" s="2">
        <v>0</v>
      </c>
      <c r="BB855" s="2">
        <v>0</v>
      </c>
      <c r="BC855" s="2">
        <v>0</v>
      </c>
      <c r="BD855" s="1">
        <v>1232</v>
      </c>
      <c r="BE855" s="1">
        <v>1348</v>
      </c>
      <c r="BF855" s="1">
        <v>2173</v>
      </c>
      <c r="BG855" s="1">
        <v>2425</v>
      </c>
      <c r="BH855" s="1">
        <v>3057</v>
      </c>
      <c r="BI855" s="1">
        <v>2980</v>
      </c>
      <c r="BJ855" s="1">
        <v>3502</v>
      </c>
      <c r="BK855" s="1">
        <v>2830</v>
      </c>
      <c r="BL855" s="1">
        <v>1751</v>
      </c>
      <c r="BM855" s="1">
        <v>1680</v>
      </c>
      <c r="BN855" s="1">
        <v>1003</v>
      </c>
      <c r="BO855" s="1">
        <v>1391</v>
      </c>
      <c r="BP855" s="1">
        <v>1232</v>
      </c>
      <c r="BQ855" s="1">
        <v>1348</v>
      </c>
      <c r="BR855" s="1">
        <v>2173</v>
      </c>
      <c r="BS855" s="1">
        <v>2425</v>
      </c>
      <c r="BT855" s="1">
        <v>3057</v>
      </c>
      <c r="BU855" s="1">
        <v>2980</v>
      </c>
      <c r="BV855" s="1">
        <v>3502</v>
      </c>
      <c r="BW855" s="1">
        <v>2830</v>
      </c>
      <c r="BX855" s="1">
        <v>1751</v>
      </c>
      <c r="BY855" s="1">
        <v>1680</v>
      </c>
      <c r="BZ855" s="1">
        <v>1003</v>
      </c>
      <c r="CA855" s="1">
        <v>1391</v>
      </c>
      <c r="CB855" s="1">
        <v>135.29300000000001</v>
      </c>
      <c r="CC855" s="1">
        <v>148.11699999999999</v>
      </c>
      <c r="CD855" s="1">
        <v>238.661</v>
      </c>
      <c r="CE855" s="1">
        <v>266.40100000000001</v>
      </c>
      <c r="CF855" s="1">
        <v>335.74799999999999</v>
      </c>
      <c r="CG855" s="1">
        <v>327.37400000000002</v>
      </c>
      <c r="CH855" s="1">
        <v>384.685</v>
      </c>
      <c r="CI855" s="1">
        <v>310.88799999999998</v>
      </c>
      <c r="CJ855" s="1">
        <v>192.34200000000001</v>
      </c>
      <c r="CK855" s="1">
        <v>184.49199999999999</v>
      </c>
      <c r="CL855" s="1">
        <v>110.172</v>
      </c>
      <c r="CM855" s="1">
        <v>152.827</v>
      </c>
      <c r="CN855" s="1">
        <v>0</v>
      </c>
      <c r="CO855" s="1">
        <v>0</v>
      </c>
      <c r="CP855" s="1">
        <v>25372</v>
      </c>
      <c r="CQ855" s="1">
        <v>25372</v>
      </c>
      <c r="CR855" s="1">
        <v>2787</v>
      </c>
      <c r="CS855">
        <v>2018</v>
      </c>
      <c r="CT855">
        <v>9103.6957301758157</v>
      </c>
      <c r="CV855">
        <v>0</v>
      </c>
      <c r="CW855">
        <v>0</v>
      </c>
    </row>
    <row r="856" spans="1:101">
      <c r="A856" s="100">
        <v>60738</v>
      </c>
      <c r="B856" t="s">
        <v>108</v>
      </c>
      <c r="C856" t="s">
        <v>109</v>
      </c>
      <c r="D856" t="s">
        <v>1148</v>
      </c>
      <c r="E856" t="s">
        <v>1149</v>
      </c>
      <c r="F856">
        <v>61944</v>
      </c>
      <c r="G856" s="103" t="s">
        <v>112</v>
      </c>
      <c r="H856" t="s">
        <v>113</v>
      </c>
      <c r="I856" t="s">
        <v>1092</v>
      </c>
      <c r="J856" t="s">
        <v>8</v>
      </c>
      <c r="K856">
        <v>22</v>
      </c>
      <c r="L856">
        <v>2</v>
      </c>
      <c r="M856" t="s">
        <v>115</v>
      </c>
      <c r="N856" t="s">
        <v>456</v>
      </c>
      <c r="O856" t="s">
        <v>457</v>
      </c>
      <c r="P856" t="s">
        <v>457</v>
      </c>
      <c r="Q856" t="s">
        <v>118</v>
      </c>
      <c r="R856" t="s">
        <v>142</v>
      </c>
      <c r="S856" t="s">
        <v>8</v>
      </c>
      <c r="T856" s="1">
        <v>0</v>
      </c>
      <c r="U856" s="1">
        <v>0</v>
      </c>
      <c r="V856" s="1">
        <v>0</v>
      </c>
      <c r="W856" s="1">
        <v>0</v>
      </c>
      <c r="X856" s="1">
        <v>0</v>
      </c>
      <c r="Y856" s="1">
        <v>0</v>
      </c>
      <c r="Z856" s="1">
        <v>0</v>
      </c>
      <c r="AA856" s="1">
        <v>0</v>
      </c>
      <c r="AB856" s="1">
        <v>0</v>
      </c>
      <c r="AC856" s="1">
        <v>0</v>
      </c>
      <c r="AD856" s="1">
        <v>0</v>
      </c>
      <c r="AE856" s="1">
        <v>0</v>
      </c>
      <c r="AF856" s="1">
        <v>0</v>
      </c>
      <c r="AG856" s="1">
        <v>0</v>
      </c>
      <c r="AH856" s="1">
        <v>0</v>
      </c>
      <c r="AI856" s="1">
        <v>0</v>
      </c>
      <c r="AJ856" s="1">
        <v>0</v>
      </c>
      <c r="AK856" s="1">
        <v>0</v>
      </c>
      <c r="AL856" s="1">
        <v>0</v>
      </c>
      <c r="AM856" s="1">
        <v>0</v>
      </c>
      <c r="AN856" s="1">
        <v>0</v>
      </c>
      <c r="AO856" s="1">
        <v>0</v>
      </c>
      <c r="AP856" s="1">
        <v>0</v>
      </c>
      <c r="AQ856" s="1">
        <v>0</v>
      </c>
      <c r="AR856" s="2">
        <v>0</v>
      </c>
      <c r="AS856" s="2">
        <v>0</v>
      </c>
      <c r="AT856" s="2">
        <v>0</v>
      </c>
      <c r="AU856" s="2">
        <v>0</v>
      </c>
      <c r="AV856" s="2">
        <v>0</v>
      </c>
      <c r="AW856" s="2">
        <v>0</v>
      </c>
      <c r="AX856" s="2">
        <v>0</v>
      </c>
      <c r="AY856" s="2">
        <v>0</v>
      </c>
      <c r="AZ856" s="2">
        <v>0</v>
      </c>
      <c r="BA856" s="2">
        <v>0</v>
      </c>
      <c r="BB856" s="2">
        <v>0</v>
      </c>
      <c r="BC856" s="2">
        <v>0</v>
      </c>
      <c r="BD856" s="1">
        <v>1133</v>
      </c>
      <c r="BE856" s="1">
        <v>1240</v>
      </c>
      <c r="BF856" s="1">
        <v>1998</v>
      </c>
      <c r="BG856" s="1">
        <v>2230</v>
      </c>
      <c r="BH856" s="1">
        <v>2811</v>
      </c>
      <c r="BI856" s="1">
        <v>2741</v>
      </c>
      <c r="BJ856" s="1">
        <v>3221</v>
      </c>
      <c r="BK856" s="1">
        <v>2603</v>
      </c>
      <c r="BL856" s="1">
        <v>1610</v>
      </c>
      <c r="BM856" s="1">
        <v>1545</v>
      </c>
      <c r="BN856" s="1">
        <v>922</v>
      </c>
      <c r="BO856" s="1">
        <v>1280</v>
      </c>
      <c r="BP856" s="1">
        <v>1133</v>
      </c>
      <c r="BQ856" s="1">
        <v>1240</v>
      </c>
      <c r="BR856" s="1">
        <v>1998</v>
      </c>
      <c r="BS856" s="1">
        <v>2230</v>
      </c>
      <c r="BT856" s="1">
        <v>2811</v>
      </c>
      <c r="BU856" s="1">
        <v>2741</v>
      </c>
      <c r="BV856" s="1">
        <v>3221</v>
      </c>
      <c r="BW856" s="1">
        <v>2603</v>
      </c>
      <c r="BX856" s="1">
        <v>1610</v>
      </c>
      <c r="BY856" s="1">
        <v>1545</v>
      </c>
      <c r="BZ856" s="1">
        <v>922</v>
      </c>
      <c r="CA856" s="1">
        <v>1280</v>
      </c>
      <c r="CB856" s="1">
        <v>124.42100000000001</v>
      </c>
      <c r="CC856" s="1">
        <v>136.21199999999999</v>
      </c>
      <c r="CD856" s="1">
        <v>219.47900000000001</v>
      </c>
      <c r="CE856" s="1">
        <v>244.989</v>
      </c>
      <c r="CF856" s="1">
        <v>308.76299999999998</v>
      </c>
      <c r="CG856" s="1">
        <v>301.06200000000001</v>
      </c>
      <c r="CH856" s="1">
        <v>353.76600000000002</v>
      </c>
      <c r="CI856" s="1">
        <v>285.90100000000001</v>
      </c>
      <c r="CJ856" s="1">
        <v>176.88300000000001</v>
      </c>
      <c r="CK856" s="1">
        <v>169.66300000000001</v>
      </c>
      <c r="CL856" s="1">
        <v>101.31699999999999</v>
      </c>
      <c r="CM856" s="1">
        <v>140.54400000000001</v>
      </c>
      <c r="CN856" s="1">
        <v>0</v>
      </c>
      <c r="CO856" s="1">
        <v>0</v>
      </c>
      <c r="CP856" s="1">
        <v>23334</v>
      </c>
      <c r="CQ856" s="1">
        <v>23334</v>
      </c>
      <c r="CR856" s="1">
        <v>2563</v>
      </c>
      <c r="CS856">
        <v>2018</v>
      </c>
      <c r="CT856">
        <v>9104.17479516192</v>
      </c>
      <c r="CV856">
        <v>0</v>
      </c>
      <c r="CW856">
        <v>0</v>
      </c>
    </row>
    <row r="857" spans="1:101">
      <c r="A857" s="100">
        <v>60753</v>
      </c>
      <c r="B857" t="s">
        <v>108</v>
      </c>
      <c r="C857" t="s">
        <v>109</v>
      </c>
      <c r="D857" t="s">
        <v>1150</v>
      </c>
      <c r="E857" t="s">
        <v>1113</v>
      </c>
      <c r="F857">
        <v>60281</v>
      </c>
      <c r="G857" s="103" t="s">
        <v>112</v>
      </c>
      <c r="H857" t="s">
        <v>113</v>
      </c>
      <c r="I857" t="s">
        <v>114</v>
      </c>
      <c r="J857" t="s">
        <v>8</v>
      </c>
      <c r="K857">
        <v>22</v>
      </c>
      <c r="L857">
        <v>2</v>
      </c>
      <c r="M857" t="s">
        <v>115</v>
      </c>
      <c r="N857" t="s">
        <v>456</v>
      </c>
      <c r="O857" t="s">
        <v>457</v>
      </c>
      <c r="P857" t="s">
        <v>457</v>
      </c>
      <c r="Q857" t="s">
        <v>118</v>
      </c>
      <c r="R857" t="s">
        <v>142</v>
      </c>
      <c r="S857" t="s">
        <v>8</v>
      </c>
      <c r="T857" s="1">
        <v>0</v>
      </c>
      <c r="U857" s="1">
        <v>0</v>
      </c>
      <c r="V857" s="1">
        <v>0</v>
      </c>
      <c r="W857" s="1">
        <v>0</v>
      </c>
      <c r="X857" s="1">
        <v>0</v>
      </c>
      <c r="Y857" s="1">
        <v>0</v>
      </c>
      <c r="Z857" s="1">
        <v>0</v>
      </c>
      <c r="AA857" s="1">
        <v>0</v>
      </c>
      <c r="AB857" s="1">
        <v>0</v>
      </c>
      <c r="AC857" s="1">
        <v>0</v>
      </c>
      <c r="AD857" s="1">
        <v>0</v>
      </c>
      <c r="AE857" s="1">
        <v>0</v>
      </c>
      <c r="AF857" s="1">
        <v>0</v>
      </c>
      <c r="AG857" s="1">
        <v>0</v>
      </c>
      <c r="AH857" s="1">
        <v>0</v>
      </c>
      <c r="AI857" s="1">
        <v>0</v>
      </c>
      <c r="AJ857" s="1">
        <v>0</v>
      </c>
      <c r="AK857" s="1">
        <v>0</v>
      </c>
      <c r="AL857" s="1">
        <v>0</v>
      </c>
      <c r="AM857" s="1">
        <v>0</v>
      </c>
      <c r="AN857" s="1">
        <v>0</v>
      </c>
      <c r="AO857" s="1">
        <v>0</v>
      </c>
      <c r="AP857" s="1">
        <v>0</v>
      </c>
      <c r="AQ857" s="1">
        <v>0</v>
      </c>
      <c r="AR857" s="2">
        <v>0</v>
      </c>
      <c r="AS857" s="2">
        <v>0</v>
      </c>
      <c r="AT857" s="2">
        <v>0</v>
      </c>
      <c r="AU857" s="2">
        <v>0</v>
      </c>
      <c r="AV857" s="2">
        <v>0</v>
      </c>
      <c r="AW857" s="2">
        <v>0</v>
      </c>
      <c r="AX857" s="2">
        <v>0</v>
      </c>
      <c r="AY857" s="2">
        <v>0</v>
      </c>
      <c r="AZ857" s="2">
        <v>0</v>
      </c>
      <c r="BA857" s="2">
        <v>0</v>
      </c>
      <c r="BB857" s="2">
        <v>0</v>
      </c>
      <c r="BC857" s="2">
        <v>0</v>
      </c>
      <c r="BD857" s="1">
        <v>618</v>
      </c>
      <c r="BE857" s="1">
        <v>677</v>
      </c>
      <c r="BF857" s="1">
        <v>1091</v>
      </c>
      <c r="BG857" s="1">
        <v>1217</v>
      </c>
      <c r="BH857" s="1">
        <v>1534</v>
      </c>
      <c r="BI857" s="1">
        <v>1496</v>
      </c>
      <c r="BJ857" s="1">
        <v>1758</v>
      </c>
      <c r="BK857" s="1">
        <v>1421</v>
      </c>
      <c r="BL857" s="1">
        <v>879</v>
      </c>
      <c r="BM857" s="1">
        <v>843</v>
      </c>
      <c r="BN857" s="1">
        <v>503</v>
      </c>
      <c r="BO857" s="1">
        <v>698</v>
      </c>
      <c r="BP857" s="1">
        <v>618</v>
      </c>
      <c r="BQ857" s="1">
        <v>677</v>
      </c>
      <c r="BR857" s="1">
        <v>1091</v>
      </c>
      <c r="BS857" s="1">
        <v>1217</v>
      </c>
      <c r="BT857" s="1">
        <v>1534</v>
      </c>
      <c r="BU857" s="1">
        <v>1496</v>
      </c>
      <c r="BV857" s="1">
        <v>1758</v>
      </c>
      <c r="BW857" s="1">
        <v>1421</v>
      </c>
      <c r="BX857" s="1">
        <v>879</v>
      </c>
      <c r="BY857" s="1">
        <v>843</v>
      </c>
      <c r="BZ857" s="1">
        <v>503</v>
      </c>
      <c r="CA857" s="1">
        <v>698</v>
      </c>
      <c r="CB857" s="1">
        <v>67.914000000000001</v>
      </c>
      <c r="CC857" s="1">
        <v>74.350999999999999</v>
      </c>
      <c r="CD857" s="1">
        <v>119.80200000000001</v>
      </c>
      <c r="CE857" s="1">
        <v>133.726</v>
      </c>
      <c r="CF857" s="1">
        <v>168.53700000000001</v>
      </c>
      <c r="CG857" s="1">
        <v>164.333</v>
      </c>
      <c r="CH857" s="1">
        <v>193.101</v>
      </c>
      <c r="CI857" s="1">
        <v>156.05699999999999</v>
      </c>
      <c r="CJ857" s="1">
        <v>96.551000000000002</v>
      </c>
      <c r="CK857" s="1">
        <v>92.61</v>
      </c>
      <c r="CL857" s="1">
        <v>55.302999999999997</v>
      </c>
      <c r="CM857" s="1">
        <v>76.715000000000003</v>
      </c>
      <c r="CN857" s="1">
        <v>0</v>
      </c>
      <c r="CO857" s="1">
        <v>0</v>
      </c>
      <c r="CP857" s="1">
        <v>12735</v>
      </c>
      <c r="CQ857" s="1">
        <v>12735</v>
      </c>
      <c r="CR857" s="1">
        <v>1399</v>
      </c>
      <c r="CS857">
        <v>2018</v>
      </c>
      <c r="CT857">
        <v>9102.9306647605426</v>
      </c>
      <c r="CV857">
        <v>0</v>
      </c>
      <c r="CW857">
        <v>0</v>
      </c>
    </row>
    <row r="858" spans="1:101">
      <c r="A858" s="100">
        <v>60754</v>
      </c>
      <c r="B858" t="s">
        <v>108</v>
      </c>
      <c r="C858" t="s">
        <v>109</v>
      </c>
      <c r="D858" t="s">
        <v>1151</v>
      </c>
      <c r="E858" t="s">
        <v>1113</v>
      </c>
      <c r="F858">
        <v>60281</v>
      </c>
      <c r="G858" s="103" t="s">
        <v>112</v>
      </c>
      <c r="H858" t="s">
        <v>113</v>
      </c>
      <c r="I858" t="s">
        <v>114</v>
      </c>
      <c r="J858" t="s">
        <v>8</v>
      </c>
      <c r="K858">
        <v>22</v>
      </c>
      <c r="L858">
        <v>2</v>
      </c>
      <c r="M858" t="s">
        <v>115</v>
      </c>
      <c r="N858" t="s">
        <v>456</v>
      </c>
      <c r="O858" t="s">
        <v>457</v>
      </c>
      <c r="P858" t="s">
        <v>457</v>
      </c>
      <c r="Q858" t="s">
        <v>118</v>
      </c>
      <c r="R858" t="s">
        <v>142</v>
      </c>
      <c r="S858" t="s">
        <v>8</v>
      </c>
      <c r="T858" s="1">
        <v>0</v>
      </c>
      <c r="U858" s="1">
        <v>0</v>
      </c>
      <c r="V858" s="1">
        <v>0</v>
      </c>
      <c r="W858" s="1">
        <v>0</v>
      </c>
      <c r="X858" s="1">
        <v>0</v>
      </c>
      <c r="Y858" s="1">
        <v>0</v>
      </c>
      <c r="Z858" s="1">
        <v>0</v>
      </c>
      <c r="AA858" s="1">
        <v>0</v>
      </c>
      <c r="AB858" s="1">
        <v>0</v>
      </c>
      <c r="AC858" s="1">
        <v>0</v>
      </c>
      <c r="AD858" s="1">
        <v>0</v>
      </c>
      <c r="AE858" s="1">
        <v>0</v>
      </c>
      <c r="AF858" s="1">
        <v>0</v>
      </c>
      <c r="AG858" s="1">
        <v>0</v>
      </c>
      <c r="AH858" s="1">
        <v>0</v>
      </c>
      <c r="AI858" s="1">
        <v>0</v>
      </c>
      <c r="AJ858" s="1">
        <v>0</v>
      </c>
      <c r="AK858" s="1">
        <v>0</v>
      </c>
      <c r="AL858" s="1">
        <v>0</v>
      </c>
      <c r="AM858" s="1">
        <v>0</v>
      </c>
      <c r="AN858" s="1">
        <v>0</v>
      </c>
      <c r="AO858" s="1">
        <v>0</v>
      </c>
      <c r="AP858" s="1">
        <v>0</v>
      </c>
      <c r="AQ858" s="1">
        <v>0</v>
      </c>
      <c r="AR858" s="2">
        <v>0</v>
      </c>
      <c r="AS858" s="2">
        <v>0</v>
      </c>
      <c r="AT858" s="2">
        <v>0</v>
      </c>
      <c r="AU858" s="2">
        <v>0</v>
      </c>
      <c r="AV858" s="2">
        <v>0</v>
      </c>
      <c r="AW858" s="2">
        <v>0</v>
      </c>
      <c r="AX858" s="2">
        <v>0</v>
      </c>
      <c r="AY858" s="2">
        <v>0</v>
      </c>
      <c r="AZ858" s="2">
        <v>0</v>
      </c>
      <c r="BA858" s="2">
        <v>0</v>
      </c>
      <c r="BB858" s="2">
        <v>0</v>
      </c>
      <c r="BC858" s="2">
        <v>0</v>
      </c>
      <c r="BD858" s="1">
        <v>754</v>
      </c>
      <c r="BE858" s="1">
        <v>826</v>
      </c>
      <c r="BF858" s="1">
        <v>1331</v>
      </c>
      <c r="BG858" s="1">
        <v>1485</v>
      </c>
      <c r="BH858" s="1">
        <v>1872</v>
      </c>
      <c r="BI858" s="1">
        <v>1825</v>
      </c>
      <c r="BJ858" s="1">
        <v>2145</v>
      </c>
      <c r="BK858" s="1">
        <v>1734</v>
      </c>
      <c r="BL858" s="1">
        <v>1073</v>
      </c>
      <c r="BM858" s="1">
        <v>1029</v>
      </c>
      <c r="BN858" s="1">
        <v>614</v>
      </c>
      <c r="BO858" s="1">
        <v>852</v>
      </c>
      <c r="BP858" s="1">
        <v>754</v>
      </c>
      <c r="BQ858" s="1">
        <v>826</v>
      </c>
      <c r="BR858" s="1">
        <v>1331</v>
      </c>
      <c r="BS858" s="1">
        <v>1485</v>
      </c>
      <c r="BT858" s="1">
        <v>1872</v>
      </c>
      <c r="BU858" s="1">
        <v>1825</v>
      </c>
      <c r="BV858" s="1">
        <v>2145</v>
      </c>
      <c r="BW858" s="1">
        <v>1734</v>
      </c>
      <c r="BX858" s="1">
        <v>1073</v>
      </c>
      <c r="BY858" s="1">
        <v>1029</v>
      </c>
      <c r="BZ858" s="1">
        <v>614</v>
      </c>
      <c r="CA858" s="1">
        <v>852</v>
      </c>
      <c r="CB858" s="1">
        <v>82.864999999999995</v>
      </c>
      <c r="CC858" s="1">
        <v>90.718999999999994</v>
      </c>
      <c r="CD858" s="1">
        <v>146.17699999999999</v>
      </c>
      <c r="CE858" s="1">
        <v>163.167</v>
      </c>
      <c r="CF858" s="1">
        <v>205.64099999999999</v>
      </c>
      <c r="CG858" s="1">
        <v>200.512</v>
      </c>
      <c r="CH858" s="1">
        <v>235.614</v>
      </c>
      <c r="CI858" s="1">
        <v>190.41499999999999</v>
      </c>
      <c r="CJ858" s="1">
        <v>117.807</v>
      </c>
      <c r="CK858" s="1">
        <v>112.999</v>
      </c>
      <c r="CL858" s="1">
        <v>67.478999999999999</v>
      </c>
      <c r="CM858" s="1">
        <v>93.605000000000004</v>
      </c>
      <c r="CN858" s="1">
        <v>0</v>
      </c>
      <c r="CO858" s="1">
        <v>0</v>
      </c>
      <c r="CP858" s="1">
        <v>15540</v>
      </c>
      <c r="CQ858" s="1">
        <v>15540</v>
      </c>
      <c r="CR858" s="1">
        <v>1707</v>
      </c>
      <c r="CS858">
        <v>2018</v>
      </c>
      <c r="CT858">
        <v>9103.6906854130048</v>
      </c>
      <c r="CV858">
        <v>0</v>
      </c>
      <c r="CW858">
        <v>0</v>
      </c>
    </row>
    <row r="859" spans="1:101">
      <c r="A859" s="100">
        <v>60756</v>
      </c>
      <c r="B859" t="s">
        <v>108</v>
      </c>
      <c r="C859" t="s">
        <v>109</v>
      </c>
      <c r="D859" t="s">
        <v>1152</v>
      </c>
      <c r="E859" t="s">
        <v>1113</v>
      </c>
      <c r="F859">
        <v>60281</v>
      </c>
      <c r="G859" s="103" t="s">
        <v>112</v>
      </c>
      <c r="H859" t="s">
        <v>113</v>
      </c>
      <c r="I859" t="s">
        <v>114</v>
      </c>
      <c r="J859" t="s">
        <v>8</v>
      </c>
      <c r="K859">
        <v>22</v>
      </c>
      <c r="L859">
        <v>2</v>
      </c>
      <c r="M859" t="s">
        <v>115</v>
      </c>
      <c r="N859" t="s">
        <v>456</v>
      </c>
      <c r="O859" t="s">
        <v>457</v>
      </c>
      <c r="P859" t="s">
        <v>457</v>
      </c>
      <c r="Q859" t="s">
        <v>118</v>
      </c>
      <c r="R859" t="s">
        <v>142</v>
      </c>
      <c r="S859" t="s">
        <v>8</v>
      </c>
      <c r="T859" s="1">
        <v>0</v>
      </c>
      <c r="U859" s="1">
        <v>0</v>
      </c>
      <c r="V859" s="1">
        <v>0</v>
      </c>
      <c r="W859" s="1">
        <v>0</v>
      </c>
      <c r="X859" s="1">
        <v>0</v>
      </c>
      <c r="Y859" s="1">
        <v>0</v>
      </c>
      <c r="Z859" s="1">
        <v>0</v>
      </c>
      <c r="AA859" s="1">
        <v>0</v>
      </c>
      <c r="AB859" s="1">
        <v>0</v>
      </c>
      <c r="AC859" s="1">
        <v>0</v>
      </c>
      <c r="AD859" s="1">
        <v>0</v>
      </c>
      <c r="AE859" s="1">
        <v>0</v>
      </c>
      <c r="AF859" s="1">
        <v>0</v>
      </c>
      <c r="AG859" s="1">
        <v>0</v>
      </c>
      <c r="AH859" s="1">
        <v>0</v>
      </c>
      <c r="AI859" s="1">
        <v>0</v>
      </c>
      <c r="AJ859" s="1">
        <v>0</v>
      </c>
      <c r="AK859" s="1">
        <v>0</v>
      </c>
      <c r="AL859" s="1">
        <v>0</v>
      </c>
      <c r="AM859" s="1">
        <v>0</v>
      </c>
      <c r="AN859" s="1">
        <v>0</v>
      </c>
      <c r="AO859" s="1">
        <v>0</v>
      </c>
      <c r="AP859" s="1">
        <v>0</v>
      </c>
      <c r="AQ859" s="1">
        <v>0</v>
      </c>
      <c r="AR859" s="2">
        <v>0</v>
      </c>
      <c r="AS859" s="2">
        <v>0</v>
      </c>
      <c r="AT859" s="2">
        <v>0</v>
      </c>
      <c r="AU859" s="2">
        <v>0</v>
      </c>
      <c r="AV859" s="2">
        <v>0</v>
      </c>
      <c r="AW859" s="2">
        <v>0</v>
      </c>
      <c r="AX859" s="2">
        <v>0</v>
      </c>
      <c r="AY859" s="2">
        <v>0</v>
      </c>
      <c r="AZ859" s="2">
        <v>0</v>
      </c>
      <c r="BA859" s="2">
        <v>0</v>
      </c>
      <c r="BB859" s="2">
        <v>0</v>
      </c>
      <c r="BC859" s="2">
        <v>0</v>
      </c>
      <c r="BD859" s="1">
        <v>1829</v>
      </c>
      <c r="BE859" s="1">
        <v>2003</v>
      </c>
      <c r="BF859" s="1">
        <v>3227</v>
      </c>
      <c r="BG859" s="1">
        <v>3602</v>
      </c>
      <c r="BH859" s="1">
        <v>4539</v>
      </c>
      <c r="BI859" s="1">
        <v>4426</v>
      </c>
      <c r="BJ859" s="1">
        <v>5201</v>
      </c>
      <c r="BK859" s="1">
        <v>4203</v>
      </c>
      <c r="BL859" s="1">
        <v>2601</v>
      </c>
      <c r="BM859" s="1">
        <v>2494</v>
      </c>
      <c r="BN859" s="1">
        <v>1490</v>
      </c>
      <c r="BO859" s="1">
        <v>2066</v>
      </c>
      <c r="BP859" s="1">
        <v>1829</v>
      </c>
      <c r="BQ859" s="1">
        <v>2003</v>
      </c>
      <c r="BR859" s="1">
        <v>3227</v>
      </c>
      <c r="BS859" s="1">
        <v>3602</v>
      </c>
      <c r="BT859" s="1">
        <v>4539</v>
      </c>
      <c r="BU859" s="1">
        <v>4426</v>
      </c>
      <c r="BV859" s="1">
        <v>5201</v>
      </c>
      <c r="BW859" s="1">
        <v>4203</v>
      </c>
      <c r="BX859" s="1">
        <v>2601</v>
      </c>
      <c r="BY859" s="1">
        <v>2494</v>
      </c>
      <c r="BZ859" s="1">
        <v>1490</v>
      </c>
      <c r="CA859" s="1">
        <v>2066</v>
      </c>
      <c r="CB859" s="1">
        <v>200.92599999999999</v>
      </c>
      <c r="CC859" s="1">
        <v>219.96899999999999</v>
      </c>
      <c r="CD859" s="1">
        <v>354.43799999999999</v>
      </c>
      <c r="CE859" s="1">
        <v>395.63400000000001</v>
      </c>
      <c r="CF859" s="1">
        <v>498.62299999999999</v>
      </c>
      <c r="CG859" s="1">
        <v>486.18700000000001</v>
      </c>
      <c r="CH859" s="1">
        <v>571.29899999999998</v>
      </c>
      <c r="CI859" s="1">
        <v>461.70299999999997</v>
      </c>
      <c r="CJ859" s="1">
        <v>285.649</v>
      </c>
      <c r="CK859" s="1">
        <v>273.99</v>
      </c>
      <c r="CL859" s="1">
        <v>163.61699999999999</v>
      </c>
      <c r="CM859" s="1">
        <v>226.965</v>
      </c>
      <c r="CN859" s="1">
        <v>0</v>
      </c>
      <c r="CO859" s="1">
        <v>0</v>
      </c>
      <c r="CP859" s="1">
        <v>37681</v>
      </c>
      <c r="CQ859" s="1">
        <v>37681</v>
      </c>
      <c r="CR859" s="1">
        <v>4139</v>
      </c>
      <c r="CS859">
        <v>2018</v>
      </c>
      <c r="CT859">
        <v>9103.8898284609804</v>
      </c>
      <c r="CV859">
        <v>0</v>
      </c>
      <c r="CW859">
        <v>0</v>
      </c>
    </row>
    <row r="860" spans="1:101">
      <c r="A860" s="100">
        <v>60757</v>
      </c>
      <c r="B860" t="s">
        <v>108</v>
      </c>
      <c r="C860" t="s">
        <v>109</v>
      </c>
      <c r="D860" t="s">
        <v>1153</v>
      </c>
      <c r="E860" t="s">
        <v>1113</v>
      </c>
      <c r="F860">
        <v>60281</v>
      </c>
      <c r="G860" s="103" t="s">
        <v>112</v>
      </c>
      <c r="H860" t="s">
        <v>113</v>
      </c>
      <c r="I860" t="s">
        <v>114</v>
      </c>
      <c r="J860" t="s">
        <v>8</v>
      </c>
      <c r="K860">
        <v>22</v>
      </c>
      <c r="L860">
        <v>2</v>
      </c>
      <c r="M860" t="s">
        <v>115</v>
      </c>
      <c r="N860" t="s">
        <v>456</v>
      </c>
      <c r="O860" t="s">
        <v>457</v>
      </c>
      <c r="P860" t="s">
        <v>457</v>
      </c>
      <c r="Q860" t="s">
        <v>118</v>
      </c>
      <c r="R860" t="s">
        <v>142</v>
      </c>
      <c r="S860" t="s">
        <v>8</v>
      </c>
      <c r="T860" s="1">
        <v>0</v>
      </c>
      <c r="U860" s="1">
        <v>0</v>
      </c>
      <c r="V860" s="1">
        <v>0</v>
      </c>
      <c r="W860" s="1">
        <v>0</v>
      </c>
      <c r="X860" s="1">
        <v>0</v>
      </c>
      <c r="Y860" s="1">
        <v>0</v>
      </c>
      <c r="Z860" s="1">
        <v>0</v>
      </c>
      <c r="AA860" s="1">
        <v>0</v>
      </c>
      <c r="AB860" s="1">
        <v>0</v>
      </c>
      <c r="AC860" s="1">
        <v>0</v>
      </c>
      <c r="AD860" s="1">
        <v>0</v>
      </c>
      <c r="AE860" s="1">
        <v>0</v>
      </c>
      <c r="AF860" s="1">
        <v>0</v>
      </c>
      <c r="AG860" s="1">
        <v>0</v>
      </c>
      <c r="AH860" s="1">
        <v>0</v>
      </c>
      <c r="AI860" s="1">
        <v>0</v>
      </c>
      <c r="AJ860" s="1">
        <v>0</v>
      </c>
      <c r="AK860" s="1">
        <v>0</v>
      </c>
      <c r="AL860" s="1">
        <v>0</v>
      </c>
      <c r="AM860" s="1">
        <v>0</v>
      </c>
      <c r="AN860" s="1">
        <v>0</v>
      </c>
      <c r="AO860" s="1">
        <v>0</v>
      </c>
      <c r="AP860" s="1">
        <v>0</v>
      </c>
      <c r="AQ860" s="1">
        <v>0</v>
      </c>
      <c r="AR860" s="2">
        <v>0</v>
      </c>
      <c r="AS860" s="2">
        <v>0</v>
      </c>
      <c r="AT860" s="2">
        <v>0</v>
      </c>
      <c r="AU860" s="2">
        <v>0</v>
      </c>
      <c r="AV860" s="2">
        <v>0</v>
      </c>
      <c r="AW860" s="2">
        <v>0</v>
      </c>
      <c r="AX860" s="2">
        <v>0</v>
      </c>
      <c r="AY860" s="2">
        <v>0</v>
      </c>
      <c r="AZ860" s="2">
        <v>0</v>
      </c>
      <c r="BA860" s="2">
        <v>0</v>
      </c>
      <c r="BB860" s="2">
        <v>0</v>
      </c>
      <c r="BC860" s="2">
        <v>0</v>
      </c>
      <c r="BD860" s="1">
        <v>1717</v>
      </c>
      <c r="BE860" s="1">
        <v>1879</v>
      </c>
      <c r="BF860" s="1">
        <v>3028</v>
      </c>
      <c r="BG860" s="1">
        <v>3380</v>
      </c>
      <c r="BH860" s="1">
        <v>4260</v>
      </c>
      <c r="BI860" s="1">
        <v>4154</v>
      </c>
      <c r="BJ860" s="1">
        <v>4881</v>
      </c>
      <c r="BK860" s="1">
        <v>3944</v>
      </c>
      <c r="BL860" s="1">
        <v>2440</v>
      </c>
      <c r="BM860" s="1">
        <v>2341</v>
      </c>
      <c r="BN860" s="1">
        <v>1398</v>
      </c>
      <c r="BO860" s="1">
        <v>1939</v>
      </c>
      <c r="BP860" s="1">
        <v>1717</v>
      </c>
      <c r="BQ860" s="1">
        <v>1879</v>
      </c>
      <c r="BR860" s="1">
        <v>3028</v>
      </c>
      <c r="BS860" s="1">
        <v>3380</v>
      </c>
      <c r="BT860" s="1">
        <v>4260</v>
      </c>
      <c r="BU860" s="1">
        <v>4154</v>
      </c>
      <c r="BV860" s="1">
        <v>4881</v>
      </c>
      <c r="BW860" s="1">
        <v>3944</v>
      </c>
      <c r="BX860" s="1">
        <v>2440</v>
      </c>
      <c r="BY860" s="1">
        <v>2341</v>
      </c>
      <c r="BZ860" s="1">
        <v>1398</v>
      </c>
      <c r="CA860" s="1">
        <v>1939</v>
      </c>
      <c r="CB860" s="1">
        <v>188.548</v>
      </c>
      <c r="CC860" s="1">
        <v>206.417</v>
      </c>
      <c r="CD860" s="1">
        <v>332.60199999999998</v>
      </c>
      <c r="CE860" s="1">
        <v>371.25900000000001</v>
      </c>
      <c r="CF860" s="1">
        <v>467.90300000000002</v>
      </c>
      <c r="CG860" s="1">
        <v>456.233</v>
      </c>
      <c r="CH860" s="1">
        <v>536.101</v>
      </c>
      <c r="CI860" s="1">
        <v>433.25700000000001</v>
      </c>
      <c r="CJ860" s="1">
        <v>268.05099999999999</v>
      </c>
      <c r="CK860" s="1">
        <v>257.11</v>
      </c>
      <c r="CL860" s="1">
        <v>153.53700000000001</v>
      </c>
      <c r="CM860" s="1">
        <v>212.982</v>
      </c>
      <c r="CN860" s="1">
        <v>0</v>
      </c>
      <c r="CO860" s="1">
        <v>0</v>
      </c>
      <c r="CP860" s="1">
        <v>35361</v>
      </c>
      <c r="CQ860" s="1">
        <v>35361</v>
      </c>
      <c r="CR860" s="1">
        <v>3884</v>
      </c>
      <c r="CS860">
        <v>2018</v>
      </c>
      <c r="CT860">
        <v>9104.2739443872288</v>
      </c>
      <c r="CV860">
        <v>0</v>
      </c>
      <c r="CW860">
        <v>0</v>
      </c>
    </row>
    <row r="861" spans="1:101">
      <c r="A861" s="100">
        <v>60775</v>
      </c>
      <c r="B861" t="s">
        <v>108</v>
      </c>
      <c r="C861" t="s">
        <v>109</v>
      </c>
      <c r="D861" t="s">
        <v>1154</v>
      </c>
      <c r="E861" t="s">
        <v>1155</v>
      </c>
      <c r="F861">
        <v>60461</v>
      </c>
      <c r="G861" s="103" t="s">
        <v>112</v>
      </c>
      <c r="H861" t="s">
        <v>113</v>
      </c>
      <c r="I861" t="s">
        <v>114</v>
      </c>
      <c r="J861" t="s">
        <v>8</v>
      </c>
      <c r="K861">
        <v>22</v>
      </c>
      <c r="L861">
        <v>2</v>
      </c>
      <c r="M861" t="s">
        <v>115</v>
      </c>
      <c r="N861" t="s">
        <v>456</v>
      </c>
      <c r="O861" t="s">
        <v>457</v>
      </c>
      <c r="P861" t="s">
        <v>457</v>
      </c>
      <c r="Q861" t="s">
        <v>118</v>
      </c>
      <c r="R861" t="s">
        <v>142</v>
      </c>
      <c r="S861" t="s">
        <v>8</v>
      </c>
      <c r="T861" s="1">
        <v>0</v>
      </c>
      <c r="U861" s="1">
        <v>0</v>
      </c>
      <c r="V861" s="1">
        <v>0</v>
      </c>
      <c r="W861" s="1">
        <v>0</v>
      </c>
      <c r="X861" s="1">
        <v>0</v>
      </c>
      <c r="Y861" s="1">
        <v>0</v>
      </c>
      <c r="Z861" s="1">
        <v>0</v>
      </c>
      <c r="AA861" s="1">
        <v>0</v>
      </c>
      <c r="AB861" s="1">
        <v>0</v>
      </c>
      <c r="AC861" s="1">
        <v>0</v>
      </c>
      <c r="AD861" s="1">
        <v>0</v>
      </c>
      <c r="AE861" s="1">
        <v>0</v>
      </c>
      <c r="AF861" s="1">
        <v>0</v>
      </c>
      <c r="AG861" s="1">
        <v>0</v>
      </c>
      <c r="AH861" s="1">
        <v>0</v>
      </c>
      <c r="AI861" s="1">
        <v>0</v>
      </c>
      <c r="AJ861" s="1">
        <v>0</v>
      </c>
      <c r="AK861" s="1">
        <v>0</v>
      </c>
      <c r="AL861" s="1">
        <v>0</v>
      </c>
      <c r="AM861" s="1">
        <v>0</v>
      </c>
      <c r="AN861" s="1">
        <v>0</v>
      </c>
      <c r="AO861" s="1">
        <v>0</v>
      </c>
      <c r="AP861" s="1">
        <v>0</v>
      </c>
      <c r="AQ861" s="1">
        <v>0</v>
      </c>
      <c r="AR861" s="2">
        <v>0</v>
      </c>
      <c r="AS861" s="2">
        <v>0</v>
      </c>
      <c r="AT861" s="2">
        <v>0</v>
      </c>
      <c r="AU861" s="2">
        <v>0</v>
      </c>
      <c r="AV861" s="2">
        <v>0</v>
      </c>
      <c r="AW861" s="2">
        <v>0</v>
      </c>
      <c r="AX861" s="2">
        <v>0</v>
      </c>
      <c r="AY861" s="2">
        <v>0</v>
      </c>
      <c r="AZ861" s="2">
        <v>0</v>
      </c>
      <c r="BA861" s="2">
        <v>0</v>
      </c>
      <c r="BB861" s="2">
        <v>0</v>
      </c>
      <c r="BC861" s="2">
        <v>0</v>
      </c>
      <c r="BD861" s="1">
        <v>2094</v>
      </c>
      <c r="BE861" s="1">
        <v>2292</v>
      </c>
      <c r="BF861" s="1">
        <v>3693</v>
      </c>
      <c r="BG861" s="1">
        <v>4122</v>
      </c>
      <c r="BH861" s="1">
        <v>5195</v>
      </c>
      <c r="BI861" s="1">
        <v>5066</v>
      </c>
      <c r="BJ861" s="1">
        <v>5953</v>
      </c>
      <c r="BK861" s="1">
        <v>4811</v>
      </c>
      <c r="BL861" s="1">
        <v>2976</v>
      </c>
      <c r="BM861" s="1">
        <v>2855</v>
      </c>
      <c r="BN861" s="1">
        <v>1705</v>
      </c>
      <c r="BO861" s="1">
        <v>2365</v>
      </c>
      <c r="BP861" s="1">
        <v>2094</v>
      </c>
      <c r="BQ861" s="1">
        <v>2292</v>
      </c>
      <c r="BR861" s="1">
        <v>3693</v>
      </c>
      <c r="BS861" s="1">
        <v>4122</v>
      </c>
      <c r="BT861" s="1">
        <v>5195</v>
      </c>
      <c r="BU861" s="1">
        <v>5066</v>
      </c>
      <c r="BV861" s="1">
        <v>5953</v>
      </c>
      <c r="BW861" s="1">
        <v>4811</v>
      </c>
      <c r="BX861" s="1">
        <v>2976</v>
      </c>
      <c r="BY861" s="1">
        <v>2855</v>
      </c>
      <c r="BZ861" s="1">
        <v>1705</v>
      </c>
      <c r="CA861" s="1">
        <v>2365</v>
      </c>
      <c r="CB861" s="1">
        <v>229.95599999999999</v>
      </c>
      <c r="CC861" s="1">
        <v>251.75</v>
      </c>
      <c r="CD861" s="1">
        <v>405.64699999999999</v>
      </c>
      <c r="CE861" s="1">
        <v>452.79500000000002</v>
      </c>
      <c r="CF861" s="1">
        <v>570.66399999999999</v>
      </c>
      <c r="CG861" s="1">
        <v>556.43100000000004</v>
      </c>
      <c r="CH861" s="1">
        <v>653.83900000000006</v>
      </c>
      <c r="CI861" s="1">
        <v>528.40899999999999</v>
      </c>
      <c r="CJ861" s="1">
        <v>326.92</v>
      </c>
      <c r="CK861" s="1">
        <v>313.57600000000002</v>
      </c>
      <c r="CL861" s="1">
        <v>187.256</v>
      </c>
      <c r="CM861" s="1">
        <v>259.75700000000001</v>
      </c>
      <c r="CN861" s="1">
        <v>0</v>
      </c>
      <c r="CO861" s="1">
        <v>0</v>
      </c>
      <c r="CP861" s="1">
        <v>43127</v>
      </c>
      <c r="CQ861" s="1">
        <v>43127</v>
      </c>
      <c r="CR861" s="1">
        <v>4737</v>
      </c>
      <c r="CS861">
        <v>2018</v>
      </c>
      <c r="CT861">
        <v>9104.2854127084647</v>
      </c>
      <c r="CV861">
        <v>0</v>
      </c>
      <c r="CW861">
        <v>0</v>
      </c>
    </row>
    <row r="862" spans="1:101">
      <c r="A862" s="100">
        <v>60799</v>
      </c>
      <c r="B862" t="s">
        <v>108</v>
      </c>
      <c r="C862" t="s">
        <v>109</v>
      </c>
      <c r="D862" t="s">
        <v>1156</v>
      </c>
      <c r="E862" t="s">
        <v>1156</v>
      </c>
      <c r="F862">
        <v>60479</v>
      </c>
      <c r="G862" s="103" t="s">
        <v>112</v>
      </c>
      <c r="H862" t="s">
        <v>113</v>
      </c>
      <c r="I862" t="s">
        <v>114</v>
      </c>
      <c r="J862" t="s">
        <v>8</v>
      </c>
      <c r="K862">
        <v>22</v>
      </c>
      <c r="L862">
        <v>2</v>
      </c>
      <c r="M862" t="s">
        <v>115</v>
      </c>
      <c r="N862" t="s">
        <v>456</v>
      </c>
      <c r="O862" t="s">
        <v>457</v>
      </c>
      <c r="P862" t="s">
        <v>457</v>
      </c>
      <c r="Q862" t="s">
        <v>118</v>
      </c>
      <c r="R862" t="s">
        <v>142</v>
      </c>
      <c r="S862" t="s">
        <v>8</v>
      </c>
      <c r="T862" s="1">
        <v>0</v>
      </c>
      <c r="U862" s="1">
        <v>0</v>
      </c>
      <c r="V862" s="1">
        <v>0</v>
      </c>
      <c r="W862" s="1">
        <v>0</v>
      </c>
      <c r="X862" s="1">
        <v>0</v>
      </c>
      <c r="Y862" s="1">
        <v>0</v>
      </c>
      <c r="Z862" s="1">
        <v>0</v>
      </c>
      <c r="AA862" s="1">
        <v>0</v>
      </c>
      <c r="AB862" s="1">
        <v>0</v>
      </c>
      <c r="AC862" s="1">
        <v>0</v>
      </c>
      <c r="AD862" s="1">
        <v>0</v>
      </c>
      <c r="AE862" s="1">
        <v>0</v>
      </c>
      <c r="AF862" s="1">
        <v>0</v>
      </c>
      <c r="AG862" s="1">
        <v>0</v>
      </c>
      <c r="AH862" s="1">
        <v>0</v>
      </c>
      <c r="AI862" s="1">
        <v>0</v>
      </c>
      <c r="AJ862" s="1">
        <v>0</v>
      </c>
      <c r="AK862" s="1">
        <v>0</v>
      </c>
      <c r="AL862" s="1">
        <v>0</v>
      </c>
      <c r="AM862" s="1">
        <v>0</v>
      </c>
      <c r="AN862" s="1">
        <v>0</v>
      </c>
      <c r="AO862" s="1">
        <v>0</v>
      </c>
      <c r="AP862" s="1">
        <v>0</v>
      </c>
      <c r="AQ862" s="1">
        <v>0</v>
      </c>
      <c r="AR862" s="2">
        <v>0</v>
      </c>
      <c r="AS862" s="2">
        <v>0</v>
      </c>
      <c r="AT862" s="2">
        <v>0</v>
      </c>
      <c r="AU862" s="2">
        <v>0</v>
      </c>
      <c r="AV862" s="2">
        <v>0</v>
      </c>
      <c r="AW862" s="2">
        <v>0</v>
      </c>
      <c r="AX862" s="2">
        <v>0</v>
      </c>
      <c r="AY862" s="2">
        <v>0</v>
      </c>
      <c r="AZ862" s="2">
        <v>0</v>
      </c>
      <c r="BA862" s="2">
        <v>0</v>
      </c>
      <c r="BB862" s="2">
        <v>0</v>
      </c>
      <c r="BC862" s="2">
        <v>0</v>
      </c>
      <c r="BD862" s="1">
        <v>3100</v>
      </c>
      <c r="BE862" s="1">
        <v>3394</v>
      </c>
      <c r="BF862" s="1">
        <v>5468</v>
      </c>
      <c r="BG862" s="1">
        <v>6104</v>
      </c>
      <c r="BH862" s="1">
        <v>7693</v>
      </c>
      <c r="BI862" s="1">
        <v>7501</v>
      </c>
      <c r="BJ862" s="1">
        <v>8814</v>
      </c>
      <c r="BK862" s="1">
        <v>7123</v>
      </c>
      <c r="BL862" s="1">
        <v>4407</v>
      </c>
      <c r="BM862" s="1">
        <v>4227</v>
      </c>
      <c r="BN862" s="1">
        <v>2524</v>
      </c>
      <c r="BO862" s="1">
        <v>3502</v>
      </c>
      <c r="BP862" s="1">
        <v>3100</v>
      </c>
      <c r="BQ862" s="1">
        <v>3394</v>
      </c>
      <c r="BR862" s="1">
        <v>5468</v>
      </c>
      <c r="BS862" s="1">
        <v>6104</v>
      </c>
      <c r="BT862" s="1">
        <v>7693</v>
      </c>
      <c r="BU862" s="1">
        <v>7501</v>
      </c>
      <c r="BV862" s="1">
        <v>8814</v>
      </c>
      <c r="BW862" s="1">
        <v>7123</v>
      </c>
      <c r="BX862" s="1">
        <v>4407</v>
      </c>
      <c r="BY862" s="1">
        <v>4227</v>
      </c>
      <c r="BZ862" s="1">
        <v>2524</v>
      </c>
      <c r="CA862" s="1">
        <v>3502</v>
      </c>
      <c r="CB862" s="1">
        <v>340.49200000000002</v>
      </c>
      <c r="CC862" s="1">
        <v>372.76299999999998</v>
      </c>
      <c r="CD862" s="1">
        <v>600.63499999999999</v>
      </c>
      <c r="CE862" s="1">
        <v>670.44600000000003</v>
      </c>
      <c r="CF862" s="1">
        <v>844.97299999999996</v>
      </c>
      <c r="CG862" s="1">
        <v>823.89800000000002</v>
      </c>
      <c r="CH862" s="1">
        <v>968.13</v>
      </c>
      <c r="CI862" s="1">
        <v>782.40700000000004</v>
      </c>
      <c r="CJ862" s="1">
        <v>484.065</v>
      </c>
      <c r="CK862" s="1">
        <v>464.30700000000002</v>
      </c>
      <c r="CL862" s="1">
        <v>277.267</v>
      </c>
      <c r="CM862" s="1">
        <v>384.61700000000002</v>
      </c>
      <c r="CN862" s="1">
        <v>0</v>
      </c>
      <c r="CO862" s="1">
        <v>0</v>
      </c>
      <c r="CP862" s="1">
        <v>63857</v>
      </c>
      <c r="CQ862" s="1">
        <v>63857</v>
      </c>
      <c r="CR862" s="1">
        <v>7014</v>
      </c>
      <c r="CS862">
        <v>2018</v>
      </c>
      <c r="CT862">
        <v>9104.2201311662393</v>
      </c>
      <c r="CV862">
        <v>0</v>
      </c>
      <c r="CW862">
        <v>0</v>
      </c>
    </row>
    <row r="863" spans="1:101">
      <c r="A863" s="100">
        <v>60815</v>
      </c>
      <c r="B863" t="s">
        <v>108</v>
      </c>
      <c r="C863" t="s">
        <v>109</v>
      </c>
      <c r="D863" t="s">
        <v>1157</v>
      </c>
      <c r="E863" t="s">
        <v>842</v>
      </c>
      <c r="F863">
        <v>60947</v>
      </c>
      <c r="G863" s="103" t="s">
        <v>112</v>
      </c>
      <c r="H863" t="s">
        <v>113</v>
      </c>
      <c r="I863" t="s">
        <v>114</v>
      </c>
      <c r="J863" t="s">
        <v>8</v>
      </c>
      <c r="K863">
        <v>22</v>
      </c>
      <c r="L863">
        <v>2</v>
      </c>
      <c r="M863" t="s">
        <v>115</v>
      </c>
      <c r="N863" t="s">
        <v>308</v>
      </c>
      <c r="O863" t="s">
        <v>309</v>
      </c>
      <c r="P863" t="s">
        <v>310</v>
      </c>
      <c r="Q863" t="s">
        <v>118</v>
      </c>
      <c r="R863" t="s">
        <v>142</v>
      </c>
      <c r="S863" t="s">
        <v>228</v>
      </c>
      <c r="T863" s="1">
        <v>0</v>
      </c>
      <c r="U863" s="1">
        <v>0</v>
      </c>
      <c r="V863" s="1">
        <v>0</v>
      </c>
      <c r="W863" s="1">
        <v>0</v>
      </c>
      <c r="X863" s="1">
        <v>0</v>
      </c>
      <c r="Y863" s="1">
        <v>0</v>
      </c>
      <c r="Z863" s="1">
        <v>0</v>
      </c>
      <c r="AA863" s="1">
        <v>0</v>
      </c>
      <c r="AB863" s="1">
        <v>0</v>
      </c>
      <c r="AC863" s="1">
        <v>0</v>
      </c>
      <c r="AD863" s="1">
        <v>0</v>
      </c>
      <c r="AE863" s="1">
        <v>0</v>
      </c>
      <c r="AF863" s="1">
        <v>0</v>
      </c>
      <c r="AG863" s="1">
        <v>0</v>
      </c>
      <c r="AH863" s="1">
        <v>0</v>
      </c>
      <c r="AI863" s="1">
        <v>0</v>
      </c>
      <c r="AJ863" s="1">
        <v>0</v>
      </c>
      <c r="AK863" s="1">
        <v>0</v>
      </c>
      <c r="AL863" s="1">
        <v>0</v>
      </c>
      <c r="AM863" s="1">
        <v>0</v>
      </c>
      <c r="AN863" s="1">
        <v>0</v>
      </c>
      <c r="AO863" s="1">
        <v>0</v>
      </c>
      <c r="AP863" s="1">
        <v>0</v>
      </c>
      <c r="AQ863" s="1">
        <v>0</v>
      </c>
      <c r="AR863" s="2">
        <v>0</v>
      </c>
      <c r="AS863" s="2">
        <v>0</v>
      </c>
      <c r="AT863" s="2">
        <v>0</v>
      </c>
      <c r="AU863" s="2">
        <v>0</v>
      </c>
      <c r="AV863" s="2">
        <v>0</v>
      </c>
      <c r="AW863" s="2">
        <v>0</v>
      </c>
      <c r="AX863" s="2">
        <v>0</v>
      </c>
      <c r="AY863" s="2">
        <v>0</v>
      </c>
      <c r="AZ863" s="2">
        <v>0</v>
      </c>
      <c r="BA863" s="2">
        <v>0</v>
      </c>
      <c r="BB863" s="2">
        <v>0</v>
      </c>
      <c r="BC863" s="2">
        <v>0</v>
      </c>
      <c r="BD863" s="1">
        <v>0</v>
      </c>
      <c r="BE863" s="1">
        <v>0</v>
      </c>
      <c r="BF863" s="1">
        <v>0</v>
      </c>
      <c r="BG863" s="1">
        <v>0</v>
      </c>
      <c r="BH863" s="1">
        <v>0</v>
      </c>
      <c r="BI863" s="1">
        <v>0</v>
      </c>
      <c r="BJ863" s="1">
        <v>0</v>
      </c>
      <c r="BK863" s="1">
        <v>0</v>
      </c>
      <c r="BL863" s="1">
        <v>0</v>
      </c>
      <c r="BM863" s="1">
        <v>0</v>
      </c>
      <c r="BN863" s="1">
        <v>0</v>
      </c>
      <c r="BO863" s="1">
        <v>0</v>
      </c>
      <c r="BP863" s="1">
        <v>0</v>
      </c>
      <c r="BQ863" s="1">
        <v>0</v>
      </c>
      <c r="BR863" s="1">
        <v>0</v>
      </c>
      <c r="BS863" s="1">
        <v>0</v>
      </c>
      <c r="BT863" s="1">
        <v>0</v>
      </c>
      <c r="BU863" s="1">
        <v>0</v>
      </c>
      <c r="BV863" s="1">
        <v>0</v>
      </c>
      <c r="BW863" s="1">
        <v>0</v>
      </c>
      <c r="BX863" s="1">
        <v>0</v>
      </c>
      <c r="BY863" s="1">
        <v>0</v>
      </c>
      <c r="BZ863" s="1">
        <v>0</v>
      </c>
      <c r="CA863" s="1">
        <v>0</v>
      </c>
      <c r="CB863" s="1">
        <v>0</v>
      </c>
      <c r="CC863" s="1">
        <v>0</v>
      </c>
      <c r="CD863" s="1">
        <v>0</v>
      </c>
      <c r="CE863" s="1">
        <v>0</v>
      </c>
      <c r="CF863" s="1">
        <v>0</v>
      </c>
      <c r="CG863" s="1">
        <v>0</v>
      </c>
      <c r="CH863" s="1">
        <v>0</v>
      </c>
      <c r="CI863" s="1">
        <v>0</v>
      </c>
      <c r="CJ863" s="1">
        <v>0</v>
      </c>
      <c r="CK863" s="1">
        <v>0</v>
      </c>
      <c r="CL863" s="1">
        <v>0</v>
      </c>
      <c r="CM863" s="1">
        <v>0</v>
      </c>
      <c r="CN863" s="1">
        <v>0</v>
      </c>
      <c r="CO863" s="1">
        <v>0</v>
      </c>
      <c r="CP863" s="1">
        <v>0</v>
      </c>
      <c r="CQ863" s="1">
        <v>0</v>
      </c>
      <c r="CR863" s="1">
        <v>0</v>
      </c>
      <c r="CS863">
        <v>2018</v>
      </c>
      <c r="CT863" t="s">
        <v>8</v>
      </c>
      <c r="CV863">
        <v>0</v>
      </c>
      <c r="CW863" t="s">
        <v>8</v>
      </c>
    </row>
    <row r="864" spans="1:101">
      <c r="A864" s="100">
        <v>60815</v>
      </c>
      <c r="B864" t="s">
        <v>108</v>
      </c>
      <c r="C864" t="s">
        <v>109</v>
      </c>
      <c r="D864" t="s">
        <v>1157</v>
      </c>
      <c r="E864" t="s">
        <v>842</v>
      </c>
      <c r="F864">
        <v>60947</v>
      </c>
      <c r="G864" s="103" t="s">
        <v>112</v>
      </c>
      <c r="H864" t="s">
        <v>113</v>
      </c>
      <c r="I864" t="s">
        <v>114</v>
      </c>
      <c r="J864" t="s">
        <v>8</v>
      </c>
      <c r="K864">
        <v>22</v>
      </c>
      <c r="L864">
        <v>2</v>
      </c>
      <c r="M864" t="s">
        <v>115</v>
      </c>
      <c r="N864" t="s">
        <v>456</v>
      </c>
      <c r="O864" t="s">
        <v>457</v>
      </c>
      <c r="P864" t="s">
        <v>457</v>
      </c>
      <c r="Q864" t="s">
        <v>118</v>
      </c>
      <c r="R864" t="s">
        <v>142</v>
      </c>
      <c r="S864" t="s">
        <v>8</v>
      </c>
      <c r="T864" s="1">
        <v>0</v>
      </c>
      <c r="U864" s="1">
        <v>0</v>
      </c>
      <c r="V864" s="1">
        <v>0</v>
      </c>
      <c r="W864" s="1">
        <v>0</v>
      </c>
      <c r="X864" s="1">
        <v>0</v>
      </c>
      <c r="Y864" s="1">
        <v>0</v>
      </c>
      <c r="Z864" s="1">
        <v>0</v>
      </c>
      <c r="AA864" s="1">
        <v>0</v>
      </c>
      <c r="AB864" s="1">
        <v>0</v>
      </c>
      <c r="AC864" s="1">
        <v>0</v>
      </c>
      <c r="AD864" s="1">
        <v>0</v>
      </c>
      <c r="AE864" s="1">
        <v>0</v>
      </c>
      <c r="AF864" s="1">
        <v>0</v>
      </c>
      <c r="AG864" s="1">
        <v>0</v>
      </c>
      <c r="AH864" s="1">
        <v>0</v>
      </c>
      <c r="AI864" s="1">
        <v>0</v>
      </c>
      <c r="AJ864" s="1">
        <v>0</v>
      </c>
      <c r="AK864" s="1">
        <v>0</v>
      </c>
      <c r="AL864" s="1">
        <v>0</v>
      </c>
      <c r="AM864" s="1">
        <v>0</v>
      </c>
      <c r="AN864" s="1">
        <v>0</v>
      </c>
      <c r="AO864" s="1">
        <v>0</v>
      </c>
      <c r="AP864" s="1">
        <v>0</v>
      </c>
      <c r="AQ864" s="1">
        <v>0</v>
      </c>
      <c r="AR864" s="2">
        <v>0</v>
      </c>
      <c r="AS864" s="2">
        <v>0</v>
      </c>
      <c r="AT864" s="2">
        <v>0</v>
      </c>
      <c r="AU864" s="2">
        <v>0</v>
      </c>
      <c r="AV864" s="2">
        <v>0</v>
      </c>
      <c r="AW864" s="2">
        <v>0</v>
      </c>
      <c r="AX864" s="2">
        <v>0</v>
      </c>
      <c r="AY864" s="2">
        <v>0</v>
      </c>
      <c r="AZ864" s="2">
        <v>0</v>
      </c>
      <c r="BA864" s="2">
        <v>0</v>
      </c>
      <c r="BB864" s="2">
        <v>0</v>
      </c>
      <c r="BC864" s="2">
        <v>0</v>
      </c>
      <c r="BD864" s="1">
        <v>691</v>
      </c>
      <c r="BE864" s="1">
        <v>756</v>
      </c>
      <c r="BF864" s="1">
        <v>1219</v>
      </c>
      <c r="BG864" s="1">
        <v>1360</v>
      </c>
      <c r="BH864" s="1">
        <v>1714</v>
      </c>
      <c r="BI864" s="1">
        <v>1671</v>
      </c>
      <c r="BJ864" s="1">
        <v>1964</v>
      </c>
      <c r="BK864" s="1">
        <v>1587</v>
      </c>
      <c r="BL864" s="1">
        <v>982</v>
      </c>
      <c r="BM864" s="1">
        <v>942</v>
      </c>
      <c r="BN864" s="1">
        <v>562</v>
      </c>
      <c r="BO864" s="1">
        <v>780</v>
      </c>
      <c r="BP864" s="1">
        <v>691</v>
      </c>
      <c r="BQ864" s="1">
        <v>756</v>
      </c>
      <c r="BR864" s="1">
        <v>1219</v>
      </c>
      <c r="BS864" s="1">
        <v>1360</v>
      </c>
      <c r="BT864" s="1">
        <v>1714</v>
      </c>
      <c r="BU864" s="1">
        <v>1671</v>
      </c>
      <c r="BV864" s="1">
        <v>1964</v>
      </c>
      <c r="BW864" s="1">
        <v>1587</v>
      </c>
      <c r="BX864" s="1">
        <v>982</v>
      </c>
      <c r="BY864" s="1">
        <v>942</v>
      </c>
      <c r="BZ864" s="1">
        <v>562</v>
      </c>
      <c r="CA864" s="1">
        <v>780</v>
      </c>
      <c r="CB864" s="1">
        <v>75.876000000000005</v>
      </c>
      <c r="CC864" s="1">
        <v>83.066000000000003</v>
      </c>
      <c r="CD864" s="1">
        <v>133.846</v>
      </c>
      <c r="CE864" s="1">
        <v>149.40199999999999</v>
      </c>
      <c r="CF864" s="1">
        <v>188.29400000000001</v>
      </c>
      <c r="CG864" s="1">
        <v>183.59700000000001</v>
      </c>
      <c r="CH864" s="1">
        <v>215.738</v>
      </c>
      <c r="CI864" s="1">
        <v>174.352</v>
      </c>
      <c r="CJ864" s="1">
        <v>107.869</v>
      </c>
      <c r="CK864" s="1">
        <v>103.46599999999999</v>
      </c>
      <c r="CL864" s="1">
        <v>61.786000000000001</v>
      </c>
      <c r="CM864" s="1">
        <v>85.707999999999998</v>
      </c>
      <c r="CN864" s="1">
        <v>0</v>
      </c>
      <c r="CO864" s="1">
        <v>0</v>
      </c>
      <c r="CP864" s="1">
        <v>14228</v>
      </c>
      <c r="CQ864" s="1">
        <v>14228</v>
      </c>
      <c r="CR864" s="1">
        <v>1563</v>
      </c>
      <c r="CS864">
        <v>2018</v>
      </c>
      <c r="CT864">
        <v>9103.0070377479205</v>
      </c>
      <c r="CV864">
        <v>0</v>
      </c>
      <c r="CW864">
        <v>0</v>
      </c>
    </row>
    <row r="865" spans="1:101">
      <c r="A865" s="100">
        <v>60816</v>
      </c>
      <c r="B865" t="s">
        <v>108</v>
      </c>
      <c r="C865" t="s">
        <v>109</v>
      </c>
      <c r="D865" t="s">
        <v>1158</v>
      </c>
      <c r="E865" t="s">
        <v>1159</v>
      </c>
      <c r="F865">
        <v>61132</v>
      </c>
      <c r="G865" s="103" t="s">
        <v>112</v>
      </c>
      <c r="H865" t="s">
        <v>113</v>
      </c>
      <c r="I865" t="s">
        <v>114</v>
      </c>
      <c r="J865" t="s">
        <v>8</v>
      </c>
      <c r="K865">
        <v>22</v>
      </c>
      <c r="L865">
        <v>2</v>
      </c>
      <c r="M865" t="s">
        <v>115</v>
      </c>
      <c r="N865" t="s">
        <v>456</v>
      </c>
      <c r="O865" t="s">
        <v>457</v>
      </c>
      <c r="P865" t="s">
        <v>457</v>
      </c>
      <c r="Q865" t="s">
        <v>118</v>
      </c>
      <c r="R865" t="s">
        <v>142</v>
      </c>
      <c r="S865" t="s">
        <v>8</v>
      </c>
      <c r="T865" s="1">
        <v>0</v>
      </c>
      <c r="U865" s="1">
        <v>0</v>
      </c>
      <c r="V865" s="1">
        <v>0</v>
      </c>
      <c r="W865" s="1">
        <v>0</v>
      </c>
      <c r="X865" s="1">
        <v>0</v>
      </c>
      <c r="Y865" s="1">
        <v>0</v>
      </c>
      <c r="Z865" s="1">
        <v>0</v>
      </c>
      <c r="AA865" s="1">
        <v>0</v>
      </c>
      <c r="AB865" s="1">
        <v>0</v>
      </c>
      <c r="AC865" s="1">
        <v>0</v>
      </c>
      <c r="AD865" s="1">
        <v>0</v>
      </c>
      <c r="AE865" s="1">
        <v>0</v>
      </c>
      <c r="AF865" s="1">
        <v>0</v>
      </c>
      <c r="AG865" s="1">
        <v>0</v>
      </c>
      <c r="AH865" s="1">
        <v>0</v>
      </c>
      <c r="AI865" s="1">
        <v>0</v>
      </c>
      <c r="AJ865" s="1">
        <v>0</v>
      </c>
      <c r="AK865" s="1">
        <v>0</v>
      </c>
      <c r="AL865" s="1">
        <v>0</v>
      </c>
      <c r="AM865" s="1">
        <v>0</v>
      </c>
      <c r="AN865" s="1">
        <v>0</v>
      </c>
      <c r="AO865" s="1">
        <v>0</v>
      </c>
      <c r="AP865" s="1">
        <v>0</v>
      </c>
      <c r="AQ865" s="1">
        <v>0</v>
      </c>
      <c r="AR865" s="2">
        <v>0</v>
      </c>
      <c r="AS865" s="2">
        <v>0</v>
      </c>
      <c r="AT865" s="2">
        <v>0</v>
      </c>
      <c r="AU865" s="2">
        <v>0</v>
      </c>
      <c r="AV865" s="2">
        <v>0</v>
      </c>
      <c r="AW865" s="2">
        <v>0</v>
      </c>
      <c r="AX865" s="2">
        <v>0</v>
      </c>
      <c r="AY865" s="2">
        <v>0</v>
      </c>
      <c r="AZ865" s="2">
        <v>0</v>
      </c>
      <c r="BA865" s="2">
        <v>0</v>
      </c>
      <c r="BB865" s="2">
        <v>0</v>
      </c>
      <c r="BC865" s="2">
        <v>0</v>
      </c>
      <c r="BD865" s="1">
        <v>1082</v>
      </c>
      <c r="BE865" s="1">
        <v>1185</v>
      </c>
      <c r="BF865" s="1">
        <v>1909</v>
      </c>
      <c r="BG865" s="1">
        <v>2131</v>
      </c>
      <c r="BH865" s="1">
        <v>2686</v>
      </c>
      <c r="BI865" s="1">
        <v>2619</v>
      </c>
      <c r="BJ865" s="1">
        <v>3077</v>
      </c>
      <c r="BK865" s="1">
        <v>2487</v>
      </c>
      <c r="BL865" s="1">
        <v>1539</v>
      </c>
      <c r="BM865" s="1">
        <v>1476</v>
      </c>
      <c r="BN865" s="1">
        <v>881</v>
      </c>
      <c r="BO865" s="1">
        <v>1223</v>
      </c>
      <c r="BP865" s="1">
        <v>1082</v>
      </c>
      <c r="BQ865" s="1">
        <v>1185</v>
      </c>
      <c r="BR865" s="1">
        <v>1909</v>
      </c>
      <c r="BS865" s="1">
        <v>2131</v>
      </c>
      <c r="BT865" s="1">
        <v>2686</v>
      </c>
      <c r="BU865" s="1">
        <v>2619</v>
      </c>
      <c r="BV865" s="1">
        <v>3077</v>
      </c>
      <c r="BW865" s="1">
        <v>2487</v>
      </c>
      <c r="BX865" s="1">
        <v>1539</v>
      </c>
      <c r="BY865" s="1">
        <v>1476</v>
      </c>
      <c r="BZ865" s="1">
        <v>881</v>
      </c>
      <c r="CA865" s="1">
        <v>1223</v>
      </c>
      <c r="CB865" s="1">
        <v>118.887</v>
      </c>
      <c r="CC865" s="1">
        <v>130.15299999999999</v>
      </c>
      <c r="CD865" s="1">
        <v>209.71700000000001</v>
      </c>
      <c r="CE865" s="1">
        <v>234.09200000000001</v>
      </c>
      <c r="CF865" s="1">
        <v>295.02999999999997</v>
      </c>
      <c r="CG865" s="1">
        <v>287.67099999999999</v>
      </c>
      <c r="CH865" s="1">
        <v>338.03100000000001</v>
      </c>
      <c r="CI865" s="1">
        <v>273.18400000000003</v>
      </c>
      <c r="CJ865" s="1">
        <v>169.01499999999999</v>
      </c>
      <c r="CK865" s="1">
        <v>162.11699999999999</v>
      </c>
      <c r="CL865" s="1">
        <v>96.81</v>
      </c>
      <c r="CM865" s="1">
        <v>134.29300000000001</v>
      </c>
      <c r="CN865" s="1">
        <v>0</v>
      </c>
      <c r="CO865" s="1">
        <v>0</v>
      </c>
      <c r="CP865" s="1">
        <v>22295</v>
      </c>
      <c r="CQ865" s="1">
        <v>22295</v>
      </c>
      <c r="CR865" s="1">
        <v>2449</v>
      </c>
      <c r="CS865">
        <v>2018</v>
      </c>
      <c r="CT865">
        <v>9103.7158023683132</v>
      </c>
      <c r="CV865">
        <v>0</v>
      </c>
      <c r="CW865">
        <v>0</v>
      </c>
    </row>
    <row r="866" spans="1:101">
      <c r="A866" s="100">
        <v>60851</v>
      </c>
      <c r="B866" t="s">
        <v>108</v>
      </c>
      <c r="C866" t="s">
        <v>109</v>
      </c>
      <c r="D866" t="s">
        <v>1162</v>
      </c>
      <c r="E866" t="s">
        <v>1163</v>
      </c>
      <c r="F866">
        <v>61561</v>
      </c>
      <c r="G866" s="103" t="s">
        <v>112</v>
      </c>
      <c r="H866" t="s">
        <v>113</v>
      </c>
      <c r="I866" t="s">
        <v>114</v>
      </c>
      <c r="J866" t="s">
        <v>8</v>
      </c>
      <c r="K866">
        <v>22</v>
      </c>
      <c r="L866">
        <v>2</v>
      </c>
      <c r="M866" t="s">
        <v>115</v>
      </c>
      <c r="N866" t="s">
        <v>456</v>
      </c>
      <c r="O866" t="s">
        <v>457</v>
      </c>
      <c r="P866" t="s">
        <v>457</v>
      </c>
      <c r="Q866" t="s">
        <v>118</v>
      </c>
      <c r="R866" t="s">
        <v>142</v>
      </c>
      <c r="S866" t="s">
        <v>8</v>
      </c>
      <c r="T866" s="1">
        <v>0</v>
      </c>
      <c r="U866" s="1">
        <v>0</v>
      </c>
      <c r="V866" s="1">
        <v>0</v>
      </c>
      <c r="W866" s="1">
        <v>0</v>
      </c>
      <c r="X866" s="1">
        <v>0</v>
      </c>
      <c r="Y866" s="1">
        <v>0</v>
      </c>
      <c r="Z866" s="1">
        <v>0</v>
      </c>
      <c r="AA866" s="1">
        <v>0</v>
      </c>
      <c r="AB866" s="1">
        <v>0</v>
      </c>
      <c r="AC866" s="1">
        <v>0</v>
      </c>
      <c r="AD866" s="1">
        <v>0</v>
      </c>
      <c r="AE866" s="1">
        <v>0</v>
      </c>
      <c r="AF866" s="1">
        <v>0</v>
      </c>
      <c r="AG866" s="1">
        <v>0</v>
      </c>
      <c r="AH866" s="1">
        <v>0</v>
      </c>
      <c r="AI866" s="1">
        <v>0</v>
      </c>
      <c r="AJ866" s="1">
        <v>0</v>
      </c>
      <c r="AK866" s="1">
        <v>0</v>
      </c>
      <c r="AL866" s="1">
        <v>0</v>
      </c>
      <c r="AM866" s="1">
        <v>0</v>
      </c>
      <c r="AN866" s="1">
        <v>0</v>
      </c>
      <c r="AO866" s="1">
        <v>0</v>
      </c>
      <c r="AP866" s="1">
        <v>0</v>
      </c>
      <c r="AQ866" s="1">
        <v>0</v>
      </c>
      <c r="AR866" s="2">
        <v>0</v>
      </c>
      <c r="AS866" s="2">
        <v>0</v>
      </c>
      <c r="AT866" s="2">
        <v>0</v>
      </c>
      <c r="AU866" s="2">
        <v>0</v>
      </c>
      <c r="AV866" s="2">
        <v>0</v>
      </c>
      <c r="AW866" s="2">
        <v>0</v>
      </c>
      <c r="AX866" s="2">
        <v>0</v>
      </c>
      <c r="AY866" s="2">
        <v>0</v>
      </c>
      <c r="AZ866" s="2">
        <v>0</v>
      </c>
      <c r="BA866" s="2">
        <v>0</v>
      </c>
      <c r="BB866" s="2">
        <v>0</v>
      </c>
      <c r="BC866" s="2">
        <v>0</v>
      </c>
      <c r="BD866" s="1">
        <v>1420</v>
      </c>
      <c r="BE866" s="1">
        <v>1555</v>
      </c>
      <c r="BF866" s="1">
        <v>2506</v>
      </c>
      <c r="BG866" s="1">
        <v>2797</v>
      </c>
      <c r="BH866" s="1">
        <v>3525</v>
      </c>
      <c r="BI866" s="1">
        <v>3437</v>
      </c>
      <c r="BJ866" s="1">
        <v>4039</v>
      </c>
      <c r="BK866" s="1">
        <v>3264</v>
      </c>
      <c r="BL866" s="1">
        <v>2019</v>
      </c>
      <c r="BM866" s="1">
        <v>1937</v>
      </c>
      <c r="BN866" s="1">
        <v>1157</v>
      </c>
      <c r="BO866" s="1">
        <v>1605</v>
      </c>
      <c r="BP866" s="1">
        <v>1420</v>
      </c>
      <c r="BQ866" s="1">
        <v>1555</v>
      </c>
      <c r="BR866" s="1">
        <v>2506</v>
      </c>
      <c r="BS866" s="1">
        <v>2797</v>
      </c>
      <c r="BT866" s="1">
        <v>3525</v>
      </c>
      <c r="BU866" s="1">
        <v>3437</v>
      </c>
      <c r="BV866" s="1">
        <v>4039</v>
      </c>
      <c r="BW866" s="1">
        <v>3264</v>
      </c>
      <c r="BX866" s="1">
        <v>2019</v>
      </c>
      <c r="BY866" s="1">
        <v>1937</v>
      </c>
      <c r="BZ866" s="1">
        <v>1157</v>
      </c>
      <c r="CA866" s="1">
        <v>1605</v>
      </c>
      <c r="CB866" s="1">
        <v>156.02199999999999</v>
      </c>
      <c r="CC866" s="1">
        <v>170.81</v>
      </c>
      <c r="CD866" s="1">
        <v>275.22699999999998</v>
      </c>
      <c r="CE866" s="1">
        <v>307.21600000000001</v>
      </c>
      <c r="CF866" s="1">
        <v>387.18900000000002</v>
      </c>
      <c r="CG866" s="1">
        <v>377.53199999999998</v>
      </c>
      <c r="CH866" s="1">
        <v>443.62299999999999</v>
      </c>
      <c r="CI866" s="1">
        <v>358.51900000000001</v>
      </c>
      <c r="CJ866" s="1">
        <v>221.81100000000001</v>
      </c>
      <c r="CK866" s="1">
        <v>212.75800000000001</v>
      </c>
      <c r="CL866" s="1">
        <v>127.051</v>
      </c>
      <c r="CM866" s="1">
        <v>176.24199999999999</v>
      </c>
      <c r="CN866" s="1">
        <v>0</v>
      </c>
      <c r="CO866" s="1">
        <v>0</v>
      </c>
      <c r="CP866" s="1">
        <v>29261</v>
      </c>
      <c r="CQ866" s="1">
        <v>29261</v>
      </c>
      <c r="CR866" s="1">
        <v>3214</v>
      </c>
      <c r="CS866">
        <v>2018</v>
      </c>
      <c r="CT866">
        <v>9104.2314872433108</v>
      </c>
      <c r="CV866">
        <v>0</v>
      </c>
      <c r="CW866">
        <v>0</v>
      </c>
    </row>
    <row r="867" spans="1:101">
      <c r="A867" s="100">
        <v>60852</v>
      </c>
      <c r="B867" t="s">
        <v>108</v>
      </c>
      <c r="C867" t="s">
        <v>109</v>
      </c>
      <c r="D867" t="s">
        <v>1164</v>
      </c>
      <c r="E867" t="s">
        <v>1163</v>
      </c>
      <c r="F867">
        <v>61561</v>
      </c>
      <c r="G867" s="103" t="s">
        <v>112</v>
      </c>
      <c r="H867" t="s">
        <v>113</v>
      </c>
      <c r="I867" t="s">
        <v>114</v>
      </c>
      <c r="J867" t="s">
        <v>8</v>
      </c>
      <c r="K867">
        <v>22</v>
      </c>
      <c r="L867">
        <v>2</v>
      </c>
      <c r="M867" t="s">
        <v>115</v>
      </c>
      <c r="N867" t="s">
        <v>456</v>
      </c>
      <c r="O867" t="s">
        <v>457</v>
      </c>
      <c r="P867" t="s">
        <v>457</v>
      </c>
      <c r="Q867" t="s">
        <v>118</v>
      </c>
      <c r="R867" t="s">
        <v>142</v>
      </c>
      <c r="S867" t="s">
        <v>8</v>
      </c>
      <c r="T867" s="1">
        <v>0</v>
      </c>
      <c r="U867" s="1">
        <v>0</v>
      </c>
      <c r="V867" s="1">
        <v>0</v>
      </c>
      <c r="W867" s="1">
        <v>0</v>
      </c>
      <c r="X867" s="1">
        <v>0</v>
      </c>
      <c r="Y867" s="1">
        <v>0</v>
      </c>
      <c r="Z867" s="1">
        <v>0</v>
      </c>
      <c r="AA867" s="1">
        <v>0</v>
      </c>
      <c r="AB867" s="1">
        <v>0</v>
      </c>
      <c r="AC867" s="1">
        <v>0</v>
      </c>
      <c r="AD867" s="1">
        <v>0</v>
      </c>
      <c r="AE867" s="1">
        <v>0</v>
      </c>
      <c r="AF867" s="1">
        <v>0</v>
      </c>
      <c r="AG867" s="1">
        <v>0</v>
      </c>
      <c r="AH867" s="1">
        <v>0</v>
      </c>
      <c r="AI867" s="1">
        <v>0</v>
      </c>
      <c r="AJ867" s="1">
        <v>0</v>
      </c>
      <c r="AK867" s="1">
        <v>0</v>
      </c>
      <c r="AL867" s="1">
        <v>0</v>
      </c>
      <c r="AM867" s="1">
        <v>0</v>
      </c>
      <c r="AN867" s="1">
        <v>0</v>
      </c>
      <c r="AO867" s="1">
        <v>0</v>
      </c>
      <c r="AP867" s="1">
        <v>0</v>
      </c>
      <c r="AQ867" s="1">
        <v>0</v>
      </c>
      <c r="AR867" s="2">
        <v>0</v>
      </c>
      <c r="AS867" s="2">
        <v>0</v>
      </c>
      <c r="AT867" s="2">
        <v>0</v>
      </c>
      <c r="AU867" s="2">
        <v>0</v>
      </c>
      <c r="AV867" s="2">
        <v>0</v>
      </c>
      <c r="AW867" s="2">
        <v>0</v>
      </c>
      <c r="AX867" s="2">
        <v>0</v>
      </c>
      <c r="AY867" s="2">
        <v>0</v>
      </c>
      <c r="AZ867" s="2">
        <v>0</v>
      </c>
      <c r="BA867" s="2">
        <v>0</v>
      </c>
      <c r="BB867" s="2">
        <v>0</v>
      </c>
      <c r="BC867" s="2">
        <v>0</v>
      </c>
      <c r="BD867" s="1">
        <v>1479</v>
      </c>
      <c r="BE867" s="1">
        <v>1619</v>
      </c>
      <c r="BF867" s="1">
        <v>2609</v>
      </c>
      <c r="BG867" s="1">
        <v>2912</v>
      </c>
      <c r="BH867" s="1">
        <v>3670</v>
      </c>
      <c r="BI867" s="1">
        <v>3578</v>
      </c>
      <c r="BJ867" s="1">
        <v>4205</v>
      </c>
      <c r="BK867" s="1">
        <v>3398</v>
      </c>
      <c r="BL867" s="1">
        <v>2102</v>
      </c>
      <c r="BM867" s="1">
        <v>2016</v>
      </c>
      <c r="BN867" s="1">
        <v>1204</v>
      </c>
      <c r="BO867" s="1">
        <v>1670</v>
      </c>
      <c r="BP867" s="1">
        <v>1479</v>
      </c>
      <c r="BQ867" s="1">
        <v>1619</v>
      </c>
      <c r="BR867" s="1">
        <v>2609</v>
      </c>
      <c r="BS867" s="1">
        <v>2912</v>
      </c>
      <c r="BT867" s="1">
        <v>3670</v>
      </c>
      <c r="BU867" s="1">
        <v>3578</v>
      </c>
      <c r="BV867" s="1">
        <v>4205</v>
      </c>
      <c r="BW867" s="1">
        <v>3398</v>
      </c>
      <c r="BX867" s="1">
        <v>2102</v>
      </c>
      <c r="BY867" s="1">
        <v>2016</v>
      </c>
      <c r="BZ867" s="1">
        <v>1204</v>
      </c>
      <c r="CA867" s="1">
        <v>1670</v>
      </c>
      <c r="CB867" s="1">
        <v>162.43</v>
      </c>
      <c r="CC867" s="1">
        <v>177.82499999999999</v>
      </c>
      <c r="CD867" s="1">
        <v>286.53100000000001</v>
      </c>
      <c r="CE867" s="1">
        <v>319.834</v>
      </c>
      <c r="CF867" s="1">
        <v>403.09100000000001</v>
      </c>
      <c r="CG867" s="1">
        <v>393.03699999999998</v>
      </c>
      <c r="CH867" s="1">
        <v>461.84199999999998</v>
      </c>
      <c r="CI867" s="1">
        <v>373.24400000000003</v>
      </c>
      <c r="CJ867" s="1">
        <v>230.92099999999999</v>
      </c>
      <c r="CK867" s="1">
        <v>221.49600000000001</v>
      </c>
      <c r="CL867" s="1">
        <v>132.26900000000001</v>
      </c>
      <c r="CM867" s="1">
        <v>183.48</v>
      </c>
      <c r="CN867" s="1">
        <v>0</v>
      </c>
      <c r="CO867" s="1">
        <v>0</v>
      </c>
      <c r="CP867" s="1">
        <v>30462</v>
      </c>
      <c r="CQ867" s="1">
        <v>30462</v>
      </c>
      <c r="CR867" s="1">
        <v>3346</v>
      </c>
      <c r="CS867">
        <v>2018</v>
      </c>
      <c r="CT867">
        <v>9104.0047818290495</v>
      </c>
      <c r="CV867">
        <v>0</v>
      </c>
      <c r="CW867">
        <v>0</v>
      </c>
    </row>
    <row r="868" spans="1:101">
      <c r="A868" s="100">
        <v>60854</v>
      </c>
      <c r="B868" t="s">
        <v>108</v>
      </c>
      <c r="C868" t="s">
        <v>109</v>
      </c>
      <c r="D868" t="s">
        <v>1165</v>
      </c>
      <c r="E868" t="s">
        <v>1166</v>
      </c>
      <c r="F868">
        <v>60513</v>
      </c>
      <c r="G868" s="103" t="s">
        <v>112</v>
      </c>
      <c r="H868" t="s">
        <v>113</v>
      </c>
      <c r="I868" t="s">
        <v>114</v>
      </c>
      <c r="J868" t="s">
        <v>8</v>
      </c>
      <c r="K868">
        <v>22</v>
      </c>
      <c r="L868">
        <v>2</v>
      </c>
      <c r="M868" t="s">
        <v>115</v>
      </c>
      <c r="N868" t="s">
        <v>456</v>
      </c>
      <c r="O868" t="s">
        <v>457</v>
      </c>
      <c r="P868" t="s">
        <v>457</v>
      </c>
      <c r="Q868" t="s">
        <v>118</v>
      </c>
      <c r="R868" t="s">
        <v>142</v>
      </c>
      <c r="S868" t="s">
        <v>8</v>
      </c>
      <c r="T868" s="1">
        <v>0</v>
      </c>
      <c r="U868" s="1">
        <v>0</v>
      </c>
      <c r="V868" s="1">
        <v>0</v>
      </c>
      <c r="W868" s="1">
        <v>0</v>
      </c>
      <c r="X868" s="1">
        <v>0</v>
      </c>
      <c r="Y868" s="1">
        <v>0</v>
      </c>
      <c r="Z868" s="1">
        <v>0</v>
      </c>
      <c r="AA868" s="1">
        <v>0</v>
      </c>
      <c r="AB868" s="1">
        <v>0</v>
      </c>
      <c r="AC868" s="1">
        <v>0</v>
      </c>
      <c r="AD868" s="1">
        <v>0</v>
      </c>
      <c r="AE868" s="1">
        <v>0</v>
      </c>
      <c r="AF868" s="1">
        <v>0</v>
      </c>
      <c r="AG868" s="1">
        <v>0</v>
      </c>
      <c r="AH868" s="1">
        <v>0</v>
      </c>
      <c r="AI868" s="1">
        <v>0</v>
      </c>
      <c r="AJ868" s="1">
        <v>0</v>
      </c>
      <c r="AK868" s="1">
        <v>0</v>
      </c>
      <c r="AL868" s="1">
        <v>0</v>
      </c>
      <c r="AM868" s="1">
        <v>0</v>
      </c>
      <c r="AN868" s="1">
        <v>0</v>
      </c>
      <c r="AO868" s="1">
        <v>0</v>
      </c>
      <c r="AP868" s="1">
        <v>0</v>
      </c>
      <c r="AQ868" s="1">
        <v>0</v>
      </c>
      <c r="AR868" s="2">
        <v>0</v>
      </c>
      <c r="AS868" s="2">
        <v>0</v>
      </c>
      <c r="AT868" s="2">
        <v>0</v>
      </c>
      <c r="AU868" s="2">
        <v>0</v>
      </c>
      <c r="AV868" s="2">
        <v>0</v>
      </c>
      <c r="AW868" s="2">
        <v>0</v>
      </c>
      <c r="AX868" s="2">
        <v>0</v>
      </c>
      <c r="AY868" s="2">
        <v>0</v>
      </c>
      <c r="AZ868" s="2">
        <v>0</v>
      </c>
      <c r="BA868" s="2">
        <v>0</v>
      </c>
      <c r="BB868" s="2">
        <v>0</v>
      </c>
      <c r="BC868" s="2">
        <v>0</v>
      </c>
      <c r="BD868" s="1">
        <v>2407</v>
      </c>
      <c r="BE868" s="1">
        <v>2635</v>
      </c>
      <c r="BF868" s="1">
        <v>4246</v>
      </c>
      <c r="BG868" s="1">
        <v>4739</v>
      </c>
      <c r="BH868" s="1">
        <v>5973</v>
      </c>
      <c r="BI868" s="1">
        <v>5824</v>
      </c>
      <c r="BJ868" s="1">
        <v>6843</v>
      </c>
      <c r="BK868" s="1">
        <v>5531</v>
      </c>
      <c r="BL868" s="1">
        <v>3422</v>
      </c>
      <c r="BM868" s="1">
        <v>3282</v>
      </c>
      <c r="BN868" s="1">
        <v>1960</v>
      </c>
      <c r="BO868" s="1">
        <v>2719</v>
      </c>
      <c r="BP868" s="1">
        <v>2407</v>
      </c>
      <c r="BQ868" s="1">
        <v>2635</v>
      </c>
      <c r="BR868" s="1">
        <v>4246</v>
      </c>
      <c r="BS868" s="1">
        <v>4739</v>
      </c>
      <c r="BT868" s="1">
        <v>5973</v>
      </c>
      <c r="BU868" s="1">
        <v>5824</v>
      </c>
      <c r="BV868" s="1">
        <v>6843</v>
      </c>
      <c r="BW868" s="1">
        <v>5531</v>
      </c>
      <c r="BX868" s="1">
        <v>3422</v>
      </c>
      <c r="BY868" s="1">
        <v>3282</v>
      </c>
      <c r="BZ868" s="1">
        <v>1960</v>
      </c>
      <c r="CA868" s="1">
        <v>2719</v>
      </c>
      <c r="CB868" s="1">
        <v>264.37400000000002</v>
      </c>
      <c r="CC868" s="1">
        <v>289.43099999999998</v>
      </c>
      <c r="CD868" s="1">
        <v>466.36200000000002</v>
      </c>
      <c r="CE868" s="1">
        <v>520.56600000000003</v>
      </c>
      <c r="CF868" s="1">
        <v>656.077</v>
      </c>
      <c r="CG868" s="1">
        <v>639.71299999999997</v>
      </c>
      <c r="CH868" s="1">
        <v>751.70100000000002</v>
      </c>
      <c r="CI868" s="1">
        <v>607.49699999999996</v>
      </c>
      <c r="CJ868" s="1">
        <v>375.851</v>
      </c>
      <c r="CK868" s="1">
        <v>360.51</v>
      </c>
      <c r="CL868" s="1">
        <v>215.28299999999999</v>
      </c>
      <c r="CM868" s="1">
        <v>298.63499999999999</v>
      </c>
      <c r="CN868" s="1">
        <v>0</v>
      </c>
      <c r="CO868" s="1">
        <v>0</v>
      </c>
      <c r="CP868" s="1">
        <v>49581</v>
      </c>
      <c r="CQ868" s="1">
        <v>49581</v>
      </c>
      <c r="CR868" s="1">
        <v>5446</v>
      </c>
      <c r="CS868">
        <v>2018</v>
      </c>
      <c r="CT868">
        <v>9104.1131105398454</v>
      </c>
      <c r="CV868">
        <v>0</v>
      </c>
      <c r="CW868">
        <v>0</v>
      </c>
    </row>
    <row r="869" spans="1:101">
      <c r="A869" s="100">
        <v>60855</v>
      </c>
      <c r="B869" t="s">
        <v>108</v>
      </c>
      <c r="C869" t="s">
        <v>109</v>
      </c>
      <c r="D869" t="s">
        <v>1167</v>
      </c>
      <c r="E869" t="s">
        <v>1168</v>
      </c>
      <c r="F869">
        <v>60514</v>
      </c>
      <c r="G869" s="103" t="s">
        <v>112</v>
      </c>
      <c r="H869" t="s">
        <v>113</v>
      </c>
      <c r="I869" t="s">
        <v>114</v>
      </c>
      <c r="J869" t="s">
        <v>8</v>
      </c>
      <c r="K869">
        <v>22</v>
      </c>
      <c r="L869">
        <v>2</v>
      </c>
      <c r="M869" t="s">
        <v>115</v>
      </c>
      <c r="N869" t="s">
        <v>456</v>
      </c>
      <c r="O869" t="s">
        <v>457</v>
      </c>
      <c r="P869" t="s">
        <v>457</v>
      </c>
      <c r="Q869" t="s">
        <v>118</v>
      </c>
      <c r="R869" t="s">
        <v>142</v>
      </c>
      <c r="S869" t="s">
        <v>8</v>
      </c>
      <c r="T869" s="1">
        <v>0</v>
      </c>
      <c r="U869" s="1">
        <v>0</v>
      </c>
      <c r="V869" s="1">
        <v>0</v>
      </c>
      <c r="W869" s="1">
        <v>0</v>
      </c>
      <c r="X869" s="1">
        <v>0</v>
      </c>
      <c r="Y869" s="1">
        <v>0</v>
      </c>
      <c r="Z869" s="1">
        <v>0</v>
      </c>
      <c r="AA869" s="1">
        <v>0</v>
      </c>
      <c r="AB869" s="1">
        <v>0</v>
      </c>
      <c r="AC869" s="1">
        <v>0</v>
      </c>
      <c r="AD869" s="1">
        <v>0</v>
      </c>
      <c r="AE869" s="1">
        <v>0</v>
      </c>
      <c r="AF869" s="1">
        <v>0</v>
      </c>
      <c r="AG869" s="1">
        <v>0</v>
      </c>
      <c r="AH869" s="1">
        <v>0</v>
      </c>
      <c r="AI869" s="1">
        <v>0</v>
      </c>
      <c r="AJ869" s="1">
        <v>0</v>
      </c>
      <c r="AK869" s="1">
        <v>0</v>
      </c>
      <c r="AL869" s="1">
        <v>0</v>
      </c>
      <c r="AM869" s="1">
        <v>0</v>
      </c>
      <c r="AN869" s="1">
        <v>0</v>
      </c>
      <c r="AO869" s="1">
        <v>0</v>
      </c>
      <c r="AP869" s="1">
        <v>0</v>
      </c>
      <c r="AQ869" s="1">
        <v>0</v>
      </c>
      <c r="AR869" s="2">
        <v>0</v>
      </c>
      <c r="AS869" s="2">
        <v>0</v>
      </c>
      <c r="AT869" s="2">
        <v>0</v>
      </c>
      <c r="AU869" s="2">
        <v>0</v>
      </c>
      <c r="AV869" s="2">
        <v>0</v>
      </c>
      <c r="AW869" s="2">
        <v>0</v>
      </c>
      <c r="AX869" s="2">
        <v>0</v>
      </c>
      <c r="AY869" s="2">
        <v>0</v>
      </c>
      <c r="AZ869" s="2">
        <v>0</v>
      </c>
      <c r="BA869" s="2">
        <v>0</v>
      </c>
      <c r="BB869" s="2">
        <v>0</v>
      </c>
      <c r="BC869" s="2">
        <v>0</v>
      </c>
      <c r="BD869" s="1">
        <v>1818</v>
      </c>
      <c r="BE869" s="1">
        <v>1991</v>
      </c>
      <c r="BF869" s="1">
        <v>3207</v>
      </c>
      <c r="BG869" s="1">
        <v>3580</v>
      </c>
      <c r="BH869" s="1">
        <v>4512</v>
      </c>
      <c r="BI869" s="1">
        <v>4400</v>
      </c>
      <c r="BJ869" s="1">
        <v>5170</v>
      </c>
      <c r="BK869" s="1">
        <v>4178</v>
      </c>
      <c r="BL869" s="1">
        <v>2585</v>
      </c>
      <c r="BM869" s="1">
        <v>2479</v>
      </c>
      <c r="BN869" s="1">
        <v>1481</v>
      </c>
      <c r="BO869" s="1">
        <v>2054</v>
      </c>
      <c r="BP869" s="1">
        <v>1818</v>
      </c>
      <c r="BQ869" s="1">
        <v>1991</v>
      </c>
      <c r="BR869" s="1">
        <v>3207</v>
      </c>
      <c r="BS869" s="1">
        <v>3580</v>
      </c>
      <c r="BT869" s="1">
        <v>4512</v>
      </c>
      <c r="BU869" s="1">
        <v>4400</v>
      </c>
      <c r="BV869" s="1">
        <v>5170</v>
      </c>
      <c r="BW869" s="1">
        <v>4178</v>
      </c>
      <c r="BX869" s="1">
        <v>2585</v>
      </c>
      <c r="BY869" s="1">
        <v>2479</v>
      </c>
      <c r="BZ869" s="1">
        <v>1481</v>
      </c>
      <c r="CA869" s="1">
        <v>2054</v>
      </c>
      <c r="CB869" s="1">
        <v>199.71299999999999</v>
      </c>
      <c r="CC869" s="1">
        <v>218.64099999999999</v>
      </c>
      <c r="CD869" s="1">
        <v>352.29700000000003</v>
      </c>
      <c r="CE869" s="1">
        <v>393.24400000000003</v>
      </c>
      <c r="CF869" s="1">
        <v>495.61099999999999</v>
      </c>
      <c r="CG869" s="1">
        <v>483.25</v>
      </c>
      <c r="CH869" s="1">
        <v>567.84799999999996</v>
      </c>
      <c r="CI869" s="1">
        <v>458.91399999999999</v>
      </c>
      <c r="CJ869" s="1">
        <v>283.92399999999998</v>
      </c>
      <c r="CK869" s="1">
        <v>272.33499999999998</v>
      </c>
      <c r="CL869" s="1">
        <v>162.62899999999999</v>
      </c>
      <c r="CM869" s="1">
        <v>225.59399999999999</v>
      </c>
      <c r="CN869" s="1">
        <v>0</v>
      </c>
      <c r="CO869" s="1">
        <v>0</v>
      </c>
      <c r="CP869" s="1">
        <v>37455</v>
      </c>
      <c r="CQ869" s="1">
        <v>37455</v>
      </c>
      <c r="CR869" s="1">
        <v>4114</v>
      </c>
      <c r="CS869">
        <v>2018</v>
      </c>
      <c r="CT869">
        <v>9104.2780748663099</v>
      </c>
      <c r="CV869">
        <v>0</v>
      </c>
      <c r="CW869">
        <v>0</v>
      </c>
    </row>
    <row r="870" spans="1:101">
      <c r="A870" s="100">
        <v>60858</v>
      </c>
      <c r="B870" t="s">
        <v>108</v>
      </c>
      <c r="C870" t="s">
        <v>109</v>
      </c>
      <c r="D870" t="s">
        <v>1169</v>
      </c>
      <c r="E870" t="s">
        <v>1169</v>
      </c>
      <c r="F870">
        <v>60517</v>
      </c>
      <c r="G870" s="103" t="s">
        <v>112</v>
      </c>
      <c r="H870" t="s">
        <v>113</v>
      </c>
      <c r="I870" t="s">
        <v>114</v>
      </c>
      <c r="J870" t="s">
        <v>8</v>
      </c>
      <c r="K870">
        <v>22</v>
      </c>
      <c r="L870">
        <v>2</v>
      </c>
      <c r="M870" t="s">
        <v>115</v>
      </c>
      <c r="N870" t="s">
        <v>456</v>
      </c>
      <c r="O870" t="s">
        <v>457</v>
      </c>
      <c r="P870" t="s">
        <v>457</v>
      </c>
      <c r="Q870" t="s">
        <v>118</v>
      </c>
      <c r="R870" t="s">
        <v>142</v>
      </c>
      <c r="S870" t="s">
        <v>8</v>
      </c>
      <c r="T870" s="1">
        <v>0</v>
      </c>
      <c r="U870" s="1">
        <v>0</v>
      </c>
      <c r="V870" s="1">
        <v>0</v>
      </c>
      <c r="W870" s="1">
        <v>0</v>
      </c>
      <c r="X870" s="1">
        <v>0</v>
      </c>
      <c r="Y870" s="1">
        <v>0</v>
      </c>
      <c r="Z870" s="1">
        <v>0</v>
      </c>
      <c r="AA870" s="1">
        <v>0</v>
      </c>
      <c r="AB870" s="1">
        <v>0</v>
      </c>
      <c r="AC870" s="1">
        <v>0</v>
      </c>
      <c r="AD870" s="1">
        <v>0</v>
      </c>
      <c r="AE870" s="1">
        <v>0</v>
      </c>
      <c r="AF870" s="1">
        <v>0</v>
      </c>
      <c r="AG870" s="1">
        <v>0</v>
      </c>
      <c r="AH870" s="1">
        <v>0</v>
      </c>
      <c r="AI870" s="1">
        <v>0</v>
      </c>
      <c r="AJ870" s="1">
        <v>0</v>
      </c>
      <c r="AK870" s="1">
        <v>0</v>
      </c>
      <c r="AL870" s="1">
        <v>0</v>
      </c>
      <c r="AM870" s="1">
        <v>0</v>
      </c>
      <c r="AN870" s="1">
        <v>0</v>
      </c>
      <c r="AO870" s="1">
        <v>0</v>
      </c>
      <c r="AP870" s="1">
        <v>0</v>
      </c>
      <c r="AQ870" s="1">
        <v>0</v>
      </c>
      <c r="AR870" s="2">
        <v>0</v>
      </c>
      <c r="AS870" s="2">
        <v>0</v>
      </c>
      <c r="AT870" s="2">
        <v>0</v>
      </c>
      <c r="AU870" s="2">
        <v>0</v>
      </c>
      <c r="AV870" s="2">
        <v>0</v>
      </c>
      <c r="AW870" s="2">
        <v>0</v>
      </c>
      <c r="AX870" s="2">
        <v>0</v>
      </c>
      <c r="AY870" s="2">
        <v>0</v>
      </c>
      <c r="AZ870" s="2">
        <v>0</v>
      </c>
      <c r="BA870" s="2">
        <v>0</v>
      </c>
      <c r="BB870" s="2">
        <v>0</v>
      </c>
      <c r="BC870" s="2">
        <v>0</v>
      </c>
      <c r="BD870" s="1">
        <v>970</v>
      </c>
      <c r="BE870" s="1">
        <v>1062</v>
      </c>
      <c r="BF870" s="1">
        <v>1711</v>
      </c>
      <c r="BG870" s="1">
        <v>1910</v>
      </c>
      <c r="BH870" s="1">
        <v>2407</v>
      </c>
      <c r="BI870" s="1">
        <v>2347</v>
      </c>
      <c r="BJ870" s="1">
        <v>2758</v>
      </c>
      <c r="BK870" s="1">
        <v>2229</v>
      </c>
      <c r="BL870" s="1">
        <v>1379</v>
      </c>
      <c r="BM870" s="1">
        <v>1323</v>
      </c>
      <c r="BN870" s="1">
        <v>790</v>
      </c>
      <c r="BO870" s="1">
        <v>1096</v>
      </c>
      <c r="BP870" s="1">
        <v>970</v>
      </c>
      <c r="BQ870" s="1">
        <v>1062</v>
      </c>
      <c r="BR870" s="1">
        <v>1711</v>
      </c>
      <c r="BS870" s="1">
        <v>1910</v>
      </c>
      <c r="BT870" s="1">
        <v>2407</v>
      </c>
      <c r="BU870" s="1">
        <v>2347</v>
      </c>
      <c r="BV870" s="1">
        <v>2758</v>
      </c>
      <c r="BW870" s="1">
        <v>2229</v>
      </c>
      <c r="BX870" s="1">
        <v>1379</v>
      </c>
      <c r="BY870" s="1">
        <v>1323</v>
      </c>
      <c r="BZ870" s="1">
        <v>790</v>
      </c>
      <c r="CA870" s="1">
        <v>1096</v>
      </c>
      <c r="CB870" s="1">
        <v>106.556</v>
      </c>
      <c r="CC870" s="1">
        <v>116.654</v>
      </c>
      <c r="CD870" s="1">
        <v>187.96600000000001</v>
      </c>
      <c r="CE870" s="1">
        <v>209.81299999999999</v>
      </c>
      <c r="CF870" s="1">
        <v>264.43099999999998</v>
      </c>
      <c r="CG870" s="1">
        <v>257.83499999999998</v>
      </c>
      <c r="CH870" s="1">
        <v>302.97199999999998</v>
      </c>
      <c r="CI870" s="1">
        <v>244.851</v>
      </c>
      <c r="CJ870" s="1">
        <v>151.48599999999999</v>
      </c>
      <c r="CK870" s="1">
        <v>145.303</v>
      </c>
      <c r="CL870" s="1">
        <v>86.769000000000005</v>
      </c>
      <c r="CM870" s="1">
        <v>120.364</v>
      </c>
      <c r="CN870" s="1">
        <v>0</v>
      </c>
      <c r="CO870" s="1">
        <v>0</v>
      </c>
      <c r="CP870" s="1">
        <v>19982</v>
      </c>
      <c r="CQ870" s="1">
        <v>19982</v>
      </c>
      <c r="CR870" s="1">
        <v>2195</v>
      </c>
      <c r="CS870">
        <v>2018</v>
      </c>
      <c r="CT870">
        <v>9103.4168564920274</v>
      </c>
      <c r="CV870">
        <v>0</v>
      </c>
      <c r="CW870">
        <v>0</v>
      </c>
    </row>
    <row r="871" spans="1:101">
      <c r="A871" s="100">
        <v>60860</v>
      </c>
      <c r="B871" t="s">
        <v>108</v>
      </c>
      <c r="C871" t="s">
        <v>109</v>
      </c>
      <c r="D871" t="s">
        <v>1170</v>
      </c>
      <c r="E871" t="s">
        <v>1171</v>
      </c>
      <c r="F871">
        <v>60520</v>
      </c>
      <c r="G871" s="103" t="s">
        <v>273</v>
      </c>
      <c r="H871" t="s">
        <v>113</v>
      </c>
      <c r="I871" t="s">
        <v>114</v>
      </c>
      <c r="J871" t="s">
        <v>8</v>
      </c>
      <c r="K871">
        <v>22</v>
      </c>
      <c r="L871">
        <v>2</v>
      </c>
      <c r="M871" t="s">
        <v>115</v>
      </c>
      <c r="N871" t="s">
        <v>456</v>
      </c>
      <c r="O871" t="s">
        <v>457</v>
      </c>
      <c r="P871" t="s">
        <v>457</v>
      </c>
      <c r="Q871" t="s">
        <v>118</v>
      </c>
      <c r="R871" t="s">
        <v>142</v>
      </c>
      <c r="S871" t="s">
        <v>8</v>
      </c>
      <c r="T871" s="1">
        <v>0</v>
      </c>
      <c r="U871" s="1">
        <v>0</v>
      </c>
      <c r="V871" s="1">
        <v>0</v>
      </c>
      <c r="W871" s="1">
        <v>0</v>
      </c>
      <c r="X871" s="1">
        <v>0</v>
      </c>
      <c r="Y871" s="1">
        <v>0</v>
      </c>
      <c r="Z871" s="1">
        <v>0</v>
      </c>
      <c r="AA871" s="1">
        <v>0</v>
      </c>
      <c r="AB871" s="1">
        <v>0</v>
      </c>
      <c r="AC871" s="1">
        <v>0</v>
      </c>
      <c r="AD871" s="1">
        <v>0</v>
      </c>
      <c r="AE871" s="1">
        <v>0</v>
      </c>
      <c r="AF871" s="1">
        <v>0</v>
      </c>
      <c r="AG871" s="1">
        <v>0</v>
      </c>
      <c r="AH871" s="1">
        <v>0</v>
      </c>
      <c r="AI871" s="1">
        <v>0</v>
      </c>
      <c r="AJ871" s="1">
        <v>0</v>
      </c>
      <c r="AK871" s="1">
        <v>0</v>
      </c>
      <c r="AL871" s="1">
        <v>0</v>
      </c>
      <c r="AM871" s="1">
        <v>0</v>
      </c>
      <c r="AN871" s="1">
        <v>0</v>
      </c>
      <c r="AO871" s="1">
        <v>0</v>
      </c>
      <c r="AP871" s="1">
        <v>0</v>
      </c>
      <c r="AQ871" s="1">
        <v>0</v>
      </c>
      <c r="AR871" s="2">
        <v>0</v>
      </c>
      <c r="AS871" s="2">
        <v>0</v>
      </c>
      <c r="AT871" s="2">
        <v>0</v>
      </c>
      <c r="AU871" s="2">
        <v>0</v>
      </c>
      <c r="AV871" s="2">
        <v>0</v>
      </c>
      <c r="AW871" s="2">
        <v>0</v>
      </c>
      <c r="AX871" s="2">
        <v>0</v>
      </c>
      <c r="AY871" s="2">
        <v>0</v>
      </c>
      <c r="AZ871" s="2">
        <v>0</v>
      </c>
      <c r="BA871" s="2">
        <v>0</v>
      </c>
      <c r="BB871" s="2">
        <v>0</v>
      </c>
      <c r="BC871" s="2">
        <v>0</v>
      </c>
      <c r="BD871" s="1">
        <v>484</v>
      </c>
      <c r="BE871" s="1">
        <v>785</v>
      </c>
      <c r="BF871" s="1">
        <v>1264</v>
      </c>
      <c r="BG871" s="1">
        <v>1392</v>
      </c>
      <c r="BH871" s="1">
        <v>1622</v>
      </c>
      <c r="BI871" s="1">
        <v>1641</v>
      </c>
      <c r="BJ871" s="1">
        <v>1509</v>
      </c>
      <c r="BK871" s="1">
        <v>1241</v>
      </c>
      <c r="BL871" s="1">
        <v>863</v>
      </c>
      <c r="BM871" s="1">
        <v>929</v>
      </c>
      <c r="BN871" s="1">
        <v>676</v>
      </c>
      <c r="BO871" s="1">
        <v>768</v>
      </c>
      <c r="BP871" s="1">
        <v>484</v>
      </c>
      <c r="BQ871" s="1">
        <v>785</v>
      </c>
      <c r="BR871" s="1">
        <v>1264</v>
      </c>
      <c r="BS871" s="1">
        <v>1392</v>
      </c>
      <c r="BT871" s="1">
        <v>1622</v>
      </c>
      <c r="BU871" s="1">
        <v>1641</v>
      </c>
      <c r="BV871" s="1">
        <v>1509</v>
      </c>
      <c r="BW871" s="1">
        <v>1241</v>
      </c>
      <c r="BX871" s="1">
        <v>863</v>
      </c>
      <c r="BY871" s="1">
        <v>929</v>
      </c>
      <c r="BZ871" s="1">
        <v>676</v>
      </c>
      <c r="CA871" s="1">
        <v>768</v>
      </c>
      <c r="CB871" s="1">
        <v>53.206000000000003</v>
      </c>
      <c r="CC871" s="1">
        <v>86.238</v>
      </c>
      <c r="CD871" s="1">
        <v>138.80099999999999</v>
      </c>
      <c r="CE871" s="1">
        <v>152.86600000000001</v>
      </c>
      <c r="CF871" s="1">
        <v>178.18299999999999</v>
      </c>
      <c r="CG871" s="1">
        <v>180.27199999999999</v>
      </c>
      <c r="CH871" s="1">
        <v>165.80500000000001</v>
      </c>
      <c r="CI871" s="1">
        <v>136.309</v>
      </c>
      <c r="CJ871" s="1">
        <v>94.757000000000005</v>
      </c>
      <c r="CK871" s="1">
        <v>101.991</v>
      </c>
      <c r="CL871" s="1">
        <v>74.263000000000005</v>
      </c>
      <c r="CM871" s="1">
        <v>84.308999999999997</v>
      </c>
      <c r="CN871" s="1">
        <v>0</v>
      </c>
      <c r="CO871" s="1">
        <v>0</v>
      </c>
      <c r="CP871" s="1">
        <v>13174</v>
      </c>
      <c r="CQ871" s="1">
        <v>13174</v>
      </c>
      <c r="CR871" s="1">
        <v>1447</v>
      </c>
      <c r="CS871">
        <v>2018</v>
      </c>
      <c r="CT871">
        <v>9104.3538355217697</v>
      </c>
      <c r="CV871">
        <v>0</v>
      </c>
      <c r="CW871">
        <v>0</v>
      </c>
    </row>
    <row r="872" spans="1:101">
      <c r="A872" s="100">
        <v>60865</v>
      </c>
      <c r="B872" t="s">
        <v>108</v>
      </c>
      <c r="C872" t="s">
        <v>109</v>
      </c>
      <c r="D872" t="s">
        <v>1172</v>
      </c>
      <c r="E872" t="s">
        <v>1172</v>
      </c>
      <c r="F872">
        <v>60521</v>
      </c>
      <c r="G872" s="103" t="s">
        <v>112</v>
      </c>
      <c r="H872" t="s">
        <v>113</v>
      </c>
      <c r="I872" t="s">
        <v>114</v>
      </c>
      <c r="J872" t="s">
        <v>8</v>
      </c>
      <c r="K872">
        <v>22</v>
      </c>
      <c r="L872">
        <v>2</v>
      </c>
      <c r="M872" t="s">
        <v>115</v>
      </c>
      <c r="N872" t="s">
        <v>439</v>
      </c>
      <c r="O872" t="s">
        <v>440</v>
      </c>
      <c r="P872" t="s">
        <v>440</v>
      </c>
      <c r="Q872" t="s">
        <v>118</v>
      </c>
      <c r="R872" t="s">
        <v>142</v>
      </c>
      <c r="S872" t="s">
        <v>8</v>
      </c>
      <c r="T872" s="1">
        <v>0</v>
      </c>
      <c r="U872" s="1">
        <v>0</v>
      </c>
      <c r="V872" s="1">
        <v>0</v>
      </c>
      <c r="W872" s="1">
        <v>0</v>
      </c>
      <c r="X872" s="1">
        <v>0</v>
      </c>
      <c r="Y872" s="1">
        <v>0</v>
      </c>
      <c r="Z872" s="1">
        <v>0</v>
      </c>
      <c r="AA872" s="1">
        <v>0</v>
      </c>
      <c r="AB872" s="1">
        <v>0</v>
      </c>
      <c r="AC872" s="1">
        <v>0</v>
      </c>
      <c r="AD872" s="1">
        <v>0</v>
      </c>
      <c r="AE872" s="1">
        <v>0</v>
      </c>
      <c r="AF872" s="1">
        <v>0</v>
      </c>
      <c r="AG872" s="1">
        <v>0</v>
      </c>
      <c r="AH872" s="1">
        <v>0</v>
      </c>
      <c r="AI872" s="1">
        <v>0</v>
      </c>
      <c r="AJ872" s="1">
        <v>0</v>
      </c>
      <c r="AK872" s="1">
        <v>0</v>
      </c>
      <c r="AL872" s="1">
        <v>0</v>
      </c>
      <c r="AM872" s="1">
        <v>0</v>
      </c>
      <c r="AN872" s="1">
        <v>0</v>
      </c>
      <c r="AO872" s="1">
        <v>0</v>
      </c>
      <c r="AP872" s="1">
        <v>0</v>
      </c>
      <c r="AQ872" s="1">
        <v>0</v>
      </c>
      <c r="AR872" s="2">
        <v>0</v>
      </c>
      <c r="AS872" s="2">
        <v>0</v>
      </c>
      <c r="AT872" s="2">
        <v>0</v>
      </c>
      <c r="AU872" s="2">
        <v>0</v>
      </c>
      <c r="AV872" s="2">
        <v>0</v>
      </c>
      <c r="AW872" s="2">
        <v>0</v>
      </c>
      <c r="AX872" s="2">
        <v>0</v>
      </c>
      <c r="AY872" s="2">
        <v>0</v>
      </c>
      <c r="AZ872" s="2">
        <v>0</v>
      </c>
      <c r="BA872" s="2">
        <v>0</v>
      </c>
      <c r="BB872" s="2">
        <v>0</v>
      </c>
      <c r="BC872" s="2">
        <v>0</v>
      </c>
      <c r="BD872" s="1">
        <v>7034</v>
      </c>
      <c r="BE872" s="1">
        <v>4896</v>
      </c>
      <c r="BF872" s="1">
        <v>7531</v>
      </c>
      <c r="BG872" s="1">
        <v>6500</v>
      </c>
      <c r="BH872" s="1">
        <v>3961</v>
      </c>
      <c r="BI872" s="1">
        <v>3806</v>
      </c>
      <c r="BJ872" s="1">
        <v>3180</v>
      </c>
      <c r="BK872" s="1">
        <v>3129</v>
      </c>
      <c r="BL872" s="1">
        <v>3245</v>
      </c>
      <c r="BM872" s="1">
        <v>5939</v>
      </c>
      <c r="BN872" s="1">
        <v>6536</v>
      </c>
      <c r="BO872" s="1">
        <v>4621</v>
      </c>
      <c r="BP872" s="1">
        <v>7034</v>
      </c>
      <c r="BQ872" s="1">
        <v>4896</v>
      </c>
      <c r="BR872" s="1">
        <v>7531</v>
      </c>
      <c r="BS872" s="1">
        <v>6500</v>
      </c>
      <c r="BT872" s="1">
        <v>3961</v>
      </c>
      <c r="BU872" s="1">
        <v>3806</v>
      </c>
      <c r="BV872" s="1">
        <v>3180</v>
      </c>
      <c r="BW872" s="1">
        <v>3129</v>
      </c>
      <c r="BX872" s="1">
        <v>3245</v>
      </c>
      <c r="BY872" s="1">
        <v>5939</v>
      </c>
      <c r="BZ872" s="1">
        <v>6536</v>
      </c>
      <c r="CA872" s="1">
        <v>4621</v>
      </c>
      <c r="CB872" s="1">
        <v>772.66600000000005</v>
      </c>
      <c r="CC872" s="1">
        <v>537.73199999999997</v>
      </c>
      <c r="CD872" s="1">
        <v>827.26</v>
      </c>
      <c r="CE872" s="1">
        <v>713.95500000000004</v>
      </c>
      <c r="CF872" s="1">
        <v>435.09100000000001</v>
      </c>
      <c r="CG872" s="1">
        <v>418.029</v>
      </c>
      <c r="CH872" s="1">
        <v>349.24599999999998</v>
      </c>
      <c r="CI872" s="1">
        <v>343.64699999999999</v>
      </c>
      <c r="CJ872" s="1">
        <v>356.44400000000002</v>
      </c>
      <c r="CK872" s="1">
        <v>652.37</v>
      </c>
      <c r="CL872" s="1">
        <v>717.95399999999995</v>
      </c>
      <c r="CM872" s="1">
        <v>507.60599999999999</v>
      </c>
      <c r="CN872" s="1">
        <v>0</v>
      </c>
      <c r="CO872" s="1">
        <v>0</v>
      </c>
      <c r="CP872" s="1">
        <v>60378</v>
      </c>
      <c r="CQ872" s="1">
        <v>60378</v>
      </c>
      <c r="CR872" s="1">
        <v>6632</v>
      </c>
      <c r="CS872">
        <v>2018</v>
      </c>
      <c r="CT872">
        <v>9104.0410132689994</v>
      </c>
      <c r="CV872">
        <v>0</v>
      </c>
      <c r="CW872">
        <v>0</v>
      </c>
    </row>
    <row r="873" spans="1:101">
      <c r="A873" s="100">
        <v>60866</v>
      </c>
      <c r="B873" t="s">
        <v>108</v>
      </c>
      <c r="C873" t="s">
        <v>109</v>
      </c>
      <c r="D873" t="s">
        <v>1173</v>
      </c>
      <c r="E873" t="s">
        <v>1174</v>
      </c>
      <c r="F873">
        <v>60484</v>
      </c>
      <c r="G873" s="103" t="s">
        <v>112</v>
      </c>
      <c r="H873" t="s">
        <v>113</v>
      </c>
      <c r="I873" t="s">
        <v>114</v>
      </c>
      <c r="J873" t="s">
        <v>8</v>
      </c>
      <c r="K873">
        <v>22</v>
      </c>
      <c r="L873">
        <v>2</v>
      </c>
      <c r="M873" t="s">
        <v>115</v>
      </c>
      <c r="N873" t="s">
        <v>456</v>
      </c>
      <c r="O873" t="s">
        <v>457</v>
      </c>
      <c r="P873" t="s">
        <v>457</v>
      </c>
      <c r="Q873" t="s">
        <v>118</v>
      </c>
      <c r="R873" t="s">
        <v>142</v>
      </c>
      <c r="S873" t="s">
        <v>8</v>
      </c>
      <c r="T873" s="1">
        <v>0</v>
      </c>
      <c r="U873" s="1">
        <v>0</v>
      </c>
      <c r="V873" s="1">
        <v>0</v>
      </c>
      <c r="W873" s="1">
        <v>0</v>
      </c>
      <c r="X873" s="1">
        <v>0</v>
      </c>
      <c r="Y873" s="1">
        <v>0</v>
      </c>
      <c r="Z873" s="1">
        <v>0</v>
      </c>
      <c r="AA873" s="1">
        <v>0</v>
      </c>
      <c r="AB873" s="1">
        <v>0</v>
      </c>
      <c r="AC873" s="1">
        <v>0</v>
      </c>
      <c r="AD873" s="1">
        <v>0</v>
      </c>
      <c r="AE873" s="1">
        <v>0</v>
      </c>
      <c r="AF873" s="1">
        <v>0</v>
      </c>
      <c r="AG873" s="1">
        <v>0</v>
      </c>
      <c r="AH873" s="1">
        <v>0</v>
      </c>
      <c r="AI873" s="1">
        <v>0</v>
      </c>
      <c r="AJ873" s="1">
        <v>0</v>
      </c>
      <c r="AK873" s="1">
        <v>0</v>
      </c>
      <c r="AL873" s="1">
        <v>0</v>
      </c>
      <c r="AM873" s="1">
        <v>0</v>
      </c>
      <c r="AN873" s="1">
        <v>0</v>
      </c>
      <c r="AO873" s="1">
        <v>0</v>
      </c>
      <c r="AP873" s="1">
        <v>0</v>
      </c>
      <c r="AQ873" s="1">
        <v>0</v>
      </c>
      <c r="AR873" s="2">
        <v>0</v>
      </c>
      <c r="AS873" s="2">
        <v>0</v>
      </c>
      <c r="AT873" s="2">
        <v>0</v>
      </c>
      <c r="AU873" s="2">
        <v>0</v>
      </c>
      <c r="AV873" s="2">
        <v>0</v>
      </c>
      <c r="AW873" s="2">
        <v>0</v>
      </c>
      <c r="AX873" s="2">
        <v>0</v>
      </c>
      <c r="AY873" s="2">
        <v>0</v>
      </c>
      <c r="AZ873" s="2">
        <v>0</v>
      </c>
      <c r="BA873" s="2">
        <v>0</v>
      </c>
      <c r="BB873" s="2">
        <v>0</v>
      </c>
      <c r="BC873" s="2">
        <v>0</v>
      </c>
      <c r="BD873" s="1">
        <v>1331</v>
      </c>
      <c r="BE873" s="1">
        <v>1457</v>
      </c>
      <c r="BF873" s="1">
        <v>2348</v>
      </c>
      <c r="BG873" s="1">
        <v>2621</v>
      </c>
      <c r="BH873" s="1">
        <v>3303</v>
      </c>
      <c r="BI873" s="1">
        <v>3221</v>
      </c>
      <c r="BJ873" s="1">
        <v>3785</v>
      </c>
      <c r="BK873" s="1">
        <v>3059</v>
      </c>
      <c r="BL873" s="1">
        <v>1892</v>
      </c>
      <c r="BM873" s="1">
        <v>1815</v>
      </c>
      <c r="BN873" s="1">
        <v>1084</v>
      </c>
      <c r="BO873" s="1">
        <v>1504</v>
      </c>
      <c r="BP873" s="1">
        <v>1331</v>
      </c>
      <c r="BQ873" s="1">
        <v>1457</v>
      </c>
      <c r="BR873" s="1">
        <v>2348</v>
      </c>
      <c r="BS873" s="1">
        <v>2621</v>
      </c>
      <c r="BT873" s="1">
        <v>3303</v>
      </c>
      <c r="BU873" s="1">
        <v>3221</v>
      </c>
      <c r="BV873" s="1">
        <v>3785</v>
      </c>
      <c r="BW873" s="1">
        <v>3059</v>
      </c>
      <c r="BX873" s="1">
        <v>1892</v>
      </c>
      <c r="BY873" s="1">
        <v>1815</v>
      </c>
      <c r="BZ873" s="1">
        <v>1084</v>
      </c>
      <c r="CA873" s="1">
        <v>1504</v>
      </c>
      <c r="CB873" s="1">
        <v>146.21700000000001</v>
      </c>
      <c r="CC873" s="1">
        <v>160.07400000000001</v>
      </c>
      <c r="CD873" s="1">
        <v>257.92899999999997</v>
      </c>
      <c r="CE873" s="1">
        <v>287.90800000000002</v>
      </c>
      <c r="CF873" s="1">
        <v>362.85399999999998</v>
      </c>
      <c r="CG873" s="1">
        <v>353.80399999999997</v>
      </c>
      <c r="CH873" s="1">
        <v>415.74099999999999</v>
      </c>
      <c r="CI873" s="1">
        <v>335.98599999999999</v>
      </c>
      <c r="CJ873" s="1">
        <v>207.87</v>
      </c>
      <c r="CK873" s="1">
        <v>199.386</v>
      </c>
      <c r="CL873" s="1">
        <v>119.066</v>
      </c>
      <c r="CM873" s="1">
        <v>165.16499999999999</v>
      </c>
      <c r="CN873" s="1">
        <v>0</v>
      </c>
      <c r="CO873" s="1">
        <v>0</v>
      </c>
      <c r="CP873" s="1">
        <v>27420</v>
      </c>
      <c r="CQ873" s="1">
        <v>27420</v>
      </c>
      <c r="CR873" s="1">
        <v>3012</v>
      </c>
      <c r="CS873">
        <v>2018</v>
      </c>
      <c r="CT873">
        <v>9103.5856573705187</v>
      </c>
      <c r="CV873">
        <v>0</v>
      </c>
      <c r="CW873">
        <v>0</v>
      </c>
    </row>
    <row r="874" spans="1:101">
      <c r="A874" s="100">
        <v>60867</v>
      </c>
      <c r="B874" t="s">
        <v>108</v>
      </c>
      <c r="C874" t="s">
        <v>109</v>
      </c>
      <c r="D874" t="s">
        <v>1175</v>
      </c>
      <c r="E874" t="s">
        <v>979</v>
      </c>
      <c r="F874">
        <v>59232</v>
      </c>
      <c r="G874" s="103" t="s">
        <v>112</v>
      </c>
      <c r="H874" t="s">
        <v>113</v>
      </c>
      <c r="I874" t="s">
        <v>114</v>
      </c>
      <c r="J874" t="s">
        <v>8</v>
      </c>
      <c r="K874">
        <v>22</v>
      </c>
      <c r="L874">
        <v>2</v>
      </c>
      <c r="M874" t="s">
        <v>115</v>
      </c>
      <c r="N874" t="s">
        <v>456</v>
      </c>
      <c r="O874" t="s">
        <v>457</v>
      </c>
      <c r="P874" t="s">
        <v>457</v>
      </c>
      <c r="Q874" t="s">
        <v>118</v>
      </c>
      <c r="R874" t="s">
        <v>142</v>
      </c>
      <c r="S874" t="s">
        <v>8</v>
      </c>
      <c r="T874" s="1">
        <v>0</v>
      </c>
      <c r="U874" s="1">
        <v>0</v>
      </c>
      <c r="V874" s="1">
        <v>0</v>
      </c>
      <c r="W874" s="1">
        <v>0</v>
      </c>
      <c r="X874" s="1">
        <v>0</v>
      </c>
      <c r="Y874" s="1">
        <v>0</v>
      </c>
      <c r="Z874" s="1">
        <v>0</v>
      </c>
      <c r="AA874" s="1">
        <v>0</v>
      </c>
      <c r="AB874" s="1">
        <v>0</v>
      </c>
      <c r="AC874" s="1">
        <v>0</v>
      </c>
      <c r="AD874" s="1">
        <v>0</v>
      </c>
      <c r="AE874" s="1">
        <v>0</v>
      </c>
      <c r="AF874" s="1">
        <v>0</v>
      </c>
      <c r="AG874" s="1">
        <v>0</v>
      </c>
      <c r="AH874" s="1">
        <v>0</v>
      </c>
      <c r="AI874" s="1">
        <v>0</v>
      </c>
      <c r="AJ874" s="1">
        <v>0</v>
      </c>
      <c r="AK874" s="1">
        <v>0</v>
      </c>
      <c r="AL874" s="1">
        <v>0</v>
      </c>
      <c r="AM874" s="1">
        <v>0</v>
      </c>
      <c r="AN874" s="1">
        <v>0</v>
      </c>
      <c r="AO874" s="1">
        <v>0</v>
      </c>
      <c r="AP874" s="1">
        <v>0</v>
      </c>
      <c r="AQ874" s="1">
        <v>0</v>
      </c>
      <c r="AR874" s="2">
        <v>0</v>
      </c>
      <c r="AS874" s="2">
        <v>0</v>
      </c>
      <c r="AT874" s="2">
        <v>0</v>
      </c>
      <c r="AU874" s="2">
        <v>0</v>
      </c>
      <c r="AV874" s="2">
        <v>0</v>
      </c>
      <c r="AW874" s="2">
        <v>0</v>
      </c>
      <c r="AX874" s="2">
        <v>0</v>
      </c>
      <c r="AY874" s="2">
        <v>0</v>
      </c>
      <c r="AZ874" s="2">
        <v>0</v>
      </c>
      <c r="BA874" s="2">
        <v>0</v>
      </c>
      <c r="BB874" s="2">
        <v>0</v>
      </c>
      <c r="BC874" s="2">
        <v>0</v>
      </c>
      <c r="BD874" s="1">
        <v>2469</v>
      </c>
      <c r="BE874" s="1">
        <v>2703</v>
      </c>
      <c r="BF874" s="1">
        <v>4356</v>
      </c>
      <c r="BG874" s="1">
        <v>4862</v>
      </c>
      <c r="BH874" s="1">
        <v>6128</v>
      </c>
      <c r="BI874" s="1">
        <v>5975</v>
      </c>
      <c r="BJ874" s="1">
        <v>7021</v>
      </c>
      <c r="BK874" s="1">
        <v>5674</v>
      </c>
      <c r="BL874" s="1">
        <v>3510</v>
      </c>
      <c r="BM874" s="1">
        <v>3367</v>
      </c>
      <c r="BN874" s="1">
        <v>2011</v>
      </c>
      <c r="BO874" s="1">
        <v>2789</v>
      </c>
      <c r="BP874" s="1">
        <v>2469</v>
      </c>
      <c r="BQ874" s="1">
        <v>2703</v>
      </c>
      <c r="BR874" s="1">
        <v>4356</v>
      </c>
      <c r="BS874" s="1">
        <v>4862</v>
      </c>
      <c r="BT874" s="1">
        <v>6128</v>
      </c>
      <c r="BU874" s="1">
        <v>5975</v>
      </c>
      <c r="BV874" s="1">
        <v>7021</v>
      </c>
      <c r="BW874" s="1">
        <v>5674</v>
      </c>
      <c r="BX874" s="1">
        <v>3510</v>
      </c>
      <c r="BY874" s="1">
        <v>3367</v>
      </c>
      <c r="BZ874" s="1">
        <v>2011</v>
      </c>
      <c r="CA874" s="1">
        <v>2789</v>
      </c>
      <c r="CB874" s="1">
        <v>271.21800000000002</v>
      </c>
      <c r="CC874" s="1">
        <v>296.92399999999998</v>
      </c>
      <c r="CD874" s="1">
        <v>478.43599999999998</v>
      </c>
      <c r="CE874" s="1">
        <v>534.04399999999998</v>
      </c>
      <c r="CF874" s="1">
        <v>673.06299999999999</v>
      </c>
      <c r="CG874" s="1">
        <v>656.27599999999995</v>
      </c>
      <c r="CH874" s="1">
        <v>771.16300000000001</v>
      </c>
      <c r="CI874" s="1">
        <v>623.226</v>
      </c>
      <c r="CJ874" s="1">
        <v>385.58199999999999</v>
      </c>
      <c r="CK874" s="1">
        <v>369.84399999999999</v>
      </c>
      <c r="CL874" s="1">
        <v>220.857</v>
      </c>
      <c r="CM874" s="1">
        <v>306.36700000000002</v>
      </c>
      <c r="CN874" s="1">
        <v>0</v>
      </c>
      <c r="CO874" s="1">
        <v>0</v>
      </c>
      <c r="CP874" s="1">
        <v>50865</v>
      </c>
      <c r="CQ874" s="1">
        <v>50865</v>
      </c>
      <c r="CR874" s="1">
        <v>5587</v>
      </c>
      <c r="CS874">
        <v>2018</v>
      </c>
      <c r="CT874">
        <v>9104.1703955611247</v>
      </c>
      <c r="CV874">
        <v>0</v>
      </c>
      <c r="CW874">
        <v>0</v>
      </c>
    </row>
    <row r="875" spans="1:101">
      <c r="A875" s="100">
        <v>60874</v>
      </c>
      <c r="B875" t="s">
        <v>108</v>
      </c>
      <c r="C875" t="s">
        <v>109</v>
      </c>
      <c r="D875" t="s">
        <v>1176</v>
      </c>
      <c r="E875" t="s">
        <v>279</v>
      </c>
      <c r="F875">
        <v>7601</v>
      </c>
      <c r="G875" s="103" t="s">
        <v>273</v>
      </c>
      <c r="H875" t="s">
        <v>113</v>
      </c>
      <c r="I875" t="s">
        <v>114</v>
      </c>
      <c r="J875" t="s">
        <v>8</v>
      </c>
      <c r="K875">
        <v>22</v>
      </c>
      <c r="L875">
        <v>1</v>
      </c>
      <c r="M875" t="s">
        <v>131</v>
      </c>
      <c r="N875" t="s">
        <v>456</v>
      </c>
      <c r="O875" t="s">
        <v>457</v>
      </c>
      <c r="P875" t="s">
        <v>457</v>
      </c>
      <c r="Q875" t="s">
        <v>118</v>
      </c>
      <c r="R875" t="s">
        <v>142</v>
      </c>
      <c r="S875" t="s">
        <v>8</v>
      </c>
      <c r="T875" s="1">
        <v>0</v>
      </c>
      <c r="U875" s="1">
        <v>0</v>
      </c>
      <c r="V875" s="1">
        <v>0</v>
      </c>
      <c r="W875" s="1">
        <v>0</v>
      </c>
      <c r="X875" s="1">
        <v>0</v>
      </c>
      <c r="Y875" s="1">
        <v>0</v>
      </c>
      <c r="Z875" s="1">
        <v>0</v>
      </c>
      <c r="AA875" s="1">
        <v>0</v>
      </c>
      <c r="AB875" s="1">
        <v>0</v>
      </c>
      <c r="AC875" s="1">
        <v>0</v>
      </c>
      <c r="AD875" s="1">
        <v>0</v>
      </c>
      <c r="AE875" s="1">
        <v>0</v>
      </c>
      <c r="AF875" s="1">
        <v>0</v>
      </c>
      <c r="AG875" s="1">
        <v>0</v>
      </c>
      <c r="AH875" s="1">
        <v>0</v>
      </c>
      <c r="AI875" s="1">
        <v>0</v>
      </c>
      <c r="AJ875" s="1">
        <v>0</v>
      </c>
      <c r="AK875" s="1">
        <v>0</v>
      </c>
      <c r="AL875" s="1">
        <v>0</v>
      </c>
      <c r="AM875" s="1">
        <v>0</v>
      </c>
      <c r="AN875" s="1">
        <v>0</v>
      </c>
      <c r="AO875" s="1">
        <v>0</v>
      </c>
      <c r="AP875" s="1">
        <v>0</v>
      </c>
      <c r="AQ875" s="1">
        <v>0</v>
      </c>
      <c r="AR875" s="2">
        <v>0</v>
      </c>
      <c r="AS875" s="2">
        <v>0</v>
      </c>
      <c r="AT875" s="2">
        <v>0</v>
      </c>
      <c r="AU875" s="2">
        <v>0</v>
      </c>
      <c r="AV875" s="2">
        <v>0</v>
      </c>
      <c r="AW875" s="2">
        <v>0</v>
      </c>
      <c r="AX875" s="2">
        <v>0</v>
      </c>
      <c r="AY875" s="2">
        <v>0</v>
      </c>
      <c r="AZ875" s="2">
        <v>0</v>
      </c>
      <c r="BA875" s="2">
        <v>0</v>
      </c>
      <c r="BB875" s="2">
        <v>0</v>
      </c>
      <c r="BC875" s="2">
        <v>0</v>
      </c>
      <c r="BD875" s="1">
        <v>2446</v>
      </c>
      <c r="BE875" s="1">
        <v>3965</v>
      </c>
      <c r="BF875" s="1">
        <v>6382</v>
      </c>
      <c r="BG875" s="1">
        <v>7029</v>
      </c>
      <c r="BH875" s="1">
        <v>8193</v>
      </c>
      <c r="BI875" s="1">
        <v>8289</v>
      </c>
      <c r="BJ875" s="1">
        <v>7624</v>
      </c>
      <c r="BK875" s="1">
        <v>6267</v>
      </c>
      <c r="BL875" s="1">
        <v>4357</v>
      </c>
      <c r="BM875" s="1">
        <v>4689</v>
      </c>
      <c r="BN875" s="1">
        <v>3415</v>
      </c>
      <c r="BO875" s="1">
        <v>3876</v>
      </c>
      <c r="BP875" s="1">
        <v>2446</v>
      </c>
      <c r="BQ875" s="1">
        <v>3965</v>
      </c>
      <c r="BR875" s="1">
        <v>6382</v>
      </c>
      <c r="BS875" s="1">
        <v>7029</v>
      </c>
      <c r="BT875" s="1">
        <v>8193</v>
      </c>
      <c r="BU875" s="1">
        <v>8289</v>
      </c>
      <c r="BV875" s="1">
        <v>7624</v>
      </c>
      <c r="BW875" s="1">
        <v>6267</v>
      </c>
      <c r="BX875" s="1">
        <v>4357</v>
      </c>
      <c r="BY875" s="1">
        <v>4689</v>
      </c>
      <c r="BZ875" s="1">
        <v>3415</v>
      </c>
      <c r="CA875" s="1">
        <v>3876</v>
      </c>
      <c r="CB875" s="1">
        <v>268.71199999999999</v>
      </c>
      <c r="CC875" s="1">
        <v>435.541</v>
      </c>
      <c r="CD875" s="1">
        <v>701.00599999999997</v>
      </c>
      <c r="CE875" s="1">
        <v>772.04</v>
      </c>
      <c r="CF875" s="1">
        <v>899.90200000000004</v>
      </c>
      <c r="CG875" s="1">
        <v>910.45600000000002</v>
      </c>
      <c r="CH875" s="1">
        <v>837.39200000000005</v>
      </c>
      <c r="CI875" s="1">
        <v>688.423</v>
      </c>
      <c r="CJ875" s="1">
        <v>478.56799999999998</v>
      </c>
      <c r="CK875" s="1">
        <v>515.1</v>
      </c>
      <c r="CL875" s="1">
        <v>375.06099999999998</v>
      </c>
      <c r="CM875" s="1">
        <v>425.79899999999998</v>
      </c>
      <c r="CN875" s="1">
        <v>0</v>
      </c>
      <c r="CO875" s="1">
        <v>0</v>
      </c>
      <c r="CP875" s="1">
        <v>66532</v>
      </c>
      <c r="CQ875" s="1">
        <v>66532</v>
      </c>
      <c r="CR875" s="1">
        <v>7308</v>
      </c>
      <c r="CS875">
        <v>2018</v>
      </c>
      <c r="CT875">
        <v>9103.9956212369998</v>
      </c>
      <c r="CV875">
        <v>0</v>
      </c>
      <c r="CW875">
        <v>0</v>
      </c>
    </row>
    <row r="876" spans="1:101">
      <c r="A876" s="100">
        <v>60875</v>
      </c>
      <c r="B876" t="s">
        <v>108</v>
      </c>
      <c r="C876" t="s">
        <v>109</v>
      </c>
      <c r="D876" t="s">
        <v>1177</v>
      </c>
      <c r="E876" t="s">
        <v>279</v>
      </c>
      <c r="F876">
        <v>7601</v>
      </c>
      <c r="G876" s="103" t="s">
        <v>273</v>
      </c>
      <c r="H876" t="s">
        <v>113</v>
      </c>
      <c r="I876" t="s">
        <v>114</v>
      </c>
      <c r="J876" t="s">
        <v>8</v>
      </c>
      <c r="K876">
        <v>22</v>
      </c>
      <c r="L876">
        <v>1</v>
      </c>
      <c r="M876" t="s">
        <v>131</v>
      </c>
      <c r="N876" t="s">
        <v>456</v>
      </c>
      <c r="O876" t="s">
        <v>457</v>
      </c>
      <c r="P876" t="s">
        <v>457</v>
      </c>
      <c r="Q876" t="s">
        <v>118</v>
      </c>
      <c r="R876" t="s">
        <v>142</v>
      </c>
      <c r="S876" t="s">
        <v>8</v>
      </c>
      <c r="T876" s="1">
        <v>0</v>
      </c>
      <c r="U876" s="1">
        <v>0</v>
      </c>
      <c r="V876" s="1">
        <v>0</v>
      </c>
      <c r="W876" s="1">
        <v>0</v>
      </c>
      <c r="X876" s="1">
        <v>0</v>
      </c>
      <c r="Y876" s="1">
        <v>0</v>
      </c>
      <c r="Z876" s="1">
        <v>0</v>
      </c>
      <c r="AA876" s="1">
        <v>0</v>
      </c>
      <c r="AB876" s="1">
        <v>0</v>
      </c>
      <c r="AC876" s="1">
        <v>0</v>
      </c>
      <c r="AD876" s="1">
        <v>0</v>
      </c>
      <c r="AE876" s="1">
        <v>0</v>
      </c>
      <c r="AF876" s="1">
        <v>0</v>
      </c>
      <c r="AG876" s="1">
        <v>0</v>
      </c>
      <c r="AH876" s="1">
        <v>0</v>
      </c>
      <c r="AI876" s="1">
        <v>0</v>
      </c>
      <c r="AJ876" s="1">
        <v>0</v>
      </c>
      <c r="AK876" s="1">
        <v>0</v>
      </c>
      <c r="AL876" s="1">
        <v>0</v>
      </c>
      <c r="AM876" s="1">
        <v>0</v>
      </c>
      <c r="AN876" s="1">
        <v>0</v>
      </c>
      <c r="AO876" s="1">
        <v>0</v>
      </c>
      <c r="AP876" s="1">
        <v>0</v>
      </c>
      <c r="AQ876" s="1">
        <v>0</v>
      </c>
      <c r="AR876" s="2">
        <v>0</v>
      </c>
      <c r="AS876" s="2">
        <v>0</v>
      </c>
      <c r="AT876" s="2">
        <v>0</v>
      </c>
      <c r="AU876" s="2">
        <v>0</v>
      </c>
      <c r="AV876" s="2">
        <v>0</v>
      </c>
      <c r="AW876" s="2">
        <v>0</v>
      </c>
      <c r="AX876" s="2">
        <v>0</v>
      </c>
      <c r="AY876" s="2">
        <v>0</v>
      </c>
      <c r="AZ876" s="2">
        <v>0</v>
      </c>
      <c r="BA876" s="2">
        <v>0</v>
      </c>
      <c r="BB876" s="2">
        <v>0</v>
      </c>
      <c r="BC876" s="2">
        <v>0</v>
      </c>
      <c r="BD876" s="1">
        <v>2311</v>
      </c>
      <c r="BE876" s="1">
        <v>3745</v>
      </c>
      <c r="BF876" s="1">
        <v>6028</v>
      </c>
      <c r="BG876" s="1">
        <v>6639</v>
      </c>
      <c r="BH876" s="1">
        <v>7739</v>
      </c>
      <c r="BI876" s="1">
        <v>7829</v>
      </c>
      <c r="BJ876" s="1">
        <v>7201</v>
      </c>
      <c r="BK876" s="1">
        <v>5920</v>
      </c>
      <c r="BL876" s="1">
        <v>4115</v>
      </c>
      <c r="BM876" s="1">
        <v>4430</v>
      </c>
      <c r="BN876" s="1">
        <v>3225</v>
      </c>
      <c r="BO876" s="1">
        <v>3662</v>
      </c>
      <c r="BP876" s="1">
        <v>2311</v>
      </c>
      <c r="BQ876" s="1">
        <v>3745</v>
      </c>
      <c r="BR876" s="1">
        <v>6028</v>
      </c>
      <c r="BS876" s="1">
        <v>6639</v>
      </c>
      <c r="BT876" s="1">
        <v>7739</v>
      </c>
      <c r="BU876" s="1">
        <v>7829</v>
      </c>
      <c r="BV876" s="1">
        <v>7201</v>
      </c>
      <c r="BW876" s="1">
        <v>5920</v>
      </c>
      <c r="BX876" s="1">
        <v>4115</v>
      </c>
      <c r="BY876" s="1">
        <v>4430</v>
      </c>
      <c r="BZ876" s="1">
        <v>3225</v>
      </c>
      <c r="CA876" s="1">
        <v>3662</v>
      </c>
      <c r="CB876" s="1">
        <v>253.822</v>
      </c>
      <c r="CC876" s="1">
        <v>411.404</v>
      </c>
      <c r="CD876" s="1">
        <v>662.15700000000004</v>
      </c>
      <c r="CE876" s="1">
        <v>729.255</v>
      </c>
      <c r="CF876" s="1">
        <v>850.03099999999995</v>
      </c>
      <c r="CG876" s="1">
        <v>859.99900000000002</v>
      </c>
      <c r="CH876" s="1">
        <v>790.98500000000001</v>
      </c>
      <c r="CI876" s="1">
        <v>650.27099999999996</v>
      </c>
      <c r="CJ876" s="1">
        <v>452.04599999999999</v>
      </c>
      <c r="CK876" s="1">
        <v>486.553</v>
      </c>
      <c r="CL876" s="1">
        <v>354.27499999999998</v>
      </c>
      <c r="CM876" s="1">
        <v>402.202</v>
      </c>
      <c r="CN876" s="1">
        <v>0</v>
      </c>
      <c r="CO876" s="1">
        <v>0</v>
      </c>
      <c r="CP876" s="1">
        <v>62844</v>
      </c>
      <c r="CQ876" s="1">
        <v>62844</v>
      </c>
      <c r="CR876" s="1">
        <v>6903</v>
      </c>
      <c r="CS876">
        <v>2018</v>
      </c>
      <c r="CT876">
        <v>9103.8678835289011</v>
      </c>
      <c r="CV876">
        <v>0</v>
      </c>
      <c r="CW876">
        <v>0</v>
      </c>
    </row>
    <row r="877" spans="1:101">
      <c r="A877" s="100">
        <v>60877</v>
      </c>
      <c r="B877" t="s">
        <v>108</v>
      </c>
      <c r="C877" t="s">
        <v>109</v>
      </c>
      <c r="D877" t="s">
        <v>1178</v>
      </c>
      <c r="E877" t="s">
        <v>279</v>
      </c>
      <c r="F877">
        <v>7601</v>
      </c>
      <c r="G877" s="103" t="s">
        <v>273</v>
      </c>
      <c r="H877" t="s">
        <v>113</v>
      </c>
      <c r="I877" t="s">
        <v>114</v>
      </c>
      <c r="J877" t="s">
        <v>8</v>
      </c>
      <c r="K877">
        <v>22</v>
      </c>
      <c r="L877">
        <v>1</v>
      </c>
      <c r="M877" t="s">
        <v>131</v>
      </c>
      <c r="N877" t="s">
        <v>456</v>
      </c>
      <c r="O877" t="s">
        <v>457</v>
      </c>
      <c r="P877" t="s">
        <v>457</v>
      </c>
      <c r="Q877" t="s">
        <v>118</v>
      </c>
      <c r="R877" t="s">
        <v>142</v>
      </c>
      <c r="S877" t="s">
        <v>8</v>
      </c>
      <c r="T877" s="1">
        <v>0</v>
      </c>
      <c r="U877" s="1">
        <v>0</v>
      </c>
      <c r="V877" s="1">
        <v>0</v>
      </c>
      <c r="W877" s="1">
        <v>0</v>
      </c>
      <c r="X877" s="1">
        <v>0</v>
      </c>
      <c r="Y877" s="1">
        <v>0</v>
      </c>
      <c r="Z877" s="1">
        <v>0</v>
      </c>
      <c r="AA877" s="1">
        <v>0</v>
      </c>
      <c r="AB877" s="1">
        <v>0</v>
      </c>
      <c r="AC877" s="1">
        <v>0</v>
      </c>
      <c r="AD877" s="1">
        <v>0</v>
      </c>
      <c r="AE877" s="1">
        <v>0</v>
      </c>
      <c r="AF877" s="1">
        <v>0</v>
      </c>
      <c r="AG877" s="1">
        <v>0</v>
      </c>
      <c r="AH877" s="1">
        <v>0</v>
      </c>
      <c r="AI877" s="1">
        <v>0</v>
      </c>
      <c r="AJ877" s="1">
        <v>0</v>
      </c>
      <c r="AK877" s="1">
        <v>0</v>
      </c>
      <c r="AL877" s="1">
        <v>0</v>
      </c>
      <c r="AM877" s="1">
        <v>0</v>
      </c>
      <c r="AN877" s="1">
        <v>0</v>
      </c>
      <c r="AO877" s="1">
        <v>0</v>
      </c>
      <c r="AP877" s="1">
        <v>0</v>
      </c>
      <c r="AQ877" s="1">
        <v>0</v>
      </c>
      <c r="AR877" s="2">
        <v>0</v>
      </c>
      <c r="AS877" s="2">
        <v>0</v>
      </c>
      <c r="AT877" s="2">
        <v>0</v>
      </c>
      <c r="AU877" s="2">
        <v>0</v>
      </c>
      <c r="AV877" s="2">
        <v>0</v>
      </c>
      <c r="AW877" s="2">
        <v>0</v>
      </c>
      <c r="AX877" s="2">
        <v>0</v>
      </c>
      <c r="AY877" s="2">
        <v>0</v>
      </c>
      <c r="AZ877" s="2">
        <v>0</v>
      </c>
      <c r="BA877" s="2">
        <v>0</v>
      </c>
      <c r="BB877" s="2">
        <v>0</v>
      </c>
      <c r="BC877" s="2">
        <v>0</v>
      </c>
      <c r="BD877" s="1">
        <v>2325</v>
      </c>
      <c r="BE877" s="1">
        <v>3768</v>
      </c>
      <c r="BF877" s="1">
        <v>6065</v>
      </c>
      <c r="BG877" s="1">
        <v>6680</v>
      </c>
      <c r="BH877" s="1">
        <v>7786</v>
      </c>
      <c r="BI877" s="1">
        <v>7877</v>
      </c>
      <c r="BJ877" s="1">
        <v>7245</v>
      </c>
      <c r="BK877" s="1">
        <v>5956</v>
      </c>
      <c r="BL877" s="1">
        <v>4140</v>
      </c>
      <c r="BM877" s="1">
        <v>4457</v>
      </c>
      <c r="BN877" s="1">
        <v>3245</v>
      </c>
      <c r="BO877" s="1">
        <v>3684</v>
      </c>
      <c r="BP877" s="1">
        <v>2325</v>
      </c>
      <c r="BQ877" s="1">
        <v>3768</v>
      </c>
      <c r="BR877" s="1">
        <v>6065</v>
      </c>
      <c r="BS877" s="1">
        <v>6680</v>
      </c>
      <c r="BT877" s="1">
        <v>7786</v>
      </c>
      <c r="BU877" s="1">
        <v>7877</v>
      </c>
      <c r="BV877" s="1">
        <v>7245</v>
      </c>
      <c r="BW877" s="1">
        <v>5956</v>
      </c>
      <c r="BX877" s="1">
        <v>4140</v>
      </c>
      <c r="BY877" s="1">
        <v>4457</v>
      </c>
      <c r="BZ877" s="1">
        <v>3245</v>
      </c>
      <c r="CA877" s="1">
        <v>3684</v>
      </c>
      <c r="CB877" s="1">
        <v>255.36600000000001</v>
      </c>
      <c r="CC877" s="1">
        <v>413.90699999999998</v>
      </c>
      <c r="CD877" s="1">
        <v>666.18600000000004</v>
      </c>
      <c r="CE877" s="1">
        <v>733.69200000000001</v>
      </c>
      <c r="CF877" s="1">
        <v>855.202</v>
      </c>
      <c r="CG877" s="1">
        <v>865.23199999999997</v>
      </c>
      <c r="CH877" s="1">
        <v>795.79700000000003</v>
      </c>
      <c r="CI877" s="1">
        <v>654.22799999999995</v>
      </c>
      <c r="CJ877" s="1">
        <v>454.79599999999999</v>
      </c>
      <c r="CK877" s="1">
        <v>489.51400000000001</v>
      </c>
      <c r="CL877" s="1">
        <v>356.43099999999998</v>
      </c>
      <c r="CM877" s="1">
        <v>404.649</v>
      </c>
      <c r="CN877" s="1">
        <v>0</v>
      </c>
      <c r="CO877" s="1">
        <v>0</v>
      </c>
      <c r="CP877" s="1">
        <v>63228</v>
      </c>
      <c r="CQ877" s="1">
        <v>63228</v>
      </c>
      <c r="CR877" s="1">
        <v>6945</v>
      </c>
      <c r="CS877">
        <v>2018</v>
      </c>
      <c r="CT877">
        <v>9104.1036717062634</v>
      </c>
      <c r="CV877">
        <v>0</v>
      </c>
      <c r="CW877">
        <v>0</v>
      </c>
    </row>
    <row r="878" spans="1:101">
      <c r="A878" s="100">
        <v>60878</v>
      </c>
      <c r="B878" t="s">
        <v>108</v>
      </c>
      <c r="C878" t="s">
        <v>109</v>
      </c>
      <c r="D878" t="s">
        <v>1179</v>
      </c>
      <c r="E878" t="s">
        <v>1180</v>
      </c>
      <c r="F878">
        <v>60529</v>
      </c>
      <c r="G878" s="103" t="s">
        <v>112</v>
      </c>
      <c r="H878" t="s">
        <v>113</v>
      </c>
      <c r="I878" t="s">
        <v>114</v>
      </c>
      <c r="J878" t="s">
        <v>8</v>
      </c>
      <c r="K878">
        <v>22</v>
      </c>
      <c r="L878">
        <v>2</v>
      </c>
      <c r="M878" t="s">
        <v>115</v>
      </c>
      <c r="N878" t="s">
        <v>456</v>
      </c>
      <c r="O878" t="s">
        <v>457</v>
      </c>
      <c r="P878" t="s">
        <v>457</v>
      </c>
      <c r="Q878" t="s">
        <v>118</v>
      </c>
      <c r="R878" t="s">
        <v>142</v>
      </c>
      <c r="S878" t="s">
        <v>8</v>
      </c>
      <c r="T878" s="1">
        <v>0</v>
      </c>
      <c r="U878" s="1">
        <v>0</v>
      </c>
      <c r="V878" s="1">
        <v>0</v>
      </c>
      <c r="W878" s="1">
        <v>0</v>
      </c>
      <c r="X878" s="1">
        <v>0</v>
      </c>
      <c r="Y878" s="1">
        <v>0</v>
      </c>
      <c r="Z878" s="1">
        <v>0</v>
      </c>
      <c r="AA878" s="1">
        <v>0</v>
      </c>
      <c r="AB878" s="1">
        <v>0</v>
      </c>
      <c r="AC878" s="1">
        <v>0</v>
      </c>
      <c r="AD878" s="1">
        <v>0</v>
      </c>
      <c r="AE878" s="1">
        <v>0</v>
      </c>
      <c r="AF878" s="1">
        <v>0</v>
      </c>
      <c r="AG878" s="1">
        <v>0</v>
      </c>
      <c r="AH878" s="1">
        <v>0</v>
      </c>
      <c r="AI878" s="1">
        <v>0</v>
      </c>
      <c r="AJ878" s="1">
        <v>0</v>
      </c>
      <c r="AK878" s="1">
        <v>0</v>
      </c>
      <c r="AL878" s="1">
        <v>0</v>
      </c>
      <c r="AM878" s="1">
        <v>0</v>
      </c>
      <c r="AN878" s="1">
        <v>0</v>
      </c>
      <c r="AO878" s="1">
        <v>0</v>
      </c>
      <c r="AP878" s="1">
        <v>0</v>
      </c>
      <c r="AQ878" s="1">
        <v>0</v>
      </c>
      <c r="AR878" s="2">
        <v>0</v>
      </c>
      <c r="AS878" s="2">
        <v>0</v>
      </c>
      <c r="AT878" s="2">
        <v>0</v>
      </c>
      <c r="AU878" s="2">
        <v>0</v>
      </c>
      <c r="AV878" s="2">
        <v>0</v>
      </c>
      <c r="AW878" s="2">
        <v>0</v>
      </c>
      <c r="AX878" s="2">
        <v>0</v>
      </c>
      <c r="AY878" s="2">
        <v>0</v>
      </c>
      <c r="AZ878" s="2">
        <v>0</v>
      </c>
      <c r="BA878" s="2">
        <v>0</v>
      </c>
      <c r="BB878" s="2">
        <v>0</v>
      </c>
      <c r="BC878" s="2">
        <v>0</v>
      </c>
      <c r="BD878" s="1">
        <v>1330</v>
      </c>
      <c r="BE878" s="1">
        <v>1456</v>
      </c>
      <c r="BF878" s="1">
        <v>2347</v>
      </c>
      <c r="BG878" s="1">
        <v>2619</v>
      </c>
      <c r="BH878" s="1">
        <v>3301</v>
      </c>
      <c r="BI878" s="1">
        <v>3219</v>
      </c>
      <c r="BJ878" s="1">
        <v>3782</v>
      </c>
      <c r="BK878" s="1">
        <v>3057</v>
      </c>
      <c r="BL878" s="1">
        <v>1891</v>
      </c>
      <c r="BM878" s="1">
        <v>1814</v>
      </c>
      <c r="BN878" s="1">
        <v>1083</v>
      </c>
      <c r="BO878" s="1">
        <v>1503</v>
      </c>
      <c r="BP878" s="1">
        <v>1330</v>
      </c>
      <c r="BQ878" s="1">
        <v>1456</v>
      </c>
      <c r="BR878" s="1">
        <v>2347</v>
      </c>
      <c r="BS878" s="1">
        <v>2619</v>
      </c>
      <c r="BT878" s="1">
        <v>3301</v>
      </c>
      <c r="BU878" s="1">
        <v>3219</v>
      </c>
      <c r="BV878" s="1">
        <v>3782</v>
      </c>
      <c r="BW878" s="1">
        <v>3057</v>
      </c>
      <c r="BX878" s="1">
        <v>1891</v>
      </c>
      <c r="BY878" s="1">
        <v>1814</v>
      </c>
      <c r="BZ878" s="1">
        <v>1083</v>
      </c>
      <c r="CA878" s="1">
        <v>1503</v>
      </c>
      <c r="CB878" s="1">
        <v>146.12</v>
      </c>
      <c r="CC878" s="1">
        <v>159.96799999999999</v>
      </c>
      <c r="CD878" s="1">
        <v>257.75799999999998</v>
      </c>
      <c r="CE878" s="1">
        <v>287.71600000000001</v>
      </c>
      <c r="CF878" s="1">
        <v>362.613</v>
      </c>
      <c r="CG878" s="1">
        <v>353.56900000000002</v>
      </c>
      <c r="CH878" s="1">
        <v>415.46499999999997</v>
      </c>
      <c r="CI878" s="1">
        <v>335.76299999999998</v>
      </c>
      <c r="CJ878" s="1">
        <v>207.732</v>
      </c>
      <c r="CK878" s="1">
        <v>199.25399999999999</v>
      </c>
      <c r="CL878" s="1">
        <v>118.98699999999999</v>
      </c>
      <c r="CM878" s="1">
        <v>165.05500000000001</v>
      </c>
      <c r="CN878" s="1">
        <v>0</v>
      </c>
      <c r="CO878" s="1">
        <v>0</v>
      </c>
      <c r="CP878" s="1">
        <v>27402</v>
      </c>
      <c r="CQ878" s="1">
        <v>27402</v>
      </c>
      <c r="CR878" s="1">
        <v>3010</v>
      </c>
      <c r="CS878">
        <v>2018</v>
      </c>
      <c r="CT878">
        <v>9103.654485049834</v>
      </c>
      <c r="CV878">
        <v>0</v>
      </c>
      <c r="CW878">
        <v>0</v>
      </c>
    </row>
    <row r="879" spans="1:101">
      <c r="A879" s="100">
        <v>60879</v>
      </c>
      <c r="B879" t="s">
        <v>108</v>
      </c>
      <c r="C879" t="s">
        <v>109</v>
      </c>
      <c r="D879" t="s">
        <v>1181</v>
      </c>
      <c r="E879" t="s">
        <v>1182</v>
      </c>
      <c r="F879">
        <v>60530</v>
      </c>
      <c r="G879" s="103" t="s">
        <v>112</v>
      </c>
      <c r="H879" t="s">
        <v>113</v>
      </c>
      <c r="I879" t="s">
        <v>114</v>
      </c>
      <c r="J879" t="s">
        <v>8</v>
      </c>
      <c r="K879">
        <v>22</v>
      </c>
      <c r="L879">
        <v>2</v>
      </c>
      <c r="M879" t="s">
        <v>115</v>
      </c>
      <c r="N879" t="s">
        <v>456</v>
      </c>
      <c r="O879" t="s">
        <v>457</v>
      </c>
      <c r="P879" t="s">
        <v>457</v>
      </c>
      <c r="Q879" t="s">
        <v>118</v>
      </c>
      <c r="R879" t="s">
        <v>142</v>
      </c>
      <c r="S879" t="s">
        <v>8</v>
      </c>
      <c r="T879" s="1">
        <v>0</v>
      </c>
      <c r="U879" s="1">
        <v>0</v>
      </c>
      <c r="V879" s="1">
        <v>0</v>
      </c>
      <c r="W879" s="1">
        <v>0</v>
      </c>
      <c r="X879" s="1">
        <v>0</v>
      </c>
      <c r="Y879" s="1">
        <v>0</v>
      </c>
      <c r="Z879" s="1">
        <v>0</v>
      </c>
      <c r="AA879" s="1">
        <v>0</v>
      </c>
      <c r="AB879" s="1">
        <v>0</v>
      </c>
      <c r="AC879" s="1">
        <v>0</v>
      </c>
      <c r="AD879" s="1">
        <v>0</v>
      </c>
      <c r="AE879" s="1">
        <v>0</v>
      </c>
      <c r="AF879" s="1">
        <v>0</v>
      </c>
      <c r="AG879" s="1">
        <v>0</v>
      </c>
      <c r="AH879" s="1">
        <v>0</v>
      </c>
      <c r="AI879" s="1">
        <v>0</v>
      </c>
      <c r="AJ879" s="1">
        <v>0</v>
      </c>
      <c r="AK879" s="1">
        <v>0</v>
      </c>
      <c r="AL879" s="1">
        <v>0</v>
      </c>
      <c r="AM879" s="1">
        <v>0</v>
      </c>
      <c r="AN879" s="1">
        <v>0</v>
      </c>
      <c r="AO879" s="1">
        <v>0</v>
      </c>
      <c r="AP879" s="1">
        <v>0</v>
      </c>
      <c r="AQ879" s="1">
        <v>0</v>
      </c>
      <c r="AR879" s="2">
        <v>0</v>
      </c>
      <c r="AS879" s="2">
        <v>0</v>
      </c>
      <c r="AT879" s="2">
        <v>0</v>
      </c>
      <c r="AU879" s="2">
        <v>0</v>
      </c>
      <c r="AV879" s="2">
        <v>0</v>
      </c>
      <c r="AW879" s="2">
        <v>0</v>
      </c>
      <c r="AX879" s="2">
        <v>0</v>
      </c>
      <c r="AY879" s="2">
        <v>0</v>
      </c>
      <c r="AZ879" s="2">
        <v>0</v>
      </c>
      <c r="BA879" s="2">
        <v>0</v>
      </c>
      <c r="BB879" s="2">
        <v>0</v>
      </c>
      <c r="BC879" s="2">
        <v>0</v>
      </c>
      <c r="BD879" s="1">
        <v>849</v>
      </c>
      <c r="BE879" s="1">
        <v>930</v>
      </c>
      <c r="BF879" s="1">
        <v>1498</v>
      </c>
      <c r="BG879" s="1">
        <v>1673</v>
      </c>
      <c r="BH879" s="1">
        <v>2108</v>
      </c>
      <c r="BI879" s="1">
        <v>2055</v>
      </c>
      <c r="BJ879" s="1">
        <v>2415</v>
      </c>
      <c r="BK879" s="1">
        <v>1952</v>
      </c>
      <c r="BL879" s="1">
        <v>1208</v>
      </c>
      <c r="BM879" s="1">
        <v>1158</v>
      </c>
      <c r="BN879" s="1">
        <v>692</v>
      </c>
      <c r="BO879" s="1">
        <v>960</v>
      </c>
      <c r="BP879" s="1">
        <v>849</v>
      </c>
      <c r="BQ879" s="1">
        <v>930</v>
      </c>
      <c r="BR879" s="1">
        <v>1498</v>
      </c>
      <c r="BS879" s="1">
        <v>1673</v>
      </c>
      <c r="BT879" s="1">
        <v>2108</v>
      </c>
      <c r="BU879" s="1">
        <v>2055</v>
      </c>
      <c r="BV879" s="1">
        <v>2415</v>
      </c>
      <c r="BW879" s="1">
        <v>1952</v>
      </c>
      <c r="BX879" s="1">
        <v>1208</v>
      </c>
      <c r="BY879" s="1">
        <v>1158</v>
      </c>
      <c r="BZ879" s="1">
        <v>692</v>
      </c>
      <c r="CA879" s="1">
        <v>960</v>
      </c>
      <c r="CB879" s="1">
        <v>93.302999999999997</v>
      </c>
      <c r="CC879" s="1">
        <v>102.146</v>
      </c>
      <c r="CD879" s="1">
        <v>164.58799999999999</v>
      </c>
      <c r="CE879" s="1">
        <v>183.71799999999999</v>
      </c>
      <c r="CF879" s="1">
        <v>231.542</v>
      </c>
      <c r="CG879" s="1">
        <v>225.767</v>
      </c>
      <c r="CH879" s="1">
        <v>265.29000000000002</v>
      </c>
      <c r="CI879" s="1">
        <v>214.398</v>
      </c>
      <c r="CJ879" s="1">
        <v>132.64500000000001</v>
      </c>
      <c r="CK879" s="1">
        <v>127.23099999999999</v>
      </c>
      <c r="CL879" s="1">
        <v>75.977999999999994</v>
      </c>
      <c r="CM879" s="1">
        <v>105.39400000000001</v>
      </c>
      <c r="CN879" s="1">
        <v>0</v>
      </c>
      <c r="CO879" s="1">
        <v>0</v>
      </c>
      <c r="CP879" s="1">
        <v>17498</v>
      </c>
      <c r="CQ879" s="1">
        <v>17498</v>
      </c>
      <c r="CR879" s="1">
        <v>1922</v>
      </c>
      <c r="CS879">
        <v>2018</v>
      </c>
      <c r="CT879">
        <v>9104.0582726326738</v>
      </c>
      <c r="CV879">
        <v>0</v>
      </c>
      <c r="CW879">
        <v>0</v>
      </c>
    </row>
    <row r="880" spans="1:101">
      <c r="A880" s="100">
        <v>60880</v>
      </c>
      <c r="B880" t="s">
        <v>108</v>
      </c>
      <c r="C880" t="s">
        <v>109</v>
      </c>
      <c r="D880" t="s">
        <v>1183</v>
      </c>
      <c r="E880" t="s">
        <v>1184</v>
      </c>
      <c r="F880">
        <v>60911</v>
      </c>
      <c r="G880" s="103" t="s">
        <v>121</v>
      </c>
      <c r="H880" t="s">
        <v>113</v>
      </c>
      <c r="I880" t="s">
        <v>114</v>
      </c>
      <c r="J880" t="s">
        <v>8</v>
      </c>
      <c r="K880">
        <v>22</v>
      </c>
      <c r="L880">
        <v>2</v>
      </c>
      <c r="M880" t="s">
        <v>115</v>
      </c>
      <c r="N880" t="s">
        <v>456</v>
      </c>
      <c r="O880" t="s">
        <v>457</v>
      </c>
      <c r="P880" t="s">
        <v>457</v>
      </c>
      <c r="Q880" t="s">
        <v>118</v>
      </c>
      <c r="R880" t="s">
        <v>142</v>
      </c>
      <c r="S880" t="s">
        <v>8</v>
      </c>
      <c r="T880" s="1">
        <v>0</v>
      </c>
      <c r="U880" s="1">
        <v>0</v>
      </c>
      <c r="V880" s="1">
        <v>0</v>
      </c>
      <c r="W880" s="1">
        <v>0</v>
      </c>
      <c r="X880" s="1">
        <v>0</v>
      </c>
      <c r="Y880" s="1">
        <v>0</v>
      </c>
      <c r="Z880" s="1">
        <v>0</v>
      </c>
      <c r="AA880" s="1">
        <v>0</v>
      </c>
      <c r="AB880" s="1">
        <v>0</v>
      </c>
      <c r="AC880" s="1">
        <v>0</v>
      </c>
      <c r="AD880" s="1">
        <v>0</v>
      </c>
      <c r="AE880" s="1">
        <v>0</v>
      </c>
      <c r="AF880" s="1">
        <v>0</v>
      </c>
      <c r="AG880" s="1">
        <v>0</v>
      </c>
      <c r="AH880" s="1">
        <v>0</v>
      </c>
      <c r="AI880" s="1">
        <v>0</v>
      </c>
      <c r="AJ880" s="1">
        <v>0</v>
      </c>
      <c r="AK880" s="1">
        <v>0</v>
      </c>
      <c r="AL880" s="1">
        <v>0</v>
      </c>
      <c r="AM880" s="1">
        <v>0</v>
      </c>
      <c r="AN880" s="1">
        <v>0</v>
      </c>
      <c r="AO880" s="1">
        <v>0</v>
      </c>
      <c r="AP880" s="1">
        <v>0</v>
      </c>
      <c r="AQ880" s="1">
        <v>0</v>
      </c>
      <c r="AR880" s="2">
        <v>0</v>
      </c>
      <c r="AS880" s="2">
        <v>0</v>
      </c>
      <c r="AT880" s="2">
        <v>0</v>
      </c>
      <c r="AU880" s="2">
        <v>0</v>
      </c>
      <c r="AV880" s="2">
        <v>0</v>
      </c>
      <c r="AW880" s="2">
        <v>0</v>
      </c>
      <c r="AX880" s="2">
        <v>0</v>
      </c>
      <c r="AY880" s="2">
        <v>0</v>
      </c>
      <c r="AZ880" s="2">
        <v>0</v>
      </c>
      <c r="BA880" s="2">
        <v>0</v>
      </c>
      <c r="BB880" s="2">
        <v>0</v>
      </c>
      <c r="BC880" s="2">
        <v>0</v>
      </c>
      <c r="BD880" s="1">
        <v>889</v>
      </c>
      <c r="BE880" s="1">
        <v>1442</v>
      </c>
      <c r="BF880" s="1">
        <v>2320</v>
      </c>
      <c r="BG880" s="1">
        <v>2555</v>
      </c>
      <c r="BH880" s="1">
        <v>2979</v>
      </c>
      <c r="BI880" s="1">
        <v>3014</v>
      </c>
      <c r="BJ880" s="1">
        <v>2772</v>
      </c>
      <c r="BK880" s="1">
        <v>2279</v>
      </c>
      <c r="BL880" s="1">
        <v>1584</v>
      </c>
      <c r="BM880" s="1">
        <v>1705</v>
      </c>
      <c r="BN880" s="1">
        <v>1241</v>
      </c>
      <c r="BO880" s="1">
        <v>1409</v>
      </c>
      <c r="BP880" s="1">
        <v>889</v>
      </c>
      <c r="BQ880" s="1">
        <v>1442</v>
      </c>
      <c r="BR880" s="1">
        <v>2320</v>
      </c>
      <c r="BS880" s="1">
        <v>2555</v>
      </c>
      <c r="BT880" s="1">
        <v>2979</v>
      </c>
      <c r="BU880" s="1">
        <v>3014</v>
      </c>
      <c r="BV880" s="1">
        <v>2772</v>
      </c>
      <c r="BW880" s="1">
        <v>2279</v>
      </c>
      <c r="BX880" s="1">
        <v>1584</v>
      </c>
      <c r="BY880" s="1">
        <v>1705</v>
      </c>
      <c r="BZ880" s="1">
        <v>1241</v>
      </c>
      <c r="CA880" s="1">
        <v>1409</v>
      </c>
      <c r="CB880" s="1">
        <v>97.695999999999998</v>
      </c>
      <c r="CC880" s="1">
        <v>158.352</v>
      </c>
      <c r="CD880" s="1">
        <v>254.86799999999999</v>
      </c>
      <c r="CE880" s="1">
        <v>280.69400000000002</v>
      </c>
      <c r="CF880" s="1">
        <v>327.18099999999998</v>
      </c>
      <c r="CG880" s="1">
        <v>331.01799999999997</v>
      </c>
      <c r="CH880" s="1">
        <v>304.45400000000001</v>
      </c>
      <c r="CI880" s="1">
        <v>250.29300000000001</v>
      </c>
      <c r="CJ880" s="1">
        <v>173.995</v>
      </c>
      <c r="CK880" s="1">
        <v>187.27699999999999</v>
      </c>
      <c r="CL880" s="1">
        <v>136.36199999999999</v>
      </c>
      <c r="CM880" s="1">
        <v>154.81</v>
      </c>
      <c r="CN880" s="1">
        <v>0</v>
      </c>
      <c r="CO880" s="1">
        <v>0</v>
      </c>
      <c r="CP880" s="1">
        <v>24189</v>
      </c>
      <c r="CQ880" s="1">
        <v>24189</v>
      </c>
      <c r="CR880" s="1">
        <v>2657</v>
      </c>
      <c r="CS880">
        <v>2018</v>
      </c>
      <c r="CT880">
        <v>9103.876552502823</v>
      </c>
      <c r="CV880">
        <v>0</v>
      </c>
      <c r="CW880">
        <v>0</v>
      </c>
    </row>
    <row r="881" spans="1:101">
      <c r="A881" s="100">
        <v>60906</v>
      </c>
      <c r="B881" t="s">
        <v>108</v>
      </c>
      <c r="C881" t="s">
        <v>109</v>
      </c>
      <c r="D881" t="s">
        <v>1185</v>
      </c>
      <c r="E881" t="s">
        <v>1186</v>
      </c>
      <c r="F881">
        <v>60471</v>
      </c>
      <c r="G881" s="103" t="s">
        <v>112</v>
      </c>
      <c r="H881" t="s">
        <v>113</v>
      </c>
      <c r="I881" t="s">
        <v>114</v>
      </c>
      <c r="J881" t="s">
        <v>8</v>
      </c>
      <c r="K881">
        <v>22</v>
      </c>
      <c r="L881">
        <v>2</v>
      </c>
      <c r="M881" t="s">
        <v>115</v>
      </c>
      <c r="N881" t="s">
        <v>308</v>
      </c>
      <c r="O881" t="s">
        <v>309</v>
      </c>
      <c r="P881" t="s">
        <v>310</v>
      </c>
      <c r="Q881" t="s">
        <v>118</v>
      </c>
      <c r="R881" t="s">
        <v>142</v>
      </c>
      <c r="S881" t="s">
        <v>228</v>
      </c>
      <c r="T881" s="1">
        <v>0</v>
      </c>
      <c r="U881" s="1">
        <v>0</v>
      </c>
      <c r="V881" s="1">
        <v>0</v>
      </c>
      <c r="W881" s="1">
        <v>0</v>
      </c>
      <c r="X881" s="1">
        <v>0</v>
      </c>
      <c r="Y881" s="1">
        <v>0</v>
      </c>
      <c r="Z881" s="1">
        <v>0</v>
      </c>
      <c r="AA881" s="1">
        <v>0</v>
      </c>
      <c r="AB881" s="1">
        <v>0</v>
      </c>
      <c r="AC881" s="1">
        <v>0</v>
      </c>
      <c r="AD881" s="1">
        <v>0</v>
      </c>
      <c r="AE881" s="1">
        <v>0</v>
      </c>
      <c r="AF881" s="1">
        <v>0</v>
      </c>
      <c r="AG881" s="1">
        <v>0</v>
      </c>
      <c r="AH881" s="1">
        <v>0</v>
      </c>
      <c r="AI881" s="1">
        <v>0</v>
      </c>
      <c r="AJ881" s="1">
        <v>0</v>
      </c>
      <c r="AK881" s="1">
        <v>0</v>
      </c>
      <c r="AL881" s="1">
        <v>0</v>
      </c>
      <c r="AM881" s="1">
        <v>0</v>
      </c>
      <c r="AN881" s="1">
        <v>0</v>
      </c>
      <c r="AO881" s="1">
        <v>0</v>
      </c>
      <c r="AP881" s="1">
        <v>0</v>
      </c>
      <c r="AQ881" s="1">
        <v>0</v>
      </c>
      <c r="AR881" s="2">
        <v>0</v>
      </c>
      <c r="AS881" s="2">
        <v>0</v>
      </c>
      <c r="AT881" s="2">
        <v>0</v>
      </c>
      <c r="AU881" s="2">
        <v>0</v>
      </c>
      <c r="AV881" s="2">
        <v>0</v>
      </c>
      <c r="AW881" s="2">
        <v>0</v>
      </c>
      <c r="AX881" s="2">
        <v>0</v>
      </c>
      <c r="AY881" s="2">
        <v>0</v>
      </c>
      <c r="AZ881" s="2">
        <v>0</v>
      </c>
      <c r="BA881" s="2">
        <v>0</v>
      </c>
      <c r="BB881" s="2">
        <v>0</v>
      </c>
      <c r="BC881" s="2">
        <v>0</v>
      </c>
      <c r="BD881" s="1">
        <v>0</v>
      </c>
      <c r="BE881" s="1">
        <v>0</v>
      </c>
      <c r="BF881" s="1">
        <v>0</v>
      </c>
      <c r="BG881" s="1">
        <v>0</v>
      </c>
      <c r="BH881" s="1">
        <v>0</v>
      </c>
      <c r="BI881" s="1">
        <v>0</v>
      </c>
      <c r="BJ881" s="1">
        <v>0</v>
      </c>
      <c r="BK881" s="1">
        <v>0</v>
      </c>
      <c r="BL881" s="1">
        <v>0</v>
      </c>
      <c r="BM881" s="1">
        <v>0</v>
      </c>
      <c r="BN881" s="1">
        <v>0</v>
      </c>
      <c r="BO881" s="1">
        <v>0</v>
      </c>
      <c r="BP881" s="1">
        <v>0</v>
      </c>
      <c r="BQ881" s="1">
        <v>0</v>
      </c>
      <c r="BR881" s="1">
        <v>0</v>
      </c>
      <c r="BS881" s="1">
        <v>0</v>
      </c>
      <c r="BT881" s="1">
        <v>0</v>
      </c>
      <c r="BU881" s="1">
        <v>0</v>
      </c>
      <c r="BV881" s="1">
        <v>0</v>
      </c>
      <c r="BW881" s="1">
        <v>0</v>
      </c>
      <c r="BX881" s="1">
        <v>0</v>
      </c>
      <c r="BY881" s="1">
        <v>0</v>
      </c>
      <c r="BZ881" s="1">
        <v>0</v>
      </c>
      <c r="CA881" s="1">
        <v>0</v>
      </c>
      <c r="CB881" s="1">
        <v>0</v>
      </c>
      <c r="CC881" s="1">
        <v>0</v>
      </c>
      <c r="CD881" s="1">
        <v>0</v>
      </c>
      <c r="CE881" s="1">
        <v>0</v>
      </c>
      <c r="CF881" s="1">
        <v>0</v>
      </c>
      <c r="CG881" s="1">
        <v>0</v>
      </c>
      <c r="CH881" s="1">
        <v>0</v>
      </c>
      <c r="CI881" s="1">
        <v>0</v>
      </c>
      <c r="CJ881" s="1">
        <v>0</v>
      </c>
      <c r="CK881" s="1">
        <v>0</v>
      </c>
      <c r="CL881" s="1">
        <v>0</v>
      </c>
      <c r="CM881" s="1">
        <v>0</v>
      </c>
      <c r="CN881" s="1">
        <v>0</v>
      </c>
      <c r="CO881" s="1">
        <v>0</v>
      </c>
      <c r="CP881" s="1">
        <v>0</v>
      </c>
      <c r="CQ881" s="1">
        <v>0</v>
      </c>
      <c r="CR881" s="1">
        <v>0</v>
      </c>
      <c r="CS881">
        <v>2018</v>
      </c>
      <c r="CT881" t="s">
        <v>8</v>
      </c>
      <c r="CV881">
        <v>0</v>
      </c>
      <c r="CW881" t="s">
        <v>8</v>
      </c>
    </row>
    <row r="882" spans="1:101">
      <c r="A882" s="100">
        <v>60906</v>
      </c>
      <c r="B882" t="s">
        <v>108</v>
      </c>
      <c r="C882" t="s">
        <v>109</v>
      </c>
      <c r="D882" t="s">
        <v>1185</v>
      </c>
      <c r="E882" t="s">
        <v>1186</v>
      </c>
      <c r="F882">
        <v>60471</v>
      </c>
      <c r="G882" s="103" t="s">
        <v>112</v>
      </c>
      <c r="H882" t="s">
        <v>113</v>
      </c>
      <c r="I882" t="s">
        <v>114</v>
      </c>
      <c r="J882" t="s">
        <v>8</v>
      </c>
      <c r="K882">
        <v>22</v>
      </c>
      <c r="L882">
        <v>2</v>
      </c>
      <c r="M882" t="s">
        <v>115</v>
      </c>
      <c r="N882" t="s">
        <v>456</v>
      </c>
      <c r="O882" t="s">
        <v>457</v>
      </c>
      <c r="P882" t="s">
        <v>457</v>
      </c>
      <c r="Q882" t="s">
        <v>118</v>
      </c>
      <c r="R882" t="s">
        <v>142</v>
      </c>
      <c r="S882" t="s">
        <v>8</v>
      </c>
      <c r="T882" s="1">
        <v>0</v>
      </c>
      <c r="U882" s="1">
        <v>0</v>
      </c>
      <c r="V882" s="1">
        <v>0</v>
      </c>
      <c r="W882" s="1">
        <v>0</v>
      </c>
      <c r="X882" s="1">
        <v>0</v>
      </c>
      <c r="Y882" s="1">
        <v>0</v>
      </c>
      <c r="Z882" s="1">
        <v>0</v>
      </c>
      <c r="AA882" s="1">
        <v>0</v>
      </c>
      <c r="AB882" s="1">
        <v>0</v>
      </c>
      <c r="AC882" s="1">
        <v>0</v>
      </c>
      <c r="AD882" s="1">
        <v>0</v>
      </c>
      <c r="AE882" s="1">
        <v>0</v>
      </c>
      <c r="AF882" s="1">
        <v>0</v>
      </c>
      <c r="AG882" s="1">
        <v>0</v>
      </c>
      <c r="AH882" s="1">
        <v>0</v>
      </c>
      <c r="AI882" s="1">
        <v>0</v>
      </c>
      <c r="AJ882" s="1">
        <v>0</v>
      </c>
      <c r="AK882" s="1">
        <v>0</v>
      </c>
      <c r="AL882" s="1">
        <v>0</v>
      </c>
      <c r="AM882" s="1">
        <v>0</v>
      </c>
      <c r="AN882" s="1">
        <v>0</v>
      </c>
      <c r="AO882" s="1">
        <v>0</v>
      </c>
      <c r="AP882" s="1">
        <v>0</v>
      </c>
      <c r="AQ882" s="1">
        <v>0</v>
      </c>
      <c r="AR882" s="2">
        <v>0</v>
      </c>
      <c r="AS882" s="2">
        <v>0</v>
      </c>
      <c r="AT882" s="2">
        <v>0</v>
      </c>
      <c r="AU882" s="2">
        <v>0</v>
      </c>
      <c r="AV882" s="2">
        <v>0</v>
      </c>
      <c r="AW882" s="2">
        <v>0</v>
      </c>
      <c r="AX882" s="2">
        <v>0</v>
      </c>
      <c r="AY882" s="2">
        <v>0</v>
      </c>
      <c r="AZ882" s="2">
        <v>0</v>
      </c>
      <c r="BA882" s="2">
        <v>0</v>
      </c>
      <c r="BB882" s="2">
        <v>0</v>
      </c>
      <c r="BC882" s="2">
        <v>0</v>
      </c>
      <c r="BD882" s="1">
        <v>2554</v>
      </c>
      <c r="BE882" s="1">
        <v>2797</v>
      </c>
      <c r="BF882" s="1">
        <v>4506</v>
      </c>
      <c r="BG882" s="1">
        <v>5030</v>
      </c>
      <c r="BH882" s="1">
        <v>6339</v>
      </c>
      <c r="BI882" s="1">
        <v>6181</v>
      </c>
      <c r="BJ882" s="1">
        <v>7263</v>
      </c>
      <c r="BK882" s="1">
        <v>5870</v>
      </c>
      <c r="BL882" s="1">
        <v>3632</v>
      </c>
      <c r="BM882" s="1">
        <v>3483</v>
      </c>
      <c r="BN882" s="1">
        <v>2080</v>
      </c>
      <c r="BO882" s="1">
        <v>2886</v>
      </c>
      <c r="BP882" s="1">
        <v>2554</v>
      </c>
      <c r="BQ882" s="1">
        <v>2797</v>
      </c>
      <c r="BR882" s="1">
        <v>4506</v>
      </c>
      <c r="BS882" s="1">
        <v>5030</v>
      </c>
      <c r="BT882" s="1">
        <v>6339</v>
      </c>
      <c r="BU882" s="1">
        <v>6181</v>
      </c>
      <c r="BV882" s="1">
        <v>7263</v>
      </c>
      <c r="BW882" s="1">
        <v>5870</v>
      </c>
      <c r="BX882" s="1">
        <v>3632</v>
      </c>
      <c r="BY882" s="1">
        <v>3483</v>
      </c>
      <c r="BZ882" s="1">
        <v>2080</v>
      </c>
      <c r="CA882" s="1">
        <v>2886</v>
      </c>
      <c r="CB882" s="1">
        <v>280.589</v>
      </c>
      <c r="CC882" s="1">
        <v>307.18099999999998</v>
      </c>
      <c r="CD882" s="1">
        <v>494.96300000000002</v>
      </c>
      <c r="CE882" s="1">
        <v>552.49199999999996</v>
      </c>
      <c r="CF882" s="1">
        <v>696.31399999999996</v>
      </c>
      <c r="CG882" s="1">
        <v>678.94600000000003</v>
      </c>
      <c r="CH882" s="1">
        <v>797.803</v>
      </c>
      <c r="CI882" s="1">
        <v>644.755</v>
      </c>
      <c r="CJ882" s="1">
        <v>398.90100000000001</v>
      </c>
      <c r="CK882" s="1">
        <v>382.62</v>
      </c>
      <c r="CL882" s="1">
        <v>228.48599999999999</v>
      </c>
      <c r="CM882" s="1">
        <v>316.95</v>
      </c>
      <c r="CN882" s="1">
        <v>0</v>
      </c>
      <c r="CO882" s="1">
        <v>0</v>
      </c>
      <c r="CP882" s="1">
        <v>52621</v>
      </c>
      <c r="CQ882" s="1">
        <v>52621</v>
      </c>
      <c r="CR882" s="1">
        <v>5780</v>
      </c>
      <c r="CS882">
        <v>2018</v>
      </c>
      <c r="CT882">
        <v>9103.9792387543257</v>
      </c>
      <c r="CV882">
        <v>0</v>
      </c>
      <c r="CW882">
        <v>0</v>
      </c>
    </row>
    <row r="883" spans="1:101">
      <c r="A883" s="100">
        <v>60908</v>
      </c>
      <c r="B883" t="s">
        <v>108</v>
      </c>
      <c r="C883" t="s">
        <v>109</v>
      </c>
      <c r="D883" t="s">
        <v>1187</v>
      </c>
      <c r="E883" t="s">
        <v>1188</v>
      </c>
      <c r="F883">
        <v>60541</v>
      </c>
      <c r="G883" s="103" t="s">
        <v>112</v>
      </c>
      <c r="H883" t="s">
        <v>113</v>
      </c>
      <c r="I883" t="s">
        <v>114</v>
      </c>
      <c r="J883" t="s">
        <v>8</v>
      </c>
      <c r="K883">
        <v>22</v>
      </c>
      <c r="L883">
        <v>2</v>
      </c>
      <c r="M883" t="s">
        <v>115</v>
      </c>
      <c r="N883" t="s">
        <v>456</v>
      </c>
      <c r="O883" t="s">
        <v>457</v>
      </c>
      <c r="P883" t="s">
        <v>457</v>
      </c>
      <c r="Q883" t="s">
        <v>118</v>
      </c>
      <c r="R883" t="s">
        <v>142</v>
      </c>
      <c r="S883" t="s">
        <v>8</v>
      </c>
      <c r="T883" s="1">
        <v>0</v>
      </c>
      <c r="U883" s="1">
        <v>0</v>
      </c>
      <c r="V883" s="1">
        <v>0</v>
      </c>
      <c r="W883" s="1">
        <v>0</v>
      </c>
      <c r="X883" s="1">
        <v>0</v>
      </c>
      <c r="Y883" s="1">
        <v>0</v>
      </c>
      <c r="Z883" s="1">
        <v>0</v>
      </c>
      <c r="AA883" s="1">
        <v>0</v>
      </c>
      <c r="AB883" s="1">
        <v>0</v>
      </c>
      <c r="AC883" s="1">
        <v>0</v>
      </c>
      <c r="AD883" s="1">
        <v>0</v>
      </c>
      <c r="AE883" s="1">
        <v>0</v>
      </c>
      <c r="AF883" s="1">
        <v>0</v>
      </c>
      <c r="AG883" s="1">
        <v>0</v>
      </c>
      <c r="AH883" s="1">
        <v>0</v>
      </c>
      <c r="AI883" s="1">
        <v>0</v>
      </c>
      <c r="AJ883" s="1">
        <v>0</v>
      </c>
      <c r="AK883" s="1">
        <v>0</v>
      </c>
      <c r="AL883" s="1">
        <v>0</v>
      </c>
      <c r="AM883" s="1">
        <v>0</v>
      </c>
      <c r="AN883" s="1">
        <v>0</v>
      </c>
      <c r="AO883" s="1">
        <v>0</v>
      </c>
      <c r="AP883" s="1">
        <v>0</v>
      </c>
      <c r="AQ883" s="1">
        <v>0</v>
      </c>
      <c r="AR883" s="2">
        <v>0</v>
      </c>
      <c r="AS883" s="2">
        <v>0</v>
      </c>
      <c r="AT883" s="2">
        <v>0</v>
      </c>
      <c r="AU883" s="2">
        <v>0</v>
      </c>
      <c r="AV883" s="2">
        <v>0</v>
      </c>
      <c r="AW883" s="2">
        <v>0</v>
      </c>
      <c r="AX883" s="2">
        <v>0</v>
      </c>
      <c r="AY883" s="2">
        <v>0</v>
      </c>
      <c r="AZ883" s="2">
        <v>0</v>
      </c>
      <c r="BA883" s="2">
        <v>0</v>
      </c>
      <c r="BB883" s="2">
        <v>0</v>
      </c>
      <c r="BC883" s="2">
        <v>0</v>
      </c>
      <c r="BD883" s="1">
        <v>1527</v>
      </c>
      <c r="BE883" s="1">
        <v>1671</v>
      </c>
      <c r="BF883" s="1">
        <v>2693</v>
      </c>
      <c r="BG883" s="1">
        <v>3006</v>
      </c>
      <c r="BH883" s="1">
        <v>3788</v>
      </c>
      <c r="BI883" s="1">
        <v>3694</v>
      </c>
      <c r="BJ883" s="1">
        <v>4340</v>
      </c>
      <c r="BK883" s="1">
        <v>3508</v>
      </c>
      <c r="BL883" s="1">
        <v>2170</v>
      </c>
      <c r="BM883" s="1">
        <v>2082</v>
      </c>
      <c r="BN883" s="1">
        <v>1243</v>
      </c>
      <c r="BO883" s="1">
        <v>1724</v>
      </c>
      <c r="BP883" s="1">
        <v>1527</v>
      </c>
      <c r="BQ883" s="1">
        <v>1671</v>
      </c>
      <c r="BR883" s="1">
        <v>2693</v>
      </c>
      <c r="BS883" s="1">
        <v>3006</v>
      </c>
      <c r="BT883" s="1">
        <v>3788</v>
      </c>
      <c r="BU883" s="1">
        <v>3694</v>
      </c>
      <c r="BV883" s="1">
        <v>4340</v>
      </c>
      <c r="BW883" s="1">
        <v>3508</v>
      </c>
      <c r="BX883" s="1">
        <v>2170</v>
      </c>
      <c r="BY883" s="1">
        <v>2082</v>
      </c>
      <c r="BZ883" s="1">
        <v>1243</v>
      </c>
      <c r="CA883" s="1">
        <v>1724</v>
      </c>
      <c r="CB883" s="1">
        <v>167.67400000000001</v>
      </c>
      <c r="CC883" s="1">
        <v>183.565</v>
      </c>
      <c r="CD883" s="1">
        <v>295.779</v>
      </c>
      <c r="CE883" s="1">
        <v>330.15699999999998</v>
      </c>
      <c r="CF883" s="1">
        <v>416.10199999999998</v>
      </c>
      <c r="CG883" s="1">
        <v>405.72300000000001</v>
      </c>
      <c r="CH883" s="1">
        <v>476.74900000000002</v>
      </c>
      <c r="CI883" s="1">
        <v>385.291</v>
      </c>
      <c r="CJ883" s="1">
        <v>238.375</v>
      </c>
      <c r="CK883" s="1">
        <v>228.64500000000001</v>
      </c>
      <c r="CL883" s="1">
        <v>136.53800000000001</v>
      </c>
      <c r="CM883" s="1">
        <v>189.40199999999999</v>
      </c>
      <c r="CN883" s="1">
        <v>0</v>
      </c>
      <c r="CO883" s="1">
        <v>0</v>
      </c>
      <c r="CP883" s="1">
        <v>31446</v>
      </c>
      <c r="CQ883" s="1">
        <v>31446</v>
      </c>
      <c r="CR883" s="1">
        <v>3454</v>
      </c>
      <c r="CS883">
        <v>2018</v>
      </c>
      <c r="CT883">
        <v>9104.2269832078746</v>
      </c>
      <c r="CV883">
        <v>0</v>
      </c>
      <c r="CW883">
        <v>0</v>
      </c>
    </row>
    <row r="884" spans="1:101">
      <c r="A884" s="100">
        <v>60909</v>
      </c>
      <c r="B884" t="s">
        <v>108</v>
      </c>
      <c r="C884" t="s">
        <v>109</v>
      </c>
      <c r="D884" t="s">
        <v>1189</v>
      </c>
      <c r="E884" t="s">
        <v>1190</v>
      </c>
      <c r="F884">
        <v>60166</v>
      </c>
      <c r="G884" s="103" t="s">
        <v>121</v>
      </c>
      <c r="H884" t="s">
        <v>113</v>
      </c>
      <c r="I884" t="s">
        <v>114</v>
      </c>
      <c r="J884" t="s">
        <v>8</v>
      </c>
      <c r="K884">
        <v>22</v>
      </c>
      <c r="L884">
        <v>2</v>
      </c>
      <c r="M884" t="s">
        <v>115</v>
      </c>
      <c r="N884" t="s">
        <v>456</v>
      </c>
      <c r="O884" t="s">
        <v>457</v>
      </c>
      <c r="P884" t="s">
        <v>457</v>
      </c>
      <c r="Q884" t="s">
        <v>118</v>
      </c>
      <c r="R884" t="s">
        <v>142</v>
      </c>
      <c r="S884" t="s">
        <v>8</v>
      </c>
      <c r="T884" s="1">
        <v>0</v>
      </c>
      <c r="U884" s="1">
        <v>0</v>
      </c>
      <c r="V884" s="1">
        <v>0</v>
      </c>
      <c r="W884" s="1">
        <v>0</v>
      </c>
      <c r="X884" s="1">
        <v>0</v>
      </c>
      <c r="Y884" s="1">
        <v>0</v>
      </c>
      <c r="Z884" s="1">
        <v>0</v>
      </c>
      <c r="AA884" s="1">
        <v>0</v>
      </c>
      <c r="AB884" s="1">
        <v>0</v>
      </c>
      <c r="AC884" s="1">
        <v>0</v>
      </c>
      <c r="AD884" s="1">
        <v>0</v>
      </c>
      <c r="AE884" s="1">
        <v>0</v>
      </c>
      <c r="AF884" s="1">
        <v>0</v>
      </c>
      <c r="AG884" s="1">
        <v>0</v>
      </c>
      <c r="AH884" s="1">
        <v>0</v>
      </c>
      <c r="AI884" s="1">
        <v>0</v>
      </c>
      <c r="AJ884" s="1">
        <v>0</v>
      </c>
      <c r="AK884" s="1">
        <v>0</v>
      </c>
      <c r="AL884" s="1">
        <v>0</v>
      </c>
      <c r="AM884" s="1">
        <v>0</v>
      </c>
      <c r="AN884" s="1">
        <v>0</v>
      </c>
      <c r="AO884" s="1">
        <v>0</v>
      </c>
      <c r="AP884" s="1">
        <v>0</v>
      </c>
      <c r="AQ884" s="1">
        <v>0</v>
      </c>
      <c r="AR884" s="2">
        <v>0</v>
      </c>
      <c r="AS884" s="2">
        <v>0</v>
      </c>
      <c r="AT884" s="2">
        <v>0</v>
      </c>
      <c r="AU884" s="2">
        <v>0</v>
      </c>
      <c r="AV884" s="2">
        <v>0</v>
      </c>
      <c r="AW884" s="2">
        <v>0</v>
      </c>
      <c r="AX884" s="2">
        <v>0</v>
      </c>
      <c r="AY884" s="2">
        <v>0</v>
      </c>
      <c r="AZ884" s="2">
        <v>0</v>
      </c>
      <c r="BA884" s="2">
        <v>0</v>
      </c>
      <c r="BB884" s="2">
        <v>0</v>
      </c>
      <c r="BC884" s="2">
        <v>0</v>
      </c>
      <c r="BD884" s="1">
        <v>491</v>
      </c>
      <c r="BE884" s="1">
        <v>796</v>
      </c>
      <c r="BF884" s="1">
        <v>1281</v>
      </c>
      <c r="BG884" s="1">
        <v>1411</v>
      </c>
      <c r="BH884" s="1">
        <v>1645</v>
      </c>
      <c r="BI884" s="1">
        <v>1664</v>
      </c>
      <c r="BJ884" s="1">
        <v>1530</v>
      </c>
      <c r="BK884" s="1">
        <v>1258</v>
      </c>
      <c r="BL884" s="1">
        <v>875</v>
      </c>
      <c r="BM884" s="1">
        <v>941</v>
      </c>
      <c r="BN884" s="1">
        <v>685</v>
      </c>
      <c r="BO884" s="1">
        <v>778</v>
      </c>
      <c r="BP884" s="1">
        <v>491</v>
      </c>
      <c r="BQ884" s="1">
        <v>796</v>
      </c>
      <c r="BR884" s="1">
        <v>1281</v>
      </c>
      <c r="BS884" s="1">
        <v>1411</v>
      </c>
      <c r="BT884" s="1">
        <v>1645</v>
      </c>
      <c r="BU884" s="1">
        <v>1664</v>
      </c>
      <c r="BV884" s="1">
        <v>1530</v>
      </c>
      <c r="BW884" s="1">
        <v>1258</v>
      </c>
      <c r="BX884" s="1">
        <v>875</v>
      </c>
      <c r="BY884" s="1">
        <v>941</v>
      </c>
      <c r="BZ884" s="1">
        <v>685</v>
      </c>
      <c r="CA884" s="1">
        <v>778</v>
      </c>
      <c r="CB884" s="1">
        <v>53.941000000000003</v>
      </c>
      <c r="CC884" s="1">
        <v>87.43</v>
      </c>
      <c r="CD884" s="1">
        <v>140.71899999999999</v>
      </c>
      <c r="CE884" s="1">
        <v>154.97900000000001</v>
      </c>
      <c r="CF884" s="1">
        <v>180.64500000000001</v>
      </c>
      <c r="CG884" s="1">
        <v>182.76400000000001</v>
      </c>
      <c r="CH884" s="1">
        <v>168.09700000000001</v>
      </c>
      <c r="CI884" s="1">
        <v>138.19300000000001</v>
      </c>
      <c r="CJ884" s="1">
        <v>96.066999999999993</v>
      </c>
      <c r="CK884" s="1">
        <v>103.401</v>
      </c>
      <c r="CL884" s="1">
        <v>75.289000000000001</v>
      </c>
      <c r="CM884" s="1">
        <v>85.474999999999994</v>
      </c>
      <c r="CN884" s="1">
        <v>0</v>
      </c>
      <c r="CO884" s="1">
        <v>0</v>
      </c>
      <c r="CP884" s="1">
        <v>13355</v>
      </c>
      <c r="CQ884" s="1">
        <v>13355</v>
      </c>
      <c r="CR884" s="1">
        <v>1467</v>
      </c>
      <c r="CS884">
        <v>2018</v>
      </c>
      <c r="CT884">
        <v>9103.6128152692563</v>
      </c>
      <c r="CV884">
        <v>0</v>
      </c>
      <c r="CW884">
        <v>0</v>
      </c>
    </row>
    <row r="885" spans="1:101">
      <c r="A885" s="100">
        <v>60912</v>
      </c>
      <c r="B885" t="s">
        <v>108</v>
      </c>
      <c r="C885" t="s">
        <v>109</v>
      </c>
      <c r="D885" t="s">
        <v>1191</v>
      </c>
      <c r="E885" t="s">
        <v>1192</v>
      </c>
      <c r="F885">
        <v>60571</v>
      </c>
      <c r="G885" s="103" t="s">
        <v>273</v>
      </c>
      <c r="H885" t="s">
        <v>113</v>
      </c>
      <c r="I885" t="s">
        <v>114</v>
      </c>
      <c r="J885" t="s">
        <v>8</v>
      </c>
      <c r="K885">
        <v>22</v>
      </c>
      <c r="L885">
        <v>2</v>
      </c>
      <c r="M885" t="s">
        <v>115</v>
      </c>
      <c r="N885" t="s">
        <v>456</v>
      </c>
      <c r="O885" t="s">
        <v>457</v>
      </c>
      <c r="P885" t="s">
        <v>457</v>
      </c>
      <c r="Q885" t="s">
        <v>118</v>
      </c>
      <c r="R885" t="s">
        <v>142</v>
      </c>
      <c r="S885" t="s">
        <v>8</v>
      </c>
      <c r="T885" s="1">
        <v>0</v>
      </c>
      <c r="U885" s="1">
        <v>0</v>
      </c>
      <c r="V885" s="1">
        <v>0</v>
      </c>
      <c r="W885" s="1">
        <v>0</v>
      </c>
      <c r="X885" s="1">
        <v>0</v>
      </c>
      <c r="Y885" s="1">
        <v>0</v>
      </c>
      <c r="Z885" s="1">
        <v>0</v>
      </c>
      <c r="AA885" s="1">
        <v>0</v>
      </c>
      <c r="AB885" s="1">
        <v>0</v>
      </c>
      <c r="AC885" s="1">
        <v>0</v>
      </c>
      <c r="AD885" s="1">
        <v>0</v>
      </c>
      <c r="AE885" s="1">
        <v>0</v>
      </c>
      <c r="AF885" s="1">
        <v>0</v>
      </c>
      <c r="AG885" s="1">
        <v>0</v>
      </c>
      <c r="AH885" s="1">
        <v>0</v>
      </c>
      <c r="AI885" s="1">
        <v>0</v>
      </c>
      <c r="AJ885" s="1">
        <v>0</v>
      </c>
      <c r="AK885" s="1">
        <v>0</v>
      </c>
      <c r="AL885" s="1">
        <v>0</v>
      </c>
      <c r="AM885" s="1">
        <v>0</v>
      </c>
      <c r="AN885" s="1">
        <v>0</v>
      </c>
      <c r="AO885" s="1">
        <v>0</v>
      </c>
      <c r="AP885" s="1">
        <v>0</v>
      </c>
      <c r="AQ885" s="1">
        <v>0</v>
      </c>
      <c r="AR885" s="2">
        <v>0</v>
      </c>
      <c r="AS885" s="2">
        <v>0</v>
      </c>
      <c r="AT885" s="2">
        <v>0</v>
      </c>
      <c r="AU885" s="2">
        <v>0</v>
      </c>
      <c r="AV885" s="2">
        <v>0</v>
      </c>
      <c r="AW885" s="2">
        <v>0</v>
      </c>
      <c r="AX885" s="2">
        <v>0</v>
      </c>
      <c r="AY885" s="2">
        <v>0</v>
      </c>
      <c r="AZ885" s="2">
        <v>0</v>
      </c>
      <c r="BA885" s="2">
        <v>0</v>
      </c>
      <c r="BB885" s="2">
        <v>0</v>
      </c>
      <c r="BC885" s="2">
        <v>0</v>
      </c>
      <c r="BD885" s="1">
        <v>1081</v>
      </c>
      <c r="BE885" s="1">
        <v>1753</v>
      </c>
      <c r="BF885" s="1">
        <v>2821</v>
      </c>
      <c r="BG885" s="1">
        <v>3107</v>
      </c>
      <c r="BH885" s="1">
        <v>3621</v>
      </c>
      <c r="BI885" s="1">
        <v>3663</v>
      </c>
      <c r="BJ885" s="1">
        <v>3369</v>
      </c>
      <c r="BK885" s="1">
        <v>2770</v>
      </c>
      <c r="BL885" s="1">
        <v>1926</v>
      </c>
      <c r="BM885" s="1">
        <v>2073</v>
      </c>
      <c r="BN885" s="1">
        <v>1509</v>
      </c>
      <c r="BO885" s="1">
        <v>1713</v>
      </c>
      <c r="BP885" s="1">
        <v>1081</v>
      </c>
      <c r="BQ885" s="1">
        <v>1753</v>
      </c>
      <c r="BR885" s="1">
        <v>2821</v>
      </c>
      <c r="BS885" s="1">
        <v>3107</v>
      </c>
      <c r="BT885" s="1">
        <v>3621</v>
      </c>
      <c r="BU885" s="1">
        <v>3663</v>
      </c>
      <c r="BV885" s="1">
        <v>3369</v>
      </c>
      <c r="BW885" s="1">
        <v>2770</v>
      </c>
      <c r="BX885" s="1">
        <v>1926</v>
      </c>
      <c r="BY885" s="1">
        <v>2073</v>
      </c>
      <c r="BZ885" s="1">
        <v>1509</v>
      </c>
      <c r="CA885" s="1">
        <v>1713</v>
      </c>
      <c r="CB885" s="1">
        <v>118.76600000000001</v>
      </c>
      <c r="CC885" s="1">
        <v>192.501</v>
      </c>
      <c r="CD885" s="1">
        <v>309.83199999999999</v>
      </c>
      <c r="CE885" s="1">
        <v>341.22800000000001</v>
      </c>
      <c r="CF885" s="1">
        <v>397.74</v>
      </c>
      <c r="CG885" s="1">
        <v>402.404</v>
      </c>
      <c r="CH885" s="1">
        <v>370.11200000000002</v>
      </c>
      <c r="CI885" s="1">
        <v>304.27</v>
      </c>
      <c r="CJ885" s="1">
        <v>211.518</v>
      </c>
      <c r="CK885" s="1">
        <v>227.66399999999999</v>
      </c>
      <c r="CL885" s="1">
        <v>165.77</v>
      </c>
      <c r="CM885" s="1">
        <v>188.19499999999999</v>
      </c>
      <c r="CN885" s="1">
        <v>0</v>
      </c>
      <c r="CO885" s="1">
        <v>0</v>
      </c>
      <c r="CP885" s="1">
        <v>29406</v>
      </c>
      <c r="CQ885" s="1">
        <v>29406</v>
      </c>
      <c r="CR885" s="1">
        <v>3230</v>
      </c>
      <c r="CS885">
        <v>2018</v>
      </c>
      <c r="CT885">
        <v>9104.0247678018568</v>
      </c>
      <c r="CV885">
        <v>0</v>
      </c>
      <c r="CW885">
        <v>0</v>
      </c>
    </row>
    <row r="886" spans="1:101">
      <c r="A886" s="100">
        <v>60954</v>
      </c>
      <c r="B886" t="s">
        <v>108</v>
      </c>
      <c r="C886" t="s">
        <v>109</v>
      </c>
      <c r="D886" t="s">
        <v>1193</v>
      </c>
      <c r="E886" t="s">
        <v>1171</v>
      </c>
      <c r="F886">
        <v>60520</v>
      </c>
      <c r="G886" s="103" t="s">
        <v>273</v>
      </c>
      <c r="H886" t="s">
        <v>113</v>
      </c>
      <c r="I886" t="s">
        <v>114</v>
      </c>
      <c r="J886" t="s">
        <v>8</v>
      </c>
      <c r="K886">
        <v>22</v>
      </c>
      <c r="L886">
        <v>2</v>
      </c>
      <c r="M886" t="s">
        <v>115</v>
      </c>
      <c r="N886" t="s">
        <v>456</v>
      </c>
      <c r="O886" t="s">
        <v>457</v>
      </c>
      <c r="P886" t="s">
        <v>457</v>
      </c>
      <c r="Q886" t="s">
        <v>118</v>
      </c>
      <c r="R886" t="s">
        <v>142</v>
      </c>
      <c r="S886" t="s">
        <v>8</v>
      </c>
      <c r="T886" s="1">
        <v>0</v>
      </c>
      <c r="U886" s="1">
        <v>0</v>
      </c>
      <c r="V886" s="1">
        <v>0</v>
      </c>
      <c r="W886" s="1">
        <v>0</v>
      </c>
      <c r="X886" s="1">
        <v>0</v>
      </c>
      <c r="Y886" s="1">
        <v>0</v>
      </c>
      <c r="Z886" s="1">
        <v>0</v>
      </c>
      <c r="AA886" s="1">
        <v>0</v>
      </c>
      <c r="AB886" s="1">
        <v>0</v>
      </c>
      <c r="AC886" s="1">
        <v>0</v>
      </c>
      <c r="AD886" s="1">
        <v>0</v>
      </c>
      <c r="AE886" s="1">
        <v>0</v>
      </c>
      <c r="AF886" s="1">
        <v>0</v>
      </c>
      <c r="AG886" s="1">
        <v>0</v>
      </c>
      <c r="AH886" s="1">
        <v>0</v>
      </c>
      <c r="AI886" s="1">
        <v>0</v>
      </c>
      <c r="AJ886" s="1">
        <v>0</v>
      </c>
      <c r="AK886" s="1">
        <v>0</v>
      </c>
      <c r="AL886" s="1">
        <v>0</v>
      </c>
      <c r="AM886" s="1">
        <v>0</v>
      </c>
      <c r="AN886" s="1">
        <v>0</v>
      </c>
      <c r="AO886" s="1">
        <v>0</v>
      </c>
      <c r="AP886" s="1">
        <v>0</v>
      </c>
      <c r="AQ886" s="1">
        <v>0</v>
      </c>
      <c r="AR886" s="2">
        <v>0</v>
      </c>
      <c r="AS886" s="2">
        <v>0</v>
      </c>
      <c r="AT886" s="2">
        <v>0</v>
      </c>
      <c r="AU886" s="2">
        <v>0</v>
      </c>
      <c r="AV886" s="2">
        <v>0</v>
      </c>
      <c r="AW886" s="2">
        <v>0</v>
      </c>
      <c r="AX886" s="2">
        <v>0</v>
      </c>
      <c r="AY886" s="2">
        <v>0</v>
      </c>
      <c r="AZ886" s="2">
        <v>0</v>
      </c>
      <c r="BA886" s="2">
        <v>0</v>
      </c>
      <c r="BB886" s="2">
        <v>0</v>
      </c>
      <c r="BC886" s="2">
        <v>0</v>
      </c>
      <c r="BD886" s="1">
        <v>543</v>
      </c>
      <c r="BE886" s="1">
        <v>881</v>
      </c>
      <c r="BF886" s="1">
        <v>1417</v>
      </c>
      <c r="BG886" s="1">
        <v>1561</v>
      </c>
      <c r="BH886" s="1">
        <v>1819</v>
      </c>
      <c r="BI886" s="1">
        <v>1841</v>
      </c>
      <c r="BJ886" s="1">
        <v>1693</v>
      </c>
      <c r="BK886" s="1">
        <v>1392</v>
      </c>
      <c r="BL886" s="1">
        <v>968</v>
      </c>
      <c r="BM886" s="1">
        <v>1041</v>
      </c>
      <c r="BN886" s="1">
        <v>758</v>
      </c>
      <c r="BO886" s="1">
        <v>861</v>
      </c>
      <c r="BP886" s="1">
        <v>543</v>
      </c>
      <c r="BQ886" s="1">
        <v>881</v>
      </c>
      <c r="BR886" s="1">
        <v>1417</v>
      </c>
      <c r="BS886" s="1">
        <v>1561</v>
      </c>
      <c r="BT886" s="1">
        <v>1819</v>
      </c>
      <c r="BU886" s="1">
        <v>1841</v>
      </c>
      <c r="BV886" s="1">
        <v>1693</v>
      </c>
      <c r="BW886" s="1">
        <v>1392</v>
      </c>
      <c r="BX886" s="1">
        <v>968</v>
      </c>
      <c r="BY886" s="1">
        <v>1041</v>
      </c>
      <c r="BZ886" s="1">
        <v>758</v>
      </c>
      <c r="CA886" s="1">
        <v>861</v>
      </c>
      <c r="CB886" s="1">
        <v>59.677</v>
      </c>
      <c r="CC886" s="1">
        <v>96.727000000000004</v>
      </c>
      <c r="CD886" s="1">
        <v>155.68299999999999</v>
      </c>
      <c r="CE886" s="1">
        <v>171.459</v>
      </c>
      <c r="CF886" s="1">
        <v>199.85499999999999</v>
      </c>
      <c r="CG886" s="1">
        <v>202.19900000000001</v>
      </c>
      <c r="CH886" s="1">
        <v>185.97300000000001</v>
      </c>
      <c r="CI886" s="1">
        <v>152.88900000000001</v>
      </c>
      <c r="CJ886" s="1">
        <v>106.283</v>
      </c>
      <c r="CK886" s="1">
        <v>114.396</v>
      </c>
      <c r="CL886" s="1">
        <v>83.295000000000002</v>
      </c>
      <c r="CM886" s="1">
        <v>94.563999999999993</v>
      </c>
      <c r="CN886" s="1">
        <v>0</v>
      </c>
      <c r="CO886" s="1">
        <v>0</v>
      </c>
      <c r="CP886" s="1">
        <v>14775</v>
      </c>
      <c r="CQ886" s="1">
        <v>14775</v>
      </c>
      <c r="CR886" s="1">
        <v>1623</v>
      </c>
      <c r="CS886">
        <v>2018</v>
      </c>
      <c r="CT886">
        <v>9103.5120147874313</v>
      </c>
      <c r="CV886">
        <v>0</v>
      </c>
      <c r="CW886">
        <v>0</v>
      </c>
    </row>
    <row r="887" spans="1:101">
      <c r="A887" s="100">
        <v>60959</v>
      </c>
      <c r="B887" t="s">
        <v>108</v>
      </c>
      <c r="C887" t="s">
        <v>109</v>
      </c>
      <c r="D887" t="s">
        <v>1194</v>
      </c>
      <c r="E887" t="s">
        <v>1195</v>
      </c>
      <c r="F887">
        <v>58375</v>
      </c>
      <c r="G887" s="103" t="s">
        <v>112</v>
      </c>
      <c r="H887" t="s">
        <v>113</v>
      </c>
      <c r="I887" t="s">
        <v>114</v>
      </c>
      <c r="J887" t="s">
        <v>8</v>
      </c>
      <c r="K887">
        <v>22</v>
      </c>
      <c r="L887">
        <v>1</v>
      </c>
      <c r="M887" t="s">
        <v>131</v>
      </c>
      <c r="N887" t="s">
        <v>308</v>
      </c>
      <c r="O887" t="s">
        <v>309</v>
      </c>
      <c r="P887" t="s">
        <v>310</v>
      </c>
      <c r="Q887" t="s">
        <v>118</v>
      </c>
      <c r="R887" t="s">
        <v>142</v>
      </c>
      <c r="S887" t="s">
        <v>228</v>
      </c>
      <c r="T887" s="1">
        <v>27</v>
      </c>
      <c r="U887" s="1">
        <v>27</v>
      </c>
      <c r="V887" s="1">
        <v>28</v>
      </c>
      <c r="W887" s="1">
        <v>26</v>
      </c>
      <c r="X887" s="1">
        <v>30</v>
      </c>
      <c r="Y887" s="1">
        <v>28</v>
      </c>
      <c r="Z887" s="1">
        <v>28</v>
      </c>
      <c r="AA887" s="1">
        <v>28</v>
      </c>
      <c r="AB887" s="1">
        <v>27</v>
      </c>
      <c r="AC887" s="1">
        <v>28</v>
      </c>
      <c r="AD887" s="1">
        <v>28</v>
      </c>
      <c r="AE887" s="1">
        <v>30</v>
      </c>
      <c r="AF887" s="1">
        <v>27</v>
      </c>
      <c r="AG887" s="1">
        <v>27</v>
      </c>
      <c r="AH887" s="1">
        <v>28</v>
      </c>
      <c r="AI887" s="1">
        <v>26</v>
      </c>
      <c r="AJ887" s="1">
        <v>30</v>
      </c>
      <c r="AK887" s="1">
        <v>28</v>
      </c>
      <c r="AL887" s="1">
        <v>28</v>
      </c>
      <c r="AM887" s="1">
        <v>28</v>
      </c>
      <c r="AN887" s="1">
        <v>27</v>
      </c>
      <c r="AO887" s="1">
        <v>28</v>
      </c>
      <c r="AP887" s="1">
        <v>28</v>
      </c>
      <c r="AQ887" s="1">
        <v>30</v>
      </c>
      <c r="AR887" s="2">
        <v>0</v>
      </c>
      <c r="AS887" s="2">
        <v>0</v>
      </c>
      <c r="AT887" s="2">
        <v>0</v>
      </c>
      <c r="AU887" s="2">
        <v>0</v>
      </c>
      <c r="AV887" s="2">
        <v>0</v>
      </c>
      <c r="AW887" s="2">
        <v>0</v>
      </c>
      <c r="AX887" s="2">
        <v>0</v>
      </c>
      <c r="AY887" s="2">
        <v>0</v>
      </c>
      <c r="AZ887" s="2">
        <v>0</v>
      </c>
      <c r="BA887" s="2">
        <v>0</v>
      </c>
      <c r="BB887" s="2">
        <v>0</v>
      </c>
      <c r="BC887" s="2">
        <v>0</v>
      </c>
      <c r="BD887" s="1">
        <v>0</v>
      </c>
      <c r="BE887" s="1">
        <v>0</v>
      </c>
      <c r="BF887" s="1">
        <v>0</v>
      </c>
      <c r="BG887" s="1">
        <v>0</v>
      </c>
      <c r="BH887" s="1">
        <v>0</v>
      </c>
      <c r="BI887" s="1">
        <v>0</v>
      </c>
      <c r="BJ887" s="1">
        <v>0</v>
      </c>
      <c r="BK887" s="1">
        <v>0</v>
      </c>
      <c r="BL887" s="1">
        <v>0</v>
      </c>
      <c r="BM887" s="1">
        <v>0</v>
      </c>
      <c r="BN887" s="1">
        <v>0</v>
      </c>
      <c r="BO887" s="1">
        <v>0</v>
      </c>
      <c r="BP887" s="1">
        <v>0</v>
      </c>
      <c r="BQ887" s="1">
        <v>0</v>
      </c>
      <c r="BR887" s="1">
        <v>0</v>
      </c>
      <c r="BS887" s="1">
        <v>0</v>
      </c>
      <c r="BT887" s="1">
        <v>0</v>
      </c>
      <c r="BU887" s="1">
        <v>0</v>
      </c>
      <c r="BV887" s="1">
        <v>0</v>
      </c>
      <c r="BW887" s="1">
        <v>0</v>
      </c>
      <c r="BX887" s="1">
        <v>0</v>
      </c>
      <c r="BY887" s="1">
        <v>0</v>
      </c>
      <c r="BZ887" s="1">
        <v>0</v>
      </c>
      <c r="CA887" s="1">
        <v>0</v>
      </c>
      <c r="CB887" s="1">
        <v>-13.365</v>
      </c>
      <c r="CC887" s="1">
        <v>-13.563000000000001</v>
      </c>
      <c r="CD887" s="1">
        <v>-14.153</v>
      </c>
      <c r="CE887" s="1">
        <v>-12.917</v>
      </c>
      <c r="CF887" s="1">
        <v>-14.956</v>
      </c>
      <c r="CG887" s="1">
        <v>-14.365</v>
      </c>
      <c r="CH887" s="1">
        <v>-14.257999999999999</v>
      </c>
      <c r="CI887" s="1">
        <v>-14.205</v>
      </c>
      <c r="CJ887" s="1">
        <v>-13.624000000000001</v>
      </c>
      <c r="CK887" s="1">
        <v>-14.074</v>
      </c>
      <c r="CL887" s="1">
        <v>-14.182</v>
      </c>
      <c r="CM887" s="1">
        <v>-15.337999999999999</v>
      </c>
      <c r="CN887" s="1">
        <v>335</v>
      </c>
      <c r="CO887" s="1">
        <v>335</v>
      </c>
      <c r="CP887" s="1">
        <v>0</v>
      </c>
      <c r="CQ887" s="1">
        <v>0</v>
      </c>
      <c r="CR887" s="1">
        <v>-169</v>
      </c>
      <c r="CS887">
        <v>2018</v>
      </c>
      <c r="CT887">
        <v>0</v>
      </c>
      <c r="CV887">
        <v>0</v>
      </c>
      <c r="CW887">
        <v>0</v>
      </c>
    </row>
    <row r="888" spans="1:101">
      <c r="A888" s="100">
        <v>60986</v>
      </c>
      <c r="B888" t="s">
        <v>108</v>
      </c>
      <c r="C888" t="s">
        <v>109</v>
      </c>
      <c r="D888" t="s">
        <v>1196</v>
      </c>
      <c r="E888" t="s">
        <v>827</v>
      </c>
      <c r="F888">
        <v>57081</v>
      </c>
      <c r="G888" s="103" t="s">
        <v>112</v>
      </c>
      <c r="H888" t="s">
        <v>113</v>
      </c>
      <c r="I888" t="s">
        <v>114</v>
      </c>
      <c r="J888" t="s">
        <v>8</v>
      </c>
      <c r="K888">
        <v>22</v>
      </c>
      <c r="L888">
        <v>2</v>
      </c>
      <c r="M888" t="s">
        <v>115</v>
      </c>
      <c r="N888" t="s">
        <v>456</v>
      </c>
      <c r="O888" t="s">
        <v>457</v>
      </c>
      <c r="P888" t="s">
        <v>457</v>
      </c>
      <c r="Q888" t="s">
        <v>118</v>
      </c>
      <c r="R888" t="s">
        <v>142</v>
      </c>
      <c r="S888" t="s">
        <v>8</v>
      </c>
      <c r="T888" s="1">
        <v>0</v>
      </c>
      <c r="U888" s="1">
        <v>0</v>
      </c>
      <c r="V888" s="1">
        <v>0</v>
      </c>
      <c r="W888" s="1">
        <v>0</v>
      </c>
      <c r="X888" s="1">
        <v>0</v>
      </c>
      <c r="Y888" s="1">
        <v>0</v>
      </c>
      <c r="Z888" s="1">
        <v>0</v>
      </c>
      <c r="AA888" s="1">
        <v>0</v>
      </c>
      <c r="AB888" s="1">
        <v>0</v>
      </c>
      <c r="AC888" s="1">
        <v>0</v>
      </c>
      <c r="AD888" s="1">
        <v>0</v>
      </c>
      <c r="AE888" s="1">
        <v>0</v>
      </c>
      <c r="AF888" s="1">
        <v>0</v>
      </c>
      <c r="AG888" s="1">
        <v>0</v>
      </c>
      <c r="AH888" s="1">
        <v>0</v>
      </c>
      <c r="AI888" s="1">
        <v>0</v>
      </c>
      <c r="AJ888" s="1">
        <v>0</v>
      </c>
      <c r="AK888" s="1">
        <v>0</v>
      </c>
      <c r="AL888" s="1">
        <v>0</v>
      </c>
      <c r="AM888" s="1">
        <v>0</v>
      </c>
      <c r="AN888" s="1">
        <v>0</v>
      </c>
      <c r="AO888" s="1">
        <v>0</v>
      </c>
      <c r="AP888" s="1">
        <v>0</v>
      </c>
      <c r="AQ888" s="1">
        <v>0</v>
      </c>
      <c r="AR888" s="2">
        <v>0</v>
      </c>
      <c r="AS888" s="2">
        <v>0</v>
      </c>
      <c r="AT888" s="2">
        <v>0</v>
      </c>
      <c r="AU888" s="2">
        <v>0</v>
      </c>
      <c r="AV888" s="2">
        <v>0</v>
      </c>
      <c r="AW888" s="2">
        <v>0</v>
      </c>
      <c r="AX888" s="2">
        <v>0</v>
      </c>
      <c r="AY888" s="2">
        <v>0</v>
      </c>
      <c r="AZ888" s="2">
        <v>0</v>
      </c>
      <c r="BA888" s="2">
        <v>0</v>
      </c>
      <c r="BB888" s="2">
        <v>0</v>
      </c>
      <c r="BC888" s="2">
        <v>0</v>
      </c>
      <c r="BD888" s="1">
        <v>1570</v>
      </c>
      <c r="BE888" s="1">
        <v>1719</v>
      </c>
      <c r="BF888" s="1">
        <v>2770</v>
      </c>
      <c r="BG888" s="1">
        <v>3092</v>
      </c>
      <c r="BH888" s="1">
        <v>3897</v>
      </c>
      <c r="BI888" s="1">
        <v>3800</v>
      </c>
      <c r="BJ888" s="1">
        <v>4465</v>
      </c>
      <c r="BK888" s="1">
        <v>3608</v>
      </c>
      <c r="BL888" s="1">
        <v>2232</v>
      </c>
      <c r="BM888" s="1">
        <v>2141</v>
      </c>
      <c r="BN888" s="1">
        <v>1279</v>
      </c>
      <c r="BO888" s="1">
        <v>1774</v>
      </c>
      <c r="BP888" s="1">
        <v>1570</v>
      </c>
      <c r="BQ888" s="1">
        <v>1719</v>
      </c>
      <c r="BR888" s="1">
        <v>2770</v>
      </c>
      <c r="BS888" s="1">
        <v>3092</v>
      </c>
      <c r="BT888" s="1">
        <v>3897</v>
      </c>
      <c r="BU888" s="1">
        <v>3800</v>
      </c>
      <c r="BV888" s="1">
        <v>4465</v>
      </c>
      <c r="BW888" s="1">
        <v>3608</v>
      </c>
      <c r="BX888" s="1">
        <v>2232</v>
      </c>
      <c r="BY888" s="1">
        <v>2141</v>
      </c>
      <c r="BZ888" s="1">
        <v>1279</v>
      </c>
      <c r="CA888" s="1">
        <v>1774</v>
      </c>
      <c r="CB888" s="1">
        <v>172.47900000000001</v>
      </c>
      <c r="CC888" s="1">
        <v>188.82599999999999</v>
      </c>
      <c r="CD888" s="1">
        <v>304.25700000000001</v>
      </c>
      <c r="CE888" s="1">
        <v>339.62</v>
      </c>
      <c r="CF888" s="1">
        <v>428.02800000000002</v>
      </c>
      <c r="CG888" s="1">
        <v>417.35199999999998</v>
      </c>
      <c r="CH888" s="1">
        <v>490.41399999999999</v>
      </c>
      <c r="CI888" s="1">
        <v>396.33499999999998</v>
      </c>
      <c r="CJ888" s="1">
        <v>245.20699999999999</v>
      </c>
      <c r="CK888" s="1">
        <v>235.19900000000001</v>
      </c>
      <c r="CL888" s="1">
        <v>140.452</v>
      </c>
      <c r="CM888" s="1">
        <v>194.83099999999999</v>
      </c>
      <c r="CN888" s="1">
        <v>0</v>
      </c>
      <c r="CO888" s="1">
        <v>0</v>
      </c>
      <c r="CP888" s="1">
        <v>32347</v>
      </c>
      <c r="CQ888" s="1">
        <v>32347</v>
      </c>
      <c r="CR888" s="1">
        <v>3553</v>
      </c>
      <c r="CS888">
        <v>2018</v>
      </c>
      <c r="CT888">
        <v>9104.1373487193923</v>
      </c>
      <c r="CV888">
        <v>0</v>
      </c>
      <c r="CW888">
        <v>0</v>
      </c>
    </row>
    <row r="889" spans="1:101">
      <c r="A889" s="100">
        <v>61002</v>
      </c>
      <c r="B889" t="s">
        <v>108</v>
      </c>
      <c r="C889" t="s">
        <v>109</v>
      </c>
      <c r="D889" t="s">
        <v>1197</v>
      </c>
      <c r="E889" t="s">
        <v>1197</v>
      </c>
      <c r="F889">
        <v>60621</v>
      </c>
      <c r="G889" s="103" t="s">
        <v>137</v>
      </c>
      <c r="H889" t="s">
        <v>113</v>
      </c>
      <c r="I889" t="s">
        <v>114</v>
      </c>
      <c r="J889" t="s">
        <v>8</v>
      </c>
      <c r="K889">
        <v>22</v>
      </c>
      <c r="L889">
        <v>2</v>
      </c>
      <c r="M889" t="s">
        <v>115</v>
      </c>
      <c r="N889" t="s">
        <v>439</v>
      </c>
      <c r="O889" t="s">
        <v>440</v>
      </c>
      <c r="P889" t="s">
        <v>440</v>
      </c>
      <c r="Q889" t="s">
        <v>118</v>
      </c>
      <c r="R889" t="s">
        <v>142</v>
      </c>
      <c r="S889" t="s">
        <v>8</v>
      </c>
      <c r="T889" s="1">
        <v>0</v>
      </c>
      <c r="U889" s="1">
        <v>0</v>
      </c>
      <c r="V889" s="1">
        <v>0</v>
      </c>
      <c r="W889" s="1">
        <v>0</v>
      </c>
      <c r="X889" s="1">
        <v>0</v>
      </c>
      <c r="Y889" s="1">
        <v>0</v>
      </c>
      <c r="Z889" s="1">
        <v>0</v>
      </c>
      <c r="AA889" s="1">
        <v>0</v>
      </c>
      <c r="AB889" s="1">
        <v>0</v>
      </c>
      <c r="AC889" s="1">
        <v>0</v>
      </c>
      <c r="AD889" s="1">
        <v>0</v>
      </c>
      <c r="AE889" s="1">
        <v>0</v>
      </c>
      <c r="AF889" s="1">
        <v>0</v>
      </c>
      <c r="AG889" s="1">
        <v>0</v>
      </c>
      <c r="AH889" s="1">
        <v>0</v>
      </c>
      <c r="AI889" s="1">
        <v>0</v>
      </c>
      <c r="AJ889" s="1">
        <v>0</v>
      </c>
      <c r="AK889" s="1">
        <v>0</v>
      </c>
      <c r="AL889" s="1">
        <v>0</v>
      </c>
      <c r="AM889" s="1">
        <v>0</v>
      </c>
      <c r="AN889" s="1">
        <v>0</v>
      </c>
      <c r="AO889" s="1">
        <v>0</v>
      </c>
      <c r="AP889" s="1">
        <v>0</v>
      </c>
      <c r="AQ889" s="1">
        <v>0</v>
      </c>
      <c r="AR889" s="2">
        <v>0</v>
      </c>
      <c r="AS889" s="2">
        <v>0</v>
      </c>
      <c r="AT889" s="2">
        <v>0</v>
      </c>
      <c r="AU889" s="2">
        <v>0</v>
      </c>
      <c r="AV889" s="2">
        <v>0</v>
      </c>
      <c r="AW889" s="2">
        <v>0</v>
      </c>
      <c r="AX889" s="2">
        <v>0</v>
      </c>
      <c r="AY889" s="2">
        <v>0</v>
      </c>
      <c r="AZ889" s="2">
        <v>0</v>
      </c>
      <c r="BA889" s="2">
        <v>0</v>
      </c>
      <c r="BB889" s="2">
        <v>0</v>
      </c>
      <c r="BC889" s="2">
        <v>0</v>
      </c>
      <c r="BD889" s="1">
        <v>4755</v>
      </c>
      <c r="BE889" s="1">
        <v>3928</v>
      </c>
      <c r="BF889" s="1">
        <v>4837</v>
      </c>
      <c r="BG889" s="1">
        <v>3421</v>
      </c>
      <c r="BH889" s="1">
        <v>3076</v>
      </c>
      <c r="BI889" s="1">
        <v>2642</v>
      </c>
      <c r="BJ889" s="1">
        <v>2228</v>
      </c>
      <c r="BK889" s="1">
        <v>1859</v>
      </c>
      <c r="BL889" s="1">
        <v>2382</v>
      </c>
      <c r="BM889" s="1">
        <v>4379</v>
      </c>
      <c r="BN889" s="1">
        <v>4201</v>
      </c>
      <c r="BO889" s="1">
        <v>4372</v>
      </c>
      <c r="BP889" s="1">
        <v>4755</v>
      </c>
      <c r="BQ889" s="1">
        <v>3928</v>
      </c>
      <c r="BR889" s="1">
        <v>4837</v>
      </c>
      <c r="BS889" s="1">
        <v>3421</v>
      </c>
      <c r="BT889" s="1">
        <v>3076</v>
      </c>
      <c r="BU889" s="1">
        <v>2642</v>
      </c>
      <c r="BV889" s="1">
        <v>2228</v>
      </c>
      <c r="BW889" s="1">
        <v>1859</v>
      </c>
      <c r="BX889" s="1">
        <v>2382</v>
      </c>
      <c r="BY889" s="1">
        <v>4379</v>
      </c>
      <c r="BZ889" s="1">
        <v>4201</v>
      </c>
      <c r="CA889" s="1">
        <v>4372</v>
      </c>
      <c r="CB889" s="1">
        <v>522.27099999999996</v>
      </c>
      <c r="CC889" s="1">
        <v>431.41</v>
      </c>
      <c r="CD889" s="1">
        <v>531.35199999999998</v>
      </c>
      <c r="CE889" s="1">
        <v>375.738</v>
      </c>
      <c r="CF889" s="1">
        <v>337.87200000000001</v>
      </c>
      <c r="CG889" s="1">
        <v>290.16800000000001</v>
      </c>
      <c r="CH889" s="1">
        <v>244.67500000000001</v>
      </c>
      <c r="CI889" s="1">
        <v>204.23099999999999</v>
      </c>
      <c r="CJ889" s="1">
        <v>261.64600000000002</v>
      </c>
      <c r="CK889" s="1">
        <v>481.012</v>
      </c>
      <c r="CL889" s="1">
        <v>461.41699999999997</v>
      </c>
      <c r="CM889" s="1">
        <v>480.20800000000003</v>
      </c>
      <c r="CN889" s="1">
        <v>0</v>
      </c>
      <c r="CO889" s="1">
        <v>0</v>
      </c>
      <c r="CP889" s="1">
        <v>42080</v>
      </c>
      <c r="CQ889" s="1">
        <v>42080</v>
      </c>
      <c r="CR889" s="1">
        <v>4622</v>
      </c>
      <c r="CS889">
        <v>2018</v>
      </c>
      <c r="CT889">
        <v>9104.2838598009512</v>
      </c>
      <c r="CV889">
        <v>0</v>
      </c>
      <c r="CW889">
        <v>0</v>
      </c>
    </row>
    <row r="890" spans="1:101">
      <c r="A890" s="100">
        <v>61007</v>
      </c>
      <c r="B890" t="s">
        <v>108</v>
      </c>
      <c r="C890" t="s">
        <v>109</v>
      </c>
      <c r="D890" t="s">
        <v>1198</v>
      </c>
      <c r="E890" t="s">
        <v>1199</v>
      </c>
      <c r="F890">
        <v>60649</v>
      </c>
      <c r="G890" s="103" t="s">
        <v>112</v>
      </c>
      <c r="H890" t="s">
        <v>113</v>
      </c>
      <c r="I890" t="s">
        <v>114</v>
      </c>
      <c r="J890" t="s">
        <v>8</v>
      </c>
      <c r="K890">
        <v>22</v>
      </c>
      <c r="L890">
        <v>2</v>
      </c>
      <c r="M890" t="s">
        <v>115</v>
      </c>
      <c r="N890" t="s">
        <v>456</v>
      </c>
      <c r="O890" t="s">
        <v>457</v>
      </c>
      <c r="P890" t="s">
        <v>457</v>
      </c>
      <c r="Q890" t="s">
        <v>118</v>
      </c>
      <c r="R890" t="s">
        <v>142</v>
      </c>
      <c r="S890" t="s">
        <v>8</v>
      </c>
      <c r="T890" s="1">
        <v>0</v>
      </c>
      <c r="U890" s="1">
        <v>0</v>
      </c>
      <c r="V890" s="1">
        <v>0</v>
      </c>
      <c r="W890" s="1">
        <v>0</v>
      </c>
      <c r="X890" s="1">
        <v>0</v>
      </c>
      <c r="Y890" s="1">
        <v>0</v>
      </c>
      <c r="Z890" s="1">
        <v>0</v>
      </c>
      <c r="AA890" s="1">
        <v>0</v>
      </c>
      <c r="AB890" s="1">
        <v>0</v>
      </c>
      <c r="AC890" s="1">
        <v>0</v>
      </c>
      <c r="AD890" s="1">
        <v>0</v>
      </c>
      <c r="AE890" s="1">
        <v>0</v>
      </c>
      <c r="AF890" s="1">
        <v>0</v>
      </c>
      <c r="AG890" s="1">
        <v>0</v>
      </c>
      <c r="AH890" s="1">
        <v>0</v>
      </c>
      <c r="AI890" s="1">
        <v>0</v>
      </c>
      <c r="AJ890" s="1">
        <v>0</v>
      </c>
      <c r="AK890" s="1">
        <v>0</v>
      </c>
      <c r="AL890" s="1">
        <v>0</v>
      </c>
      <c r="AM890" s="1">
        <v>0</v>
      </c>
      <c r="AN890" s="1">
        <v>0</v>
      </c>
      <c r="AO890" s="1">
        <v>0</v>
      </c>
      <c r="AP890" s="1">
        <v>0</v>
      </c>
      <c r="AQ890" s="1">
        <v>0</v>
      </c>
      <c r="AR890" s="2">
        <v>0</v>
      </c>
      <c r="AS890" s="2">
        <v>0</v>
      </c>
      <c r="AT890" s="2">
        <v>0</v>
      </c>
      <c r="AU890" s="2">
        <v>0</v>
      </c>
      <c r="AV890" s="2">
        <v>0</v>
      </c>
      <c r="AW890" s="2">
        <v>0</v>
      </c>
      <c r="AX890" s="2">
        <v>0</v>
      </c>
      <c r="AY890" s="2">
        <v>0</v>
      </c>
      <c r="AZ890" s="2">
        <v>0</v>
      </c>
      <c r="BA890" s="2">
        <v>0</v>
      </c>
      <c r="BB890" s="2">
        <v>0</v>
      </c>
      <c r="BC890" s="2">
        <v>0</v>
      </c>
      <c r="BD890" s="1">
        <v>2861</v>
      </c>
      <c r="BE890" s="1">
        <v>3132</v>
      </c>
      <c r="BF890" s="1">
        <v>5047</v>
      </c>
      <c r="BG890" s="1">
        <v>5634</v>
      </c>
      <c r="BH890" s="1">
        <v>7100</v>
      </c>
      <c r="BI890" s="1">
        <v>6923</v>
      </c>
      <c r="BJ890" s="1">
        <v>8135</v>
      </c>
      <c r="BK890" s="1">
        <v>6575</v>
      </c>
      <c r="BL890" s="1">
        <v>4068</v>
      </c>
      <c r="BM890" s="1">
        <v>3902</v>
      </c>
      <c r="BN890" s="1">
        <v>2330</v>
      </c>
      <c r="BO890" s="1">
        <v>3232</v>
      </c>
      <c r="BP890" s="1">
        <v>2861</v>
      </c>
      <c r="BQ890" s="1">
        <v>3132</v>
      </c>
      <c r="BR890" s="1">
        <v>5047</v>
      </c>
      <c r="BS890" s="1">
        <v>5634</v>
      </c>
      <c r="BT890" s="1">
        <v>7100</v>
      </c>
      <c r="BU890" s="1">
        <v>6923</v>
      </c>
      <c r="BV890" s="1">
        <v>8135</v>
      </c>
      <c r="BW890" s="1">
        <v>6575</v>
      </c>
      <c r="BX890" s="1">
        <v>4068</v>
      </c>
      <c r="BY890" s="1">
        <v>3902</v>
      </c>
      <c r="BZ890" s="1">
        <v>2330</v>
      </c>
      <c r="CA890" s="1">
        <v>3232</v>
      </c>
      <c r="CB890" s="1">
        <v>314.279</v>
      </c>
      <c r="CC890" s="1">
        <v>344.06400000000002</v>
      </c>
      <c r="CD890" s="1">
        <v>554.39300000000003</v>
      </c>
      <c r="CE890" s="1">
        <v>618.82899999999995</v>
      </c>
      <c r="CF890" s="1">
        <v>779.91899999999998</v>
      </c>
      <c r="CG890" s="1">
        <v>760.46699999999998</v>
      </c>
      <c r="CH890" s="1">
        <v>893.59400000000005</v>
      </c>
      <c r="CI890" s="1">
        <v>722.17</v>
      </c>
      <c r="CJ890" s="1">
        <v>446.79700000000003</v>
      </c>
      <c r="CK890" s="1">
        <v>428.56099999999998</v>
      </c>
      <c r="CL890" s="1">
        <v>255.92099999999999</v>
      </c>
      <c r="CM890" s="1">
        <v>355.00599999999997</v>
      </c>
      <c r="CN890" s="1">
        <v>0</v>
      </c>
      <c r="CO890" s="1">
        <v>0</v>
      </c>
      <c r="CP890" s="1">
        <v>58939</v>
      </c>
      <c r="CQ890" s="1">
        <v>58939</v>
      </c>
      <c r="CR890" s="1">
        <v>6474</v>
      </c>
      <c r="CS890">
        <v>2018</v>
      </c>
      <c r="CT890">
        <v>9103.9542786530747</v>
      </c>
      <c r="CV890">
        <v>0</v>
      </c>
      <c r="CW890">
        <v>0</v>
      </c>
    </row>
    <row r="891" spans="1:101">
      <c r="A891" s="100">
        <v>61008</v>
      </c>
      <c r="B891" t="s">
        <v>108</v>
      </c>
      <c r="C891" t="s">
        <v>109</v>
      </c>
      <c r="D891" t="s">
        <v>1200</v>
      </c>
      <c r="E891" t="s">
        <v>1201</v>
      </c>
      <c r="F891">
        <v>60650</v>
      </c>
      <c r="G891" s="103" t="s">
        <v>112</v>
      </c>
      <c r="H891" t="s">
        <v>113</v>
      </c>
      <c r="I891" t="s">
        <v>114</v>
      </c>
      <c r="J891" t="s">
        <v>8</v>
      </c>
      <c r="K891">
        <v>22</v>
      </c>
      <c r="L891">
        <v>2</v>
      </c>
      <c r="M891" t="s">
        <v>115</v>
      </c>
      <c r="N891" t="s">
        <v>456</v>
      </c>
      <c r="O891" t="s">
        <v>457</v>
      </c>
      <c r="P891" t="s">
        <v>457</v>
      </c>
      <c r="Q891" t="s">
        <v>118</v>
      </c>
      <c r="R891" t="s">
        <v>142</v>
      </c>
      <c r="S891" t="s">
        <v>8</v>
      </c>
      <c r="T891" s="1">
        <v>0</v>
      </c>
      <c r="U891" s="1">
        <v>0</v>
      </c>
      <c r="V891" s="1">
        <v>0</v>
      </c>
      <c r="W891" s="1">
        <v>0</v>
      </c>
      <c r="X891" s="1">
        <v>0</v>
      </c>
      <c r="Y891" s="1">
        <v>0</v>
      </c>
      <c r="Z891" s="1">
        <v>0</v>
      </c>
      <c r="AA891" s="1">
        <v>0</v>
      </c>
      <c r="AB891" s="1">
        <v>0</v>
      </c>
      <c r="AC891" s="1">
        <v>0</v>
      </c>
      <c r="AD891" s="1">
        <v>0</v>
      </c>
      <c r="AE891" s="1">
        <v>0</v>
      </c>
      <c r="AF891" s="1">
        <v>0</v>
      </c>
      <c r="AG891" s="1">
        <v>0</v>
      </c>
      <c r="AH891" s="1">
        <v>0</v>
      </c>
      <c r="AI891" s="1">
        <v>0</v>
      </c>
      <c r="AJ891" s="1">
        <v>0</v>
      </c>
      <c r="AK891" s="1">
        <v>0</v>
      </c>
      <c r="AL891" s="1">
        <v>0</v>
      </c>
      <c r="AM891" s="1">
        <v>0</v>
      </c>
      <c r="AN891" s="1">
        <v>0</v>
      </c>
      <c r="AO891" s="1">
        <v>0</v>
      </c>
      <c r="AP891" s="1">
        <v>0</v>
      </c>
      <c r="AQ891" s="1">
        <v>0</v>
      </c>
      <c r="AR891" s="2">
        <v>0</v>
      </c>
      <c r="AS891" s="2">
        <v>0</v>
      </c>
      <c r="AT891" s="2">
        <v>0</v>
      </c>
      <c r="AU891" s="2">
        <v>0</v>
      </c>
      <c r="AV891" s="2">
        <v>0</v>
      </c>
      <c r="AW891" s="2">
        <v>0</v>
      </c>
      <c r="AX891" s="2">
        <v>0</v>
      </c>
      <c r="AY891" s="2">
        <v>0</v>
      </c>
      <c r="AZ891" s="2">
        <v>0</v>
      </c>
      <c r="BA891" s="2">
        <v>0</v>
      </c>
      <c r="BB891" s="2">
        <v>0</v>
      </c>
      <c r="BC891" s="2">
        <v>0</v>
      </c>
      <c r="BD891" s="1">
        <v>2578</v>
      </c>
      <c r="BE891" s="1">
        <v>2823</v>
      </c>
      <c r="BF891" s="1">
        <v>4548</v>
      </c>
      <c r="BG891" s="1">
        <v>5077</v>
      </c>
      <c r="BH891" s="1">
        <v>6398</v>
      </c>
      <c r="BI891" s="1">
        <v>6239</v>
      </c>
      <c r="BJ891" s="1">
        <v>7331</v>
      </c>
      <c r="BK891" s="1">
        <v>5925</v>
      </c>
      <c r="BL891" s="1">
        <v>3666</v>
      </c>
      <c r="BM891" s="1">
        <v>3516</v>
      </c>
      <c r="BN891" s="1">
        <v>2100</v>
      </c>
      <c r="BO891" s="1">
        <v>2912</v>
      </c>
      <c r="BP891" s="1">
        <v>2578</v>
      </c>
      <c r="BQ891" s="1">
        <v>2823</v>
      </c>
      <c r="BR891" s="1">
        <v>4548</v>
      </c>
      <c r="BS891" s="1">
        <v>5077</v>
      </c>
      <c r="BT891" s="1">
        <v>6398</v>
      </c>
      <c r="BU891" s="1">
        <v>6239</v>
      </c>
      <c r="BV891" s="1">
        <v>7331</v>
      </c>
      <c r="BW891" s="1">
        <v>5925</v>
      </c>
      <c r="BX891" s="1">
        <v>3666</v>
      </c>
      <c r="BY891" s="1">
        <v>3516</v>
      </c>
      <c r="BZ891" s="1">
        <v>2100</v>
      </c>
      <c r="CA891" s="1">
        <v>2912</v>
      </c>
      <c r="CB891" s="1">
        <v>283.209</v>
      </c>
      <c r="CC891" s="1">
        <v>310.05099999999999</v>
      </c>
      <c r="CD891" s="1">
        <v>499.58800000000002</v>
      </c>
      <c r="CE891" s="1">
        <v>557.654</v>
      </c>
      <c r="CF891" s="1">
        <v>702.81899999999996</v>
      </c>
      <c r="CG891" s="1">
        <v>685.29</v>
      </c>
      <c r="CH891" s="1">
        <v>805.25599999999997</v>
      </c>
      <c r="CI891" s="1">
        <v>650.779</v>
      </c>
      <c r="CJ891" s="1">
        <v>402.62799999999999</v>
      </c>
      <c r="CK891" s="1">
        <v>386.19400000000002</v>
      </c>
      <c r="CL891" s="1">
        <v>230.62100000000001</v>
      </c>
      <c r="CM891" s="1">
        <v>319.911</v>
      </c>
      <c r="CN891" s="1">
        <v>0</v>
      </c>
      <c r="CO891" s="1">
        <v>0</v>
      </c>
      <c r="CP891" s="1">
        <v>53113</v>
      </c>
      <c r="CQ891" s="1">
        <v>53113</v>
      </c>
      <c r="CR891" s="1">
        <v>5834</v>
      </c>
      <c r="CS891">
        <v>2018</v>
      </c>
      <c r="CT891">
        <v>9104.0452519712035</v>
      </c>
      <c r="CV891">
        <v>0</v>
      </c>
      <c r="CW891">
        <v>0</v>
      </c>
    </row>
    <row r="892" spans="1:101">
      <c r="A892" s="100">
        <v>61009</v>
      </c>
      <c r="B892" t="s">
        <v>108</v>
      </c>
      <c r="C892" t="s">
        <v>109</v>
      </c>
      <c r="D892" t="s">
        <v>1202</v>
      </c>
      <c r="E892" t="s">
        <v>1203</v>
      </c>
      <c r="F892">
        <v>60651</v>
      </c>
      <c r="G892" s="103" t="s">
        <v>112</v>
      </c>
      <c r="H892" t="s">
        <v>113</v>
      </c>
      <c r="I892" t="s">
        <v>114</v>
      </c>
      <c r="J892" t="s">
        <v>8</v>
      </c>
      <c r="K892">
        <v>22</v>
      </c>
      <c r="L892">
        <v>2</v>
      </c>
      <c r="M892" t="s">
        <v>115</v>
      </c>
      <c r="N892" t="s">
        <v>456</v>
      </c>
      <c r="O892" t="s">
        <v>457</v>
      </c>
      <c r="P892" t="s">
        <v>457</v>
      </c>
      <c r="Q892" t="s">
        <v>118</v>
      </c>
      <c r="R892" t="s">
        <v>142</v>
      </c>
      <c r="S892" t="s">
        <v>8</v>
      </c>
      <c r="T892" s="1">
        <v>0</v>
      </c>
      <c r="U892" s="1">
        <v>0</v>
      </c>
      <c r="V892" s="1">
        <v>0</v>
      </c>
      <c r="W892" s="1">
        <v>0</v>
      </c>
      <c r="X892" s="1">
        <v>0</v>
      </c>
      <c r="Y892" s="1">
        <v>0</v>
      </c>
      <c r="Z892" s="1">
        <v>0</v>
      </c>
      <c r="AA892" s="1">
        <v>0</v>
      </c>
      <c r="AB892" s="1">
        <v>0</v>
      </c>
      <c r="AC892" s="1">
        <v>0</v>
      </c>
      <c r="AD892" s="1">
        <v>0</v>
      </c>
      <c r="AE892" s="1">
        <v>0</v>
      </c>
      <c r="AF892" s="1">
        <v>0</v>
      </c>
      <c r="AG892" s="1">
        <v>0</v>
      </c>
      <c r="AH892" s="1">
        <v>0</v>
      </c>
      <c r="AI892" s="1">
        <v>0</v>
      </c>
      <c r="AJ892" s="1">
        <v>0</v>
      </c>
      <c r="AK892" s="1">
        <v>0</v>
      </c>
      <c r="AL892" s="1">
        <v>0</v>
      </c>
      <c r="AM892" s="1">
        <v>0</v>
      </c>
      <c r="AN892" s="1">
        <v>0</v>
      </c>
      <c r="AO892" s="1">
        <v>0</v>
      </c>
      <c r="AP892" s="1">
        <v>0</v>
      </c>
      <c r="AQ892" s="1">
        <v>0</v>
      </c>
      <c r="AR892" s="2">
        <v>0</v>
      </c>
      <c r="AS892" s="2">
        <v>0</v>
      </c>
      <c r="AT892" s="2">
        <v>0</v>
      </c>
      <c r="AU892" s="2">
        <v>0</v>
      </c>
      <c r="AV892" s="2">
        <v>0</v>
      </c>
      <c r="AW892" s="2">
        <v>0</v>
      </c>
      <c r="AX892" s="2">
        <v>0</v>
      </c>
      <c r="AY892" s="2">
        <v>0</v>
      </c>
      <c r="AZ892" s="2">
        <v>0</v>
      </c>
      <c r="BA892" s="2">
        <v>0</v>
      </c>
      <c r="BB892" s="2">
        <v>0</v>
      </c>
      <c r="BC892" s="2">
        <v>0</v>
      </c>
      <c r="BD892" s="1">
        <v>1362</v>
      </c>
      <c r="BE892" s="1">
        <v>1491</v>
      </c>
      <c r="BF892" s="1">
        <v>2402</v>
      </c>
      <c r="BG892" s="1">
        <v>2681</v>
      </c>
      <c r="BH892" s="1">
        <v>3379</v>
      </c>
      <c r="BI892" s="1">
        <v>3295</v>
      </c>
      <c r="BJ892" s="1">
        <v>3872</v>
      </c>
      <c r="BK892" s="1">
        <v>3129</v>
      </c>
      <c r="BL892" s="1">
        <v>1936</v>
      </c>
      <c r="BM892" s="1">
        <v>1857</v>
      </c>
      <c r="BN892" s="1">
        <v>1109</v>
      </c>
      <c r="BO892" s="1">
        <v>1538</v>
      </c>
      <c r="BP892" s="1">
        <v>1362</v>
      </c>
      <c r="BQ892" s="1">
        <v>1491</v>
      </c>
      <c r="BR892" s="1">
        <v>2402</v>
      </c>
      <c r="BS892" s="1">
        <v>2681</v>
      </c>
      <c r="BT892" s="1">
        <v>3379</v>
      </c>
      <c r="BU892" s="1">
        <v>3295</v>
      </c>
      <c r="BV892" s="1">
        <v>3872</v>
      </c>
      <c r="BW892" s="1">
        <v>3129</v>
      </c>
      <c r="BX892" s="1">
        <v>1936</v>
      </c>
      <c r="BY892" s="1">
        <v>1857</v>
      </c>
      <c r="BZ892" s="1">
        <v>1109</v>
      </c>
      <c r="CA892" s="1">
        <v>1538</v>
      </c>
      <c r="CB892" s="1">
        <v>149.566</v>
      </c>
      <c r="CC892" s="1">
        <v>163.74100000000001</v>
      </c>
      <c r="CD892" s="1">
        <v>263.83800000000002</v>
      </c>
      <c r="CE892" s="1">
        <v>294.50299999999999</v>
      </c>
      <c r="CF892" s="1">
        <v>371.166</v>
      </c>
      <c r="CG892" s="1">
        <v>361.90899999999999</v>
      </c>
      <c r="CH892" s="1">
        <v>425.26499999999999</v>
      </c>
      <c r="CI892" s="1">
        <v>343.68299999999999</v>
      </c>
      <c r="CJ892" s="1">
        <v>212.63200000000001</v>
      </c>
      <c r="CK892" s="1">
        <v>203.95400000000001</v>
      </c>
      <c r="CL892" s="1">
        <v>121.794</v>
      </c>
      <c r="CM892" s="1">
        <v>168.94900000000001</v>
      </c>
      <c r="CN892" s="1">
        <v>0</v>
      </c>
      <c r="CO892" s="1">
        <v>0</v>
      </c>
      <c r="CP892" s="1">
        <v>28051</v>
      </c>
      <c r="CQ892" s="1">
        <v>28051</v>
      </c>
      <c r="CR892" s="1">
        <v>3081</v>
      </c>
      <c r="CS892">
        <v>2018</v>
      </c>
      <c r="CT892">
        <v>9104.5115222330405</v>
      </c>
      <c r="CV892">
        <v>0</v>
      </c>
      <c r="CW892">
        <v>0</v>
      </c>
    </row>
    <row r="893" spans="1:101">
      <c r="A893" s="100">
        <v>61010</v>
      </c>
      <c r="B893" t="s">
        <v>108</v>
      </c>
      <c r="C893" t="s">
        <v>109</v>
      </c>
      <c r="D893" t="s">
        <v>1204</v>
      </c>
      <c r="E893" t="s">
        <v>1205</v>
      </c>
      <c r="F893">
        <v>60655</v>
      </c>
      <c r="G893" s="103" t="s">
        <v>112</v>
      </c>
      <c r="H893" t="s">
        <v>113</v>
      </c>
      <c r="I893" t="s">
        <v>114</v>
      </c>
      <c r="J893" t="s">
        <v>8</v>
      </c>
      <c r="K893">
        <v>22</v>
      </c>
      <c r="L893">
        <v>2</v>
      </c>
      <c r="M893" t="s">
        <v>115</v>
      </c>
      <c r="N893" t="s">
        <v>456</v>
      </c>
      <c r="O893" t="s">
        <v>457</v>
      </c>
      <c r="P893" t="s">
        <v>457</v>
      </c>
      <c r="Q893" t="s">
        <v>118</v>
      </c>
      <c r="R893" t="s">
        <v>142</v>
      </c>
      <c r="S893" t="s">
        <v>8</v>
      </c>
      <c r="T893" s="1" t="s">
        <v>109</v>
      </c>
      <c r="U893" s="1" t="s">
        <v>109</v>
      </c>
      <c r="V893" s="1" t="s">
        <v>109</v>
      </c>
      <c r="W893" s="1" t="s">
        <v>109</v>
      </c>
      <c r="X893" s="1" t="s">
        <v>109</v>
      </c>
      <c r="Y893" s="1" t="s">
        <v>109</v>
      </c>
      <c r="Z893" s="1">
        <v>0</v>
      </c>
      <c r="AA893" s="1">
        <v>0</v>
      </c>
      <c r="AB893" s="1">
        <v>0</v>
      </c>
      <c r="AC893" s="1">
        <v>0</v>
      </c>
      <c r="AD893" s="1">
        <v>0</v>
      </c>
      <c r="AE893" s="1">
        <v>0</v>
      </c>
      <c r="AF893" s="1" t="s">
        <v>109</v>
      </c>
      <c r="AG893" s="1" t="s">
        <v>109</v>
      </c>
      <c r="AH893" s="1" t="s">
        <v>109</v>
      </c>
      <c r="AI893" s="1" t="s">
        <v>109</v>
      </c>
      <c r="AJ893" s="1" t="s">
        <v>109</v>
      </c>
      <c r="AK893" s="1" t="s">
        <v>109</v>
      </c>
      <c r="AL893" s="1">
        <v>0</v>
      </c>
      <c r="AM893" s="1">
        <v>0</v>
      </c>
      <c r="AN893" s="1">
        <v>0</v>
      </c>
      <c r="AO893" s="1">
        <v>0</v>
      </c>
      <c r="AP893" s="1">
        <v>0</v>
      </c>
      <c r="AQ893" s="1">
        <v>0</v>
      </c>
      <c r="AR893" s="2" t="s">
        <v>109</v>
      </c>
      <c r="AS893" s="2" t="s">
        <v>109</v>
      </c>
      <c r="AT893" s="2" t="s">
        <v>109</v>
      </c>
      <c r="AU893" s="2" t="s">
        <v>109</v>
      </c>
      <c r="AV893" s="2" t="s">
        <v>109</v>
      </c>
      <c r="AW893" s="2" t="s">
        <v>109</v>
      </c>
      <c r="AX893" s="2">
        <v>0</v>
      </c>
      <c r="AY893" s="2">
        <v>0</v>
      </c>
      <c r="AZ893" s="2">
        <v>0</v>
      </c>
      <c r="BA893" s="2">
        <v>0</v>
      </c>
      <c r="BB893" s="2">
        <v>0</v>
      </c>
      <c r="BC893" s="2">
        <v>0</v>
      </c>
      <c r="BD893" s="1" t="s">
        <v>109</v>
      </c>
      <c r="BE893" s="1" t="s">
        <v>109</v>
      </c>
      <c r="BF893" s="1" t="s">
        <v>109</v>
      </c>
      <c r="BG893" s="1" t="s">
        <v>109</v>
      </c>
      <c r="BH893" s="1" t="s">
        <v>109</v>
      </c>
      <c r="BI893" s="1" t="s">
        <v>109</v>
      </c>
      <c r="BJ893" s="1">
        <v>6839</v>
      </c>
      <c r="BK893" s="1">
        <v>5527</v>
      </c>
      <c r="BL893" s="1">
        <v>3419</v>
      </c>
      <c r="BM893" s="1">
        <v>3280</v>
      </c>
      <c r="BN893" s="1">
        <v>1959</v>
      </c>
      <c r="BO893" s="1">
        <v>2717</v>
      </c>
      <c r="BP893" s="1" t="s">
        <v>109</v>
      </c>
      <c r="BQ893" s="1" t="s">
        <v>109</v>
      </c>
      <c r="BR893" s="1" t="s">
        <v>109</v>
      </c>
      <c r="BS893" s="1" t="s">
        <v>109</v>
      </c>
      <c r="BT893" s="1" t="s">
        <v>109</v>
      </c>
      <c r="BU893" s="1" t="s">
        <v>109</v>
      </c>
      <c r="BV893" s="1">
        <v>6839</v>
      </c>
      <c r="BW893" s="1">
        <v>5527</v>
      </c>
      <c r="BX893" s="1">
        <v>3419</v>
      </c>
      <c r="BY893" s="1">
        <v>3280</v>
      </c>
      <c r="BZ893" s="1">
        <v>1959</v>
      </c>
      <c r="CA893" s="1">
        <v>2717</v>
      </c>
      <c r="CB893" s="1" t="s">
        <v>109</v>
      </c>
      <c r="CC893" s="1" t="s">
        <v>109</v>
      </c>
      <c r="CD893" s="1" t="s">
        <v>109</v>
      </c>
      <c r="CE893" s="1" t="s">
        <v>109</v>
      </c>
      <c r="CF893" s="1" t="s">
        <v>109</v>
      </c>
      <c r="CG893" s="1" t="s">
        <v>109</v>
      </c>
      <c r="CH893" s="1">
        <v>751.178</v>
      </c>
      <c r="CI893" s="1">
        <v>607.07399999999996</v>
      </c>
      <c r="CJ893" s="1">
        <v>375.589</v>
      </c>
      <c r="CK893" s="1">
        <v>360.25900000000001</v>
      </c>
      <c r="CL893" s="1">
        <v>215.13300000000001</v>
      </c>
      <c r="CM893" s="1">
        <v>298.42700000000002</v>
      </c>
      <c r="CN893" s="1">
        <v>0</v>
      </c>
      <c r="CO893" s="1">
        <v>0</v>
      </c>
      <c r="CP893" s="1">
        <v>23741</v>
      </c>
      <c r="CQ893" s="1">
        <v>23741</v>
      </c>
      <c r="CR893" s="1">
        <v>2607.66</v>
      </c>
      <c r="CS893">
        <v>2018</v>
      </c>
      <c r="CT893">
        <v>9104.3310861078517</v>
      </c>
      <c r="CV893">
        <v>0</v>
      </c>
      <c r="CW893">
        <v>0</v>
      </c>
    </row>
    <row r="894" spans="1:101">
      <c r="A894" s="100">
        <v>61016</v>
      </c>
      <c r="B894" t="s">
        <v>108</v>
      </c>
      <c r="C894" t="s">
        <v>109</v>
      </c>
      <c r="D894" t="s">
        <v>1206</v>
      </c>
      <c r="E894" t="s">
        <v>1207</v>
      </c>
      <c r="F894">
        <v>60652</v>
      </c>
      <c r="G894" s="103" t="s">
        <v>112</v>
      </c>
      <c r="H894" t="s">
        <v>113</v>
      </c>
      <c r="I894" t="s">
        <v>114</v>
      </c>
      <c r="J894" t="s">
        <v>8</v>
      </c>
      <c r="K894">
        <v>22</v>
      </c>
      <c r="L894">
        <v>2</v>
      </c>
      <c r="M894" t="s">
        <v>115</v>
      </c>
      <c r="N894" t="s">
        <v>456</v>
      </c>
      <c r="O894" t="s">
        <v>457</v>
      </c>
      <c r="P894" t="s">
        <v>457</v>
      </c>
      <c r="Q894" t="s">
        <v>118</v>
      </c>
      <c r="R894" t="s">
        <v>142</v>
      </c>
      <c r="S894" t="s">
        <v>8</v>
      </c>
      <c r="T894" s="1">
        <v>0</v>
      </c>
      <c r="U894" s="1">
        <v>0</v>
      </c>
      <c r="V894" s="1">
        <v>0</v>
      </c>
      <c r="W894" s="1">
        <v>0</v>
      </c>
      <c r="X894" s="1">
        <v>0</v>
      </c>
      <c r="Y894" s="1">
        <v>0</v>
      </c>
      <c r="Z894" s="1">
        <v>0</v>
      </c>
      <c r="AA894" s="1">
        <v>0</v>
      </c>
      <c r="AB894" s="1">
        <v>0</v>
      </c>
      <c r="AC894" s="1">
        <v>0</v>
      </c>
      <c r="AD894" s="1">
        <v>0</v>
      </c>
      <c r="AE894" s="1">
        <v>0</v>
      </c>
      <c r="AF894" s="1">
        <v>0</v>
      </c>
      <c r="AG894" s="1">
        <v>0</v>
      </c>
      <c r="AH894" s="1">
        <v>0</v>
      </c>
      <c r="AI894" s="1">
        <v>0</v>
      </c>
      <c r="AJ894" s="1">
        <v>0</v>
      </c>
      <c r="AK894" s="1">
        <v>0</v>
      </c>
      <c r="AL894" s="1">
        <v>0</v>
      </c>
      <c r="AM894" s="1">
        <v>0</v>
      </c>
      <c r="AN894" s="1">
        <v>0</v>
      </c>
      <c r="AO894" s="1">
        <v>0</v>
      </c>
      <c r="AP894" s="1">
        <v>0</v>
      </c>
      <c r="AQ894" s="1">
        <v>0</v>
      </c>
      <c r="AR894" s="2">
        <v>0</v>
      </c>
      <c r="AS894" s="2">
        <v>0</v>
      </c>
      <c r="AT894" s="2">
        <v>0</v>
      </c>
      <c r="AU894" s="2">
        <v>0</v>
      </c>
      <c r="AV894" s="2">
        <v>0</v>
      </c>
      <c r="AW894" s="2">
        <v>0</v>
      </c>
      <c r="AX894" s="2">
        <v>0</v>
      </c>
      <c r="AY894" s="2">
        <v>0</v>
      </c>
      <c r="AZ894" s="2">
        <v>0</v>
      </c>
      <c r="BA894" s="2">
        <v>0</v>
      </c>
      <c r="BB894" s="2">
        <v>0</v>
      </c>
      <c r="BC894" s="2">
        <v>0</v>
      </c>
      <c r="BD894" s="1">
        <v>1500</v>
      </c>
      <c r="BE894" s="1">
        <v>1643</v>
      </c>
      <c r="BF894" s="1">
        <v>2647</v>
      </c>
      <c r="BG894" s="1">
        <v>2954</v>
      </c>
      <c r="BH894" s="1">
        <v>3723</v>
      </c>
      <c r="BI894" s="1">
        <v>3631</v>
      </c>
      <c r="BJ894" s="1">
        <v>4266</v>
      </c>
      <c r="BK894" s="1">
        <v>3448</v>
      </c>
      <c r="BL894" s="1">
        <v>2133</v>
      </c>
      <c r="BM894" s="1">
        <v>2046</v>
      </c>
      <c r="BN894" s="1">
        <v>1222</v>
      </c>
      <c r="BO894" s="1">
        <v>1695</v>
      </c>
      <c r="BP894" s="1">
        <v>1500</v>
      </c>
      <c r="BQ894" s="1">
        <v>1643</v>
      </c>
      <c r="BR894" s="1">
        <v>2647</v>
      </c>
      <c r="BS894" s="1">
        <v>2954</v>
      </c>
      <c r="BT894" s="1">
        <v>3723</v>
      </c>
      <c r="BU894" s="1">
        <v>3631</v>
      </c>
      <c r="BV894" s="1">
        <v>4266</v>
      </c>
      <c r="BW894" s="1">
        <v>3448</v>
      </c>
      <c r="BX894" s="1">
        <v>2133</v>
      </c>
      <c r="BY894" s="1">
        <v>2046</v>
      </c>
      <c r="BZ894" s="1">
        <v>1222</v>
      </c>
      <c r="CA894" s="1">
        <v>1695</v>
      </c>
      <c r="CB894" s="1">
        <v>164.809</v>
      </c>
      <c r="CC894" s="1">
        <v>180.429</v>
      </c>
      <c r="CD894" s="1">
        <v>290.72699999999998</v>
      </c>
      <c r="CE894" s="1">
        <v>324.517</v>
      </c>
      <c r="CF894" s="1">
        <v>408.99400000000003</v>
      </c>
      <c r="CG894" s="1">
        <v>398.79300000000001</v>
      </c>
      <c r="CH894" s="1">
        <v>468.60599999999999</v>
      </c>
      <c r="CI894" s="1">
        <v>378.71</v>
      </c>
      <c r="CJ894" s="1">
        <v>234.303</v>
      </c>
      <c r="CK894" s="1">
        <v>224.739</v>
      </c>
      <c r="CL894" s="1">
        <v>134.20599999999999</v>
      </c>
      <c r="CM894" s="1">
        <v>186.167</v>
      </c>
      <c r="CN894" s="1">
        <v>0</v>
      </c>
      <c r="CO894" s="1">
        <v>0</v>
      </c>
      <c r="CP894" s="1">
        <v>30908</v>
      </c>
      <c r="CQ894" s="1">
        <v>30908</v>
      </c>
      <c r="CR894" s="1">
        <v>3395</v>
      </c>
      <c r="CS894">
        <v>2018</v>
      </c>
      <c r="CT894">
        <v>9103.9764359351993</v>
      </c>
      <c r="CV894">
        <v>0</v>
      </c>
      <c r="CW894">
        <v>0</v>
      </c>
    </row>
    <row r="895" spans="1:101">
      <c r="A895" s="100">
        <v>61017</v>
      </c>
      <c r="B895" t="s">
        <v>108</v>
      </c>
      <c r="C895" t="s">
        <v>109</v>
      </c>
      <c r="D895" t="s">
        <v>1208</v>
      </c>
      <c r="E895" t="s">
        <v>1209</v>
      </c>
      <c r="F895">
        <v>60653</v>
      </c>
      <c r="G895" s="103" t="s">
        <v>112</v>
      </c>
      <c r="H895" t="s">
        <v>113</v>
      </c>
      <c r="I895" t="s">
        <v>114</v>
      </c>
      <c r="J895" t="s">
        <v>8</v>
      </c>
      <c r="K895">
        <v>22</v>
      </c>
      <c r="L895">
        <v>2</v>
      </c>
      <c r="M895" t="s">
        <v>115</v>
      </c>
      <c r="N895" t="s">
        <v>456</v>
      </c>
      <c r="O895" t="s">
        <v>457</v>
      </c>
      <c r="P895" t="s">
        <v>457</v>
      </c>
      <c r="Q895" t="s">
        <v>118</v>
      </c>
      <c r="R895" t="s">
        <v>142</v>
      </c>
      <c r="S895" t="s">
        <v>8</v>
      </c>
      <c r="T895" s="1" t="s">
        <v>109</v>
      </c>
      <c r="U895" s="1" t="s">
        <v>109</v>
      </c>
      <c r="V895" s="1" t="s">
        <v>109</v>
      </c>
      <c r="W895" s="1" t="s">
        <v>109</v>
      </c>
      <c r="X895" s="1">
        <v>0</v>
      </c>
      <c r="Y895" s="1">
        <v>0</v>
      </c>
      <c r="Z895" s="1">
        <v>0</v>
      </c>
      <c r="AA895" s="1">
        <v>0</v>
      </c>
      <c r="AB895" s="1">
        <v>0</v>
      </c>
      <c r="AC895" s="1">
        <v>0</v>
      </c>
      <c r="AD895" s="1">
        <v>0</v>
      </c>
      <c r="AE895" s="1">
        <v>0</v>
      </c>
      <c r="AF895" s="1" t="s">
        <v>109</v>
      </c>
      <c r="AG895" s="1" t="s">
        <v>109</v>
      </c>
      <c r="AH895" s="1" t="s">
        <v>109</v>
      </c>
      <c r="AI895" s="1" t="s">
        <v>109</v>
      </c>
      <c r="AJ895" s="1">
        <v>0</v>
      </c>
      <c r="AK895" s="1">
        <v>0</v>
      </c>
      <c r="AL895" s="1">
        <v>0</v>
      </c>
      <c r="AM895" s="1">
        <v>0</v>
      </c>
      <c r="AN895" s="1">
        <v>0</v>
      </c>
      <c r="AO895" s="1">
        <v>0</v>
      </c>
      <c r="AP895" s="1">
        <v>0</v>
      </c>
      <c r="AQ895" s="1">
        <v>0</v>
      </c>
      <c r="AR895" s="2" t="s">
        <v>109</v>
      </c>
      <c r="AS895" s="2" t="s">
        <v>109</v>
      </c>
      <c r="AT895" s="2" t="s">
        <v>109</v>
      </c>
      <c r="AU895" s="2" t="s">
        <v>109</v>
      </c>
      <c r="AV895" s="2">
        <v>0</v>
      </c>
      <c r="AW895" s="2">
        <v>0</v>
      </c>
      <c r="AX895" s="2">
        <v>0</v>
      </c>
      <c r="AY895" s="2">
        <v>0</v>
      </c>
      <c r="AZ895" s="2">
        <v>0</v>
      </c>
      <c r="BA895" s="2">
        <v>0</v>
      </c>
      <c r="BB895" s="2">
        <v>0</v>
      </c>
      <c r="BC895" s="2">
        <v>0</v>
      </c>
      <c r="BD895" s="1" t="s">
        <v>109</v>
      </c>
      <c r="BE895" s="1" t="s">
        <v>109</v>
      </c>
      <c r="BF895" s="1" t="s">
        <v>109</v>
      </c>
      <c r="BG895" s="1" t="s">
        <v>109</v>
      </c>
      <c r="BH895" s="1">
        <v>3083</v>
      </c>
      <c r="BI895" s="1">
        <v>3006</v>
      </c>
      <c r="BJ895" s="1">
        <v>3533</v>
      </c>
      <c r="BK895" s="1">
        <v>2855</v>
      </c>
      <c r="BL895" s="1">
        <v>1766</v>
      </c>
      <c r="BM895" s="1">
        <v>1694</v>
      </c>
      <c r="BN895" s="1">
        <v>1012</v>
      </c>
      <c r="BO895" s="1">
        <v>1403</v>
      </c>
      <c r="BP895" s="1" t="s">
        <v>109</v>
      </c>
      <c r="BQ895" s="1" t="s">
        <v>109</v>
      </c>
      <c r="BR895" s="1" t="s">
        <v>109</v>
      </c>
      <c r="BS895" s="1" t="s">
        <v>109</v>
      </c>
      <c r="BT895" s="1">
        <v>3083</v>
      </c>
      <c r="BU895" s="1">
        <v>3006</v>
      </c>
      <c r="BV895" s="1">
        <v>3533</v>
      </c>
      <c r="BW895" s="1">
        <v>2855</v>
      </c>
      <c r="BX895" s="1">
        <v>1766</v>
      </c>
      <c r="BY895" s="1">
        <v>1694</v>
      </c>
      <c r="BZ895" s="1">
        <v>1012</v>
      </c>
      <c r="CA895" s="1">
        <v>1403</v>
      </c>
      <c r="CB895" s="1" t="s">
        <v>109</v>
      </c>
      <c r="CC895" s="1" t="s">
        <v>109</v>
      </c>
      <c r="CD895" s="1" t="s">
        <v>109</v>
      </c>
      <c r="CE895" s="1" t="s">
        <v>109</v>
      </c>
      <c r="CF895" s="1">
        <v>338.68400000000003</v>
      </c>
      <c r="CG895" s="1">
        <v>330.23599999999999</v>
      </c>
      <c r="CH895" s="1">
        <v>388.048</v>
      </c>
      <c r="CI895" s="1">
        <v>313.60599999999999</v>
      </c>
      <c r="CJ895" s="1">
        <v>194.024</v>
      </c>
      <c r="CK895" s="1">
        <v>186.10400000000001</v>
      </c>
      <c r="CL895" s="1">
        <v>111.13500000000001</v>
      </c>
      <c r="CM895" s="1">
        <v>154.16300000000001</v>
      </c>
      <c r="CN895" s="1">
        <v>0</v>
      </c>
      <c r="CO895" s="1">
        <v>0</v>
      </c>
      <c r="CP895" s="1">
        <v>18352</v>
      </c>
      <c r="CQ895" s="1">
        <v>18352</v>
      </c>
      <c r="CR895" s="1">
        <v>2016</v>
      </c>
      <c r="CS895">
        <v>2018</v>
      </c>
      <c r="CT895">
        <v>9103.1746031746025</v>
      </c>
      <c r="CV895">
        <v>0</v>
      </c>
      <c r="CW895">
        <v>0</v>
      </c>
    </row>
    <row r="896" spans="1:101">
      <c r="A896" s="100">
        <v>61018</v>
      </c>
      <c r="B896" t="s">
        <v>108</v>
      </c>
      <c r="C896" t="s">
        <v>109</v>
      </c>
      <c r="D896" t="s">
        <v>1210</v>
      </c>
      <c r="E896" t="s">
        <v>1211</v>
      </c>
      <c r="F896">
        <v>60654</v>
      </c>
      <c r="G896" s="103" t="s">
        <v>112</v>
      </c>
      <c r="H896" t="s">
        <v>113</v>
      </c>
      <c r="I896" t="s">
        <v>114</v>
      </c>
      <c r="J896" t="s">
        <v>8</v>
      </c>
      <c r="K896">
        <v>22</v>
      </c>
      <c r="L896">
        <v>2</v>
      </c>
      <c r="M896" t="s">
        <v>115</v>
      </c>
      <c r="N896" t="s">
        <v>456</v>
      </c>
      <c r="O896" t="s">
        <v>457</v>
      </c>
      <c r="P896" t="s">
        <v>457</v>
      </c>
      <c r="Q896" t="s">
        <v>118</v>
      </c>
      <c r="R896" t="s">
        <v>142</v>
      </c>
      <c r="S896" t="s">
        <v>8</v>
      </c>
      <c r="T896" s="1">
        <v>0</v>
      </c>
      <c r="U896" s="1">
        <v>0</v>
      </c>
      <c r="V896" s="1">
        <v>0</v>
      </c>
      <c r="W896" s="1">
        <v>0</v>
      </c>
      <c r="X896" s="1">
        <v>0</v>
      </c>
      <c r="Y896" s="1">
        <v>0</v>
      </c>
      <c r="Z896" s="1">
        <v>0</v>
      </c>
      <c r="AA896" s="1">
        <v>0</v>
      </c>
      <c r="AB896" s="1">
        <v>0</v>
      </c>
      <c r="AC896" s="1">
        <v>0</v>
      </c>
      <c r="AD896" s="1">
        <v>0</v>
      </c>
      <c r="AE896" s="1">
        <v>0</v>
      </c>
      <c r="AF896" s="1">
        <v>0</v>
      </c>
      <c r="AG896" s="1">
        <v>0</v>
      </c>
      <c r="AH896" s="1">
        <v>0</v>
      </c>
      <c r="AI896" s="1">
        <v>0</v>
      </c>
      <c r="AJ896" s="1">
        <v>0</v>
      </c>
      <c r="AK896" s="1">
        <v>0</v>
      </c>
      <c r="AL896" s="1">
        <v>0</v>
      </c>
      <c r="AM896" s="1">
        <v>0</v>
      </c>
      <c r="AN896" s="1">
        <v>0</v>
      </c>
      <c r="AO896" s="1">
        <v>0</v>
      </c>
      <c r="AP896" s="1">
        <v>0</v>
      </c>
      <c r="AQ896" s="1">
        <v>0</v>
      </c>
      <c r="AR896" s="2">
        <v>0</v>
      </c>
      <c r="AS896" s="2">
        <v>0</v>
      </c>
      <c r="AT896" s="2">
        <v>0</v>
      </c>
      <c r="AU896" s="2">
        <v>0</v>
      </c>
      <c r="AV896" s="2">
        <v>0</v>
      </c>
      <c r="AW896" s="2">
        <v>0</v>
      </c>
      <c r="AX896" s="2">
        <v>0</v>
      </c>
      <c r="AY896" s="2">
        <v>0</v>
      </c>
      <c r="AZ896" s="2">
        <v>0</v>
      </c>
      <c r="BA896" s="2">
        <v>0</v>
      </c>
      <c r="BB896" s="2">
        <v>0</v>
      </c>
      <c r="BC896" s="2">
        <v>0</v>
      </c>
      <c r="BD896" s="1">
        <v>462</v>
      </c>
      <c r="BE896" s="1">
        <v>506</v>
      </c>
      <c r="BF896" s="1">
        <v>815</v>
      </c>
      <c r="BG896" s="1">
        <v>909</v>
      </c>
      <c r="BH896" s="1">
        <v>1146</v>
      </c>
      <c r="BI896" s="1">
        <v>1118</v>
      </c>
      <c r="BJ896" s="1">
        <v>1313</v>
      </c>
      <c r="BK896" s="1">
        <v>1061</v>
      </c>
      <c r="BL896" s="1">
        <v>657</v>
      </c>
      <c r="BM896" s="1">
        <v>630</v>
      </c>
      <c r="BN896" s="1">
        <v>376</v>
      </c>
      <c r="BO896" s="1">
        <v>522</v>
      </c>
      <c r="BP896" s="1">
        <v>462</v>
      </c>
      <c r="BQ896" s="1">
        <v>506</v>
      </c>
      <c r="BR896" s="1">
        <v>815</v>
      </c>
      <c r="BS896" s="1">
        <v>909</v>
      </c>
      <c r="BT896" s="1">
        <v>1146</v>
      </c>
      <c r="BU896" s="1">
        <v>1118</v>
      </c>
      <c r="BV896" s="1">
        <v>1313</v>
      </c>
      <c r="BW896" s="1">
        <v>1061</v>
      </c>
      <c r="BX896" s="1">
        <v>657</v>
      </c>
      <c r="BY896" s="1">
        <v>630</v>
      </c>
      <c r="BZ896" s="1">
        <v>376</v>
      </c>
      <c r="CA896" s="1">
        <v>522</v>
      </c>
      <c r="CB896" s="1">
        <v>50.73</v>
      </c>
      <c r="CC896" s="1">
        <v>55.536999999999999</v>
      </c>
      <c r="CD896" s="1">
        <v>89.486999999999995</v>
      </c>
      <c r="CE896" s="1">
        <v>99.888000000000005</v>
      </c>
      <c r="CF896" s="1">
        <v>125.89100000000001</v>
      </c>
      <c r="CG896" s="1">
        <v>122.751</v>
      </c>
      <c r="CH896" s="1">
        <v>144.239</v>
      </c>
      <c r="CI896" s="1">
        <v>116.569</v>
      </c>
      <c r="CJ896" s="1">
        <v>72.12</v>
      </c>
      <c r="CK896" s="1">
        <v>69.176000000000002</v>
      </c>
      <c r="CL896" s="1">
        <v>41.308999999999997</v>
      </c>
      <c r="CM896" s="1">
        <v>57.302999999999997</v>
      </c>
      <c r="CN896" s="1">
        <v>0</v>
      </c>
      <c r="CO896" s="1">
        <v>0</v>
      </c>
      <c r="CP896" s="1">
        <v>9515</v>
      </c>
      <c r="CQ896" s="1">
        <v>9515</v>
      </c>
      <c r="CR896" s="1">
        <v>1045</v>
      </c>
      <c r="CS896">
        <v>2018</v>
      </c>
      <c r="CT896">
        <v>9105.2631578947367</v>
      </c>
      <c r="CV896">
        <v>0</v>
      </c>
      <c r="CW896">
        <v>0</v>
      </c>
    </row>
    <row r="897" spans="1:101">
      <c r="A897" s="100">
        <v>61039</v>
      </c>
      <c r="B897" t="s">
        <v>108</v>
      </c>
      <c r="C897" t="s">
        <v>109</v>
      </c>
      <c r="D897" t="s">
        <v>1212</v>
      </c>
      <c r="E897" t="s">
        <v>683</v>
      </c>
      <c r="F897">
        <v>15399</v>
      </c>
      <c r="G897" s="103" t="s">
        <v>273</v>
      </c>
      <c r="H897" t="s">
        <v>113</v>
      </c>
      <c r="I897" t="s">
        <v>114</v>
      </c>
      <c r="J897" t="s">
        <v>8</v>
      </c>
      <c r="K897">
        <v>22</v>
      </c>
      <c r="L897">
        <v>2</v>
      </c>
      <c r="M897" t="s">
        <v>115</v>
      </c>
      <c r="N897" t="s">
        <v>439</v>
      </c>
      <c r="O897" t="s">
        <v>440</v>
      </c>
      <c r="P897" t="s">
        <v>440</v>
      </c>
      <c r="Q897" t="s">
        <v>118</v>
      </c>
      <c r="R897" t="s">
        <v>119</v>
      </c>
      <c r="S897" t="s">
        <v>8</v>
      </c>
      <c r="T897" s="1">
        <v>0</v>
      </c>
      <c r="U897" s="1">
        <v>0</v>
      </c>
      <c r="V897" s="1">
        <v>0</v>
      </c>
      <c r="W897" s="1">
        <v>0</v>
      </c>
      <c r="X897" s="1">
        <v>0</v>
      </c>
      <c r="Y897" s="1">
        <v>0</v>
      </c>
      <c r="Z897" s="1">
        <v>0</v>
      </c>
      <c r="AA897" s="1">
        <v>0</v>
      </c>
      <c r="AB897" s="1">
        <v>0</v>
      </c>
      <c r="AC897" s="1">
        <v>0</v>
      </c>
      <c r="AD897" s="1">
        <v>0</v>
      </c>
      <c r="AE897" s="1">
        <v>0</v>
      </c>
      <c r="AF897" s="1">
        <v>0</v>
      </c>
      <c r="AG897" s="1">
        <v>0</v>
      </c>
      <c r="AH897" s="1">
        <v>0</v>
      </c>
      <c r="AI897" s="1">
        <v>0</v>
      </c>
      <c r="AJ897" s="1">
        <v>0</v>
      </c>
      <c r="AK897" s="1">
        <v>0</v>
      </c>
      <c r="AL897" s="1">
        <v>0</v>
      </c>
      <c r="AM897" s="1">
        <v>0</v>
      </c>
      <c r="AN897" s="1">
        <v>0</v>
      </c>
      <c r="AO897" s="1">
        <v>0</v>
      </c>
      <c r="AP897" s="1">
        <v>0</v>
      </c>
      <c r="AQ897" s="1">
        <v>0</v>
      </c>
      <c r="AR897" s="2">
        <v>0</v>
      </c>
      <c r="AS897" s="2">
        <v>0</v>
      </c>
      <c r="AT897" s="2">
        <v>0</v>
      </c>
      <c r="AU897" s="2">
        <v>0</v>
      </c>
      <c r="AV897" s="2">
        <v>0</v>
      </c>
      <c r="AW897" s="2">
        <v>0</v>
      </c>
      <c r="AX897" s="2">
        <v>0</v>
      </c>
      <c r="AY897" s="2">
        <v>0</v>
      </c>
      <c r="AZ897" s="2">
        <v>0</v>
      </c>
      <c r="BA897" s="2">
        <v>0</v>
      </c>
      <c r="BB897" s="2">
        <v>0</v>
      </c>
      <c r="BC897" s="2">
        <v>0</v>
      </c>
      <c r="BD897" s="1">
        <v>79460</v>
      </c>
      <c r="BE897" s="1">
        <v>73469</v>
      </c>
      <c r="BF897" s="1">
        <v>55780</v>
      </c>
      <c r="BG897" s="1">
        <v>62918</v>
      </c>
      <c r="BH897" s="1">
        <v>78622</v>
      </c>
      <c r="BI897" s="1">
        <v>57128</v>
      </c>
      <c r="BJ897" s="1">
        <v>50900</v>
      </c>
      <c r="BK897" s="1">
        <v>53677</v>
      </c>
      <c r="BL897" s="1">
        <v>51310</v>
      </c>
      <c r="BM897" s="1">
        <v>99516</v>
      </c>
      <c r="BN897" s="1">
        <v>64884</v>
      </c>
      <c r="BO897" s="1">
        <v>83648</v>
      </c>
      <c r="BP897" s="1">
        <v>79460</v>
      </c>
      <c r="BQ897" s="1">
        <v>73469</v>
      </c>
      <c r="BR897" s="1">
        <v>55780</v>
      </c>
      <c r="BS897" s="1">
        <v>62918</v>
      </c>
      <c r="BT897" s="1">
        <v>78622</v>
      </c>
      <c r="BU897" s="1">
        <v>57128</v>
      </c>
      <c r="BV897" s="1">
        <v>50900</v>
      </c>
      <c r="BW897" s="1">
        <v>53677</v>
      </c>
      <c r="BX897" s="1">
        <v>51310</v>
      </c>
      <c r="BY897" s="1">
        <v>99516</v>
      </c>
      <c r="BZ897" s="1">
        <v>64884</v>
      </c>
      <c r="CA897" s="1">
        <v>83648</v>
      </c>
      <c r="CB897" s="1">
        <v>8728</v>
      </c>
      <c r="CC897" s="1">
        <v>8070</v>
      </c>
      <c r="CD897" s="1">
        <v>6127</v>
      </c>
      <c r="CE897" s="1">
        <v>6911</v>
      </c>
      <c r="CF897" s="1">
        <v>8636</v>
      </c>
      <c r="CG897" s="1">
        <v>6275</v>
      </c>
      <c r="CH897" s="1">
        <v>5591</v>
      </c>
      <c r="CI897" s="1">
        <v>5896</v>
      </c>
      <c r="CJ897" s="1">
        <v>5636</v>
      </c>
      <c r="CK897" s="1">
        <v>10931</v>
      </c>
      <c r="CL897" s="1">
        <v>7127</v>
      </c>
      <c r="CM897" s="1">
        <v>9188</v>
      </c>
      <c r="CN897" s="1">
        <v>0</v>
      </c>
      <c r="CO897" s="1">
        <v>0</v>
      </c>
      <c r="CP897" s="1">
        <v>811312</v>
      </c>
      <c r="CQ897" s="1">
        <v>811312</v>
      </c>
      <c r="CR897" s="1">
        <v>89116</v>
      </c>
      <c r="CS897">
        <v>2018</v>
      </c>
      <c r="CT897">
        <v>9103.999281834911</v>
      </c>
      <c r="CV897">
        <v>0</v>
      </c>
      <c r="CW897">
        <v>0</v>
      </c>
    </row>
    <row r="898" spans="1:101">
      <c r="A898" s="100">
        <v>61069</v>
      </c>
      <c r="B898" t="s">
        <v>108</v>
      </c>
      <c r="C898" t="s">
        <v>109</v>
      </c>
      <c r="D898" t="s">
        <v>1213</v>
      </c>
      <c r="E898" t="s">
        <v>1214</v>
      </c>
      <c r="F898">
        <v>60692</v>
      </c>
      <c r="G898" s="103" t="s">
        <v>112</v>
      </c>
      <c r="H898" t="s">
        <v>113</v>
      </c>
      <c r="I898" t="s">
        <v>114</v>
      </c>
      <c r="J898" t="s">
        <v>8</v>
      </c>
      <c r="K898">
        <v>22</v>
      </c>
      <c r="L898">
        <v>2</v>
      </c>
      <c r="M898" t="s">
        <v>115</v>
      </c>
      <c r="N898" t="s">
        <v>456</v>
      </c>
      <c r="O898" t="s">
        <v>457</v>
      </c>
      <c r="P898" t="s">
        <v>457</v>
      </c>
      <c r="Q898" t="s">
        <v>118</v>
      </c>
      <c r="R898" t="s">
        <v>142</v>
      </c>
      <c r="S898" t="s">
        <v>8</v>
      </c>
      <c r="T898" s="1">
        <v>0</v>
      </c>
      <c r="U898" s="1">
        <v>0</v>
      </c>
      <c r="V898" s="1">
        <v>0</v>
      </c>
      <c r="W898" s="1">
        <v>0</v>
      </c>
      <c r="X898" s="1">
        <v>0</v>
      </c>
      <c r="Y898" s="1">
        <v>0</v>
      </c>
      <c r="Z898" s="1">
        <v>0</v>
      </c>
      <c r="AA898" s="1">
        <v>0</v>
      </c>
      <c r="AB898" s="1">
        <v>0</v>
      </c>
      <c r="AC898" s="1">
        <v>0</v>
      </c>
      <c r="AD898" s="1">
        <v>0</v>
      </c>
      <c r="AE898" s="1">
        <v>0</v>
      </c>
      <c r="AF898" s="1">
        <v>0</v>
      </c>
      <c r="AG898" s="1">
        <v>0</v>
      </c>
      <c r="AH898" s="1">
        <v>0</v>
      </c>
      <c r="AI898" s="1">
        <v>0</v>
      </c>
      <c r="AJ898" s="1">
        <v>0</v>
      </c>
      <c r="AK898" s="1">
        <v>0</v>
      </c>
      <c r="AL898" s="1">
        <v>0</v>
      </c>
      <c r="AM898" s="1">
        <v>0</v>
      </c>
      <c r="AN898" s="1">
        <v>0</v>
      </c>
      <c r="AO898" s="1">
        <v>0</v>
      </c>
      <c r="AP898" s="1">
        <v>0</v>
      </c>
      <c r="AQ898" s="1">
        <v>0</v>
      </c>
      <c r="AR898" s="2">
        <v>0</v>
      </c>
      <c r="AS898" s="2">
        <v>0</v>
      </c>
      <c r="AT898" s="2">
        <v>0</v>
      </c>
      <c r="AU898" s="2">
        <v>0</v>
      </c>
      <c r="AV898" s="2">
        <v>0</v>
      </c>
      <c r="AW898" s="2">
        <v>0</v>
      </c>
      <c r="AX898" s="2">
        <v>0</v>
      </c>
      <c r="AY898" s="2">
        <v>0</v>
      </c>
      <c r="AZ898" s="2">
        <v>0</v>
      </c>
      <c r="BA898" s="2">
        <v>0</v>
      </c>
      <c r="BB898" s="2">
        <v>0</v>
      </c>
      <c r="BC898" s="2">
        <v>0</v>
      </c>
      <c r="BD898" s="1">
        <v>2022</v>
      </c>
      <c r="BE898" s="1">
        <v>2214</v>
      </c>
      <c r="BF898" s="1">
        <v>3567</v>
      </c>
      <c r="BG898" s="1">
        <v>3981</v>
      </c>
      <c r="BH898" s="1">
        <v>5018</v>
      </c>
      <c r="BI898" s="1">
        <v>4892</v>
      </c>
      <c r="BJ898" s="1">
        <v>5749</v>
      </c>
      <c r="BK898" s="1">
        <v>4646</v>
      </c>
      <c r="BL898" s="1">
        <v>2874</v>
      </c>
      <c r="BM898" s="1">
        <v>2757</v>
      </c>
      <c r="BN898" s="1">
        <v>1646</v>
      </c>
      <c r="BO898" s="1">
        <v>2284</v>
      </c>
      <c r="BP898" s="1">
        <v>2022</v>
      </c>
      <c r="BQ898" s="1">
        <v>2214</v>
      </c>
      <c r="BR898" s="1">
        <v>3567</v>
      </c>
      <c r="BS898" s="1">
        <v>3981</v>
      </c>
      <c r="BT898" s="1">
        <v>5018</v>
      </c>
      <c r="BU898" s="1">
        <v>4892</v>
      </c>
      <c r="BV898" s="1">
        <v>5749</v>
      </c>
      <c r="BW898" s="1">
        <v>4646</v>
      </c>
      <c r="BX898" s="1">
        <v>2874</v>
      </c>
      <c r="BY898" s="1">
        <v>2757</v>
      </c>
      <c r="BZ898" s="1">
        <v>1646</v>
      </c>
      <c r="CA898" s="1">
        <v>2284</v>
      </c>
      <c r="CB898" s="1">
        <v>222.09200000000001</v>
      </c>
      <c r="CC898" s="1">
        <v>243.14099999999999</v>
      </c>
      <c r="CD898" s="1">
        <v>391.77499999999998</v>
      </c>
      <c r="CE898" s="1">
        <v>437.31</v>
      </c>
      <c r="CF898" s="1">
        <v>551.14800000000002</v>
      </c>
      <c r="CG898" s="1">
        <v>537.40099999999995</v>
      </c>
      <c r="CH898" s="1">
        <v>631.47900000000004</v>
      </c>
      <c r="CI898" s="1">
        <v>510.33800000000002</v>
      </c>
      <c r="CJ898" s="1">
        <v>315.73899999999998</v>
      </c>
      <c r="CK898" s="1">
        <v>302.85199999999998</v>
      </c>
      <c r="CL898" s="1">
        <v>180.852</v>
      </c>
      <c r="CM898" s="1">
        <v>250.87299999999999</v>
      </c>
      <c r="CN898" s="1">
        <v>0</v>
      </c>
      <c r="CO898" s="1">
        <v>0</v>
      </c>
      <c r="CP898" s="1">
        <v>41650</v>
      </c>
      <c r="CQ898" s="1">
        <v>41650</v>
      </c>
      <c r="CR898" s="1">
        <v>4575</v>
      </c>
      <c r="CS898">
        <v>2018</v>
      </c>
      <c r="CT898">
        <v>9103.8251366120221</v>
      </c>
      <c r="CV898">
        <v>0</v>
      </c>
      <c r="CW898">
        <v>0</v>
      </c>
    </row>
    <row r="899" spans="1:101">
      <c r="A899" s="100">
        <v>61097</v>
      </c>
      <c r="B899" t="s">
        <v>108</v>
      </c>
      <c r="C899" t="s">
        <v>109</v>
      </c>
      <c r="D899" t="s">
        <v>1215</v>
      </c>
      <c r="E899" t="s">
        <v>1216</v>
      </c>
      <c r="F899">
        <v>60710</v>
      </c>
      <c r="G899" s="103" t="s">
        <v>112</v>
      </c>
      <c r="H899" t="s">
        <v>113</v>
      </c>
      <c r="I899" t="s">
        <v>114</v>
      </c>
      <c r="J899" t="s">
        <v>8</v>
      </c>
      <c r="K899">
        <v>22</v>
      </c>
      <c r="L899">
        <v>2</v>
      </c>
      <c r="M899" t="s">
        <v>115</v>
      </c>
      <c r="N899" t="s">
        <v>456</v>
      </c>
      <c r="O899" t="s">
        <v>457</v>
      </c>
      <c r="P899" t="s">
        <v>457</v>
      </c>
      <c r="Q899" t="s">
        <v>118</v>
      </c>
      <c r="R899" t="s">
        <v>142</v>
      </c>
      <c r="S899" t="s">
        <v>8</v>
      </c>
      <c r="T899" s="1">
        <v>0</v>
      </c>
      <c r="U899" s="1">
        <v>0</v>
      </c>
      <c r="V899" s="1">
        <v>0</v>
      </c>
      <c r="W899" s="1">
        <v>0</v>
      </c>
      <c r="X899" s="1">
        <v>0</v>
      </c>
      <c r="Y899" s="1">
        <v>0</v>
      </c>
      <c r="Z899" s="1">
        <v>0</v>
      </c>
      <c r="AA899" s="1">
        <v>0</v>
      </c>
      <c r="AB899" s="1">
        <v>0</v>
      </c>
      <c r="AC899" s="1">
        <v>0</v>
      </c>
      <c r="AD899" s="1">
        <v>0</v>
      </c>
      <c r="AE899" s="1">
        <v>0</v>
      </c>
      <c r="AF899" s="1">
        <v>0</v>
      </c>
      <c r="AG899" s="1">
        <v>0</v>
      </c>
      <c r="AH899" s="1">
        <v>0</v>
      </c>
      <c r="AI899" s="1">
        <v>0</v>
      </c>
      <c r="AJ899" s="1">
        <v>0</v>
      </c>
      <c r="AK899" s="1">
        <v>0</v>
      </c>
      <c r="AL899" s="1">
        <v>0</v>
      </c>
      <c r="AM899" s="1">
        <v>0</v>
      </c>
      <c r="AN899" s="1">
        <v>0</v>
      </c>
      <c r="AO899" s="1">
        <v>0</v>
      </c>
      <c r="AP899" s="1">
        <v>0</v>
      </c>
      <c r="AQ899" s="1">
        <v>0</v>
      </c>
      <c r="AR899" s="2">
        <v>0</v>
      </c>
      <c r="AS899" s="2">
        <v>0</v>
      </c>
      <c r="AT899" s="2">
        <v>0</v>
      </c>
      <c r="AU899" s="2">
        <v>0</v>
      </c>
      <c r="AV899" s="2">
        <v>0</v>
      </c>
      <c r="AW899" s="2">
        <v>0</v>
      </c>
      <c r="AX899" s="2">
        <v>0</v>
      </c>
      <c r="AY899" s="2">
        <v>0</v>
      </c>
      <c r="AZ899" s="2">
        <v>0</v>
      </c>
      <c r="BA899" s="2">
        <v>0</v>
      </c>
      <c r="BB899" s="2">
        <v>0</v>
      </c>
      <c r="BC899" s="2">
        <v>0</v>
      </c>
      <c r="BD899" s="1">
        <v>2794</v>
      </c>
      <c r="BE899" s="1">
        <v>3059</v>
      </c>
      <c r="BF899" s="1">
        <v>4929</v>
      </c>
      <c r="BG899" s="1">
        <v>5502</v>
      </c>
      <c r="BH899" s="1">
        <v>6934</v>
      </c>
      <c r="BI899" s="1">
        <v>6761</v>
      </c>
      <c r="BJ899" s="1">
        <v>7944</v>
      </c>
      <c r="BK899" s="1">
        <v>6420</v>
      </c>
      <c r="BL899" s="1">
        <v>3972</v>
      </c>
      <c r="BM899" s="1">
        <v>3810</v>
      </c>
      <c r="BN899" s="1">
        <v>2275</v>
      </c>
      <c r="BO899" s="1">
        <v>3156</v>
      </c>
      <c r="BP899" s="1">
        <v>2794</v>
      </c>
      <c r="BQ899" s="1">
        <v>3059</v>
      </c>
      <c r="BR899" s="1">
        <v>4929</v>
      </c>
      <c r="BS899" s="1">
        <v>5502</v>
      </c>
      <c r="BT899" s="1">
        <v>6934</v>
      </c>
      <c r="BU899" s="1">
        <v>6761</v>
      </c>
      <c r="BV899" s="1">
        <v>7944</v>
      </c>
      <c r="BW899" s="1">
        <v>6420</v>
      </c>
      <c r="BX899" s="1">
        <v>3972</v>
      </c>
      <c r="BY899" s="1">
        <v>3810</v>
      </c>
      <c r="BZ899" s="1">
        <v>2275</v>
      </c>
      <c r="CA899" s="1">
        <v>3156</v>
      </c>
      <c r="CB899" s="1">
        <v>306.899</v>
      </c>
      <c r="CC899" s="1">
        <v>335.98599999999999</v>
      </c>
      <c r="CD899" s="1">
        <v>541.37699999999995</v>
      </c>
      <c r="CE899" s="1">
        <v>604.29999999999995</v>
      </c>
      <c r="CF899" s="1">
        <v>761.60799999999995</v>
      </c>
      <c r="CG899" s="1">
        <v>742.61199999999997</v>
      </c>
      <c r="CH899" s="1">
        <v>872.61400000000003</v>
      </c>
      <c r="CI899" s="1">
        <v>705.21500000000003</v>
      </c>
      <c r="CJ899" s="1">
        <v>436.30700000000002</v>
      </c>
      <c r="CK899" s="1">
        <v>418.49900000000002</v>
      </c>
      <c r="CL899" s="1">
        <v>249.91200000000001</v>
      </c>
      <c r="CM899" s="1">
        <v>346.67099999999999</v>
      </c>
      <c r="CN899" s="1">
        <v>0</v>
      </c>
      <c r="CO899" s="1">
        <v>0</v>
      </c>
      <c r="CP899" s="1">
        <v>57556</v>
      </c>
      <c r="CQ899" s="1">
        <v>57556</v>
      </c>
      <c r="CR899" s="1">
        <v>6322</v>
      </c>
      <c r="CS899">
        <v>2018</v>
      </c>
      <c r="CT899">
        <v>9104.0809870294215</v>
      </c>
      <c r="CV899">
        <v>0</v>
      </c>
      <c r="CW899">
        <v>0</v>
      </c>
    </row>
    <row r="900" spans="1:101">
      <c r="A900" s="100">
        <v>61124</v>
      </c>
      <c r="B900" t="s">
        <v>108</v>
      </c>
      <c r="C900" t="s">
        <v>109</v>
      </c>
      <c r="D900" t="s">
        <v>1217</v>
      </c>
      <c r="E900" t="s">
        <v>1218</v>
      </c>
      <c r="F900">
        <v>60734</v>
      </c>
      <c r="G900" s="103" t="s">
        <v>273</v>
      </c>
      <c r="H900" t="s">
        <v>113</v>
      </c>
      <c r="I900" t="s">
        <v>114</v>
      </c>
      <c r="J900" t="s">
        <v>8</v>
      </c>
      <c r="K900">
        <v>22</v>
      </c>
      <c r="L900">
        <v>2</v>
      </c>
      <c r="M900" t="s">
        <v>115</v>
      </c>
      <c r="N900" t="s">
        <v>456</v>
      </c>
      <c r="O900" t="s">
        <v>457</v>
      </c>
      <c r="P900" t="s">
        <v>457</v>
      </c>
      <c r="Q900" t="s">
        <v>118</v>
      </c>
      <c r="R900" t="s">
        <v>142</v>
      </c>
      <c r="S900" t="s">
        <v>8</v>
      </c>
      <c r="T900" s="1">
        <v>0</v>
      </c>
      <c r="U900" s="1">
        <v>0</v>
      </c>
      <c r="V900" s="1">
        <v>0</v>
      </c>
      <c r="W900" s="1">
        <v>0</v>
      </c>
      <c r="X900" s="1">
        <v>0</v>
      </c>
      <c r="Y900" s="1">
        <v>0</v>
      </c>
      <c r="Z900" s="1">
        <v>0</v>
      </c>
      <c r="AA900" s="1">
        <v>0</v>
      </c>
      <c r="AB900" s="1">
        <v>0</v>
      </c>
      <c r="AC900" s="1">
        <v>0</v>
      </c>
      <c r="AD900" s="1">
        <v>0</v>
      </c>
      <c r="AE900" s="1">
        <v>0</v>
      </c>
      <c r="AF900" s="1">
        <v>0</v>
      </c>
      <c r="AG900" s="1">
        <v>0</v>
      </c>
      <c r="AH900" s="1">
        <v>0</v>
      </c>
      <c r="AI900" s="1">
        <v>0</v>
      </c>
      <c r="AJ900" s="1">
        <v>0</v>
      </c>
      <c r="AK900" s="1">
        <v>0</v>
      </c>
      <c r="AL900" s="1">
        <v>0</v>
      </c>
      <c r="AM900" s="1">
        <v>0</v>
      </c>
      <c r="AN900" s="1">
        <v>0</v>
      </c>
      <c r="AO900" s="1">
        <v>0</v>
      </c>
      <c r="AP900" s="1">
        <v>0</v>
      </c>
      <c r="AQ900" s="1">
        <v>0</v>
      </c>
      <c r="AR900" s="2">
        <v>0</v>
      </c>
      <c r="AS900" s="2">
        <v>0</v>
      </c>
      <c r="AT900" s="2">
        <v>0</v>
      </c>
      <c r="AU900" s="2">
        <v>0</v>
      </c>
      <c r="AV900" s="2">
        <v>0</v>
      </c>
      <c r="AW900" s="2">
        <v>0</v>
      </c>
      <c r="AX900" s="2">
        <v>0</v>
      </c>
      <c r="AY900" s="2">
        <v>0</v>
      </c>
      <c r="AZ900" s="2">
        <v>0</v>
      </c>
      <c r="BA900" s="2">
        <v>0</v>
      </c>
      <c r="BB900" s="2">
        <v>0</v>
      </c>
      <c r="BC900" s="2">
        <v>0</v>
      </c>
      <c r="BD900" s="1">
        <v>2331</v>
      </c>
      <c r="BE900" s="1">
        <v>3778</v>
      </c>
      <c r="BF900" s="1">
        <v>6081</v>
      </c>
      <c r="BG900" s="1">
        <v>6697</v>
      </c>
      <c r="BH900" s="1">
        <v>7806</v>
      </c>
      <c r="BI900" s="1">
        <v>7897</v>
      </c>
      <c r="BJ900" s="1">
        <v>7264</v>
      </c>
      <c r="BK900" s="1">
        <v>5972</v>
      </c>
      <c r="BL900" s="1">
        <v>4151</v>
      </c>
      <c r="BM900" s="1">
        <v>4468</v>
      </c>
      <c r="BN900" s="1">
        <v>3253</v>
      </c>
      <c r="BO900" s="1">
        <v>3693</v>
      </c>
      <c r="BP900" s="1">
        <v>2331</v>
      </c>
      <c r="BQ900" s="1">
        <v>3778</v>
      </c>
      <c r="BR900" s="1">
        <v>6081</v>
      </c>
      <c r="BS900" s="1">
        <v>6697</v>
      </c>
      <c r="BT900" s="1">
        <v>7806</v>
      </c>
      <c r="BU900" s="1">
        <v>7897</v>
      </c>
      <c r="BV900" s="1">
        <v>7264</v>
      </c>
      <c r="BW900" s="1">
        <v>5972</v>
      </c>
      <c r="BX900" s="1">
        <v>4151</v>
      </c>
      <c r="BY900" s="1">
        <v>4468</v>
      </c>
      <c r="BZ900" s="1">
        <v>3253</v>
      </c>
      <c r="CA900" s="1">
        <v>3693</v>
      </c>
      <c r="CB900" s="1">
        <v>256.02600000000001</v>
      </c>
      <c r="CC900" s="1">
        <v>414.98</v>
      </c>
      <c r="CD900" s="1">
        <v>667.91300000000001</v>
      </c>
      <c r="CE900" s="1">
        <v>735.59400000000005</v>
      </c>
      <c r="CF900" s="1">
        <v>857.41899999999998</v>
      </c>
      <c r="CG900" s="1">
        <v>867.47400000000005</v>
      </c>
      <c r="CH900" s="1">
        <v>797.86</v>
      </c>
      <c r="CI900" s="1">
        <v>655.92399999999998</v>
      </c>
      <c r="CJ900" s="1">
        <v>455.97500000000002</v>
      </c>
      <c r="CK900" s="1">
        <v>490.78199999999998</v>
      </c>
      <c r="CL900" s="1">
        <v>357.35500000000002</v>
      </c>
      <c r="CM900" s="1">
        <v>405.69799999999998</v>
      </c>
      <c r="CN900" s="1">
        <v>0</v>
      </c>
      <c r="CO900" s="1">
        <v>0</v>
      </c>
      <c r="CP900" s="1">
        <v>63391</v>
      </c>
      <c r="CQ900" s="1">
        <v>63391</v>
      </c>
      <c r="CR900" s="1">
        <v>6963</v>
      </c>
      <c r="CS900">
        <v>2018</v>
      </c>
      <c r="CT900">
        <v>9103.9781703288809</v>
      </c>
      <c r="CV900">
        <v>0</v>
      </c>
      <c r="CW900">
        <v>0</v>
      </c>
    </row>
    <row r="901" spans="1:101">
      <c r="A901" s="100">
        <v>61125</v>
      </c>
      <c r="B901" t="s">
        <v>108</v>
      </c>
      <c r="C901" t="s">
        <v>109</v>
      </c>
      <c r="D901" t="s">
        <v>1219</v>
      </c>
      <c r="E901" t="s">
        <v>1220</v>
      </c>
      <c r="F901">
        <v>27316</v>
      </c>
      <c r="G901" s="103" t="s">
        <v>273</v>
      </c>
      <c r="H901" t="s">
        <v>113</v>
      </c>
      <c r="I901" t="s">
        <v>114</v>
      </c>
      <c r="J901" t="s">
        <v>8</v>
      </c>
      <c r="K901">
        <v>22</v>
      </c>
      <c r="L901">
        <v>1</v>
      </c>
      <c r="M901" t="s">
        <v>131</v>
      </c>
      <c r="N901" t="s">
        <v>456</v>
      </c>
      <c r="O901" t="s">
        <v>457</v>
      </c>
      <c r="P901" t="s">
        <v>457</v>
      </c>
      <c r="Q901" t="s">
        <v>118</v>
      </c>
      <c r="R901" t="s">
        <v>142</v>
      </c>
      <c r="S901" t="s">
        <v>8</v>
      </c>
      <c r="T901" s="1">
        <v>0</v>
      </c>
      <c r="U901" s="1">
        <v>0</v>
      </c>
      <c r="V901" s="1">
        <v>0</v>
      </c>
      <c r="W901" s="1">
        <v>0</v>
      </c>
      <c r="X901" s="1">
        <v>0</v>
      </c>
      <c r="Y901" s="1">
        <v>0</v>
      </c>
      <c r="Z901" s="1">
        <v>0</v>
      </c>
      <c r="AA901" s="1">
        <v>0</v>
      </c>
      <c r="AB901" s="1">
        <v>0</v>
      </c>
      <c r="AC901" s="1">
        <v>0</v>
      </c>
      <c r="AD901" s="1">
        <v>0</v>
      </c>
      <c r="AE901" s="1">
        <v>0</v>
      </c>
      <c r="AF901" s="1">
        <v>0</v>
      </c>
      <c r="AG901" s="1">
        <v>0</v>
      </c>
      <c r="AH901" s="1">
        <v>0</v>
      </c>
      <c r="AI901" s="1">
        <v>0</v>
      </c>
      <c r="AJ901" s="1">
        <v>0</v>
      </c>
      <c r="AK901" s="1">
        <v>0</v>
      </c>
      <c r="AL901" s="1">
        <v>0</v>
      </c>
      <c r="AM901" s="1">
        <v>0</v>
      </c>
      <c r="AN901" s="1">
        <v>0</v>
      </c>
      <c r="AO901" s="1">
        <v>0</v>
      </c>
      <c r="AP901" s="1">
        <v>0</v>
      </c>
      <c r="AQ901" s="1">
        <v>0</v>
      </c>
      <c r="AR901" s="2">
        <v>0</v>
      </c>
      <c r="AS901" s="2">
        <v>0</v>
      </c>
      <c r="AT901" s="2">
        <v>0</v>
      </c>
      <c r="AU901" s="2">
        <v>0</v>
      </c>
      <c r="AV901" s="2">
        <v>0</v>
      </c>
      <c r="AW901" s="2">
        <v>0</v>
      </c>
      <c r="AX901" s="2">
        <v>0</v>
      </c>
      <c r="AY901" s="2">
        <v>0</v>
      </c>
      <c r="AZ901" s="2">
        <v>0</v>
      </c>
      <c r="BA901" s="2">
        <v>0</v>
      </c>
      <c r="BB901" s="2">
        <v>0</v>
      </c>
      <c r="BC901" s="2">
        <v>0</v>
      </c>
      <c r="BD901" s="1">
        <v>435</v>
      </c>
      <c r="BE901" s="1">
        <v>706</v>
      </c>
      <c r="BF901" s="1">
        <v>1136</v>
      </c>
      <c r="BG901" s="1">
        <v>1251</v>
      </c>
      <c r="BH901" s="1">
        <v>1458</v>
      </c>
      <c r="BI901" s="1">
        <v>1476</v>
      </c>
      <c r="BJ901" s="1">
        <v>1357</v>
      </c>
      <c r="BK901" s="1">
        <v>1116</v>
      </c>
      <c r="BL901" s="1">
        <v>776</v>
      </c>
      <c r="BM901" s="1">
        <v>835</v>
      </c>
      <c r="BN901" s="1">
        <v>608</v>
      </c>
      <c r="BO901" s="1">
        <v>690</v>
      </c>
      <c r="BP901" s="1">
        <v>435</v>
      </c>
      <c r="BQ901" s="1">
        <v>706</v>
      </c>
      <c r="BR901" s="1">
        <v>1136</v>
      </c>
      <c r="BS901" s="1">
        <v>1251</v>
      </c>
      <c r="BT901" s="1">
        <v>1458</v>
      </c>
      <c r="BU901" s="1">
        <v>1476</v>
      </c>
      <c r="BV901" s="1">
        <v>1357</v>
      </c>
      <c r="BW901" s="1">
        <v>1116</v>
      </c>
      <c r="BX901" s="1">
        <v>776</v>
      </c>
      <c r="BY901" s="1">
        <v>835</v>
      </c>
      <c r="BZ901" s="1">
        <v>608</v>
      </c>
      <c r="CA901" s="1">
        <v>690</v>
      </c>
      <c r="CB901" s="1">
        <v>47.835999999999999</v>
      </c>
      <c r="CC901" s="1">
        <v>77.537000000000006</v>
      </c>
      <c r="CD901" s="1">
        <v>124.79600000000001</v>
      </c>
      <c r="CE901" s="1">
        <v>137.44200000000001</v>
      </c>
      <c r="CF901" s="1">
        <v>160.20400000000001</v>
      </c>
      <c r="CG901" s="1">
        <v>162.083</v>
      </c>
      <c r="CH901" s="1">
        <v>149.07599999999999</v>
      </c>
      <c r="CI901" s="1">
        <v>122.556</v>
      </c>
      <c r="CJ901" s="1">
        <v>85.197000000000003</v>
      </c>
      <c r="CK901" s="1">
        <v>91.7</v>
      </c>
      <c r="CL901" s="1">
        <v>66.77</v>
      </c>
      <c r="CM901" s="1">
        <v>75.802999999999997</v>
      </c>
      <c r="CN901" s="1">
        <v>0</v>
      </c>
      <c r="CO901" s="1">
        <v>0</v>
      </c>
      <c r="CP901" s="1">
        <v>11844</v>
      </c>
      <c r="CQ901" s="1">
        <v>11844</v>
      </c>
      <c r="CR901" s="1">
        <v>1301</v>
      </c>
      <c r="CS901">
        <v>2018</v>
      </c>
      <c r="CT901">
        <v>9103.7663335895468</v>
      </c>
      <c r="CV901">
        <v>0</v>
      </c>
      <c r="CW901">
        <v>0</v>
      </c>
    </row>
    <row r="902" spans="1:101">
      <c r="A902" s="100">
        <v>61163</v>
      </c>
      <c r="B902" t="s">
        <v>108</v>
      </c>
      <c r="C902" t="s">
        <v>109</v>
      </c>
      <c r="D902" t="s">
        <v>1221</v>
      </c>
      <c r="E902" t="s">
        <v>1222</v>
      </c>
      <c r="F902">
        <v>60792</v>
      </c>
      <c r="G902" s="103" t="s">
        <v>112</v>
      </c>
      <c r="H902" t="s">
        <v>113</v>
      </c>
      <c r="I902" t="s">
        <v>114</v>
      </c>
      <c r="J902" t="s">
        <v>8</v>
      </c>
      <c r="K902">
        <v>22</v>
      </c>
      <c r="L902">
        <v>2</v>
      </c>
      <c r="M902" t="s">
        <v>115</v>
      </c>
      <c r="N902" t="s">
        <v>456</v>
      </c>
      <c r="O902" t="s">
        <v>457</v>
      </c>
      <c r="P902" t="s">
        <v>457</v>
      </c>
      <c r="Q902" t="s">
        <v>118</v>
      </c>
      <c r="R902" t="s">
        <v>142</v>
      </c>
      <c r="S902" t="s">
        <v>8</v>
      </c>
      <c r="T902" s="1">
        <v>0</v>
      </c>
      <c r="U902" s="1">
        <v>0</v>
      </c>
      <c r="V902" s="1">
        <v>0</v>
      </c>
      <c r="W902" s="1">
        <v>0</v>
      </c>
      <c r="X902" s="1">
        <v>0</v>
      </c>
      <c r="Y902" s="1">
        <v>0</v>
      </c>
      <c r="Z902" s="1">
        <v>0</v>
      </c>
      <c r="AA902" s="1">
        <v>0</v>
      </c>
      <c r="AB902" s="1">
        <v>0</v>
      </c>
      <c r="AC902" s="1">
        <v>0</v>
      </c>
      <c r="AD902" s="1">
        <v>0</v>
      </c>
      <c r="AE902" s="1">
        <v>0</v>
      </c>
      <c r="AF902" s="1">
        <v>0</v>
      </c>
      <c r="AG902" s="1">
        <v>0</v>
      </c>
      <c r="AH902" s="1">
        <v>0</v>
      </c>
      <c r="AI902" s="1">
        <v>0</v>
      </c>
      <c r="AJ902" s="1">
        <v>0</v>
      </c>
      <c r="AK902" s="1">
        <v>0</v>
      </c>
      <c r="AL902" s="1">
        <v>0</v>
      </c>
      <c r="AM902" s="1">
        <v>0</v>
      </c>
      <c r="AN902" s="1">
        <v>0</v>
      </c>
      <c r="AO902" s="1">
        <v>0</v>
      </c>
      <c r="AP902" s="1">
        <v>0</v>
      </c>
      <c r="AQ902" s="1">
        <v>0</v>
      </c>
      <c r="AR902" s="2">
        <v>0</v>
      </c>
      <c r="AS902" s="2">
        <v>0</v>
      </c>
      <c r="AT902" s="2">
        <v>0</v>
      </c>
      <c r="AU902" s="2">
        <v>0</v>
      </c>
      <c r="AV902" s="2">
        <v>0</v>
      </c>
      <c r="AW902" s="2">
        <v>0</v>
      </c>
      <c r="AX902" s="2">
        <v>0</v>
      </c>
      <c r="AY902" s="2">
        <v>0</v>
      </c>
      <c r="AZ902" s="2">
        <v>0</v>
      </c>
      <c r="BA902" s="2">
        <v>0</v>
      </c>
      <c r="BB902" s="2">
        <v>0</v>
      </c>
      <c r="BC902" s="2">
        <v>0</v>
      </c>
      <c r="BD902" s="1">
        <v>770</v>
      </c>
      <c r="BE902" s="1">
        <v>843</v>
      </c>
      <c r="BF902" s="1">
        <v>1358</v>
      </c>
      <c r="BG902" s="1">
        <v>1516</v>
      </c>
      <c r="BH902" s="1">
        <v>1911</v>
      </c>
      <c r="BI902" s="1">
        <v>1863</v>
      </c>
      <c r="BJ902" s="1">
        <v>2189</v>
      </c>
      <c r="BK902" s="1">
        <v>1769</v>
      </c>
      <c r="BL902" s="1">
        <v>1095</v>
      </c>
      <c r="BM902" s="1">
        <v>1050</v>
      </c>
      <c r="BN902" s="1">
        <v>627</v>
      </c>
      <c r="BO902" s="1">
        <v>870</v>
      </c>
      <c r="BP902" s="1">
        <v>770</v>
      </c>
      <c r="BQ902" s="1">
        <v>843</v>
      </c>
      <c r="BR902" s="1">
        <v>1358</v>
      </c>
      <c r="BS902" s="1">
        <v>1516</v>
      </c>
      <c r="BT902" s="1">
        <v>1911</v>
      </c>
      <c r="BU902" s="1">
        <v>1863</v>
      </c>
      <c r="BV902" s="1">
        <v>2189</v>
      </c>
      <c r="BW902" s="1">
        <v>1769</v>
      </c>
      <c r="BX902" s="1">
        <v>1095</v>
      </c>
      <c r="BY902" s="1">
        <v>1050</v>
      </c>
      <c r="BZ902" s="1">
        <v>627</v>
      </c>
      <c r="CA902" s="1">
        <v>870</v>
      </c>
      <c r="CB902" s="1">
        <v>84.563999999999993</v>
      </c>
      <c r="CC902" s="1">
        <v>92.58</v>
      </c>
      <c r="CD902" s="1">
        <v>149.17400000000001</v>
      </c>
      <c r="CE902" s="1">
        <v>166.512</v>
      </c>
      <c r="CF902" s="1">
        <v>209.858</v>
      </c>
      <c r="CG902" s="1">
        <v>204.624</v>
      </c>
      <c r="CH902" s="1">
        <v>240.44499999999999</v>
      </c>
      <c r="CI902" s="1">
        <v>194.31899999999999</v>
      </c>
      <c r="CJ902" s="1">
        <v>120.223</v>
      </c>
      <c r="CK902" s="1">
        <v>115.315</v>
      </c>
      <c r="CL902" s="1">
        <v>68.861999999999995</v>
      </c>
      <c r="CM902" s="1">
        <v>95.524000000000001</v>
      </c>
      <c r="CN902" s="1">
        <v>0</v>
      </c>
      <c r="CO902" s="1">
        <v>0</v>
      </c>
      <c r="CP902" s="1">
        <v>15861</v>
      </c>
      <c r="CQ902" s="1">
        <v>15861</v>
      </c>
      <c r="CR902" s="1">
        <v>1742</v>
      </c>
      <c r="CS902">
        <v>2018</v>
      </c>
      <c r="CT902">
        <v>9105.0516647531567</v>
      </c>
      <c r="CV902">
        <v>0</v>
      </c>
      <c r="CW902">
        <v>0</v>
      </c>
    </row>
    <row r="903" spans="1:101">
      <c r="A903" s="100">
        <v>61164</v>
      </c>
      <c r="B903" t="s">
        <v>108</v>
      </c>
      <c r="C903" t="s">
        <v>109</v>
      </c>
      <c r="D903" t="s">
        <v>1223</v>
      </c>
      <c r="E903" t="s">
        <v>1222</v>
      </c>
      <c r="F903">
        <v>60792</v>
      </c>
      <c r="G903" s="103" t="s">
        <v>112</v>
      </c>
      <c r="H903" t="s">
        <v>113</v>
      </c>
      <c r="I903" t="s">
        <v>114</v>
      </c>
      <c r="J903" t="s">
        <v>8</v>
      </c>
      <c r="K903">
        <v>22</v>
      </c>
      <c r="L903">
        <v>2</v>
      </c>
      <c r="M903" t="s">
        <v>115</v>
      </c>
      <c r="N903" t="s">
        <v>456</v>
      </c>
      <c r="O903" t="s">
        <v>457</v>
      </c>
      <c r="P903" t="s">
        <v>457</v>
      </c>
      <c r="Q903" t="s">
        <v>118</v>
      </c>
      <c r="R903" t="s">
        <v>142</v>
      </c>
      <c r="S903" t="s">
        <v>8</v>
      </c>
      <c r="T903" s="1">
        <v>0</v>
      </c>
      <c r="U903" s="1">
        <v>0</v>
      </c>
      <c r="V903" s="1">
        <v>0</v>
      </c>
      <c r="W903" s="1">
        <v>0</v>
      </c>
      <c r="X903" s="1">
        <v>0</v>
      </c>
      <c r="Y903" s="1">
        <v>0</v>
      </c>
      <c r="Z903" s="1">
        <v>0</v>
      </c>
      <c r="AA903" s="1">
        <v>0</v>
      </c>
      <c r="AB903" s="1">
        <v>0</v>
      </c>
      <c r="AC903" s="1">
        <v>0</v>
      </c>
      <c r="AD903" s="1">
        <v>0</v>
      </c>
      <c r="AE903" s="1">
        <v>0</v>
      </c>
      <c r="AF903" s="1">
        <v>0</v>
      </c>
      <c r="AG903" s="1">
        <v>0</v>
      </c>
      <c r="AH903" s="1">
        <v>0</v>
      </c>
      <c r="AI903" s="1">
        <v>0</v>
      </c>
      <c r="AJ903" s="1">
        <v>0</v>
      </c>
      <c r="AK903" s="1">
        <v>0</v>
      </c>
      <c r="AL903" s="1">
        <v>0</v>
      </c>
      <c r="AM903" s="1">
        <v>0</v>
      </c>
      <c r="AN903" s="1">
        <v>0</v>
      </c>
      <c r="AO903" s="1">
        <v>0</v>
      </c>
      <c r="AP903" s="1">
        <v>0</v>
      </c>
      <c r="AQ903" s="1">
        <v>0</v>
      </c>
      <c r="AR903" s="2">
        <v>0</v>
      </c>
      <c r="AS903" s="2">
        <v>0</v>
      </c>
      <c r="AT903" s="2">
        <v>0</v>
      </c>
      <c r="AU903" s="2">
        <v>0</v>
      </c>
      <c r="AV903" s="2">
        <v>0</v>
      </c>
      <c r="AW903" s="2">
        <v>0</v>
      </c>
      <c r="AX903" s="2">
        <v>0</v>
      </c>
      <c r="AY903" s="2">
        <v>0</v>
      </c>
      <c r="AZ903" s="2">
        <v>0</v>
      </c>
      <c r="BA903" s="2">
        <v>0</v>
      </c>
      <c r="BB903" s="2">
        <v>0</v>
      </c>
      <c r="BC903" s="2">
        <v>0</v>
      </c>
      <c r="BD903" s="1">
        <v>758</v>
      </c>
      <c r="BE903" s="1">
        <v>829</v>
      </c>
      <c r="BF903" s="1">
        <v>1336</v>
      </c>
      <c r="BG903" s="1">
        <v>1492</v>
      </c>
      <c r="BH903" s="1">
        <v>1880</v>
      </c>
      <c r="BI903" s="1">
        <v>1833</v>
      </c>
      <c r="BJ903" s="1">
        <v>2154</v>
      </c>
      <c r="BK903" s="1">
        <v>1741</v>
      </c>
      <c r="BL903" s="1">
        <v>1077</v>
      </c>
      <c r="BM903" s="1">
        <v>1033</v>
      </c>
      <c r="BN903" s="1">
        <v>617</v>
      </c>
      <c r="BO903" s="1">
        <v>856</v>
      </c>
      <c r="BP903" s="1">
        <v>758</v>
      </c>
      <c r="BQ903" s="1">
        <v>829</v>
      </c>
      <c r="BR903" s="1">
        <v>1336</v>
      </c>
      <c r="BS903" s="1">
        <v>1492</v>
      </c>
      <c r="BT903" s="1">
        <v>1880</v>
      </c>
      <c r="BU903" s="1">
        <v>1833</v>
      </c>
      <c r="BV903" s="1">
        <v>2154</v>
      </c>
      <c r="BW903" s="1">
        <v>1741</v>
      </c>
      <c r="BX903" s="1">
        <v>1077</v>
      </c>
      <c r="BY903" s="1">
        <v>1033</v>
      </c>
      <c r="BZ903" s="1">
        <v>617</v>
      </c>
      <c r="CA903" s="1">
        <v>856</v>
      </c>
      <c r="CB903" s="1">
        <v>83.206999999999994</v>
      </c>
      <c r="CC903" s="1">
        <v>91.090999999999994</v>
      </c>
      <c r="CD903" s="1">
        <v>146.77600000000001</v>
      </c>
      <c r="CE903" s="1">
        <v>163.83600000000001</v>
      </c>
      <c r="CF903" s="1">
        <v>206.48500000000001</v>
      </c>
      <c r="CG903" s="1">
        <v>201.33500000000001</v>
      </c>
      <c r="CH903" s="1">
        <v>236.58</v>
      </c>
      <c r="CI903" s="1">
        <v>191.19499999999999</v>
      </c>
      <c r="CJ903" s="1">
        <v>118.29</v>
      </c>
      <c r="CK903" s="1">
        <v>113.462</v>
      </c>
      <c r="CL903" s="1">
        <v>67.754999999999995</v>
      </c>
      <c r="CM903" s="1">
        <v>93.988</v>
      </c>
      <c r="CN903" s="1">
        <v>0</v>
      </c>
      <c r="CO903" s="1">
        <v>0</v>
      </c>
      <c r="CP903" s="1">
        <v>15606</v>
      </c>
      <c r="CQ903" s="1">
        <v>15606</v>
      </c>
      <c r="CR903" s="1">
        <v>1714</v>
      </c>
      <c r="CS903">
        <v>2018</v>
      </c>
      <c r="CT903">
        <v>9105.0175029171533</v>
      </c>
      <c r="CV903">
        <v>0</v>
      </c>
      <c r="CW903">
        <v>0</v>
      </c>
    </row>
    <row r="904" spans="1:101">
      <c r="A904" s="100">
        <v>61237</v>
      </c>
      <c r="B904" t="s">
        <v>108</v>
      </c>
      <c r="C904" t="s">
        <v>109</v>
      </c>
      <c r="D904" t="s">
        <v>1226</v>
      </c>
      <c r="E904" t="s">
        <v>1226</v>
      </c>
      <c r="F904">
        <v>60858</v>
      </c>
      <c r="G904" s="103" t="s">
        <v>112</v>
      </c>
      <c r="H904" t="s">
        <v>113</v>
      </c>
      <c r="I904" t="s">
        <v>114</v>
      </c>
      <c r="J904" t="s">
        <v>8</v>
      </c>
      <c r="K904">
        <v>22</v>
      </c>
      <c r="L904">
        <v>2</v>
      </c>
      <c r="M904" t="s">
        <v>115</v>
      </c>
      <c r="N904" t="s">
        <v>456</v>
      </c>
      <c r="O904" t="s">
        <v>457</v>
      </c>
      <c r="P904" t="s">
        <v>457</v>
      </c>
      <c r="Q904" t="s">
        <v>118</v>
      </c>
      <c r="R904" t="s">
        <v>142</v>
      </c>
      <c r="S904" t="s">
        <v>8</v>
      </c>
      <c r="T904" s="1">
        <v>0</v>
      </c>
      <c r="U904" s="1">
        <v>0</v>
      </c>
      <c r="V904" s="1">
        <v>0</v>
      </c>
      <c r="W904" s="1">
        <v>0</v>
      </c>
      <c r="X904" s="1">
        <v>0</v>
      </c>
      <c r="Y904" s="1">
        <v>0</v>
      </c>
      <c r="Z904" s="1">
        <v>0</v>
      </c>
      <c r="AA904" s="1">
        <v>0</v>
      </c>
      <c r="AB904" s="1">
        <v>0</v>
      </c>
      <c r="AC904" s="1">
        <v>0</v>
      </c>
      <c r="AD904" s="1">
        <v>0</v>
      </c>
      <c r="AE904" s="1">
        <v>0</v>
      </c>
      <c r="AF904" s="1">
        <v>0</v>
      </c>
      <c r="AG904" s="1">
        <v>0</v>
      </c>
      <c r="AH904" s="1">
        <v>0</v>
      </c>
      <c r="AI904" s="1">
        <v>0</v>
      </c>
      <c r="AJ904" s="1">
        <v>0</v>
      </c>
      <c r="AK904" s="1">
        <v>0</v>
      </c>
      <c r="AL904" s="1">
        <v>0</v>
      </c>
      <c r="AM904" s="1">
        <v>0</v>
      </c>
      <c r="AN904" s="1">
        <v>0</v>
      </c>
      <c r="AO904" s="1">
        <v>0</v>
      </c>
      <c r="AP904" s="1">
        <v>0</v>
      </c>
      <c r="AQ904" s="1">
        <v>0</v>
      </c>
      <c r="AR904" s="2">
        <v>0</v>
      </c>
      <c r="AS904" s="2">
        <v>0</v>
      </c>
      <c r="AT904" s="2">
        <v>0</v>
      </c>
      <c r="AU904" s="2">
        <v>0</v>
      </c>
      <c r="AV904" s="2">
        <v>0</v>
      </c>
      <c r="AW904" s="2">
        <v>0</v>
      </c>
      <c r="AX904" s="2">
        <v>0</v>
      </c>
      <c r="AY904" s="2">
        <v>0</v>
      </c>
      <c r="AZ904" s="2">
        <v>0</v>
      </c>
      <c r="BA904" s="2">
        <v>0</v>
      </c>
      <c r="BB904" s="2">
        <v>0</v>
      </c>
      <c r="BC904" s="2">
        <v>0</v>
      </c>
      <c r="BD904" s="1">
        <v>1582</v>
      </c>
      <c r="BE904" s="1">
        <v>1732</v>
      </c>
      <c r="BF904" s="1">
        <v>2791</v>
      </c>
      <c r="BG904" s="1">
        <v>3115</v>
      </c>
      <c r="BH904" s="1">
        <v>3926</v>
      </c>
      <c r="BI904" s="1">
        <v>3828</v>
      </c>
      <c r="BJ904" s="1">
        <v>4499</v>
      </c>
      <c r="BK904" s="1">
        <v>3636</v>
      </c>
      <c r="BL904" s="1">
        <v>2249</v>
      </c>
      <c r="BM904" s="1">
        <v>2158</v>
      </c>
      <c r="BN904" s="1">
        <v>1288</v>
      </c>
      <c r="BO904" s="1">
        <v>1787</v>
      </c>
      <c r="BP904" s="1">
        <v>1582</v>
      </c>
      <c r="BQ904" s="1">
        <v>1732</v>
      </c>
      <c r="BR904" s="1">
        <v>2791</v>
      </c>
      <c r="BS904" s="1">
        <v>3115</v>
      </c>
      <c r="BT904" s="1">
        <v>3926</v>
      </c>
      <c r="BU904" s="1">
        <v>3828</v>
      </c>
      <c r="BV904" s="1">
        <v>4499</v>
      </c>
      <c r="BW904" s="1">
        <v>3636</v>
      </c>
      <c r="BX904" s="1">
        <v>2249</v>
      </c>
      <c r="BY904" s="1">
        <v>2158</v>
      </c>
      <c r="BZ904" s="1">
        <v>1288</v>
      </c>
      <c r="CA904" s="1">
        <v>1787</v>
      </c>
      <c r="CB904" s="1">
        <v>173.79</v>
      </c>
      <c r="CC904" s="1">
        <v>190.261</v>
      </c>
      <c r="CD904" s="1">
        <v>306.56900000000002</v>
      </c>
      <c r="CE904" s="1">
        <v>342.20100000000002</v>
      </c>
      <c r="CF904" s="1">
        <v>431.28100000000001</v>
      </c>
      <c r="CG904" s="1">
        <v>420.524</v>
      </c>
      <c r="CH904" s="1">
        <v>494.14100000000002</v>
      </c>
      <c r="CI904" s="1">
        <v>399.346</v>
      </c>
      <c r="CJ904" s="1">
        <v>247.07</v>
      </c>
      <c r="CK904" s="1">
        <v>236.98599999999999</v>
      </c>
      <c r="CL904" s="1">
        <v>141.51900000000001</v>
      </c>
      <c r="CM904" s="1">
        <v>196.31200000000001</v>
      </c>
      <c r="CN904" s="1">
        <v>0</v>
      </c>
      <c r="CO904" s="1">
        <v>0</v>
      </c>
      <c r="CP904" s="1">
        <v>32591</v>
      </c>
      <c r="CQ904" s="1">
        <v>32591</v>
      </c>
      <c r="CR904" s="1">
        <v>3580</v>
      </c>
      <c r="CS904">
        <v>2018</v>
      </c>
      <c r="CT904">
        <v>9103.6312849162005</v>
      </c>
      <c r="CV904">
        <v>0</v>
      </c>
      <c r="CW904">
        <v>0</v>
      </c>
    </row>
    <row r="905" spans="1:101">
      <c r="A905" s="100">
        <v>61243</v>
      </c>
      <c r="B905" t="s">
        <v>108</v>
      </c>
      <c r="C905" t="s">
        <v>109</v>
      </c>
      <c r="D905" t="s">
        <v>1227</v>
      </c>
      <c r="E905" t="s">
        <v>985</v>
      </c>
      <c r="F905">
        <v>59254</v>
      </c>
      <c r="G905" s="103" t="s">
        <v>112</v>
      </c>
      <c r="H905" t="s">
        <v>113</v>
      </c>
      <c r="I905" t="s">
        <v>114</v>
      </c>
      <c r="J905" t="s">
        <v>8</v>
      </c>
      <c r="K905">
        <v>22</v>
      </c>
      <c r="L905">
        <v>2</v>
      </c>
      <c r="M905" t="s">
        <v>115</v>
      </c>
      <c r="N905" t="s">
        <v>456</v>
      </c>
      <c r="O905" t="s">
        <v>457</v>
      </c>
      <c r="P905" t="s">
        <v>457</v>
      </c>
      <c r="Q905" t="s">
        <v>118</v>
      </c>
      <c r="R905" t="s">
        <v>142</v>
      </c>
      <c r="S905" t="s">
        <v>8</v>
      </c>
      <c r="T905" s="1">
        <v>0</v>
      </c>
      <c r="U905" s="1">
        <v>0</v>
      </c>
      <c r="V905" s="1">
        <v>0</v>
      </c>
      <c r="W905" s="1">
        <v>0</v>
      </c>
      <c r="X905" s="1">
        <v>0</v>
      </c>
      <c r="Y905" s="1">
        <v>0</v>
      </c>
      <c r="Z905" s="1">
        <v>0</v>
      </c>
      <c r="AA905" s="1">
        <v>0</v>
      </c>
      <c r="AB905" s="1">
        <v>0</v>
      </c>
      <c r="AC905" s="1">
        <v>0</v>
      </c>
      <c r="AD905" s="1">
        <v>0</v>
      </c>
      <c r="AE905" s="1">
        <v>0</v>
      </c>
      <c r="AF905" s="1">
        <v>0</v>
      </c>
      <c r="AG905" s="1">
        <v>0</v>
      </c>
      <c r="AH905" s="1">
        <v>0</v>
      </c>
      <c r="AI905" s="1">
        <v>0</v>
      </c>
      <c r="AJ905" s="1">
        <v>0</v>
      </c>
      <c r="AK905" s="1">
        <v>0</v>
      </c>
      <c r="AL905" s="1">
        <v>0</v>
      </c>
      <c r="AM905" s="1">
        <v>0</v>
      </c>
      <c r="AN905" s="1">
        <v>0</v>
      </c>
      <c r="AO905" s="1">
        <v>0</v>
      </c>
      <c r="AP905" s="1">
        <v>0</v>
      </c>
      <c r="AQ905" s="1">
        <v>0</v>
      </c>
      <c r="AR905" s="2">
        <v>0</v>
      </c>
      <c r="AS905" s="2">
        <v>0</v>
      </c>
      <c r="AT905" s="2">
        <v>0</v>
      </c>
      <c r="AU905" s="2">
        <v>0</v>
      </c>
      <c r="AV905" s="2">
        <v>0</v>
      </c>
      <c r="AW905" s="2">
        <v>0</v>
      </c>
      <c r="AX905" s="2">
        <v>0</v>
      </c>
      <c r="AY905" s="2">
        <v>0</v>
      </c>
      <c r="AZ905" s="2">
        <v>0</v>
      </c>
      <c r="BA905" s="2">
        <v>0</v>
      </c>
      <c r="BB905" s="2">
        <v>0</v>
      </c>
      <c r="BC905" s="2">
        <v>0</v>
      </c>
      <c r="BD905" s="1">
        <v>2920</v>
      </c>
      <c r="BE905" s="1">
        <v>3197</v>
      </c>
      <c r="BF905" s="1">
        <v>5151</v>
      </c>
      <c r="BG905" s="1">
        <v>5750</v>
      </c>
      <c r="BH905" s="1">
        <v>7246</v>
      </c>
      <c r="BI905" s="1">
        <v>7066</v>
      </c>
      <c r="BJ905" s="1">
        <v>8302</v>
      </c>
      <c r="BK905" s="1">
        <v>6710</v>
      </c>
      <c r="BL905" s="1">
        <v>4151</v>
      </c>
      <c r="BM905" s="1">
        <v>3982</v>
      </c>
      <c r="BN905" s="1">
        <v>2378</v>
      </c>
      <c r="BO905" s="1">
        <v>3298</v>
      </c>
      <c r="BP905" s="1">
        <v>2920</v>
      </c>
      <c r="BQ905" s="1">
        <v>3197</v>
      </c>
      <c r="BR905" s="1">
        <v>5151</v>
      </c>
      <c r="BS905" s="1">
        <v>5750</v>
      </c>
      <c r="BT905" s="1">
        <v>7246</v>
      </c>
      <c r="BU905" s="1">
        <v>7066</v>
      </c>
      <c r="BV905" s="1">
        <v>8302</v>
      </c>
      <c r="BW905" s="1">
        <v>6710</v>
      </c>
      <c r="BX905" s="1">
        <v>4151</v>
      </c>
      <c r="BY905" s="1">
        <v>3982</v>
      </c>
      <c r="BZ905" s="1">
        <v>2378</v>
      </c>
      <c r="CA905" s="1">
        <v>3298</v>
      </c>
      <c r="CB905" s="1">
        <v>320.73399999999998</v>
      </c>
      <c r="CC905" s="1">
        <v>351.13299999999998</v>
      </c>
      <c r="CD905" s="1">
        <v>565.78300000000002</v>
      </c>
      <c r="CE905" s="1">
        <v>631.54200000000003</v>
      </c>
      <c r="CF905" s="1">
        <v>795.94200000000001</v>
      </c>
      <c r="CG905" s="1">
        <v>776.09</v>
      </c>
      <c r="CH905" s="1">
        <v>911.952</v>
      </c>
      <c r="CI905" s="1">
        <v>737.00599999999997</v>
      </c>
      <c r="CJ905" s="1">
        <v>455.976</v>
      </c>
      <c r="CK905" s="1">
        <v>437.36500000000001</v>
      </c>
      <c r="CL905" s="1">
        <v>261.178</v>
      </c>
      <c r="CM905" s="1">
        <v>362.29899999999998</v>
      </c>
      <c r="CN905" s="1">
        <v>0</v>
      </c>
      <c r="CO905" s="1">
        <v>0</v>
      </c>
      <c r="CP905" s="1">
        <v>60151</v>
      </c>
      <c r="CQ905" s="1">
        <v>60151</v>
      </c>
      <c r="CR905" s="1">
        <v>6607</v>
      </c>
      <c r="CS905">
        <v>2018</v>
      </c>
      <c r="CT905">
        <v>9104.1319812320271</v>
      </c>
      <c r="CV905">
        <v>0</v>
      </c>
      <c r="CW905">
        <v>0</v>
      </c>
    </row>
    <row r="906" spans="1:101">
      <c r="A906" s="100">
        <v>61244</v>
      </c>
      <c r="B906" t="s">
        <v>108</v>
      </c>
      <c r="C906" t="s">
        <v>109</v>
      </c>
      <c r="D906" t="s">
        <v>1228</v>
      </c>
      <c r="E906" t="s">
        <v>985</v>
      </c>
      <c r="F906">
        <v>59254</v>
      </c>
      <c r="G906" s="103" t="s">
        <v>112</v>
      </c>
      <c r="H906" t="s">
        <v>113</v>
      </c>
      <c r="I906" t="s">
        <v>114</v>
      </c>
      <c r="J906" t="s">
        <v>8</v>
      </c>
      <c r="K906">
        <v>22</v>
      </c>
      <c r="L906">
        <v>2</v>
      </c>
      <c r="M906" t="s">
        <v>115</v>
      </c>
      <c r="N906" t="s">
        <v>456</v>
      </c>
      <c r="O906" t="s">
        <v>457</v>
      </c>
      <c r="P906" t="s">
        <v>457</v>
      </c>
      <c r="Q906" t="s">
        <v>118</v>
      </c>
      <c r="R906" t="s">
        <v>142</v>
      </c>
      <c r="S906" t="s">
        <v>8</v>
      </c>
      <c r="T906" s="1">
        <v>0</v>
      </c>
      <c r="U906" s="1">
        <v>0</v>
      </c>
      <c r="V906" s="1">
        <v>0</v>
      </c>
      <c r="W906" s="1">
        <v>0</v>
      </c>
      <c r="X906" s="1">
        <v>0</v>
      </c>
      <c r="Y906" s="1">
        <v>0</v>
      </c>
      <c r="Z906" s="1">
        <v>0</v>
      </c>
      <c r="AA906" s="1">
        <v>0</v>
      </c>
      <c r="AB906" s="1">
        <v>0</v>
      </c>
      <c r="AC906" s="1">
        <v>0</v>
      </c>
      <c r="AD906" s="1">
        <v>0</v>
      </c>
      <c r="AE906" s="1">
        <v>0</v>
      </c>
      <c r="AF906" s="1">
        <v>0</v>
      </c>
      <c r="AG906" s="1">
        <v>0</v>
      </c>
      <c r="AH906" s="1">
        <v>0</v>
      </c>
      <c r="AI906" s="1">
        <v>0</v>
      </c>
      <c r="AJ906" s="1">
        <v>0</v>
      </c>
      <c r="AK906" s="1">
        <v>0</v>
      </c>
      <c r="AL906" s="1">
        <v>0</v>
      </c>
      <c r="AM906" s="1">
        <v>0</v>
      </c>
      <c r="AN906" s="1">
        <v>0</v>
      </c>
      <c r="AO906" s="1">
        <v>0</v>
      </c>
      <c r="AP906" s="1">
        <v>0</v>
      </c>
      <c r="AQ906" s="1">
        <v>0</v>
      </c>
      <c r="AR906" s="2">
        <v>0</v>
      </c>
      <c r="AS906" s="2">
        <v>0</v>
      </c>
      <c r="AT906" s="2">
        <v>0</v>
      </c>
      <c r="AU906" s="2">
        <v>0</v>
      </c>
      <c r="AV906" s="2">
        <v>0</v>
      </c>
      <c r="AW906" s="2">
        <v>0</v>
      </c>
      <c r="AX906" s="2">
        <v>0</v>
      </c>
      <c r="AY906" s="2">
        <v>0</v>
      </c>
      <c r="AZ906" s="2">
        <v>0</v>
      </c>
      <c r="BA906" s="2">
        <v>0</v>
      </c>
      <c r="BB906" s="2">
        <v>0</v>
      </c>
      <c r="BC906" s="2">
        <v>0</v>
      </c>
      <c r="BD906" s="1">
        <v>947</v>
      </c>
      <c r="BE906" s="1">
        <v>1037</v>
      </c>
      <c r="BF906" s="1">
        <v>1671</v>
      </c>
      <c r="BG906" s="1">
        <v>1865</v>
      </c>
      <c r="BH906" s="1">
        <v>2350</v>
      </c>
      <c r="BI906" s="1">
        <v>2292</v>
      </c>
      <c r="BJ906" s="1">
        <v>2693</v>
      </c>
      <c r="BK906" s="1">
        <v>2176</v>
      </c>
      <c r="BL906" s="1">
        <v>1346</v>
      </c>
      <c r="BM906" s="1">
        <v>1292</v>
      </c>
      <c r="BN906" s="1">
        <v>771</v>
      </c>
      <c r="BO906" s="1">
        <v>1070</v>
      </c>
      <c r="BP906" s="1">
        <v>947</v>
      </c>
      <c r="BQ906" s="1">
        <v>1037</v>
      </c>
      <c r="BR906" s="1">
        <v>1671</v>
      </c>
      <c r="BS906" s="1">
        <v>1865</v>
      </c>
      <c r="BT906" s="1">
        <v>2350</v>
      </c>
      <c r="BU906" s="1">
        <v>2292</v>
      </c>
      <c r="BV906" s="1">
        <v>2693</v>
      </c>
      <c r="BW906" s="1">
        <v>2176</v>
      </c>
      <c r="BX906" s="1">
        <v>1346</v>
      </c>
      <c r="BY906" s="1">
        <v>1292</v>
      </c>
      <c r="BZ906" s="1">
        <v>771</v>
      </c>
      <c r="CA906" s="1">
        <v>1070</v>
      </c>
      <c r="CB906" s="1">
        <v>104.03100000000001</v>
      </c>
      <c r="CC906" s="1">
        <v>113.89100000000001</v>
      </c>
      <c r="CD906" s="1">
        <v>183.51300000000001</v>
      </c>
      <c r="CE906" s="1">
        <v>204.84299999999999</v>
      </c>
      <c r="CF906" s="1">
        <v>258.166</v>
      </c>
      <c r="CG906" s="1">
        <v>251.727</v>
      </c>
      <c r="CH906" s="1">
        <v>295.79399999999998</v>
      </c>
      <c r="CI906" s="1">
        <v>239.05</v>
      </c>
      <c r="CJ906" s="1">
        <v>147.89699999999999</v>
      </c>
      <c r="CK906" s="1">
        <v>141.86099999999999</v>
      </c>
      <c r="CL906" s="1">
        <v>84.713999999999999</v>
      </c>
      <c r="CM906" s="1">
        <v>117.51300000000001</v>
      </c>
      <c r="CN906" s="1">
        <v>0</v>
      </c>
      <c r="CO906" s="1">
        <v>0</v>
      </c>
      <c r="CP906" s="1">
        <v>19510</v>
      </c>
      <c r="CQ906" s="1">
        <v>19510</v>
      </c>
      <c r="CR906" s="1">
        <v>2143</v>
      </c>
      <c r="CS906">
        <v>2018</v>
      </c>
      <c r="CT906">
        <v>9104.0597293513765</v>
      </c>
      <c r="CV906">
        <v>0</v>
      </c>
      <c r="CW906">
        <v>0</v>
      </c>
    </row>
    <row r="907" spans="1:101">
      <c r="A907" s="100">
        <v>61245</v>
      </c>
      <c r="B907" t="s">
        <v>108</v>
      </c>
      <c r="C907" t="s">
        <v>109</v>
      </c>
      <c r="D907" t="s">
        <v>1229</v>
      </c>
      <c r="E907" t="s">
        <v>985</v>
      </c>
      <c r="F907">
        <v>59254</v>
      </c>
      <c r="G907" s="103" t="s">
        <v>112</v>
      </c>
      <c r="H907" t="s">
        <v>113</v>
      </c>
      <c r="I907" t="s">
        <v>114</v>
      </c>
      <c r="J907" t="s">
        <v>8</v>
      </c>
      <c r="K907">
        <v>22</v>
      </c>
      <c r="L907">
        <v>2</v>
      </c>
      <c r="M907" t="s">
        <v>115</v>
      </c>
      <c r="N907" t="s">
        <v>456</v>
      </c>
      <c r="O907" t="s">
        <v>457</v>
      </c>
      <c r="P907" t="s">
        <v>457</v>
      </c>
      <c r="Q907" t="s">
        <v>118</v>
      </c>
      <c r="R907" t="s">
        <v>142</v>
      </c>
      <c r="S907" t="s">
        <v>8</v>
      </c>
      <c r="T907" s="1">
        <v>0</v>
      </c>
      <c r="U907" s="1">
        <v>0</v>
      </c>
      <c r="V907" s="1">
        <v>0</v>
      </c>
      <c r="W907" s="1">
        <v>0</v>
      </c>
      <c r="X907" s="1">
        <v>0</v>
      </c>
      <c r="Y907" s="1">
        <v>0</v>
      </c>
      <c r="Z907" s="1">
        <v>0</v>
      </c>
      <c r="AA907" s="1">
        <v>0</v>
      </c>
      <c r="AB907" s="1">
        <v>0</v>
      </c>
      <c r="AC907" s="1">
        <v>0</v>
      </c>
      <c r="AD907" s="1">
        <v>0</v>
      </c>
      <c r="AE907" s="1">
        <v>0</v>
      </c>
      <c r="AF907" s="1">
        <v>0</v>
      </c>
      <c r="AG907" s="1">
        <v>0</v>
      </c>
      <c r="AH907" s="1">
        <v>0</v>
      </c>
      <c r="AI907" s="1">
        <v>0</v>
      </c>
      <c r="AJ907" s="1">
        <v>0</v>
      </c>
      <c r="AK907" s="1">
        <v>0</v>
      </c>
      <c r="AL907" s="1">
        <v>0</v>
      </c>
      <c r="AM907" s="1">
        <v>0</v>
      </c>
      <c r="AN907" s="1">
        <v>0</v>
      </c>
      <c r="AO907" s="1">
        <v>0</v>
      </c>
      <c r="AP907" s="1">
        <v>0</v>
      </c>
      <c r="AQ907" s="1">
        <v>0</v>
      </c>
      <c r="AR907" s="2">
        <v>0</v>
      </c>
      <c r="AS907" s="2">
        <v>0</v>
      </c>
      <c r="AT907" s="2">
        <v>0</v>
      </c>
      <c r="AU907" s="2">
        <v>0</v>
      </c>
      <c r="AV907" s="2">
        <v>0</v>
      </c>
      <c r="AW907" s="2">
        <v>0</v>
      </c>
      <c r="AX907" s="2">
        <v>0</v>
      </c>
      <c r="AY907" s="2">
        <v>0</v>
      </c>
      <c r="AZ907" s="2">
        <v>0</v>
      </c>
      <c r="BA907" s="2">
        <v>0</v>
      </c>
      <c r="BB907" s="2">
        <v>0</v>
      </c>
      <c r="BC907" s="2">
        <v>0</v>
      </c>
      <c r="BD907" s="1">
        <v>2920</v>
      </c>
      <c r="BE907" s="1">
        <v>3197</v>
      </c>
      <c r="BF907" s="1">
        <v>5151</v>
      </c>
      <c r="BG907" s="1">
        <v>5750</v>
      </c>
      <c r="BH907" s="1">
        <v>7246</v>
      </c>
      <c r="BI907" s="1">
        <v>7066</v>
      </c>
      <c r="BJ907" s="1">
        <v>8302</v>
      </c>
      <c r="BK907" s="1">
        <v>6710</v>
      </c>
      <c r="BL907" s="1">
        <v>4151</v>
      </c>
      <c r="BM907" s="1">
        <v>3982</v>
      </c>
      <c r="BN907" s="1">
        <v>2378</v>
      </c>
      <c r="BO907" s="1">
        <v>3298</v>
      </c>
      <c r="BP907" s="1">
        <v>2920</v>
      </c>
      <c r="BQ907" s="1">
        <v>3197</v>
      </c>
      <c r="BR907" s="1">
        <v>5151</v>
      </c>
      <c r="BS907" s="1">
        <v>5750</v>
      </c>
      <c r="BT907" s="1">
        <v>7246</v>
      </c>
      <c r="BU907" s="1">
        <v>7066</v>
      </c>
      <c r="BV907" s="1">
        <v>8302</v>
      </c>
      <c r="BW907" s="1">
        <v>6710</v>
      </c>
      <c r="BX907" s="1">
        <v>4151</v>
      </c>
      <c r="BY907" s="1">
        <v>3982</v>
      </c>
      <c r="BZ907" s="1">
        <v>2378</v>
      </c>
      <c r="CA907" s="1">
        <v>3298</v>
      </c>
      <c r="CB907" s="1">
        <v>320.73399999999998</v>
      </c>
      <c r="CC907" s="1">
        <v>351.13299999999998</v>
      </c>
      <c r="CD907" s="1">
        <v>565.78300000000002</v>
      </c>
      <c r="CE907" s="1">
        <v>631.54200000000003</v>
      </c>
      <c r="CF907" s="1">
        <v>795.94200000000001</v>
      </c>
      <c r="CG907" s="1">
        <v>776.09</v>
      </c>
      <c r="CH907" s="1">
        <v>911.952</v>
      </c>
      <c r="CI907" s="1">
        <v>737.00599999999997</v>
      </c>
      <c r="CJ907" s="1">
        <v>455.976</v>
      </c>
      <c r="CK907" s="1">
        <v>437.36500000000001</v>
      </c>
      <c r="CL907" s="1">
        <v>261.178</v>
      </c>
      <c r="CM907" s="1">
        <v>362.29899999999998</v>
      </c>
      <c r="CN907" s="1">
        <v>0</v>
      </c>
      <c r="CO907" s="1">
        <v>0</v>
      </c>
      <c r="CP907" s="1">
        <v>60151</v>
      </c>
      <c r="CQ907" s="1">
        <v>60151</v>
      </c>
      <c r="CR907" s="1">
        <v>6607</v>
      </c>
      <c r="CS907">
        <v>2018</v>
      </c>
      <c r="CT907">
        <v>9104.1319812320271</v>
      </c>
      <c r="CV907">
        <v>0</v>
      </c>
      <c r="CW907">
        <v>0</v>
      </c>
    </row>
    <row r="908" spans="1:101">
      <c r="A908" s="100">
        <v>61294</v>
      </c>
      <c r="B908" t="s">
        <v>108</v>
      </c>
      <c r="C908" t="s">
        <v>109</v>
      </c>
      <c r="D908" t="s">
        <v>1230</v>
      </c>
      <c r="E908" t="s">
        <v>1231</v>
      </c>
      <c r="F908">
        <v>60921</v>
      </c>
      <c r="G908" s="103" t="s">
        <v>112</v>
      </c>
      <c r="H908" t="s">
        <v>113</v>
      </c>
      <c r="I908" t="s">
        <v>114</v>
      </c>
      <c r="J908" t="s">
        <v>8</v>
      </c>
      <c r="K908">
        <v>22</v>
      </c>
      <c r="L908">
        <v>2</v>
      </c>
      <c r="M908" t="s">
        <v>115</v>
      </c>
      <c r="N908" t="s">
        <v>456</v>
      </c>
      <c r="O908" t="s">
        <v>457</v>
      </c>
      <c r="P908" t="s">
        <v>457</v>
      </c>
      <c r="Q908" t="s">
        <v>118</v>
      </c>
      <c r="R908" t="s">
        <v>142</v>
      </c>
      <c r="S908" t="s">
        <v>8</v>
      </c>
      <c r="T908" s="1">
        <v>0</v>
      </c>
      <c r="U908" s="1">
        <v>0</v>
      </c>
      <c r="V908" s="1">
        <v>0</v>
      </c>
      <c r="W908" s="1">
        <v>0</v>
      </c>
      <c r="X908" s="1">
        <v>0</v>
      </c>
      <c r="Y908" s="1">
        <v>0</v>
      </c>
      <c r="Z908" s="1">
        <v>0</v>
      </c>
      <c r="AA908" s="1">
        <v>0</v>
      </c>
      <c r="AB908" s="1">
        <v>0</v>
      </c>
      <c r="AC908" s="1">
        <v>0</v>
      </c>
      <c r="AD908" s="1">
        <v>0</v>
      </c>
      <c r="AE908" s="1">
        <v>0</v>
      </c>
      <c r="AF908" s="1">
        <v>0</v>
      </c>
      <c r="AG908" s="1">
        <v>0</v>
      </c>
      <c r="AH908" s="1">
        <v>0</v>
      </c>
      <c r="AI908" s="1">
        <v>0</v>
      </c>
      <c r="AJ908" s="1">
        <v>0</v>
      </c>
      <c r="AK908" s="1">
        <v>0</v>
      </c>
      <c r="AL908" s="1">
        <v>0</v>
      </c>
      <c r="AM908" s="1">
        <v>0</v>
      </c>
      <c r="AN908" s="1">
        <v>0</v>
      </c>
      <c r="AO908" s="1">
        <v>0</v>
      </c>
      <c r="AP908" s="1">
        <v>0</v>
      </c>
      <c r="AQ908" s="1">
        <v>0</v>
      </c>
      <c r="AR908" s="2">
        <v>0</v>
      </c>
      <c r="AS908" s="2">
        <v>0</v>
      </c>
      <c r="AT908" s="2">
        <v>0</v>
      </c>
      <c r="AU908" s="2">
        <v>0</v>
      </c>
      <c r="AV908" s="2">
        <v>0</v>
      </c>
      <c r="AW908" s="2">
        <v>0</v>
      </c>
      <c r="AX908" s="2">
        <v>0</v>
      </c>
      <c r="AY908" s="2">
        <v>0</v>
      </c>
      <c r="AZ908" s="2">
        <v>0</v>
      </c>
      <c r="BA908" s="2">
        <v>0</v>
      </c>
      <c r="BB908" s="2">
        <v>0</v>
      </c>
      <c r="BC908" s="2">
        <v>0</v>
      </c>
      <c r="BD908" s="1">
        <v>673</v>
      </c>
      <c r="BE908" s="1">
        <v>736</v>
      </c>
      <c r="BF908" s="1">
        <v>1187</v>
      </c>
      <c r="BG908" s="1">
        <v>1324</v>
      </c>
      <c r="BH908" s="1">
        <v>1669</v>
      </c>
      <c r="BI908" s="1">
        <v>1628</v>
      </c>
      <c r="BJ908" s="1">
        <v>1913</v>
      </c>
      <c r="BK908" s="1">
        <v>1546</v>
      </c>
      <c r="BL908" s="1">
        <v>956</v>
      </c>
      <c r="BM908" s="1">
        <v>917</v>
      </c>
      <c r="BN908" s="1">
        <v>548</v>
      </c>
      <c r="BO908" s="1">
        <v>760</v>
      </c>
      <c r="BP908" s="1">
        <v>673</v>
      </c>
      <c r="BQ908" s="1">
        <v>736</v>
      </c>
      <c r="BR908" s="1">
        <v>1187</v>
      </c>
      <c r="BS908" s="1">
        <v>1324</v>
      </c>
      <c r="BT908" s="1">
        <v>1669</v>
      </c>
      <c r="BU908" s="1">
        <v>1628</v>
      </c>
      <c r="BV908" s="1">
        <v>1913</v>
      </c>
      <c r="BW908" s="1">
        <v>1546</v>
      </c>
      <c r="BX908" s="1">
        <v>956</v>
      </c>
      <c r="BY908" s="1">
        <v>917</v>
      </c>
      <c r="BZ908" s="1">
        <v>548</v>
      </c>
      <c r="CA908" s="1">
        <v>760</v>
      </c>
      <c r="CB908" s="1">
        <v>73.885000000000005</v>
      </c>
      <c r="CC908" s="1">
        <v>80.888000000000005</v>
      </c>
      <c r="CD908" s="1">
        <v>130.33500000000001</v>
      </c>
      <c r="CE908" s="1">
        <v>145.483</v>
      </c>
      <c r="CF908" s="1">
        <v>183.35499999999999</v>
      </c>
      <c r="CG908" s="1">
        <v>178.78100000000001</v>
      </c>
      <c r="CH908" s="1">
        <v>210.07900000000001</v>
      </c>
      <c r="CI908" s="1">
        <v>169.77799999999999</v>
      </c>
      <c r="CJ908" s="1">
        <v>105.039</v>
      </c>
      <c r="CK908" s="1">
        <v>100.752</v>
      </c>
      <c r="CL908" s="1">
        <v>60.164999999999999</v>
      </c>
      <c r="CM908" s="1">
        <v>83.46</v>
      </c>
      <c r="CN908" s="1">
        <v>0</v>
      </c>
      <c r="CO908" s="1">
        <v>0</v>
      </c>
      <c r="CP908" s="1">
        <v>13857</v>
      </c>
      <c r="CQ908" s="1">
        <v>13857</v>
      </c>
      <c r="CR908" s="1">
        <v>1522</v>
      </c>
      <c r="CS908">
        <v>2018</v>
      </c>
      <c r="CT908">
        <v>9104.4678055190543</v>
      </c>
      <c r="CV908">
        <v>0</v>
      </c>
      <c r="CW908">
        <v>0</v>
      </c>
    </row>
    <row r="909" spans="1:101">
      <c r="A909" s="100">
        <v>61295</v>
      </c>
      <c r="B909" t="s">
        <v>108</v>
      </c>
      <c r="C909" t="s">
        <v>109</v>
      </c>
      <c r="D909" t="s">
        <v>1232</v>
      </c>
      <c r="E909" t="s">
        <v>1233</v>
      </c>
      <c r="F909">
        <v>60922</v>
      </c>
      <c r="G909" s="103" t="s">
        <v>112</v>
      </c>
      <c r="H909" t="s">
        <v>113</v>
      </c>
      <c r="I909" t="s">
        <v>114</v>
      </c>
      <c r="J909" t="s">
        <v>8</v>
      </c>
      <c r="K909">
        <v>22</v>
      </c>
      <c r="L909">
        <v>2</v>
      </c>
      <c r="M909" t="s">
        <v>115</v>
      </c>
      <c r="N909" t="s">
        <v>456</v>
      </c>
      <c r="O909" t="s">
        <v>457</v>
      </c>
      <c r="P909" t="s">
        <v>457</v>
      </c>
      <c r="Q909" t="s">
        <v>118</v>
      </c>
      <c r="R909" t="s">
        <v>142</v>
      </c>
      <c r="S909" t="s">
        <v>8</v>
      </c>
      <c r="T909" s="1" t="s">
        <v>109</v>
      </c>
      <c r="U909" s="1" t="s">
        <v>109</v>
      </c>
      <c r="V909" s="1">
        <v>0</v>
      </c>
      <c r="W909" s="1">
        <v>0</v>
      </c>
      <c r="X909" s="1">
        <v>0</v>
      </c>
      <c r="Y909" s="1">
        <v>0</v>
      </c>
      <c r="Z909" s="1">
        <v>0</v>
      </c>
      <c r="AA909" s="1">
        <v>0</v>
      </c>
      <c r="AB909" s="1">
        <v>0</v>
      </c>
      <c r="AC909" s="1">
        <v>0</v>
      </c>
      <c r="AD909" s="1">
        <v>0</v>
      </c>
      <c r="AE909" s="1">
        <v>0</v>
      </c>
      <c r="AF909" s="1" t="s">
        <v>109</v>
      </c>
      <c r="AG909" s="1" t="s">
        <v>109</v>
      </c>
      <c r="AH909" s="1">
        <v>0</v>
      </c>
      <c r="AI909" s="1">
        <v>0</v>
      </c>
      <c r="AJ909" s="1">
        <v>0</v>
      </c>
      <c r="AK909" s="1">
        <v>0</v>
      </c>
      <c r="AL909" s="1">
        <v>0</v>
      </c>
      <c r="AM909" s="1">
        <v>0</v>
      </c>
      <c r="AN909" s="1">
        <v>0</v>
      </c>
      <c r="AO909" s="1">
        <v>0</v>
      </c>
      <c r="AP909" s="1">
        <v>0</v>
      </c>
      <c r="AQ909" s="1">
        <v>0</v>
      </c>
      <c r="AR909" s="2" t="s">
        <v>109</v>
      </c>
      <c r="AS909" s="2" t="s">
        <v>109</v>
      </c>
      <c r="AT909" s="2">
        <v>0</v>
      </c>
      <c r="AU909" s="2">
        <v>0</v>
      </c>
      <c r="AV909" s="2">
        <v>0</v>
      </c>
      <c r="AW909" s="2">
        <v>0</v>
      </c>
      <c r="AX909" s="2">
        <v>0</v>
      </c>
      <c r="AY909" s="2">
        <v>0</v>
      </c>
      <c r="AZ909" s="2">
        <v>0</v>
      </c>
      <c r="BA909" s="2">
        <v>0</v>
      </c>
      <c r="BB909" s="2">
        <v>0</v>
      </c>
      <c r="BC909" s="2">
        <v>0</v>
      </c>
      <c r="BD909" s="1" t="s">
        <v>109</v>
      </c>
      <c r="BE909" s="1" t="s">
        <v>109</v>
      </c>
      <c r="BF909" s="1">
        <v>4229</v>
      </c>
      <c r="BG909" s="1">
        <v>4721</v>
      </c>
      <c r="BH909" s="1">
        <v>5949</v>
      </c>
      <c r="BI909" s="1">
        <v>5801</v>
      </c>
      <c r="BJ909" s="1">
        <v>6817</v>
      </c>
      <c r="BK909" s="1">
        <v>5509</v>
      </c>
      <c r="BL909" s="1">
        <v>3408</v>
      </c>
      <c r="BM909" s="1">
        <v>3269</v>
      </c>
      <c r="BN909" s="1">
        <v>1952</v>
      </c>
      <c r="BO909" s="1">
        <v>2708</v>
      </c>
      <c r="BP909" s="1" t="s">
        <v>109</v>
      </c>
      <c r="BQ909" s="1" t="s">
        <v>109</v>
      </c>
      <c r="BR909" s="1">
        <v>4229</v>
      </c>
      <c r="BS909" s="1">
        <v>4721</v>
      </c>
      <c r="BT909" s="1">
        <v>5949</v>
      </c>
      <c r="BU909" s="1">
        <v>5801</v>
      </c>
      <c r="BV909" s="1">
        <v>6817</v>
      </c>
      <c r="BW909" s="1">
        <v>5509</v>
      </c>
      <c r="BX909" s="1">
        <v>3408</v>
      </c>
      <c r="BY909" s="1">
        <v>3269</v>
      </c>
      <c r="BZ909" s="1">
        <v>1952</v>
      </c>
      <c r="CA909" s="1">
        <v>2708</v>
      </c>
      <c r="CB909" s="1" t="s">
        <v>109</v>
      </c>
      <c r="CC909" s="1" t="s">
        <v>109</v>
      </c>
      <c r="CD909" s="1">
        <v>464.53300000000002</v>
      </c>
      <c r="CE909" s="1">
        <v>518.52300000000002</v>
      </c>
      <c r="CF909" s="1">
        <v>653.50300000000004</v>
      </c>
      <c r="CG909" s="1">
        <v>637.20299999999997</v>
      </c>
      <c r="CH909" s="1">
        <v>748.75199999999995</v>
      </c>
      <c r="CI909" s="1">
        <v>605.11400000000003</v>
      </c>
      <c r="CJ909" s="1">
        <v>374.37599999999998</v>
      </c>
      <c r="CK909" s="1">
        <v>359.09500000000003</v>
      </c>
      <c r="CL909" s="1">
        <v>214.43799999999999</v>
      </c>
      <c r="CM909" s="1">
        <v>297.46300000000002</v>
      </c>
      <c r="CN909" s="1">
        <v>0</v>
      </c>
      <c r="CO909" s="1">
        <v>0</v>
      </c>
      <c r="CP909" s="1">
        <v>44363</v>
      </c>
      <c r="CQ909" s="1">
        <v>44363</v>
      </c>
      <c r="CR909" s="1">
        <v>4873</v>
      </c>
      <c r="CS909">
        <v>2018</v>
      </c>
      <c r="CT909">
        <v>9103.8374717832958</v>
      </c>
      <c r="CV909">
        <v>0</v>
      </c>
      <c r="CW909">
        <v>0</v>
      </c>
    </row>
    <row r="910" spans="1:101">
      <c r="A910" s="100">
        <v>61296</v>
      </c>
      <c r="B910" t="s">
        <v>108</v>
      </c>
      <c r="C910" t="s">
        <v>109</v>
      </c>
      <c r="D910" t="s">
        <v>1234</v>
      </c>
      <c r="E910" t="s">
        <v>1235</v>
      </c>
      <c r="F910">
        <v>60923</v>
      </c>
      <c r="G910" s="103" t="s">
        <v>112</v>
      </c>
      <c r="H910" t="s">
        <v>113</v>
      </c>
      <c r="I910" t="s">
        <v>114</v>
      </c>
      <c r="J910" t="s">
        <v>8</v>
      </c>
      <c r="K910">
        <v>22</v>
      </c>
      <c r="L910">
        <v>2</v>
      </c>
      <c r="M910" t="s">
        <v>115</v>
      </c>
      <c r="N910" t="s">
        <v>456</v>
      </c>
      <c r="O910" t="s">
        <v>457</v>
      </c>
      <c r="P910" t="s">
        <v>457</v>
      </c>
      <c r="Q910" t="s">
        <v>118</v>
      </c>
      <c r="R910" t="s">
        <v>142</v>
      </c>
      <c r="S910" t="s">
        <v>8</v>
      </c>
      <c r="T910" s="1" t="s">
        <v>109</v>
      </c>
      <c r="U910" s="1" t="s">
        <v>109</v>
      </c>
      <c r="V910" s="1">
        <v>0</v>
      </c>
      <c r="W910" s="1">
        <v>0</v>
      </c>
      <c r="X910" s="1">
        <v>0</v>
      </c>
      <c r="Y910" s="1">
        <v>0</v>
      </c>
      <c r="Z910" s="1">
        <v>0</v>
      </c>
      <c r="AA910" s="1">
        <v>0</v>
      </c>
      <c r="AB910" s="1">
        <v>0</v>
      </c>
      <c r="AC910" s="1">
        <v>0</v>
      </c>
      <c r="AD910" s="1">
        <v>0</v>
      </c>
      <c r="AE910" s="1">
        <v>0</v>
      </c>
      <c r="AF910" s="1" t="s">
        <v>109</v>
      </c>
      <c r="AG910" s="1" t="s">
        <v>109</v>
      </c>
      <c r="AH910" s="1">
        <v>0</v>
      </c>
      <c r="AI910" s="1">
        <v>0</v>
      </c>
      <c r="AJ910" s="1">
        <v>0</v>
      </c>
      <c r="AK910" s="1">
        <v>0</v>
      </c>
      <c r="AL910" s="1">
        <v>0</v>
      </c>
      <c r="AM910" s="1">
        <v>0</v>
      </c>
      <c r="AN910" s="1">
        <v>0</v>
      </c>
      <c r="AO910" s="1">
        <v>0</v>
      </c>
      <c r="AP910" s="1">
        <v>0</v>
      </c>
      <c r="AQ910" s="1">
        <v>0</v>
      </c>
      <c r="AR910" s="2" t="s">
        <v>109</v>
      </c>
      <c r="AS910" s="2" t="s">
        <v>109</v>
      </c>
      <c r="AT910" s="2">
        <v>0</v>
      </c>
      <c r="AU910" s="2">
        <v>0</v>
      </c>
      <c r="AV910" s="2">
        <v>0</v>
      </c>
      <c r="AW910" s="2">
        <v>0</v>
      </c>
      <c r="AX910" s="2">
        <v>0</v>
      </c>
      <c r="AY910" s="2">
        <v>0</v>
      </c>
      <c r="AZ910" s="2">
        <v>0</v>
      </c>
      <c r="BA910" s="2">
        <v>0</v>
      </c>
      <c r="BB910" s="2">
        <v>0</v>
      </c>
      <c r="BC910" s="2">
        <v>0</v>
      </c>
      <c r="BD910" s="1" t="s">
        <v>109</v>
      </c>
      <c r="BE910" s="1" t="s">
        <v>109</v>
      </c>
      <c r="BF910" s="1">
        <v>1888</v>
      </c>
      <c r="BG910" s="1">
        <v>2107</v>
      </c>
      <c r="BH910" s="1">
        <v>2655</v>
      </c>
      <c r="BI910" s="1">
        <v>2589</v>
      </c>
      <c r="BJ910" s="1">
        <v>3043</v>
      </c>
      <c r="BK910" s="1">
        <v>2459</v>
      </c>
      <c r="BL910" s="1">
        <v>1521</v>
      </c>
      <c r="BM910" s="1">
        <v>1459</v>
      </c>
      <c r="BN910" s="1">
        <v>871</v>
      </c>
      <c r="BO910" s="1">
        <v>1209</v>
      </c>
      <c r="BP910" s="1" t="s">
        <v>109</v>
      </c>
      <c r="BQ910" s="1" t="s">
        <v>109</v>
      </c>
      <c r="BR910" s="1">
        <v>1888</v>
      </c>
      <c r="BS910" s="1">
        <v>2107</v>
      </c>
      <c r="BT910" s="1">
        <v>2655</v>
      </c>
      <c r="BU910" s="1">
        <v>2589</v>
      </c>
      <c r="BV910" s="1">
        <v>3043</v>
      </c>
      <c r="BW910" s="1">
        <v>2459</v>
      </c>
      <c r="BX910" s="1">
        <v>1521</v>
      </c>
      <c r="BY910" s="1">
        <v>1459</v>
      </c>
      <c r="BZ910" s="1">
        <v>871</v>
      </c>
      <c r="CA910" s="1">
        <v>1209</v>
      </c>
      <c r="CB910" s="1" t="s">
        <v>109</v>
      </c>
      <c r="CC910" s="1" t="s">
        <v>109</v>
      </c>
      <c r="CD910" s="1">
        <v>207.33699999999999</v>
      </c>
      <c r="CE910" s="1">
        <v>231.43600000000001</v>
      </c>
      <c r="CF910" s="1">
        <v>291.68200000000002</v>
      </c>
      <c r="CG910" s="1">
        <v>284.40699999999998</v>
      </c>
      <c r="CH910" s="1">
        <v>334.19600000000003</v>
      </c>
      <c r="CI910" s="1">
        <v>270.08499999999998</v>
      </c>
      <c r="CJ910" s="1">
        <v>167.09800000000001</v>
      </c>
      <c r="CK910" s="1">
        <v>160.27799999999999</v>
      </c>
      <c r="CL910" s="1">
        <v>95.712000000000003</v>
      </c>
      <c r="CM910" s="1">
        <v>132.76900000000001</v>
      </c>
      <c r="CN910" s="1">
        <v>0</v>
      </c>
      <c r="CO910" s="1">
        <v>0</v>
      </c>
      <c r="CP910" s="1">
        <v>19801</v>
      </c>
      <c r="CQ910" s="1">
        <v>19801</v>
      </c>
      <c r="CR910" s="1">
        <v>2175</v>
      </c>
      <c r="CS910">
        <v>2018</v>
      </c>
      <c r="CT910">
        <v>9103.9080459770121</v>
      </c>
      <c r="CV910">
        <v>0</v>
      </c>
      <c r="CW910">
        <v>0</v>
      </c>
    </row>
    <row r="911" spans="1:101">
      <c r="A911" s="100">
        <v>61297</v>
      </c>
      <c r="B911" t="s">
        <v>108</v>
      </c>
      <c r="C911" t="s">
        <v>109</v>
      </c>
      <c r="D911" t="s">
        <v>1236</v>
      </c>
      <c r="E911" t="s">
        <v>1237</v>
      </c>
      <c r="F911">
        <v>60924</v>
      </c>
      <c r="G911" s="103" t="s">
        <v>112</v>
      </c>
      <c r="H911" t="s">
        <v>113</v>
      </c>
      <c r="I911" t="s">
        <v>114</v>
      </c>
      <c r="J911" t="s">
        <v>8</v>
      </c>
      <c r="K911">
        <v>22</v>
      </c>
      <c r="L911">
        <v>2</v>
      </c>
      <c r="M911" t="s">
        <v>115</v>
      </c>
      <c r="N911" t="s">
        <v>456</v>
      </c>
      <c r="O911" t="s">
        <v>457</v>
      </c>
      <c r="P911" t="s">
        <v>457</v>
      </c>
      <c r="Q911" t="s">
        <v>118</v>
      </c>
      <c r="R911" t="s">
        <v>142</v>
      </c>
      <c r="S911" t="s">
        <v>8</v>
      </c>
      <c r="T911" s="1">
        <v>0</v>
      </c>
      <c r="U911" s="1">
        <v>0</v>
      </c>
      <c r="V911" s="1">
        <v>0</v>
      </c>
      <c r="W911" s="1">
        <v>0</v>
      </c>
      <c r="X911" s="1">
        <v>0</v>
      </c>
      <c r="Y911" s="1">
        <v>0</v>
      </c>
      <c r="Z911" s="1">
        <v>0</v>
      </c>
      <c r="AA911" s="1">
        <v>0</v>
      </c>
      <c r="AB911" s="1">
        <v>0</v>
      </c>
      <c r="AC911" s="1">
        <v>0</v>
      </c>
      <c r="AD911" s="1">
        <v>0</v>
      </c>
      <c r="AE911" s="1">
        <v>0</v>
      </c>
      <c r="AF911" s="1">
        <v>0</v>
      </c>
      <c r="AG911" s="1">
        <v>0</v>
      </c>
      <c r="AH911" s="1">
        <v>0</v>
      </c>
      <c r="AI911" s="1">
        <v>0</v>
      </c>
      <c r="AJ911" s="1">
        <v>0</v>
      </c>
      <c r="AK911" s="1">
        <v>0</v>
      </c>
      <c r="AL911" s="1">
        <v>0</v>
      </c>
      <c r="AM911" s="1">
        <v>0</v>
      </c>
      <c r="AN911" s="1">
        <v>0</v>
      </c>
      <c r="AO911" s="1">
        <v>0</v>
      </c>
      <c r="AP911" s="1">
        <v>0</v>
      </c>
      <c r="AQ911" s="1">
        <v>0</v>
      </c>
      <c r="AR911" s="2">
        <v>0</v>
      </c>
      <c r="AS911" s="2">
        <v>0</v>
      </c>
      <c r="AT911" s="2">
        <v>0</v>
      </c>
      <c r="AU911" s="2">
        <v>0</v>
      </c>
      <c r="AV911" s="2">
        <v>0</v>
      </c>
      <c r="AW911" s="2">
        <v>0</v>
      </c>
      <c r="AX911" s="2">
        <v>0</v>
      </c>
      <c r="AY911" s="2">
        <v>0</v>
      </c>
      <c r="AZ911" s="2">
        <v>0</v>
      </c>
      <c r="BA911" s="2">
        <v>0</v>
      </c>
      <c r="BB911" s="2">
        <v>0</v>
      </c>
      <c r="BC911" s="2">
        <v>0</v>
      </c>
      <c r="BD911" s="1">
        <v>1451</v>
      </c>
      <c r="BE911" s="1">
        <v>1589</v>
      </c>
      <c r="BF911" s="1">
        <v>2560</v>
      </c>
      <c r="BG911" s="1">
        <v>2858</v>
      </c>
      <c r="BH911" s="1">
        <v>3602</v>
      </c>
      <c r="BI911" s="1">
        <v>3512</v>
      </c>
      <c r="BJ911" s="1">
        <v>4127</v>
      </c>
      <c r="BK911" s="1">
        <v>3335</v>
      </c>
      <c r="BL911" s="1">
        <v>2063</v>
      </c>
      <c r="BM911" s="1">
        <v>1979</v>
      </c>
      <c r="BN911" s="1">
        <v>1182</v>
      </c>
      <c r="BO911" s="1">
        <v>1639</v>
      </c>
      <c r="BP911" s="1">
        <v>1451</v>
      </c>
      <c r="BQ911" s="1">
        <v>1589</v>
      </c>
      <c r="BR911" s="1">
        <v>2560</v>
      </c>
      <c r="BS911" s="1">
        <v>2858</v>
      </c>
      <c r="BT911" s="1">
        <v>3602</v>
      </c>
      <c r="BU911" s="1">
        <v>3512</v>
      </c>
      <c r="BV911" s="1">
        <v>4127</v>
      </c>
      <c r="BW911" s="1">
        <v>3335</v>
      </c>
      <c r="BX911" s="1">
        <v>2063</v>
      </c>
      <c r="BY911" s="1">
        <v>1979</v>
      </c>
      <c r="BZ911" s="1">
        <v>1182</v>
      </c>
      <c r="CA911" s="1">
        <v>1639</v>
      </c>
      <c r="CB911" s="1">
        <v>159.42099999999999</v>
      </c>
      <c r="CC911" s="1">
        <v>174.53</v>
      </c>
      <c r="CD911" s="1">
        <v>281.221</v>
      </c>
      <c r="CE911" s="1">
        <v>313.90699999999998</v>
      </c>
      <c r="CF911" s="1">
        <v>395.62200000000001</v>
      </c>
      <c r="CG911" s="1">
        <v>385.75400000000002</v>
      </c>
      <c r="CH911" s="1">
        <v>453.28500000000003</v>
      </c>
      <c r="CI911" s="1">
        <v>366.32799999999997</v>
      </c>
      <c r="CJ911" s="1">
        <v>226.642</v>
      </c>
      <c r="CK911" s="1">
        <v>217.392</v>
      </c>
      <c r="CL911" s="1">
        <v>129.81800000000001</v>
      </c>
      <c r="CM911" s="1">
        <v>180.08</v>
      </c>
      <c r="CN911" s="1">
        <v>0</v>
      </c>
      <c r="CO911" s="1">
        <v>0</v>
      </c>
      <c r="CP911" s="1">
        <v>29897</v>
      </c>
      <c r="CQ911" s="1">
        <v>29897</v>
      </c>
      <c r="CR911" s="1">
        <v>3284</v>
      </c>
      <c r="CS911">
        <v>2018</v>
      </c>
      <c r="CT911">
        <v>9103.8367844092572</v>
      </c>
      <c r="CV911">
        <v>0</v>
      </c>
      <c r="CW911">
        <v>0</v>
      </c>
    </row>
    <row r="912" spans="1:101">
      <c r="A912" s="100">
        <v>61298</v>
      </c>
      <c r="B912" t="s">
        <v>108</v>
      </c>
      <c r="C912" t="s">
        <v>109</v>
      </c>
      <c r="D912" t="s">
        <v>1238</v>
      </c>
      <c r="E912" t="s">
        <v>1239</v>
      </c>
      <c r="F912">
        <v>60925</v>
      </c>
      <c r="G912" s="103" t="s">
        <v>112</v>
      </c>
      <c r="H912" t="s">
        <v>113</v>
      </c>
      <c r="I912" t="s">
        <v>114</v>
      </c>
      <c r="J912" t="s">
        <v>8</v>
      </c>
      <c r="K912">
        <v>22</v>
      </c>
      <c r="L912">
        <v>2</v>
      </c>
      <c r="M912" t="s">
        <v>115</v>
      </c>
      <c r="N912" t="s">
        <v>456</v>
      </c>
      <c r="O912" t="s">
        <v>457</v>
      </c>
      <c r="P912" t="s">
        <v>457</v>
      </c>
      <c r="Q912" t="s">
        <v>118</v>
      </c>
      <c r="R912" t="s">
        <v>142</v>
      </c>
      <c r="S912" t="s">
        <v>8</v>
      </c>
      <c r="T912" s="1">
        <v>0</v>
      </c>
      <c r="U912" s="1">
        <v>0</v>
      </c>
      <c r="V912" s="1">
        <v>0</v>
      </c>
      <c r="W912" s="1">
        <v>0</v>
      </c>
      <c r="X912" s="1">
        <v>0</v>
      </c>
      <c r="Y912" s="1">
        <v>0</v>
      </c>
      <c r="Z912" s="1">
        <v>0</v>
      </c>
      <c r="AA912" s="1">
        <v>0</v>
      </c>
      <c r="AB912" s="1">
        <v>0</v>
      </c>
      <c r="AC912" s="1">
        <v>0</v>
      </c>
      <c r="AD912" s="1">
        <v>0</v>
      </c>
      <c r="AE912" s="1">
        <v>0</v>
      </c>
      <c r="AF912" s="1">
        <v>0</v>
      </c>
      <c r="AG912" s="1">
        <v>0</v>
      </c>
      <c r="AH912" s="1">
        <v>0</v>
      </c>
      <c r="AI912" s="1">
        <v>0</v>
      </c>
      <c r="AJ912" s="1">
        <v>0</v>
      </c>
      <c r="AK912" s="1">
        <v>0</v>
      </c>
      <c r="AL912" s="1">
        <v>0</v>
      </c>
      <c r="AM912" s="1">
        <v>0</v>
      </c>
      <c r="AN912" s="1">
        <v>0</v>
      </c>
      <c r="AO912" s="1">
        <v>0</v>
      </c>
      <c r="AP912" s="1">
        <v>0</v>
      </c>
      <c r="AQ912" s="1">
        <v>0</v>
      </c>
      <c r="AR912" s="2">
        <v>0</v>
      </c>
      <c r="AS912" s="2">
        <v>0</v>
      </c>
      <c r="AT912" s="2">
        <v>0</v>
      </c>
      <c r="AU912" s="2">
        <v>0</v>
      </c>
      <c r="AV912" s="2">
        <v>0</v>
      </c>
      <c r="AW912" s="2">
        <v>0</v>
      </c>
      <c r="AX912" s="2">
        <v>0</v>
      </c>
      <c r="AY912" s="2">
        <v>0</v>
      </c>
      <c r="AZ912" s="2">
        <v>0</v>
      </c>
      <c r="BA912" s="2">
        <v>0</v>
      </c>
      <c r="BB912" s="2">
        <v>0</v>
      </c>
      <c r="BC912" s="2">
        <v>0</v>
      </c>
      <c r="BD912" s="1">
        <v>610</v>
      </c>
      <c r="BE912" s="1">
        <v>668</v>
      </c>
      <c r="BF912" s="1">
        <v>1077</v>
      </c>
      <c r="BG912" s="1">
        <v>1202</v>
      </c>
      <c r="BH912" s="1">
        <v>1515</v>
      </c>
      <c r="BI912" s="1">
        <v>1477</v>
      </c>
      <c r="BJ912" s="1">
        <v>1735</v>
      </c>
      <c r="BK912" s="1">
        <v>1402</v>
      </c>
      <c r="BL912" s="1">
        <v>868</v>
      </c>
      <c r="BM912" s="1">
        <v>832</v>
      </c>
      <c r="BN912" s="1">
        <v>497</v>
      </c>
      <c r="BO912" s="1">
        <v>689</v>
      </c>
      <c r="BP912" s="1">
        <v>610</v>
      </c>
      <c r="BQ912" s="1">
        <v>668</v>
      </c>
      <c r="BR912" s="1">
        <v>1077</v>
      </c>
      <c r="BS912" s="1">
        <v>1202</v>
      </c>
      <c r="BT912" s="1">
        <v>1515</v>
      </c>
      <c r="BU912" s="1">
        <v>1477</v>
      </c>
      <c r="BV912" s="1">
        <v>1735</v>
      </c>
      <c r="BW912" s="1">
        <v>1402</v>
      </c>
      <c r="BX912" s="1">
        <v>868</v>
      </c>
      <c r="BY912" s="1">
        <v>832</v>
      </c>
      <c r="BZ912" s="1">
        <v>497</v>
      </c>
      <c r="CA912" s="1">
        <v>689</v>
      </c>
      <c r="CB912" s="1">
        <v>67.040999999999997</v>
      </c>
      <c r="CC912" s="1">
        <v>73.394000000000005</v>
      </c>
      <c r="CD912" s="1">
        <v>118.26</v>
      </c>
      <c r="CE912" s="1">
        <v>132.005</v>
      </c>
      <c r="CF912" s="1">
        <v>166.36799999999999</v>
      </c>
      <c r="CG912" s="1">
        <v>162.21899999999999</v>
      </c>
      <c r="CH912" s="1">
        <v>190.61699999999999</v>
      </c>
      <c r="CI912" s="1">
        <v>154.05000000000001</v>
      </c>
      <c r="CJ912" s="1">
        <v>95.308000000000007</v>
      </c>
      <c r="CK912" s="1">
        <v>91.418000000000006</v>
      </c>
      <c r="CL912" s="1">
        <v>54.591999999999999</v>
      </c>
      <c r="CM912" s="1">
        <v>75.727999999999994</v>
      </c>
      <c r="CN912" s="1">
        <v>0</v>
      </c>
      <c r="CO912" s="1">
        <v>0</v>
      </c>
      <c r="CP912" s="1">
        <v>12572</v>
      </c>
      <c r="CQ912" s="1">
        <v>12572</v>
      </c>
      <c r="CR912" s="1">
        <v>1381</v>
      </c>
      <c r="CS912">
        <v>2018</v>
      </c>
      <c r="CT912">
        <v>9103.548153511947</v>
      </c>
      <c r="CV912">
        <v>0</v>
      </c>
      <c r="CW912">
        <v>0</v>
      </c>
    </row>
    <row r="913" spans="1:101">
      <c r="A913" s="100">
        <v>61299</v>
      </c>
      <c r="B913" t="s">
        <v>108</v>
      </c>
      <c r="C913" t="s">
        <v>109</v>
      </c>
      <c r="D913" t="s">
        <v>1240</v>
      </c>
      <c r="E913" t="s">
        <v>1241</v>
      </c>
      <c r="F913">
        <v>60926</v>
      </c>
      <c r="G913" s="103" t="s">
        <v>112</v>
      </c>
      <c r="H913" t="s">
        <v>113</v>
      </c>
      <c r="I913" t="s">
        <v>114</v>
      </c>
      <c r="J913" t="s">
        <v>8</v>
      </c>
      <c r="K913">
        <v>22</v>
      </c>
      <c r="L913">
        <v>2</v>
      </c>
      <c r="M913" t="s">
        <v>115</v>
      </c>
      <c r="N913" t="s">
        <v>456</v>
      </c>
      <c r="O913" t="s">
        <v>457</v>
      </c>
      <c r="P913" t="s">
        <v>457</v>
      </c>
      <c r="Q913" t="s">
        <v>118</v>
      </c>
      <c r="R913" t="s">
        <v>142</v>
      </c>
      <c r="S913" t="s">
        <v>8</v>
      </c>
      <c r="T913" s="1">
        <v>0</v>
      </c>
      <c r="U913" s="1">
        <v>0</v>
      </c>
      <c r="V913" s="1">
        <v>0</v>
      </c>
      <c r="W913" s="1">
        <v>0</v>
      </c>
      <c r="X913" s="1">
        <v>0</v>
      </c>
      <c r="Y913" s="1">
        <v>0</v>
      </c>
      <c r="Z913" s="1">
        <v>0</v>
      </c>
      <c r="AA913" s="1">
        <v>0</v>
      </c>
      <c r="AB913" s="1">
        <v>0</v>
      </c>
      <c r="AC913" s="1">
        <v>0</v>
      </c>
      <c r="AD913" s="1">
        <v>0</v>
      </c>
      <c r="AE913" s="1">
        <v>0</v>
      </c>
      <c r="AF913" s="1">
        <v>0</v>
      </c>
      <c r="AG913" s="1">
        <v>0</v>
      </c>
      <c r="AH913" s="1">
        <v>0</v>
      </c>
      <c r="AI913" s="1">
        <v>0</v>
      </c>
      <c r="AJ913" s="1">
        <v>0</v>
      </c>
      <c r="AK913" s="1">
        <v>0</v>
      </c>
      <c r="AL913" s="1">
        <v>0</v>
      </c>
      <c r="AM913" s="1">
        <v>0</v>
      </c>
      <c r="AN913" s="1">
        <v>0</v>
      </c>
      <c r="AO913" s="1">
        <v>0</v>
      </c>
      <c r="AP913" s="1">
        <v>0</v>
      </c>
      <c r="AQ913" s="1">
        <v>0</v>
      </c>
      <c r="AR913" s="2">
        <v>0</v>
      </c>
      <c r="AS913" s="2">
        <v>0</v>
      </c>
      <c r="AT913" s="2">
        <v>0</v>
      </c>
      <c r="AU913" s="2">
        <v>0</v>
      </c>
      <c r="AV913" s="2">
        <v>0</v>
      </c>
      <c r="AW913" s="2">
        <v>0</v>
      </c>
      <c r="AX913" s="2">
        <v>0</v>
      </c>
      <c r="AY913" s="2">
        <v>0</v>
      </c>
      <c r="AZ913" s="2">
        <v>0</v>
      </c>
      <c r="BA913" s="2">
        <v>0</v>
      </c>
      <c r="BB913" s="2">
        <v>0</v>
      </c>
      <c r="BC913" s="2">
        <v>0</v>
      </c>
      <c r="BD913" s="1">
        <v>1145</v>
      </c>
      <c r="BE913" s="1">
        <v>1253</v>
      </c>
      <c r="BF913" s="1">
        <v>2019</v>
      </c>
      <c r="BG913" s="1">
        <v>2254</v>
      </c>
      <c r="BH913" s="1">
        <v>2841</v>
      </c>
      <c r="BI913" s="1">
        <v>2770</v>
      </c>
      <c r="BJ913" s="1">
        <v>3255</v>
      </c>
      <c r="BK913" s="1">
        <v>2630</v>
      </c>
      <c r="BL913" s="1">
        <v>1627</v>
      </c>
      <c r="BM913" s="1">
        <v>1561</v>
      </c>
      <c r="BN913" s="1">
        <v>932</v>
      </c>
      <c r="BO913" s="1">
        <v>1293</v>
      </c>
      <c r="BP913" s="1">
        <v>1145</v>
      </c>
      <c r="BQ913" s="1">
        <v>1253</v>
      </c>
      <c r="BR913" s="1">
        <v>2019</v>
      </c>
      <c r="BS913" s="1">
        <v>2254</v>
      </c>
      <c r="BT913" s="1">
        <v>2841</v>
      </c>
      <c r="BU913" s="1">
        <v>2770</v>
      </c>
      <c r="BV913" s="1">
        <v>3255</v>
      </c>
      <c r="BW913" s="1">
        <v>2630</v>
      </c>
      <c r="BX913" s="1">
        <v>1627</v>
      </c>
      <c r="BY913" s="1">
        <v>1561</v>
      </c>
      <c r="BZ913" s="1">
        <v>932</v>
      </c>
      <c r="CA913" s="1">
        <v>1293</v>
      </c>
      <c r="CB913" s="1">
        <v>125.73</v>
      </c>
      <c r="CC913" s="1">
        <v>137.64699999999999</v>
      </c>
      <c r="CD913" s="1">
        <v>221.792</v>
      </c>
      <c r="CE913" s="1">
        <v>247.57</v>
      </c>
      <c r="CF913" s="1">
        <v>312.01600000000002</v>
      </c>
      <c r="CG913" s="1">
        <v>304.23399999999998</v>
      </c>
      <c r="CH913" s="1">
        <v>357.49299999999999</v>
      </c>
      <c r="CI913" s="1">
        <v>288.91300000000001</v>
      </c>
      <c r="CJ913" s="1">
        <v>178.74600000000001</v>
      </c>
      <c r="CK913" s="1">
        <v>171.45099999999999</v>
      </c>
      <c r="CL913" s="1">
        <v>102.384</v>
      </c>
      <c r="CM913" s="1">
        <v>142.024</v>
      </c>
      <c r="CN913" s="1">
        <v>0</v>
      </c>
      <c r="CO913" s="1">
        <v>0</v>
      </c>
      <c r="CP913" s="1">
        <v>23580</v>
      </c>
      <c r="CQ913" s="1">
        <v>23580</v>
      </c>
      <c r="CR913" s="1">
        <v>2590</v>
      </c>
      <c r="CS913">
        <v>2018</v>
      </c>
      <c r="CT913">
        <v>9104.2471042471043</v>
      </c>
      <c r="CV913">
        <v>0</v>
      </c>
      <c r="CW913">
        <v>0</v>
      </c>
    </row>
    <row r="914" spans="1:101">
      <c r="A914" s="100">
        <v>61307</v>
      </c>
      <c r="B914" t="s">
        <v>108</v>
      </c>
      <c r="C914" t="s">
        <v>109</v>
      </c>
      <c r="D914" t="s">
        <v>1242</v>
      </c>
      <c r="E914" t="s">
        <v>1243</v>
      </c>
      <c r="F914">
        <v>60920</v>
      </c>
      <c r="G914" s="103" t="s">
        <v>112</v>
      </c>
      <c r="H914" t="s">
        <v>113</v>
      </c>
      <c r="I914" t="s">
        <v>114</v>
      </c>
      <c r="J914" t="s">
        <v>8</v>
      </c>
      <c r="K914">
        <v>22</v>
      </c>
      <c r="L914">
        <v>2</v>
      </c>
      <c r="M914" t="s">
        <v>115</v>
      </c>
      <c r="N914" t="s">
        <v>456</v>
      </c>
      <c r="O914" t="s">
        <v>457</v>
      </c>
      <c r="P914" t="s">
        <v>457</v>
      </c>
      <c r="Q914" t="s">
        <v>118</v>
      </c>
      <c r="R914" t="s">
        <v>142</v>
      </c>
      <c r="S914" t="s">
        <v>8</v>
      </c>
      <c r="T914" s="1">
        <v>0</v>
      </c>
      <c r="U914" s="1">
        <v>0</v>
      </c>
      <c r="V914" s="1">
        <v>0</v>
      </c>
      <c r="W914" s="1">
        <v>0</v>
      </c>
      <c r="X914" s="1">
        <v>0</v>
      </c>
      <c r="Y914" s="1">
        <v>0</v>
      </c>
      <c r="Z914" s="1">
        <v>0</v>
      </c>
      <c r="AA914" s="1">
        <v>0</v>
      </c>
      <c r="AB914" s="1">
        <v>0</v>
      </c>
      <c r="AC914" s="1">
        <v>0</v>
      </c>
      <c r="AD914" s="1">
        <v>0</v>
      </c>
      <c r="AE914" s="1">
        <v>0</v>
      </c>
      <c r="AF914" s="1">
        <v>0</v>
      </c>
      <c r="AG914" s="1">
        <v>0</v>
      </c>
      <c r="AH914" s="1">
        <v>0</v>
      </c>
      <c r="AI914" s="1">
        <v>0</v>
      </c>
      <c r="AJ914" s="1">
        <v>0</v>
      </c>
      <c r="AK914" s="1">
        <v>0</v>
      </c>
      <c r="AL914" s="1">
        <v>0</v>
      </c>
      <c r="AM914" s="1">
        <v>0</v>
      </c>
      <c r="AN914" s="1">
        <v>0</v>
      </c>
      <c r="AO914" s="1">
        <v>0</v>
      </c>
      <c r="AP914" s="1">
        <v>0</v>
      </c>
      <c r="AQ914" s="1">
        <v>0</v>
      </c>
      <c r="AR914" s="2">
        <v>0</v>
      </c>
      <c r="AS914" s="2">
        <v>0</v>
      </c>
      <c r="AT914" s="2">
        <v>0</v>
      </c>
      <c r="AU914" s="2">
        <v>0</v>
      </c>
      <c r="AV914" s="2">
        <v>0</v>
      </c>
      <c r="AW914" s="2">
        <v>0</v>
      </c>
      <c r="AX914" s="2">
        <v>0</v>
      </c>
      <c r="AY914" s="2">
        <v>0</v>
      </c>
      <c r="AZ914" s="2">
        <v>0</v>
      </c>
      <c r="BA914" s="2">
        <v>0</v>
      </c>
      <c r="BB914" s="2">
        <v>0</v>
      </c>
      <c r="BC914" s="2">
        <v>0</v>
      </c>
      <c r="BD914" s="1">
        <v>1805</v>
      </c>
      <c r="BE914" s="1">
        <v>1976</v>
      </c>
      <c r="BF914" s="1">
        <v>3185</v>
      </c>
      <c r="BG914" s="1">
        <v>3555</v>
      </c>
      <c r="BH914" s="1">
        <v>4480</v>
      </c>
      <c r="BI914" s="1">
        <v>4368</v>
      </c>
      <c r="BJ914" s="1">
        <v>5133</v>
      </c>
      <c r="BK914" s="1">
        <v>4149</v>
      </c>
      <c r="BL914" s="1">
        <v>2567</v>
      </c>
      <c r="BM914" s="1">
        <v>2462</v>
      </c>
      <c r="BN914" s="1">
        <v>1470</v>
      </c>
      <c r="BO914" s="1">
        <v>2039</v>
      </c>
      <c r="BP914" s="1">
        <v>1805</v>
      </c>
      <c r="BQ914" s="1">
        <v>1976</v>
      </c>
      <c r="BR914" s="1">
        <v>3185</v>
      </c>
      <c r="BS914" s="1">
        <v>3555</v>
      </c>
      <c r="BT914" s="1">
        <v>4480</v>
      </c>
      <c r="BU914" s="1">
        <v>4368</v>
      </c>
      <c r="BV914" s="1">
        <v>5133</v>
      </c>
      <c r="BW914" s="1">
        <v>4149</v>
      </c>
      <c r="BX914" s="1">
        <v>2567</v>
      </c>
      <c r="BY914" s="1">
        <v>2462</v>
      </c>
      <c r="BZ914" s="1">
        <v>1470</v>
      </c>
      <c r="CA914" s="1">
        <v>2039</v>
      </c>
      <c r="CB914" s="1">
        <v>198.304</v>
      </c>
      <c r="CC914" s="1">
        <v>217.1</v>
      </c>
      <c r="CD914" s="1">
        <v>349.81400000000002</v>
      </c>
      <c r="CE914" s="1">
        <v>390.47199999999998</v>
      </c>
      <c r="CF914" s="1">
        <v>492.11799999999999</v>
      </c>
      <c r="CG914" s="1">
        <v>479.84399999999999</v>
      </c>
      <c r="CH914" s="1">
        <v>563.84500000000003</v>
      </c>
      <c r="CI914" s="1">
        <v>455.67899999999997</v>
      </c>
      <c r="CJ914" s="1">
        <v>281.923</v>
      </c>
      <c r="CK914" s="1">
        <v>270.41500000000002</v>
      </c>
      <c r="CL914" s="1">
        <v>161.482</v>
      </c>
      <c r="CM914" s="1">
        <v>224.00399999999999</v>
      </c>
      <c r="CN914" s="1">
        <v>0</v>
      </c>
      <c r="CO914" s="1">
        <v>0</v>
      </c>
      <c r="CP914" s="1">
        <v>37189</v>
      </c>
      <c r="CQ914" s="1">
        <v>37189</v>
      </c>
      <c r="CR914" s="1">
        <v>4085</v>
      </c>
      <c r="CS914">
        <v>2018</v>
      </c>
      <c r="CT914">
        <v>9103.794369645042</v>
      </c>
      <c r="CV914">
        <v>0</v>
      </c>
      <c r="CW914">
        <v>0</v>
      </c>
    </row>
    <row r="915" spans="1:101">
      <c r="A915" s="100">
        <v>61308</v>
      </c>
      <c r="B915" t="s">
        <v>108</v>
      </c>
      <c r="C915" t="s">
        <v>109</v>
      </c>
      <c r="D915" t="s">
        <v>1244</v>
      </c>
      <c r="E915" t="s">
        <v>1245</v>
      </c>
      <c r="F915">
        <v>60919</v>
      </c>
      <c r="G915" s="103" t="s">
        <v>112</v>
      </c>
      <c r="H915" t="s">
        <v>113</v>
      </c>
      <c r="I915" t="s">
        <v>114</v>
      </c>
      <c r="J915" t="s">
        <v>8</v>
      </c>
      <c r="K915">
        <v>22</v>
      </c>
      <c r="L915">
        <v>2</v>
      </c>
      <c r="M915" t="s">
        <v>115</v>
      </c>
      <c r="N915" t="s">
        <v>456</v>
      </c>
      <c r="O915" t="s">
        <v>457</v>
      </c>
      <c r="P915" t="s">
        <v>457</v>
      </c>
      <c r="Q915" t="s">
        <v>118</v>
      </c>
      <c r="R915" t="s">
        <v>142</v>
      </c>
      <c r="S915" t="s">
        <v>8</v>
      </c>
      <c r="T915" s="1">
        <v>0</v>
      </c>
      <c r="U915" s="1">
        <v>0</v>
      </c>
      <c r="V915" s="1">
        <v>0</v>
      </c>
      <c r="W915" s="1">
        <v>0</v>
      </c>
      <c r="X915" s="1">
        <v>0</v>
      </c>
      <c r="Y915" s="1">
        <v>0</v>
      </c>
      <c r="Z915" s="1">
        <v>0</v>
      </c>
      <c r="AA915" s="1">
        <v>0</v>
      </c>
      <c r="AB915" s="1">
        <v>0</v>
      </c>
      <c r="AC915" s="1">
        <v>0</v>
      </c>
      <c r="AD915" s="1">
        <v>0</v>
      </c>
      <c r="AE915" s="1">
        <v>0</v>
      </c>
      <c r="AF915" s="1">
        <v>0</v>
      </c>
      <c r="AG915" s="1">
        <v>0</v>
      </c>
      <c r="AH915" s="1">
        <v>0</v>
      </c>
      <c r="AI915" s="1">
        <v>0</v>
      </c>
      <c r="AJ915" s="1">
        <v>0</v>
      </c>
      <c r="AK915" s="1">
        <v>0</v>
      </c>
      <c r="AL915" s="1">
        <v>0</v>
      </c>
      <c r="AM915" s="1">
        <v>0</v>
      </c>
      <c r="AN915" s="1">
        <v>0</v>
      </c>
      <c r="AO915" s="1">
        <v>0</v>
      </c>
      <c r="AP915" s="1">
        <v>0</v>
      </c>
      <c r="AQ915" s="1">
        <v>0</v>
      </c>
      <c r="AR915" s="2">
        <v>0</v>
      </c>
      <c r="AS915" s="2">
        <v>0</v>
      </c>
      <c r="AT915" s="2">
        <v>0</v>
      </c>
      <c r="AU915" s="2">
        <v>0</v>
      </c>
      <c r="AV915" s="2">
        <v>0</v>
      </c>
      <c r="AW915" s="2">
        <v>0</v>
      </c>
      <c r="AX915" s="2">
        <v>0</v>
      </c>
      <c r="AY915" s="2">
        <v>0</v>
      </c>
      <c r="AZ915" s="2">
        <v>0</v>
      </c>
      <c r="BA915" s="2">
        <v>0</v>
      </c>
      <c r="BB915" s="2">
        <v>0</v>
      </c>
      <c r="BC915" s="2">
        <v>0</v>
      </c>
      <c r="BD915" s="1">
        <v>1234</v>
      </c>
      <c r="BE915" s="1">
        <v>1351</v>
      </c>
      <c r="BF915" s="1">
        <v>2177</v>
      </c>
      <c r="BG915" s="1">
        <v>2430</v>
      </c>
      <c r="BH915" s="1">
        <v>3062</v>
      </c>
      <c r="BI915" s="1">
        <v>2986</v>
      </c>
      <c r="BJ915" s="1">
        <v>3508</v>
      </c>
      <c r="BK915" s="1">
        <v>2835</v>
      </c>
      <c r="BL915" s="1">
        <v>1754</v>
      </c>
      <c r="BM915" s="1">
        <v>1683</v>
      </c>
      <c r="BN915" s="1">
        <v>1005</v>
      </c>
      <c r="BO915" s="1">
        <v>1394</v>
      </c>
      <c r="BP915" s="1">
        <v>1234</v>
      </c>
      <c r="BQ915" s="1">
        <v>1351</v>
      </c>
      <c r="BR915" s="1">
        <v>2177</v>
      </c>
      <c r="BS915" s="1">
        <v>2430</v>
      </c>
      <c r="BT915" s="1">
        <v>3062</v>
      </c>
      <c r="BU915" s="1">
        <v>2986</v>
      </c>
      <c r="BV915" s="1">
        <v>3508</v>
      </c>
      <c r="BW915" s="1">
        <v>2835</v>
      </c>
      <c r="BX915" s="1">
        <v>1754</v>
      </c>
      <c r="BY915" s="1">
        <v>1683</v>
      </c>
      <c r="BZ915" s="1">
        <v>1005</v>
      </c>
      <c r="CA915" s="1">
        <v>1394</v>
      </c>
      <c r="CB915" s="1">
        <v>135.536</v>
      </c>
      <c r="CC915" s="1">
        <v>148.38200000000001</v>
      </c>
      <c r="CD915" s="1">
        <v>239.09</v>
      </c>
      <c r="CE915" s="1">
        <v>266.87799999999999</v>
      </c>
      <c r="CF915" s="1">
        <v>336.351</v>
      </c>
      <c r="CG915" s="1">
        <v>327.96199999999999</v>
      </c>
      <c r="CH915" s="1">
        <v>385.375</v>
      </c>
      <c r="CI915" s="1">
        <v>311.44600000000003</v>
      </c>
      <c r="CJ915" s="1">
        <v>192.68700000000001</v>
      </c>
      <c r="CK915" s="1">
        <v>184.82300000000001</v>
      </c>
      <c r="CL915" s="1">
        <v>110.369</v>
      </c>
      <c r="CM915" s="1">
        <v>153.101</v>
      </c>
      <c r="CN915" s="1">
        <v>0</v>
      </c>
      <c r="CO915" s="1">
        <v>0</v>
      </c>
      <c r="CP915" s="1">
        <v>25419</v>
      </c>
      <c r="CQ915" s="1">
        <v>25419</v>
      </c>
      <c r="CR915" s="1">
        <v>2792</v>
      </c>
      <c r="CS915">
        <v>2018</v>
      </c>
      <c r="CT915">
        <v>9104.2263610315185</v>
      </c>
      <c r="CV915">
        <v>0</v>
      </c>
      <c r="CW915">
        <v>0</v>
      </c>
    </row>
    <row r="916" spans="1:101">
      <c r="A916" s="100">
        <v>61315</v>
      </c>
      <c r="B916" t="s">
        <v>108</v>
      </c>
      <c r="C916" t="s">
        <v>109</v>
      </c>
      <c r="D916" t="s">
        <v>1246</v>
      </c>
      <c r="E916" t="s">
        <v>1247</v>
      </c>
      <c r="F916">
        <v>60917</v>
      </c>
      <c r="G916" s="103" t="s">
        <v>112</v>
      </c>
      <c r="H916" t="s">
        <v>113</v>
      </c>
      <c r="I916" t="s">
        <v>114</v>
      </c>
      <c r="J916" t="s">
        <v>8</v>
      </c>
      <c r="K916">
        <v>22</v>
      </c>
      <c r="L916">
        <v>2</v>
      </c>
      <c r="M916" t="s">
        <v>115</v>
      </c>
      <c r="N916" t="s">
        <v>456</v>
      </c>
      <c r="O916" t="s">
        <v>457</v>
      </c>
      <c r="P916" t="s">
        <v>457</v>
      </c>
      <c r="Q916" t="s">
        <v>118</v>
      </c>
      <c r="R916" t="s">
        <v>142</v>
      </c>
      <c r="S916" t="s">
        <v>8</v>
      </c>
      <c r="T916" s="1">
        <v>0</v>
      </c>
      <c r="U916" s="1">
        <v>0</v>
      </c>
      <c r="V916" s="1">
        <v>0</v>
      </c>
      <c r="W916" s="1">
        <v>0</v>
      </c>
      <c r="X916" s="1">
        <v>0</v>
      </c>
      <c r="Y916" s="1">
        <v>0</v>
      </c>
      <c r="Z916" s="1">
        <v>0</v>
      </c>
      <c r="AA916" s="1">
        <v>0</v>
      </c>
      <c r="AB916" s="1">
        <v>0</v>
      </c>
      <c r="AC916" s="1">
        <v>0</v>
      </c>
      <c r="AD916" s="1">
        <v>0</v>
      </c>
      <c r="AE916" s="1">
        <v>0</v>
      </c>
      <c r="AF916" s="1">
        <v>0</v>
      </c>
      <c r="AG916" s="1">
        <v>0</v>
      </c>
      <c r="AH916" s="1">
        <v>0</v>
      </c>
      <c r="AI916" s="1">
        <v>0</v>
      </c>
      <c r="AJ916" s="1">
        <v>0</v>
      </c>
      <c r="AK916" s="1">
        <v>0</v>
      </c>
      <c r="AL916" s="1">
        <v>0</v>
      </c>
      <c r="AM916" s="1">
        <v>0</v>
      </c>
      <c r="AN916" s="1">
        <v>0</v>
      </c>
      <c r="AO916" s="1">
        <v>0</v>
      </c>
      <c r="AP916" s="1">
        <v>0</v>
      </c>
      <c r="AQ916" s="1">
        <v>0</v>
      </c>
      <c r="AR916" s="2">
        <v>0</v>
      </c>
      <c r="AS916" s="2">
        <v>0</v>
      </c>
      <c r="AT916" s="2">
        <v>0</v>
      </c>
      <c r="AU916" s="2">
        <v>0</v>
      </c>
      <c r="AV916" s="2">
        <v>0</v>
      </c>
      <c r="AW916" s="2">
        <v>0</v>
      </c>
      <c r="AX916" s="2">
        <v>0</v>
      </c>
      <c r="AY916" s="2">
        <v>0</v>
      </c>
      <c r="AZ916" s="2">
        <v>0</v>
      </c>
      <c r="BA916" s="2">
        <v>0</v>
      </c>
      <c r="BB916" s="2">
        <v>0</v>
      </c>
      <c r="BC916" s="2">
        <v>0</v>
      </c>
      <c r="BD916" s="1">
        <v>3209</v>
      </c>
      <c r="BE916" s="1">
        <v>3514</v>
      </c>
      <c r="BF916" s="1">
        <v>5662</v>
      </c>
      <c r="BG916" s="1">
        <v>6320</v>
      </c>
      <c r="BH916" s="1">
        <v>7965</v>
      </c>
      <c r="BI916" s="1">
        <v>7766</v>
      </c>
      <c r="BJ916" s="1">
        <v>9125</v>
      </c>
      <c r="BK916" s="1">
        <v>7375</v>
      </c>
      <c r="BL916" s="1">
        <v>4563</v>
      </c>
      <c r="BM916" s="1">
        <v>4377</v>
      </c>
      <c r="BN916" s="1">
        <v>2613</v>
      </c>
      <c r="BO916" s="1">
        <v>3625</v>
      </c>
      <c r="BP916" s="1">
        <v>3209</v>
      </c>
      <c r="BQ916" s="1">
        <v>3514</v>
      </c>
      <c r="BR916" s="1">
        <v>5662</v>
      </c>
      <c r="BS916" s="1">
        <v>6320</v>
      </c>
      <c r="BT916" s="1">
        <v>7965</v>
      </c>
      <c r="BU916" s="1">
        <v>7766</v>
      </c>
      <c r="BV916" s="1">
        <v>9125</v>
      </c>
      <c r="BW916" s="1">
        <v>7375</v>
      </c>
      <c r="BX916" s="1">
        <v>4563</v>
      </c>
      <c r="BY916" s="1">
        <v>4377</v>
      </c>
      <c r="BZ916" s="1">
        <v>2613</v>
      </c>
      <c r="CA916" s="1">
        <v>3625</v>
      </c>
      <c r="CB916" s="1">
        <v>352.53</v>
      </c>
      <c r="CC916" s="1">
        <v>385.94299999999998</v>
      </c>
      <c r="CD916" s="1">
        <v>621.87300000000005</v>
      </c>
      <c r="CE916" s="1">
        <v>694.15200000000004</v>
      </c>
      <c r="CF916" s="1">
        <v>874.84900000000005</v>
      </c>
      <c r="CG916" s="1">
        <v>853.029</v>
      </c>
      <c r="CH916" s="1">
        <v>1002.361</v>
      </c>
      <c r="CI916" s="1">
        <v>810.07100000000003</v>
      </c>
      <c r="CJ916" s="1">
        <v>501.18</v>
      </c>
      <c r="CK916" s="1">
        <v>480.72399999999999</v>
      </c>
      <c r="CL916" s="1">
        <v>287.07100000000003</v>
      </c>
      <c r="CM916" s="1">
        <v>398.21699999999998</v>
      </c>
      <c r="CN916" s="1">
        <v>0</v>
      </c>
      <c r="CO916" s="1">
        <v>0</v>
      </c>
      <c r="CP916" s="1">
        <v>66114</v>
      </c>
      <c r="CQ916" s="1">
        <v>66114</v>
      </c>
      <c r="CR916" s="1">
        <v>7262</v>
      </c>
      <c r="CS916">
        <v>2018</v>
      </c>
      <c r="CT916">
        <v>9104.1035527402928</v>
      </c>
      <c r="CV916">
        <v>0</v>
      </c>
      <c r="CW916">
        <v>0</v>
      </c>
    </row>
    <row r="917" spans="1:101">
      <c r="A917" s="100">
        <v>61340</v>
      </c>
      <c r="B917" t="s">
        <v>108</v>
      </c>
      <c r="C917" t="s">
        <v>109</v>
      </c>
      <c r="D917" t="s">
        <v>1248</v>
      </c>
      <c r="E917" t="s">
        <v>1249</v>
      </c>
      <c r="F917">
        <v>61060</v>
      </c>
      <c r="G917" s="103" t="s">
        <v>273</v>
      </c>
      <c r="H917" t="s">
        <v>113</v>
      </c>
      <c r="I917" t="s">
        <v>114</v>
      </c>
      <c r="J917" t="s">
        <v>8</v>
      </c>
      <c r="K917">
        <v>22</v>
      </c>
      <c r="L917">
        <v>2</v>
      </c>
      <c r="M917" t="s">
        <v>115</v>
      </c>
      <c r="N917" t="s">
        <v>456</v>
      </c>
      <c r="O917" t="s">
        <v>457</v>
      </c>
      <c r="P917" t="s">
        <v>457</v>
      </c>
      <c r="Q917" t="s">
        <v>118</v>
      </c>
      <c r="R917" t="s">
        <v>142</v>
      </c>
      <c r="S917" t="s">
        <v>8</v>
      </c>
      <c r="T917" s="1">
        <v>0</v>
      </c>
      <c r="U917" s="1">
        <v>0</v>
      </c>
      <c r="V917" s="1">
        <v>0</v>
      </c>
      <c r="W917" s="1">
        <v>0</v>
      </c>
      <c r="X917" s="1">
        <v>0</v>
      </c>
      <c r="Y917" s="1">
        <v>0</v>
      </c>
      <c r="Z917" s="1">
        <v>0</v>
      </c>
      <c r="AA917" s="1">
        <v>0</v>
      </c>
      <c r="AB917" s="1">
        <v>0</v>
      </c>
      <c r="AC917" s="1">
        <v>0</v>
      </c>
      <c r="AD917" s="1">
        <v>0</v>
      </c>
      <c r="AE917" s="1">
        <v>0</v>
      </c>
      <c r="AF917" s="1">
        <v>0</v>
      </c>
      <c r="AG917" s="1">
        <v>0</v>
      </c>
      <c r="AH917" s="1">
        <v>0</v>
      </c>
      <c r="AI917" s="1">
        <v>0</v>
      </c>
      <c r="AJ917" s="1">
        <v>0</v>
      </c>
      <c r="AK917" s="1">
        <v>0</v>
      </c>
      <c r="AL917" s="1">
        <v>0</v>
      </c>
      <c r="AM917" s="1">
        <v>0</v>
      </c>
      <c r="AN917" s="1">
        <v>0</v>
      </c>
      <c r="AO917" s="1">
        <v>0</v>
      </c>
      <c r="AP917" s="1">
        <v>0</v>
      </c>
      <c r="AQ917" s="1">
        <v>0</v>
      </c>
      <c r="AR917" s="2">
        <v>0</v>
      </c>
      <c r="AS917" s="2">
        <v>0</v>
      </c>
      <c r="AT917" s="2">
        <v>0</v>
      </c>
      <c r="AU917" s="2">
        <v>0</v>
      </c>
      <c r="AV917" s="2">
        <v>0</v>
      </c>
      <c r="AW917" s="2">
        <v>0</v>
      </c>
      <c r="AX917" s="2">
        <v>0</v>
      </c>
      <c r="AY917" s="2">
        <v>0</v>
      </c>
      <c r="AZ917" s="2">
        <v>0</v>
      </c>
      <c r="BA917" s="2">
        <v>0</v>
      </c>
      <c r="BB917" s="2">
        <v>0</v>
      </c>
      <c r="BC917" s="2">
        <v>0</v>
      </c>
      <c r="BD917" s="1">
        <v>592</v>
      </c>
      <c r="BE917" s="1">
        <v>959</v>
      </c>
      <c r="BF917" s="1">
        <v>1544</v>
      </c>
      <c r="BG917" s="1">
        <v>1700</v>
      </c>
      <c r="BH917" s="1">
        <v>1982</v>
      </c>
      <c r="BI917" s="1">
        <v>2005</v>
      </c>
      <c r="BJ917" s="1">
        <v>1844</v>
      </c>
      <c r="BK917" s="1">
        <v>1516</v>
      </c>
      <c r="BL917" s="1">
        <v>1054</v>
      </c>
      <c r="BM917" s="1">
        <v>1135</v>
      </c>
      <c r="BN917" s="1">
        <v>826</v>
      </c>
      <c r="BO917" s="1">
        <v>938</v>
      </c>
      <c r="BP917" s="1">
        <v>592</v>
      </c>
      <c r="BQ917" s="1">
        <v>959</v>
      </c>
      <c r="BR917" s="1">
        <v>1544</v>
      </c>
      <c r="BS917" s="1">
        <v>1700</v>
      </c>
      <c r="BT917" s="1">
        <v>1982</v>
      </c>
      <c r="BU917" s="1">
        <v>2005</v>
      </c>
      <c r="BV917" s="1">
        <v>1844</v>
      </c>
      <c r="BW917" s="1">
        <v>1516</v>
      </c>
      <c r="BX917" s="1">
        <v>1054</v>
      </c>
      <c r="BY917" s="1">
        <v>1135</v>
      </c>
      <c r="BZ917" s="1">
        <v>826</v>
      </c>
      <c r="CA917" s="1">
        <v>938</v>
      </c>
      <c r="CB917" s="1">
        <v>65.010999999999996</v>
      </c>
      <c r="CC917" s="1">
        <v>105.369</v>
      </c>
      <c r="CD917" s="1">
        <v>169.59200000000001</v>
      </c>
      <c r="CE917" s="1">
        <v>186.77699999999999</v>
      </c>
      <c r="CF917" s="1">
        <v>217.71</v>
      </c>
      <c r="CG917" s="1">
        <v>220.26300000000001</v>
      </c>
      <c r="CH917" s="1">
        <v>202.58699999999999</v>
      </c>
      <c r="CI917" s="1">
        <v>166.548</v>
      </c>
      <c r="CJ917" s="1">
        <v>115.77800000000001</v>
      </c>
      <c r="CK917" s="1">
        <v>124.616</v>
      </c>
      <c r="CL917" s="1">
        <v>90.736999999999995</v>
      </c>
      <c r="CM917" s="1">
        <v>103.012</v>
      </c>
      <c r="CN917" s="1">
        <v>0</v>
      </c>
      <c r="CO917" s="1">
        <v>0</v>
      </c>
      <c r="CP917" s="1">
        <v>16095</v>
      </c>
      <c r="CQ917" s="1">
        <v>16095</v>
      </c>
      <c r="CR917" s="1">
        <v>1768</v>
      </c>
      <c r="CS917">
        <v>2018</v>
      </c>
      <c r="CT917">
        <v>9103.506787330316</v>
      </c>
      <c r="CV917">
        <v>0</v>
      </c>
      <c r="CW917">
        <v>0</v>
      </c>
    </row>
    <row r="918" spans="1:101">
      <c r="A918" s="100">
        <v>61341</v>
      </c>
      <c r="B918" t="s">
        <v>108</v>
      </c>
      <c r="C918" t="s">
        <v>109</v>
      </c>
      <c r="D918" t="s">
        <v>1250</v>
      </c>
      <c r="E918" t="s">
        <v>1251</v>
      </c>
      <c r="F918">
        <v>60979</v>
      </c>
      <c r="G918" s="103" t="s">
        <v>112</v>
      </c>
      <c r="H918" t="s">
        <v>113</v>
      </c>
      <c r="I918" t="s">
        <v>114</v>
      </c>
      <c r="J918" t="s">
        <v>8</v>
      </c>
      <c r="K918">
        <v>22</v>
      </c>
      <c r="L918">
        <v>2</v>
      </c>
      <c r="M918" t="s">
        <v>115</v>
      </c>
      <c r="N918" t="s">
        <v>456</v>
      </c>
      <c r="O918" t="s">
        <v>457</v>
      </c>
      <c r="P918" t="s">
        <v>457</v>
      </c>
      <c r="Q918" t="s">
        <v>118</v>
      </c>
      <c r="R918" t="s">
        <v>142</v>
      </c>
      <c r="S918" t="s">
        <v>8</v>
      </c>
      <c r="T918" s="1">
        <v>0</v>
      </c>
      <c r="U918" s="1">
        <v>0</v>
      </c>
      <c r="V918" s="1">
        <v>0</v>
      </c>
      <c r="W918" s="1">
        <v>0</v>
      </c>
      <c r="X918" s="1">
        <v>0</v>
      </c>
      <c r="Y918" s="1">
        <v>0</v>
      </c>
      <c r="Z918" s="1">
        <v>0</v>
      </c>
      <c r="AA918" s="1">
        <v>0</v>
      </c>
      <c r="AB918" s="1">
        <v>0</v>
      </c>
      <c r="AC918" s="1">
        <v>0</v>
      </c>
      <c r="AD918" s="1">
        <v>0</v>
      </c>
      <c r="AE918" s="1">
        <v>0</v>
      </c>
      <c r="AF918" s="1">
        <v>0</v>
      </c>
      <c r="AG918" s="1">
        <v>0</v>
      </c>
      <c r="AH918" s="1">
        <v>0</v>
      </c>
      <c r="AI918" s="1">
        <v>0</v>
      </c>
      <c r="AJ918" s="1">
        <v>0</v>
      </c>
      <c r="AK918" s="1">
        <v>0</v>
      </c>
      <c r="AL918" s="1">
        <v>0</v>
      </c>
      <c r="AM918" s="1">
        <v>0</v>
      </c>
      <c r="AN918" s="1">
        <v>0</v>
      </c>
      <c r="AO918" s="1">
        <v>0</v>
      </c>
      <c r="AP918" s="1">
        <v>0</v>
      </c>
      <c r="AQ918" s="1">
        <v>0</v>
      </c>
      <c r="AR918" s="2">
        <v>0</v>
      </c>
      <c r="AS918" s="2">
        <v>0</v>
      </c>
      <c r="AT918" s="2">
        <v>0</v>
      </c>
      <c r="AU918" s="2">
        <v>0</v>
      </c>
      <c r="AV918" s="2">
        <v>0</v>
      </c>
      <c r="AW918" s="2">
        <v>0</v>
      </c>
      <c r="AX918" s="2">
        <v>0</v>
      </c>
      <c r="AY918" s="2">
        <v>0</v>
      </c>
      <c r="AZ918" s="2">
        <v>0</v>
      </c>
      <c r="BA918" s="2">
        <v>0</v>
      </c>
      <c r="BB918" s="2">
        <v>0</v>
      </c>
      <c r="BC918" s="2">
        <v>0</v>
      </c>
      <c r="BD918" s="1">
        <v>1863</v>
      </c>
      <c r="BE918" s="1">
        <v>2040</v>
      </c>
      <c r="BF918" s="1">
        <v>3287</v>
      </c>
      <c r="BG918" s="1">
        <v>3669</v>
      </c>
      <c r="BH918" s="1">
        <v>4624</v>
      </c>
      <c r="BI918" s="1">
        <v>4509</v>
      </c>
      <c r="BJ918" s="1">
        <v>5298</v>
      </c>
      <c r="BK918" s="1">
        <v>4282</v>
      </c>
      <c r="BL918" s="1">
        <v>2649</v>
      </c>
      <c r="BM918" s="1">
        <v>2541</v>
      </c>
      <c r="BN918" s="1">
        <v>1517</v>
      </c>
      <c r="BO918" s="1">
        <v>2105</v>
      </c>
      <c r="BP918" s="1">
        <v>1863</v>
      </c>
      <c r="BQ918" s="1">
        <v>2040</v>
      </c>
      <c r="BR918" s="1">
        <v>3287</v>
      </c>
      <c r="BS918" s="1">
        <v>3669</v>
      </c>
      <c r="BT918" s="1">
        <v>4624</v>
      </c>
      <c r="BU918" s="1">
        <v>4509</v>
      </c>
      <c r="BV918" s="1">
        <v>5298</v>
      </c>
      <c r="BW918" s="1">
        <v>4282</v>
      </c>
      <c r="BX918" s="1">
        <v>2649</v>
      </c>
      <c r="BY918" s="1">
        <v>2541</v>
      </c>
      <c r="BZ918" s="1">
        <v>1517</v>
      </c>
      <c r="CA918" s="1">
        <v>2105</v>
      </c>
      <c r="CB918" s="1">
        <v>204.66399999999999</v>
      </c>
      <c r="CC918" s="1">
        <v>224.06200000000001</v>
      </c>
      <c r="CD918" s="1">
        <v>361.03199999999998</v>
      </c>
      <c r="CE918" s="1">
        <v>402.99400000000003</v>
      </c>
      <c r="CF918" s="1">
        <v>507.899</v>
      </c>
      <c r="CG918" s="1">
        <v>495.23200000000003</v>
      </c>
      <c r="CH918" s="1">
        <v>581.92700000000002</v>
      </c>
      <c r="CI918" s="1">
        <v>470.29199999999997</v>
      </c>
      <c r="CJ918" s="1">
        <v>290.96300000000002</v>
      </c>
      <c r="CK918" s="1">
        <v>279.08699999999999</v>
      </c>
      <c r="CL918" s="1">
        <v>166.661</v>
      </c>
      <c r="CM918" s="1">
        <v>231.18700000000001</v>
      </c>
      <c r="CN918" s="1">
        <v>0</v>
      </c>
      <c r="CO918" s="1">
        <v>0</v>
      </c>
      <c r="CP918" s="1">
        <v>38384</v>
      </c>
      <c r="CQ918" s="1">
        <v>38384</v>
      </c>
      <c r="CR918" s="1">
        <v>4216</v>
      </c>
      <c r="CS918">
        <v>2018</v>
      </c>
      <c r="CT918">
        <v>9104.3643263757112</v>
      </c>
      <c r="CV918">
        <v>0</v>
      </c>
      <c r="CW918">
        <v>0</v>
      </c>
    </row>
    <row r="919" spans="1:101">
      <c r="A919" s="100">
        <v>61342</v>
      </c>
      <c r="B919" t="s">
        <v>108</v>
      </c>
      <c r="C919" t="s">
        <v>109</v>
      </c>
      <c r="D919" t="s">
        <v>1252</v>
      </c>
      <c r="E919" t="s">
        <v>1253</v>
      </c>
      <c r="F919">
        <v>60980</v>
      </c>
      <c r="G919" s="103" t="s">
        <v>112</v>
      </c>
      <c r="H919" t="s">
        <v>113</v>
      </c>
      <c r="I919" t="s">
        <v>114</v>
      </c>
      <c r="J919" t="s">
        <v>8</v>
      </c>
      <c r="K919">
        <v>22</v>
      </c>
      <c r="L919">
        <v>2</v>
      </c>
      <c r="M919" t="s">
        <v>115</v>
      </c>
      <c r="N919" t="s">
        <v>456</v>
      </c>
      <c r="O919" t="s">
        <v>457</v>
      </c>
      <c r="P919" t="s">
        <v>457</v>
      </c>
      <c r="Q919" t="s">
        <v>118</v>
      </c>
      <c r="R919" t="s">
        <v>142</v>
      </c>
      <c r="S919" t="s">
        <v>8</v>
      </c>
      <c r="T919" s="1">
        <v>0</v>
      </c>
      <c r="U919" s="1">
        <v>0</v>
      </c>
      <c r="V919" s="1">
        <v>0</v>
      </c>
      <c r="W919" s="1">
        <v>0</v>
      </c>
      <c r="X919" s="1">
        <v>0</v>
      </c>
      <c r="Y919" s="1">
        <v>0</v>
      </c>
      <c r="Z919" s="1">
        <v>0</v>
      </c>
      <c r="AA919" s="1">
        <v>0</v>
      </c>
      <c r="AB919" s="1">
        <v>0</v>
      </c>
      <c r="AC919" s="1">
        <v>0</v>
      </c>
      <c r="AD919" s="1">
        <v>0</v>
      </c>
      <c r="AE919" s="1">
        <v>0</v>
      </c>
      <c r="AF919" s="1">
        <v>0</v>
      </c>
      <c r="AG919" s="1">
        <v>0</v>
      </c>
      <c r="AH919" s="1">
        <v>0</v>
      </c>
      <c r="AI919" s="1">
        <v>0</v>
      </c>
      <c r="AJ919" s="1">
        <v>0</v>
      </c>
      <c r="AK919" s="1">
        <v>0</v>
      </c>
      <c r="AL919" s="1">
        <v>0</v>
      </c>
      <c r="AM919" s="1">
        <v>0</v>
      </c>
      <c r="AN919" s="1">
        <v>0</v>
      </c>
      <c r="AO919" s="1">
        <v>0</v>
      </c>
      <c r="AP919" s="1">
        <v>0</v>
      </c>
      <c r="AQ919" s="1">
        <v>0</v>
      </c>
      <c r="AR919" s="2">
        <v>0</v>
      </c>
      <c r="AS919" s="2">
        <v>0</v>
      </c>
      <c r="AT919" s="2">
        <v>0</v>
      </c>
      <c r="AU919" s="2">
        <v>0</v>
      </c>
      <c r="AV919" s="2">
        <v>0</v>
      </c>
      <c r="AW919" s="2">
        <v>0</v>
      </c>
      <c r="AX919" s="2">
        <v>0</v>
      </c>
      <c r="AY919" s="2">
        <v>0</v>
      </c>
      <c r="AZ919" s="2">
        <v>0</v>
      </c>
      <c r="BA919" s="2">
        <v>0</v>
      </c>
      <c r="BB919" s="2">
        <v>0</v>
      </c>
      <c r="BC919" s="2">
        <v>0</v>
      </c>
      <c r="BD919" s="1">
        <v>7290</v>
      </c>
      <c r="BE919" s="1">
        <v>7981</v>
      </c>
      <c r="BF919" s="1">
        <v>12860</v>
      </c>
      <c r="BG919" s="1">
        <v>14354</v>
      </c>
      <c r="BH919" s="1">
        <v>18091</v>
      </c>
      <c r="BI919" s="1">
        <v>17640</v>
      </c>
      <c r="BJ919" s="1">
        <v>20728</v>
      </c>
      <c r="BK919" s="1">
        <v>16751</v>
      </c>
      <c r="BL919" s="1">
        <v>10364</v>
      </c>
      <c r="BM919" s="1">
        <v>9941</v>
      </c>
      <c r="BN919" s="1">
        <v>5936</v>
      </c>
      <c r="BO919" s="1">
        <v>8235</v>
      </c>
      <c r="BP919" s="1">
        <v>7290</v>
      </c>
      <c r="BQ919" s="1">
        <v>7981</v>
      </c>
      <c r="BR919" s="1">
        <v>12860</v>
      </c>
      <c r="BS919" s="1">
        <v>14354</v>
      </c>
      <c r="BT919" s="1">
        <v>18091</v>
      </c>
      <c r="BU919" s="1">
        <v>17640</v>
      </c>
      <c r="BV919" s="1">
        <v>20728</v>
      </c>
      <c r="BW919" s="1">
        <v>16751</v>
      </c>
      <c r="BX919" s="1">
        <v>10364</v>
      </c>
      <c r="BY919" s="1">
        <v>9941</v>
      </c>
      <c r="BZ919" s="1">
        <v>5936</v>
      </c>
      <c r="CA919" s="1">
        <v>8235</v>
      </c>
      <c r="CB919" s="1">
        <v>800.74099999999999</v>
      </c>
      <c r="CC919" s="1">
        <v>876.63599999999997</v>
      </c>
      <c r="CD919" s="1">
        <v>1412.53</v>
      </c>
      <c r="CE919" s="1">
        <v>1576.7049999999999</v>
      </c>
      <c r="CF919" s="1">
        <v>1987.144</v>
      </c>
      <c r="CG919" s="1">
        <v>1937.5820000000001</v>
      </c>
      <c r="CH919" s="1">
        <v>2276.7750000000001</v>
      </c>
      <c r="CI919" s="1">
        <v>1840.0060000000001</v>
      </c>
      <c r="CJ919" s="1">
        <v>1138.3869999999999</v>
      </c>
      <c r="CK919" s="1">
        <v>1091.923</v>
      </c>
      <c r="CL919" s="1">
        <v>652.05600000000004</v>
      </c>
      <c r="CM919" s="1">
        <v>904.51499999999999</v>
      </c>
      <c r="CN919" s="1">
        <v>0</v>
      </c>
      <c r="CO919" s="1">
        <v>0</v>
      </c>
      <c r="CP919" s="1">
        <v>150171</v>
      </c>
      <c r="CQ919" s="1">
        <v>150171</v>
      </c>
      <c r="CR919" s="1">
        <v>16495</v>
      </c>
      <c r="CS919">
        <v>2018</v>
      </c>
      <c r="CT919">
        <v>9104.0315247044564</v>
      </c>
      <c r="CV919">
        <v>0</v>
      </c>
      <c r="CW919">
        <v>0</v>
      </c>
    </row>
    <row r="920" spans="1:101">
      <c r="A920" s="100">
        <v>61350</v>
      </c>
      <c r="B920" t="s">
        <v>108</v>
      </c>
      <c r="C920" t="s">
        <v>109</v>
      </c>
      <c r="D920" t="s">
        <v>1254</v>
      </c>
      <c r="E920" t="s">
        <v>827</v>
      </c>
      <c r="F920">
        <v>57081</v>
      </c>
      <c r="G920" s="103" t="s">
        <v>112</v>
      </c>
      <c r="H920" t="s">
        <v>113</v>
      </c>
      <c r="I920" t="s">
        <v>114</v>
      </c>
      <c r="J920" t="s">
        <v>8</v>
      </c>
      <c r="K920">
        <v>22</v>
      </c>
      <c r="L920">
        <v>2</v>
      </c>
      <c r="M920" t="s">
        <v>115</v>
      </c>
      <c r="N920" t="s">
        <v>456</v>
      </c>
      <c r="O920" t="s">
        <v>457</v>
      </c>
      <c r="P920" t="s">
        <v>457</v>
      </c>
      <c r="Q920" t="s">
        <v>118</v>
      </c>
      <c r="R920" t="s">
        <v>142</v>
      </c>
      <c r="S920" t="s">
        <v>8</v>
      </c>
      <c r="T920" s="1">
        <v>0</v>
      </c>
      <c r="U920" s="1">
        <v>0</v>
      </c>
      <c r="V920" s="1">
        <v>0</v>
      </c>
      <c r="W920" s="1">
        <v>0</v>
      </c>
      <c r="X920" s="1">
        <v>0</v>
      </c>
      <c r="Y920" s="1">
        <v>0</v>
      </c>
      <c r="Z920" s="1">
        <v>0</v>
      </c>
      <c r="AA920" s="1">
        <v>0</v>
      </c>
      <c r="AB920" s="1">
        <v>0</v>
      </c>
      <c r="AC920" s="1">
        <v>0</v>
      </c>
      <c r="AD920" s="1">
        <v>0</v>
      </c>
      <c r="AE920" s="1">
        <v>0</v>
      </c>
      <c r="AF920" s="1">
        <v>0</v>
      </c>
      <c r="AG920" s="1">
        <v>0</v>
      </c>
      <c r="AH920" s="1">
        <v>0</v>
      </c>
      <c r="AI920" s="1">
        <v>0</v>
      </c>
      <c r="AJ920" s="1">
        <v>0</v>
      </c>
      <c r="AK920" s="1">
        <v>0</v>
      </c>
      <c r="AL920" s="1">
        <v>0</v>
      </c>
      <c r="AM920" s="1">
        <v>0</v>
      </c>
      <c r="AN920" s="1">
        <v>0</v>
      </c>
      <c r="AO920" s="1">
        <v>0</v>
      </c>
      <c r="AP920" s="1">
        <v>0</v>
      </c>
      <c r="AQ920" s="1">
        <v>0</v>
      </c>
      <c r="AR920" s="2">
        <v>0</v>
      </c>
      <c r="AS920" s="2">
        <v>0</v>
      </c>
      <c r="AT920" s="2">
        <v>0</v>
      </c>
      <c r="AU920" s="2">
        <v>0</v>
      </c>
      <c r="AV920" s="2">
        <v>0</v>
      </c>
      <c r="AW920" s="2">
        <v>0</v>
      </c>
      <c r="AX920" s="2">
        <v>0</v>
      </c>
      <c r="AY920" s="2">
        <v>0</v>
      </c>
      <c r="AZ920" s="2">
        <v>0</v>
      </c>
      <c r="BA920" s="2">
        <v>0</v>
      </c>
      <c r="BB920" s="2">
        <v>0</v>
      </c>
      <c r="BC920" s="2">
        <v>0</v>
      </c>
      <c r="BD920" s="1">
        <v>1501</v>
      </c>
      <c r="BE920" s="1">
        <v>1643</v>
      </c>
      <c r="BF920" s="1">
        <v>2648</v>
      </c>
      <c r="BG920" s="1">
        <v>2955</v>
      </c>
      <c r="BH920" s="1">
        <v>3725</v>
      </c>
      <c r="BI920" s="1">
        <v>3632</v>
      </c>
      <c r="BJ920" s="1">
        <v>4267</v>
      </c>
      <c r="BK920" s="1">
        <v>3449</v>
      </c>
      <c r="BL920" s="1">
        <v>2134</v>
      </c>
      <c r="BM920" s="1">
        <v>2047</v>
      </c>
      <c r="BN920" s="1">
        <v>1222</v>
      </c>
      <c r="BO920" s="1">
        <v>1695</v>
      </c>
      <c r="BP920" s="1">
        <v>1501</v>
      </c>
      <c r="BQ920" s="1">
        <v>1643</v>
      </c>
      <c r="BR920" s="1">
        <v>2648</v>
      </c>
      <c r="BS920" s="1">
        <v>2955</v>
      </c>
      <c r="BT920" s="1">
        <v>3725</v>
      </c>
      <c r="BU920" s="1">
        <v>3632</v>
      </c>
      <c r="BV920" s="1">
        <v>4267</v>
      </c>
      <c r="BW920" s="1">
        <v>3449</v>
      </c>
      <c r="BX920" s="1">
        <v>2134</v>
      </c>
      <c r="BY920" s="1">
        <v>2047</v>
      </c>
      <c r="BZ920" s="1">
        <v>1222</v>
      </c>
      <c r="CA920" s="1">
        <v>1695</v>
      </c>
      <c r="CB920" s="1">
        <v>164.858</v>
      </c>
      <c r="CC920" s="1">
        <v>180.482</v>
      </c>
      <c r="CD920" s="1">
        <v>290.81200000000001</v>
      </c>
      <c r="CE920" s="1">
        <v>324.613</v>
      </c>
      <c r="CF920" s="1">
        <v>409.11399999999998</v>
      </c>
      <c r="CG920" s="1">
        <v>398.91</v>
      </c>
      <c r="CH920" s="1">
        <v>468.74400000000003</v>
      </c>
      <c r="CI920" s="1">
        <v>378.82100000000003</v>
      </c>
      <c r="CJ920" s="1">
        <v>234.37200000000001</v>
      </c>
      <c r="CK920" s="1">
        <v>224.80600000000001</v>
      </c>
      <c r="CL920" s="1">
        <v>134.24600000000001</v>
      </c>
      <c r="CM920" s="1">
        <v>186.22200000000001</v>
      </c>
      <c r="CN920" s="1">
        <v>0</v>
      </c>
      <c r="CO920" s="1">
        <v>0</v>
      </c>
      <c r="CP920" s="1">
        <v>30918</v>
      </c>
      <c r="CQ920" s="1">
        <v>30918</v>
      </c>
      <c r="CR920" s="1">
        <v>3396</v>
      </c>
      <c r="CS920">
        <v>2018</v>
      </c>
      <c r="CT920">
        <v>9104.2402826855123</v>
      </c>
      <c r="CV920">
        <v>0</v>
      </c>
      <c r="CW920">
        <v>0</v>
      </c>
    </row>
    <row r="921" spans="1:101">
      <c r="A921" s="100">
        <v>61367</v>
      </c>
      <c r="B921" t="s">
        <v>108</v>
      </c>
      <c r="C921" t="s">
        <v>109</v>
      </c>
      <c r="D921" t="s">
        <v>1255</v>
      </c>
      <c r="E921" t="s">
        <v>757</v>
      </c>
      <c r="F921">
        <v>57319</v>
      </c>
      <c r="G921" s="103" t="s">
        <v>112</v>
      </c>
      <c r="H921" t="s">
        <v>113</v>
      </c>
      <c r="I921" t="s">
        <v>114</v>
      </c>
      <c r="J921" t="s">
        <v>8</v>
      </c>
      <c r="K921">
        <v>22</v>
      </c>
      <c r="L921">
        <v>2</v>
      </c>
      <c r="M921" t="s">
        <v>115</v>
      </c>
      <c r="N921" t="s">
        <v>456</v>
      </c>
      <c r="O921" t="s">
        <v>457</v>
      </c>
      <c r="P921" t="s">
        <v>457</v>
      </c>
      <c r="Q921" t="s">
        <v>118</v>
      </c>
      <c r="R921" t="s">
        <v>142</v>
      </c>
      <c r="S921" t="s">
        <v>8</v>
      </c>
      <c r="T921" s="1">
        <v>0</v>
      </c>
      <c r="U921" s="1">
        <v>0</v>
      </c>
      <c r="V921" s="1">
        <v>0</v>
      </c>
      <c r="W921" s="1">
        <v>0</v>
      </c>
      <c r="X921" s="1">
        <v>0</v>
      </c>
      <c r="Y921" s="1">
        <v>0</v>
      </c>
      <c r="Z921" s="1">
        <v>0</v>
      </c>
      <c r="AA921" s="1">
        <v>0</v>
      </c>
      <c r="AB921" s="1">
        <v>0</v>
      </c>
      <c r="AC921" s="1">
        <v>0</v>
      </c>
      <c r="AD921" s="1">
        <v>0</v>
      </c>
      <c r="AE921" s="1">
        <v>0</v>
      </c>
      <c r="AF921" s="1">
        <v>0</v>
      </c>
      <c r="AG921" s="1">
        <v>0</v>
      </c>
      <c r="AH921" s="1">
        <v>0</v>
      </c>
      <c r="AI921" s="1">
        <v>0</v>
      </c>
      <c r="AJ921" s="1">
        <v>0</v>
      </c>
      <c r="AK921" s="1">
        <v>0</v>
      </c>
      <c r="AL921" s="1">
        <v>0</v>
      </c>
      <c r="AM921" s="1">
        <v>0</v>
      </c>
      <c r="AN921" s="1">
        <v>0</v>
      </c>
      <c r="AO921" s="1">
        <v>0</v>
      </c>
      <c r="AP921" s="1">
        <v>0</v>
      </c>
      <c r="AQ921" s="1">
        <v>0</v>
      </c>
      <c r="AR921" s="2">
        <v>0</v>
      </c>
      <c r="AS921" s="2">
        <v>0</v>
      </c>
      <c r="AT921" s="2">
        <v>0</v>
      </c>
      <c r="AU921" s="2">
        <v>0</v>
      </c>
      <c r="AV921" s="2">
        <v>0</v>
      </c>
      <c r="AW921" s="2">
        <v>0</v>
      </c>
      <c r="AX921" s="2">
        <v>0</v>
      </c>
      <c r="AY921" s="2">
        <v>0</v>
      </c>
      <c r="AZ921" s="2">
        <v>0</v>
      </c>
      <c r="BA921" s="2">
        <v>0</v>
      </c>
      <c r="BB921" s="2">
        <v>0</v>
      </c>
      <c r="BC921" s="2">
        <v>0</v>
      </c>
      <c r="BD921" s="1">
        <v>1170</v>
      </c>
      <c r="BE921" s="1">
        <v>1281</v>
      </c>
      <c r="BF921" s="1">
        <v>2064</v>
      </c>
      <c r="BG921" s="1">
        <v>2303</v>
      </c>
      <c r="BH921" s="1">
        <v>2903</v>
      </c>
      <c r="BI921" s="1">
        <v>2831</v>
      </c>
      <c r="BJ921" s="1">
        <v>3326</v>
      </c>
      <c r="BK921" s="1">
        <v>2688</v>
      </c>
      <c r="BL921" s="1">
        <v>1663</v>
      </c>
      <c r="BM921" s="1">
        <v>1595</v>
      </c>
      <c r="BN921" s="1">
        <v>953</v>
      </c>
      <c r="BO921" s="1">
        <v>1321</v>
      </c>
      <c r="BP921" s="1">
        <v>1170</v>
      </c>
      <c r="BQ921" s="1">
        <v>1281</v>
      </c>
      <c r="BR921" s="1">
        <v>2064</v>
      </c>
      <c r="BS921" s="1">
        <v>2303</v>
      </c>
      <c r="BT921" s="1">
        <v>2903</v>
      </c>
      <c r="BU921" s="1">
        <v>2831</v>
      </c>
      <c r="BV921" s="1">
        <v>3326</v>
      </c>
      <c r="BW921" s="1">
        <v>2688</v>
      </c>
      <c r="BX921" s="1">
        <v>1663</v>
      </c>
      <c r="BY921" s="1">
        <v>1595</v>
      </c>
      <c r="BZ921" s="1">
        <v>953</v>
      </c>
      <c r="CA921" s="1">
        <v>1321</v>
      </c>
      <c r="CB921" s="1">
        <v>128.49799999999999</v>
      </c>
      <c r="CC921" s="1">
        <v>140.67599999999999</v>
      </c>
      <c r="CD921" s="1">
        <v>226.673</v>
      </c>
      <c r="CE921" s="1">
        <v>253.018</v>
      </c>
      <c r="CF921" s="1">
        <v>318.88299999999998</v>
      </c>
      <c r="CG921" s="1">
        <v>310.92899999999997</v>
      </c>
      <c r="CH921" s="1">
        <v>365.36099999999999</v>
      </c>
      <c r="CI921" s="1">
        <v>295.27100000000002</v>
      </c>
      <c r="CJ921" s="1">
        <v>182.68</v>
      </c>
      <c r="CK921" s="1">
        <v>175.22399999999999</v>
      </c>
      <c r="CL921" s="1">
        <v>104.637</v>
      </c>
      <c r="CM921" s="1">
        <v>145.15</v>
      </c>
      <c r="CN921" s="1">
        <v>0</v>
      </c>
      <c r="CO921" s="1">
        <v>0</v>
      </c>
      <c r="CP921" s="1">
        <v>24098</v>
      </c>
      <c r="CQ921" s="1">
        <v>24098</v>
      </c>
      <c r="CR921" s="1">
        <v>2647</v>
      </c>
      <c r="CS921">
        <v>2018</v>
      </c>
      <c r="CT921">
        <v>9103.8911975821684</v>
      </c>
      <c r="CV921">
        <v>0</v>
      </c>
      <c r="CW921">
        <v>0</v>
      </c>
    </row>
    <row r="922" spans="1:101">
      <c r="A922" s="100">
        <v>61371</v>
      </c>
      <c r="B922" t="s">
        <v>108</v>
      </c>
      <c r="C922" t="s">
        <v>109</v>
      </c>
      <c r="D922" t="s">
        <v>1256</v>
      </c>
      <c r="E922" t="s">
        <v>1257</v>
      </c>
      <c r="F922">
        <v>61009</v>
      </c>
      <c r="G922" s="103" t="s">
        <v>112</v>
      </c>
      <c r="H922" t="s">
        <v>113</v>
      </c>
      <c r="I922" t="s">
        <v>114</v>
      </c>
      <c r="J922" t="s">
        <v>8</v>
      </c>
      <c r="K922">
        <v>22</v>
      </c>
      <c r="L922">
        <v>2</v>
      </c>
      <c r="M922" t="s">
        <v>115</v>
      </c>
      <c r="N922" t="s">
        <v>456</v>
      </c>
      <c r="O922" t="s">
        <v>457</v>
      </c>
      <c r="P922" t="s">
        <v>457</v>
      </c>
      <c r="Q922" t="s">
        <v>118</v>
      </c>
      <c r="R922" t="s">
        <v>142</v>
      </c>
      <c r="S922" t="s">
        <v>8</v>
      </c>
      <c r="T922" s="1">
        <v>0</v>
      </c>
      <c r="U922" s="1">
        <v>0</v>
      </c>
      <c r="V922" s="1">
        <v>0</v>
      </c>
      <c r="W922" s="1">
        <v>0</v>
      </c>
      <c r="X922" s="1">
        <v>0</v>
      </c>
      <c r="Y922" s="1">
        <v>0</v>
      </c>
      <c r="Z922" s="1">
        <v>0</v>
      </c>
      <c r="AA922" s="1">
        <v>0</v>
      </c>
      <c r="AB922" s="1">
        <v>0</v>
      </c>
      <c r="AC922" s="1">
        <v>0</v>
      </c>
      <c r="AD922" s="1">
        <v>0</v>
      </c>
      <c r="AE922" s="1">
        <v>0</v>
      </c>
      <c r="AF922" s="1">
        <v>0</v>
      </c>
      <c r="AG922" s="1">
        <v>0</v>
      </c>
      <c r="AH922" s="1">
        <v>0</v>
      </c>
      <c r="AI922" s="1">
        <v>0</v>
      </c>
      <c r="AJ922" s="1">
        <v>0</v>
      </c>
      <c r="AK922" s="1">
        <v>0</v>
      </c>
      <c r="AL922" s="1">
        <v>0</v>
      </c>
      <c r="AM922" s="1">
        <v>0</v>
      </c>
      <c r="AN922" s="1">
        <v>0</v>
      </c>
      <c r="AO922" s="1">
        <v>0</v>
      </c>
      <c r="AP922" s="1">
        <v>0</v>
      </c>
      <c r="AQ922" s="1">
        <v>0</v>
      </c>
      <c r="AR922" s="2">
        <v>0</v>
      </c>
      <c r="AS922" s="2">
        <v>0</v>
      </c>
      <c r="AT922" s="2">
        <v>0</v>
      </c>
      <c r="AU922" s="2">
        <v>0</v>
      </c>
      <c r="AV922" s="2">
        <v>0</v>
      </c>
      <c r="AW922" s="2">
        <v>0</v>
      </c>
      <c r="AX922" s="2">
        <v>0</v>
      </c>
      <c r="AY922" s="2">
        <v>0</v>
      </c>
      <c r="AZ922" s="2">
        <v>0</v>
      </c>
      <c r="BA922" s="2">
        <v>0</v>
      </c>
      <c r="BB922" s="2">
        <v>0</v>
      </c>
      <c r="BC922" s="2">
        <v>0</v>
      </c>
      <c r="BD922" s="1">
        <v>1421</v>
      </c>
      <c r="BE922" s="1">
        <v>1556</v>
      </c>
      <c r="BF922" s="1">
        <v>2506</v>
      </c>
      <c r="BG922" s="1">
        <v>2798</v>
      </c>
      <c r="BH922" s="1">
        <v>3526</v>
      </c>
      <c r="BI922" s="1">
        <v>3438</v>
      </c>
      <c r="BJ922" s="1">
        <v>4040</v>
      </c>
      <c r="BK922" s="1">
        <v>3265</v>
      </c>
      <c r="BL922" s="1">
        <v>2020</v>
      </c>
      <c r="BM922" s="1">
        <v>1938</v>
      </c>
      <c r="BN922" s="1">
        <v>1157</v>
      </c>
      <c r="BO922" s="1">
        <v>1605</v>
      </c>
      <c r="BP922" s="1">
        <v>1421</v>
      </c>
      <c r="BQ922" s="1">
        <v>1556</v>
      </c>
      <c r="BR922" s="1">
        <v>2506</v>
      </c>
      <c r="BS922" s="1">
        <v>2798</v>
      </c>
      <c r="BT922" s="1">
        <v>3526</v>
      </c>
      <c r="BU922" s="1">
        <v>3438</v>
      </c>
      <c r="BV922" s="1">
        <v>4040</v>
      </c>
      <c r="BW922" s="1">
        <v>3265</v>
      </c>
      <c r="BX922" s="1">
        <v>2020</v>
      </c>
      <c r="BY922" s="1">
        <v>1938</v>
      </c>
      <c r="BZ922" s="1">
        <v>1157</v>
      </c>
      <c r="CA922" s="1">
        <v>1605</v>
      </c>
      <c r="CB922" s="1">
        <v>156.07</v>
      </c>
      <c r="CC922" s="1">
        <v>170.863</v>
      </c>
      <c r="CD922" s="1">
        <v>275.31299999999999</v>
      </c>
      <c r="CE922" s="1">
        <v>307.31200000000001</v>
      </c>
      <c r="CF922" s="1">
        <v>387.30900000000003</v>
      </c>
      <c r="CG922" s="1">
        <v>377.649</v>
      </c>
      <c r="CH922" s="1">
        <v>443.76100000000002</v>
      </c>
      <c r="CI922" s="1">
        <v>358.63099999999997</v>
      </c>
      <c r="CJ922" s="1">
        <v>221.88</v>
      </c>
      <c r="CK922" s="1">
        <v>212.82400000000001</v>
      </c>
      <c r="CL922" s="1">
        <v>127.09099999999999</v>
      </c>
      <c r="CM922" s="1">
        <v>176.297</v>
      </c>
      <c r="CN922" s="1">
        <v>0</v>
      </c>
      <c r="CO922" s="1">
        <v>0</v>
      </c>
      <c r="CP922" s="1">
        <v>29270</v>
      </c>
      <c r="CQ922" s="1">
        <v>29270</v>
      </c>
      <c r="CR922" s="1">
        <v>3215</v>
      </c>
      <c r="CS922">
        <v>2018</v>
      </c>
      <c r="CT922">
        <v>9104.1990668740273</v>
      </c>
      <c r="CV922">
        <v>0</v>
      </c>
      <c r="CW922">
        <v>0</v>
      </c>
    </row>
    <row r="923" spans="1:101">
      <c r="A923" s="100">
        <v>61373</v>
      </c>
      <c r="B923" t="s">
        <v>108</v>
      </c>
      <c r="C923" t="s">
        <v>109</v>
      </c>
      <c r="D923" t="s">
        <v>1258</v>
      </c>
      <c r="E923" t="s">
        <v>1259</v>
      </c>
      <c r="F923">
        <v>61011</v>
      </c>
      <c r="G923" s="103" t="s">
        <v>112</v>
      </c>
      <c r="H923" t="s">
        <v>113</v>
      </c>
      <c r="I923" t="s">
        <v>114</v>
      </c>
      <c r="J923" t="s">
        <v>8</v>
      </c>
      <c r="K923">
        <v>22</v>
      </c>
      <c r="L923">
        <v>2</v>
      </c>
      <c r="M923" t="s">
        <v>115</v>
      </c>
      <c r="N923" t="s">
        <v>456</v>
      </c>
      <c r="O923" t="s">
        <v>457</v>
      </c>
      <c r="P923" t="s">
        <v>457</v>
      </c>
      <c r="Q923" t="s">
        <v>118</v>
      </c>
      <c r="R923" t="s">
        <v>142</v>
      </c>
      <c r="S923" t="s">
        <v>8</v>
      </c>
      <c r="T923" s="1">
        <v>0</v>
      </c>
      <c r="U923" s="1">
        <v>0</v>
      </c>
      <c r="V923" s="1">
        <v>0</v>
      </c>
      <c r="W923" s="1">
        <v>0</v>
      </c>
      <c r="X923" s="1">
        <v>0</v>
      </c>
      <c r="Y923" s="1">
        <v>0</v>
      </c>
      <c r="Z923" s="1">
        <v>0</v>
      </c>
      <c r="AA923" s="1">
        <v>0</v>
      </c>
      <c r="AB923" s="1">
        <v>0</v>
      </c>
      <c r="AC923" s="1">
        <v>0</v>
      </c>
      <c r="AD923" s="1">
        <v>0</v>
      </c>
      <c r="AE923" s="1">
        <v>0</v>
      </c>
      <c r="AF923" s="1">
        <v>0</v>
      </c>
      <c r="AG923" s="1">
        <v>0</v>
      </c>
      <c r="AH923" s="1">
        <v>0</v>
      </c>
      <c r="AI923" s="1">
        <v>0</v>
      </c>
      <c r="AJ923" s="1">
        <v>0</v>
      </c>
      <c r="AK923" s="1">
        <v>0</v>
      </c>
      <c r="AL923" s="1">
        <v>0</v>
      </c>
      <c r="AM923" s="1">
        <v>0</v>
      </c>
      <c r="AN923" s="1">
        <v>0</v>
      </c>
      <c r="AO923" s="1">
        <v>0</v>
      </c>
      <c r="AP923" s="1">
        <v>0</v>
      </c>
      <c r="AQ923" s="1">
        <v>0</v>
      </c>
      <c r="AR923" s="2">
        <v>0</v>
      </c>
      <c r="AS923" s="2">
        <v>0</v>
      </c>
      <c r="AT923" s="2">
        <v>0</v>
      </c>
      <c r="AU923" s="2">
        <v>0</v>
      </c>
      <c r="AV923" s="2">
        <v>0</v>
      </c>
      <c r="AW923" s="2">
        <v>0</v>
      </c>
      <c r="AX923" s="2">
        <v>0</v>
      </c>
      <c r="AY923" s="2">
        <v>0</v>
      </c>
      <c r="AZ923" s="2">
        <v>0</v>
      </c>
      <c r="BA923" s="2">
        <v>0</v>
      </c>
      <c r="BB923" s="2">
        <v>0</v>
      </c>
      <c r="BC923" s="2">
        <v>0</v>
      </c>
      <c r="BD923" s="1">
        <v>2113</v>
      </c>
      <c r="BE923" s="1">
        <v>2314</v>
      </c>
      <c r="BF923" s="1">
        <v>3728</v>
      </c>
      <c r="BG923" s="1">
        <v>4161</v>
      </c>
      <c r="BH923" s="1">
        <v>5245</v>
      </c>
      <c r="BI923" s="1">
        <v>5114</v>
      </c>
      <c r="BJ923" s="1">
        <v>6009</v>
      </c>
      <c r="BK923" s="1">
        <v>4856</v>
      </c>
      <c r="BL923" s="1">
        <v>3005</v>
      </c>
      <c r="BM923" s="1">
        <v>2882</v>
      </c>
      <c r="BN923" s="1">
        <v>1721</v>
      </c>
      <c r="BO923" s="1">
        <v>2387</v>
      </c>
      <c r="BP923" s="1">
        <v>2113</v>
      </c>
      <c r="BQ923" s="1">
        <v>2314</v>
      </c>
      <c r="BR923" s="1">
        <v>3728</v>
      </c>
      <c r="BS923" s="1">
        <v>4161</v>
      </c>
      <c r="BT923" s="1">
        <v>5245</v>
      </c>
      <c r="BU923" s="1">
        <v>5114</v>
      </c>
      <c r="BV923" s="1">
        <v>6009</v>
      </c>
      <c r="BW923" s="1">
        <v>4856</v>
      </c>
      <c r="BX923" s="1">
        <v>3005</v>
      </c>
      <c r="BY923" s="1">
        <v>2882</v>
      </c>
      <c r="BZ923" s="1">
        <v>1721</v>
      </c>
      <c r="CA923" s="1">
        <v>2387</v>
      </c>
      <c r="CB923" s="1">
        <v>232.14</v>
      </c>
      <c r="CC923" s="1">
        <v>254.142</v>
      </c>
      <c r="CD923" s="1">
        <v>409.50099999999998</v>
      </c>
      <c r="CE923" s="1">
        <v>457.096</v>
      </c>
      <c r="CF923" s="1">
        <v>576.08500000000004</v>
      </c>
      <c r="CG923" s="1">
        <v>561.71699999999998</v>
      </c>
      <c r="CH923" s="1">
        <v>660.05100000000004</v>
      </c>
      <c r="CI923" s="1">
        <v>533.42899999999997</v>
      </c>
      <c r="CJ923" s="1">
        <v>330.02499999999998</v>
      </c>
      <c r="CK923" s="1">
        <v>316.55500000000001</v>
      </c>
      <c r="CL923" s="1">
        <v>189.035</v>
      </c>
      <c r="CM923" s="1">
        <v>262.22399999999999</v>
      </c>
      <c r="CN923" s="1">
        <v>0</v>
      </c>
      <c r="CO923" s="1">
        <v>0</v>
      </c>
      <c r="CP923" s="1">
        <v>43535</v>
      </c>
      <c r="CQ923" s="1">
        <v>43535</v>
      </c>
      <c r="CR923" s="1">
        <v>4782</v>
      </c>
      <c r="CS923">
        <v>2018</v>
      </c>
      <c r="CT923">
        <v>9103.9314094521123</v>
      </c>
      <c r="CV923">
        <v>0</v>
      </c>
      <c r="CW923">
        <v>0</v>
      </c>
    </row>
    <row r="924" spans="1:101">
      <c r="A924" s="100">
        <v>61398</v>
      </c>
      <c r="B924" t="s">
        <v>108</v>
      </c>
      <c r="C924" t="s">
        <v>109</v>
      </c>
      <c r="D924" t="s">
        <v>1260</v>
      </c>
      <c r="E924" t="s">
        <v>1261</v>
      </c>
      <c r="F924">
        <v>61025</v>
      </c>
      <c r="G924" s="103" t="s">
        <v>121</v>
      </c>
      <c r="H924" t="s">
        <v>113</v>
      </c>
      <c r="I924" t="s">
        <v>114</v>
      </c>
      <c r="J924" t="s">
        <v>8</v>
      </c>
      <c r="K924">
        <v>22</v>
      </c>
      <c r="L924">
        <v>2</v>
      </c>
      <c r="M924" t="s">
        <v>115</v>
      </c>
      <c r="N924" t="s">
        <v>456</v>
      </c>
      <c r="O924" t="s">
        <v>457</v>
      </c>
      <c r="P924" t="s">
        <v>457</v>
      </c>
      <c r="Q924" t="s">
        <v>118</v>
      </c>
      <c r="R924" t="s">
        <v>142</v>
      </c>
      <c r="S924" t="s">
        <v>8</v>
      </c>
      <c r="T924" s="1">
        <v>0</v>
      </c>
      <c r="U924" s="1">
        <v>0</v>
      </c>
      <c r="V924" s="1">
        <v>0</v>
      </c>
      <c r="W924" s="1">
        <v>0</v>
      </c>
      <c r="X924" s="1">
        <v>0</v>
      </c>
      <c r="Y924" s="1">
        <v>0</v>
      </c>
      <c r="Z924" s="1">
        <v>0</v>
      </c>
      <c r="AA924" s="1">
        <v>0</v>
      </c>
      <c r="AB924" s="1">
        <v>0</v>
      </c>
      <c r="AC924" s="1">
        <v>0</v>
      </c>
      <c r="AD924" s="1">
        <v>0</v>
      </c>
      <c r="AE924" s="1">
        <v>0</v>
      </c>
      <c r="AF924" s="1">
        <v>0</v>
      </c>
      <c r="AG924" s="1">
        <v>0</v>
      </c>
      <c r="AH924" s="1">
        <v>0</v>
      </c>
      <c r="AI924" s="1">
        <v>0</v>
      </c>
      <c r="AJ924" s="1">
        <v>0</v>
      </c>
      <c r="AK924" s="1">
        <v>0</v>
      </c>
      <c r="AL924" s="1">
        <v>0</v>
      </c>
      <c r="AM924" s="1">
        <v>0</v>
      </c>
      <c r="AN924" s="1">
        <v>0</v>
      </c>
      <c r="AO924" s="1">
        <v>0</v>
      </c>
      <c r="AP924" s="1">
        <v>0</v>
      </c>
      <c r="AQ924" s="1">
        <v>0</v>
      </c>
      <c r="AR924" s="2">
        <v>0</v>
      </c>
      <c r="AS924" s="2">
        <v>0</v>
      </c>
      <c r="AT924" s="2">
        <v>0</v>
      </c>
      <c r="AU924" s="2">
        <v>0</v>
      </c>
      <c r="AV924" s="2">
        <v>0</v>
      </c>
      <c r="AW924" s="2">
        <v>0</v>
      </c>
      <c r="AX924" s="2">
        <v>0</v>
      </c>
      <c r="AY924" s="2">
        <v>0</v>
      </c>
      <c r="AZ924" s="2">
        <v>0</v>
      </c>
      <c r="BA924" s="2">
        <v>0</v>
      </c>
      <c r="BB924" s="2">
        <v>0</v>
      </c>
      <c r="BC924" s="2">
        <v>0</v>
      </c>
      <c r="BD924" s="1">
        <v>1122</v>
      </c>
      <c r="BE924" s="1">
        <v>1819</v>
      </c>
      <c r="BF924" s="1">
        <v>2927</v>
      </c>
      <c r="BG924" s="1">
        <v>3224</v>
      </c>
      <c r="BH924" s="1">
        <v>3758</v>
      </c>
      <c r="BI924" s="1">
        <v>3802</v>
      </c>
      <c r="BJ924" s="1">
        <v>3497</v>
      </c>
      <c r="BK924" s="1">
        <v>2875</v>
      </c>
      <c r="BL924" s="1">
        <v>1998</v>
      </c>
      <c r="BM924" s="1">
        <v>2151</v>
      </c>
      <c r="BN924" s="1">
        <v>1566</v>
      </c>
      <c r="BO924" s="1">
        <v>1778</v>
      </c>
      <c r="BP924" s="1">
        <v>1122</v>
      </c>
      <c r="BQ924" s="1">
        <v>1819</v>
      </c>
      <c r="BR924" s="1">
        <v>2927</v>
      </c>
      <c r="BS924" s="1">
        <v>3224</v>
      </c>
      <c r="BT924" s="1">
        <v>3758</v>
      </c>
      <c r="BU924" s="1">
        <v>3802</v>
      </c>
      <c r="BV924" s="1">
        <v>3497</v>
      </c>
      <c r="BW924" s="1">
        <v>2875</v>
      </c>
      <c r="BX924" s="1">
        <v>1998</v>
      </c>
      <c r="BY924" s="1">
        <v>2151</v>
      </c>
      <c r="BZ924" s="1">
        <v>1566</v>
      </c>
      <c r="CA924" s="1">
        <v>1778</v>
      </c>
      <c r="CB924" s="1">
        <v>123.252</v>
      </c>
      <c r="CC924" s="1">
        <v>199.77199999999999</v>
      </c>
      <c r="CD924" s="1">
        <v>321.53399999999999</v>
      </c>
      <c r="CE924" s="1">
        <v>354.11599999999999</v>
      </c>
      <c r="CF924" s="1">
        <v>412.76299999999998</v>
      </c>
      <c r="CG924" s="1">
        <v>417.60399999999998</v>
      </c>
      <c r="CH924" s="1">
        <v>384.09100000000001</v>
      </c>
      <c r="CI924" s="1">
        <v>315.76299999999998</v>
      </c>
      <c r="CJ924" s="1">
        <v>219.50700000000001</v>
      </c>
      <c r="CK924" s="1">
        <v>236.26300000000001</v>
      </c>
      <c r="CL924" s="1">
        <v>172.03100000000001</v>
      </c>
      <c r="CM924" s="1">
        <v>195.304</v>
      </c>
      <c r="CN924" s="1">
        <v>0</v>
      </c>
      <c r="CO924" s="1">
        <v>0</v>
      </c>
      <c r="CP924" s="1">
        <v>30517</v>
      </c>
      <c r="CQ924" s="1">
        <v>30517</v>
      </c>
      <c r="CR924" s="1">
        <v>3352</v>
      </c>
      <c r="CS924">
        <v>2018</v>
      </c>
      <c r="CT924">
        <v>9104.1169451073984</v>
      </c>
      <c r="CV924">
        <v>0</v>
      </c>
      <c r="CW924">
        <v>0</v>
      </c>
    </row>
    <row r="925" spans="1:101">
      <c r="A925" s="100">
        <v>61399</v>
      </c>
      <c r="B925" t="s">
        <v>108</v>
      </c>
      <c r="C925" t="s">
        <v>109</v>
      </c>
      <c r="D925" t="s">
        <v>1262</v>
      </c>
      <c r="E925" t="s">
        <v>1263</v>
      </c>
      <c r="F925">
        <v>61028</v>
      </c>
      <c r="G925" s="103" t="s">
        <v>112</v>
      </c>
      <c r="H925" t="s">
        <v>113</v>
      </c>
      <c r="I925" t="s">
        <v>114</v>
      </c>
      <c r="J925" t="s">
        <v>8</v>
      </c>
      <c r="K925">
        <v>22</v>
      </c>
      <c r="L925">
        <v>2</v>
      </c>
      <c r="M925" t="s">
        <v>115</v>
      </c>
      <c r="N925" t="s">
        <v>456</v>
      </c>
      <c r="O925" t="s">
        <v>457</v>
      </c>
      <c r="P925" t="s">
        <v>457</v>
      </c>
      <c r="Q925" t="s">
        <v>118</v>
      </c>
      <c r="R925" t="s">
        <v>142</v>
      </c>
      <c r="S925" t="s">
        <v>8</v>
      </c>
      <c r="T925" s="1">
        <v>0</v>
      </c>
      <c r="U925" s="1">
        <v>0</v>
      </c>
      <c r="V925" s="1">
        <v>0</v>
      </c>
      <c r="W925" s="1">
        <v>0</v>
      </c>
      <c r="X925" s="1">
        <v>0</v>
      </c>
      <c r="Y925" s="1">
        <v>0</v>
      </c>
      <c r="Z925" s="1">
        <v>0</v>
      </c>
      <c r="AA925" s="1">
        <v>0</v>
      </c>
      <c r="AB925" s="1">
        <v>0</v>
      </c>
      <c r="AC925" s="1">
        <v>0</v>
      </c>
      <c r="AD925" s="1">
        <v>0</v>
      </c>
      <c r="AE925" s="1">
        <v>0</v>
      </c>
      <c r="AF925" s="1">
        <v>0</v>
      </c>
      <c r="AG925" s="1">
        <v>0</v>
      </c>
      <c r="AH925" s="1">
        <v>0</v>
      </c>
      <c r="AI925" s="1">
        <v>0</v>
      </c>
      <c r="AJ925" s="1">
        <v>0</v>
      </c>
      <c r="AK925" s="1">
        <v>0</v>
      </c>
      <c r="AL925" s="1">
        <v>0</v>
      </c>
      <c r="AM925" s="1">
        <v>0</v>
      </c>
      <c r="AN925" s="1">
        <v>0</v>
      </c>
      <c r="AO925" s="1">
        <v>0</v>
      </c>
      <c r="AP925" s="1">
        <v>0</v>
      </c>
      <c r="AQ925" s="1">
        <v>0</v>
      </c>
      <c r="AR925" s="2">
        <v>0</v>
      </c>
      <c r="AS925" s="2">
        <v>0</v>
      </c>
      <c r="AT925" s="2">
        <v>0</v>
      </c>
      <c r="AU925" s="2">
        <v>0</v>
      </c>
      <c r="AV925" s="2">
        <v>0</v>
      </c>
      <c r="AW925" s="2">
        <v>0</v>
      </c>
      <c r="AX925" s="2">
        <v>0</v>
      </c>
      <c r="AY925" s="2">
        <v>0</v>
      </c>
      <c r="AZ925" s="2">
        <v>0</v>
      </c>
      <c r="BA925" s="2">
        <v>0</v>
      </c>
      <c r="BB925" s="2">
        <v>0</v>
      </c>
      <c r="BC925" s="2">
        <v>0</v>
      </c>
      <c r="BD925" s="1">
        <v>1324</v>
      </c>
      <c r="BE925" s="1">
        <v>1450</v>
      </c>
      <c r="BF925" s="1">
        <v>2336</v>
      </c>
      <c r="BG925" s="1">
        <v>2607</v>
      </c>
      <c r="BH925" s="1">
        <v>3286</v>
      </c>
      <c r="BI925" s="1">
        <v>3204</v>
      </c>
      <c r="BJ925" s="1">
        <v>3765</v>
      </c>
      <c r="BK925" s="1">
        <v>3043</v>
      </c>
      <c r="BL925" s="1">
        <v>1882</v>
      </c>
      <c r="BM925" s="1">
        <v>1806</v>
      </c>
      <c r="BN925" s="1">
        <v>1078</v>
      </c>
      <c r="BO925" s="1">
        <v>1496</v>
      </c>
      <c r="BP925" s="1">
        <v>1324</v>
      </c>
      <c r="BQ925" s="1">
        <v>1450</v>
      </c>
      <c r="BR925" s="1">
        <v>2336</v>
      </c>
      <c r="BS925" s="1">
        <v>2607</v>
      </c>
      <c r="BT925" s="1">
        <v>3286</v>
      </c>
      <c r="BU925" s="1">
        <v>3204</v>
      </c>
      <c r="BV925" s="1">
        <v>3765</v>
      </c>
      <c r="BW925" s="1">
        <v>3043</v>
      </c>
      <c r="BX925" s="1">
        <v>1882</v>
      </c>
      <c r="BY925" s="1">
        <v>1806</v>
      </c>
      <c r="BZ925" s="1">
        <v>1078</v>
      </c>
      <c r="CA925" s="1">
        <v>1496</v>
      </c>
      <c r="CB925" s="1">
        <v>145.43899999999999</v>
      </c>
      <c r="CC925" s="1">
        <v>159.22399999999999</v>
      </c>
      <c r="CD925" s="1">
        <v>256.55900000000003</v>
      </c>
      <c r="CE925" s="1">
        <v>286.37799999999999</v>
      </c>
      <c r="CF925" s="1">
        <v>360.92700000000002</v>
      </c>
      <c r="CG925" s="1">
        <v>351.92500000000001</v>
      </c>
      <c r="CH925" s="1">
        <v>413.53199999999998</v>
      </c>
      <c r="CI925" s="1">
        <v>334.202</v>
      </c>
      <c r="CJ925" s="1">
        <v>206.76599999999999</v>
      </c>
      <c r="CK925" s="1">
        <v>198.327</v>
      </c>
      <c r="CL925" s="1">
        <v>118.43300000000001</v>
      </c>
      <c r="CM925" s="1">
        <v>164.28800000000001</v>
      </c>
      <c r="CN925" s="1">
        <v>0</v>
      </c>
      <c r="CO925" s="1">
        <v>0</v>
      </c>
      <c r="CP925" s="1">
        <v>27277</v>
      </c>
      <c r="CQ925" s="1">
        <v>27277</v>
      </c>
      <c r="CR925" s="1">
        <v>2996</v>
      </c>
      <c r="CS925">
        <v>2018</v>
      </c>
      <c r="CT925">
        <v>9104.4726301735645</v>
      </c>
      <c r="CV925">
        <v>0</v>
      </c>
      <c r="CW925">
        <v>0</v>
      </c>
    </row>
    <row r="926" spans="1:101">
      <c r="A926" s="100">
        <v>61408</v>
      </c>
      <c r="B926" t="s">
        <v>108</v>
      </c>
      <c r="C926" t="s">
        <v>109</v>
      </c>
      <c r="D926" t="s">
        <v>1264</v>
      </c>
      <c r="E926" t="s">
        <v>1265</v>
      </c>
      <c r="F926">
        <v>61043</v>
      </c>
      <c r="G926" s="103" t="s">
        <v>121</v>
      </c>
      <c r="H926" t="s">
        <v>113</v>
      </c>
      <c r="I926" t="s">
        <v>114</v>
      </c>
      <c r="J926" t="s">
        <v>8</v>
      </c>
      <c r="K926">
        <v>22</v>
      </c>
      <c r="L926">
        <v>2</v>
      </c>
      <c r="M926" t="s">
        <v>115</v>
      </c>
      <c r="N926" t="s">
        <v>456</v>
      </c>
      <c r="O926" t="s">
        <v>457</v>
      </c>
      <c r="P926" t="s">
        <v>457</v>
      </c>
      <c r="Q926" t="s">
        <v>118</v>
      </c>
      <c r="R926" t="s">
        <v>142</v>
      </c>
      <c r="S926" t="s">
        <v>8</v>
      </c>
      <c r="T926" s="1">
        <v>0</v>
      </c>
      <c r="U926" s="1">
        <v>0</v>
      </c>
      <c r="V926" s="1">
        <v>0</v>
      </c>
      <c r="W926" s="1">
        <v>0</v>
      </c>
      <c r="X926" s="1">
        <v>0</v>
      </c>
      <c r="Y926" s="1">
        <v>0</v>
      </c>
      <c r="Z926" s="1">
        <v>0</v>
      </c>
      <c r="AA926" s="1">
        <v>0</v>
      </c>
      <c r="AB926" s="1">
        <v>0</v>
      </c>
      <c r="AC926" s="1">
        <v>0</v>
      </c>
      <c r="AD926" s="1">
        <v>0</v>
      </c>
      <c r="AE926" s="1">
        <v>0</v>
      </c>
      <c r="AF926" s="1">
        <v>0</v>
      </c>
      <c r="AG926" s="1">
        <v>0</v>
      </c>
      <c r="AH926" s="1">
        <v>0</v>
      </c>
      <c r="AI926" s="1">
        <v>0</v>
      </c>
      <c r="AJ926" s="1">
        <v>0</v>
      </c>
      <c r="AK926" s="1">
        <v>0</v>
      </c>
      <c r="AL926" s="1">
        <v>0</v>
      </c>
      <c r="AM926" s="1">
        <v>0</v>
      </c>
      <c r="AN926" s="1">
        <v>0</v>
      </c>
      <c r="AO926" s="1">
        <v>0</v>
      </c>
      <c r="AP926" s="1">
        <v>0</v>
      </c>
      <c r="AQ926" s="1">
        <v>0</v>
      </c>
      <c r="AR926" s="2">
        <v>0</v>
      </c>
      <c r="AS926" s="2">
        <v>0</v>
      </c>
      <c r="AT926" s="2">
        <v>0</v>
      </c>
      <c r="AU926" s="2">
        <v>0</v>
      </c>
      <c r="AV926" s="2">
        <v>0</v>
      </c>
      <c r="AW926" s="2">
        <v>0</v>
      </c>
      <c r="AX926" s="2">
        <v>0</v>
      </c>
      <c r="AY926" s="2">
        <v>0</v>
      </c>
      <c r="AZ926" s="2">
        <v>0</v>
      </c>
      <c r="BA926" s="2">
        <v>0</v>
      </c>
      <c r="BB926" s="2">
        <v>0</v>
      </c>
      <c r="BC926" s="2">
        <v>0</v>
      </c>
      <c r="BD926" s="1">
        <v>528</v>
      </c>
      <c r="BE926" s="1">
        <v>855</v>
      </c>
      <c r="BF926" s="1">
        <v>1376</v>
      </c>
      <c r="BG926" s="1">
        <v>1516</v>
      </c>
      <c r="BH926" s="1">
        <v>1767</v>
      </c>
      <c r="BI926" s="1">
        <v>1788</v>
      </c>
      <c r="BJ926" s="1">
        <v>1644</v>
      </c>
      <c r="BK926" s="1">
        <v>1352</v>
      </c>
      <c r="BL926" s="1">
        <v>940</v>
      </c>
      <c r="BM926" s="1">
        <v>1011</v>
      </c>
      <c r="BN926" s="1">
        <v>736</v>
      </c>
      <c r="BO926" s="1">
        <v>836</v>
      </c>
      <c r="BP926" s="1">
        <v>528</v>
      </c>
      <c r="BQ926" s="1">
        <v>855</v>
      </c>
      <c r="BR926" s="1">
        <v>1376</v>
      </c>
      <c r="BS926" s="1">
        <v>1516</v>
      </c>
      <c r="BT926" s="1">
        <v>1767</v>
      </c>
      <c r="BU926" s="1">
        <v>1788</v>
      </c>
      <c r="BV926" s="1">
        <v>1644</v>
      </c>
      <c r="BW926" s="1">
        <v>1352</v>
      </c>
      <c r="BX926" s="1">
        <v>940</v>
      </c>
      <c r="BY926" s="1">
        <v>1011</v>
      </c>
      <c r="BZ926" s="1">
        <v>736</v>
      </c>
      <c r="CA926" s="1">
        <v>836</v>
      </c>
      <c r="CB926" s="1">
        <v>57.95</v>
      </c>
      <c r="CC926" s="1">
        <v>93.926000000000002</v>
      </c>
      <c r="CD926" s="1">
        <v>151.17500000000001</v>
      </c>
      <c r="CE926" s="1">
        <v>166.494</v>
      </c>
      <c r="CF926" s="1">
        <v>194.06800000000001</v>
      </c>
      <c r="CG926" s="1">
        <v>196.34299999999999</v>
      </c>
      <c r="CH926" s="1">
        <v>180.58699999999999</v>
      </c>
      <c r="CI926" s="1">
        <v>148.46100000000001</v>
      </c>
      <c r="CJ926" s="1">
        <v>103.205</v>
      </c>
      <c r="CK926" s="1">
        <v>111.083</v>
      </c>
      <c r="CL926" s="1">
        <v>80.882999999999996</v>
      </c>
      <c r="CM926" s="1">
        <v>91.825000000000003</v>
      </c>
      <c r="CN926" s="1">
        <v>0</v>
      </c>
      <c r="CO926" s="1">
        <v>0</v>
      </c>
      <c r="CP926" s="1">
        <v>14349</v>
      </c>
      <c r="CQ926" s="1">
        <v>14349</v>
      </c>
      <c r="CR926" s="1">
        <v>1576</v>
      </c>
      <c r="CS926">
        <v>2018</v>
      </c>
      <c r="CT926">
        <v>9104.6954314720806</v>
      </c>
      <c r="CV926">
        <v>0</v>
      </c>
      <c r="CW926">
        <v>0</v>
      </c>
    </row>
    <row r="927" spans="1:101">
      <c r="A927" s="100">
        <v>61415</v>
      </c>
      <c r="B927" t="s">
        <v>108</v>
      </c>
      <c r="C927" t="s">
        <v>109</v>
      </c>
      <c r="D927" t="s">
        <v>1266</v>
      </c>
      <c r="E927" t="s">
        <v>1267</v>
      </c>
      <c r="F927">
        <v>20326</v>
      </c>
      <c r="G927" s="103" t="s">
        <v>112</v>
      </c>
      <c r="H927" t="s">
        <v>113</v>
      </c>
      <c r="I927" t="s">
        <v>114</v>
      </c>
      <c r="J927" t="s">
        <v>8</v>
      </c>
      <c r="K927">
        <v>22</v>
      </c>
      <c r="L927">
        <v>1</v>
      </c>
      <c r="M927" t="s">
        <v>131</v>
      </c>
      <c r="N927" t="s">
        <v>456</v>
      </c>
      <c r="O927" t="s">
        <v>457</v>
      </c>
      <c r="P927" t="s">
        <v>457</v>
      </c>
      <c r="Q927" t="s">
        <v>118</v>
      </c>
      <c r="R927" t="s">
        <v>142</v>
      </c>
      <c r="S927" t="s">
        <v>8</v>
      </c>
      <c r="T927" s="1">
        <v>0</v>
      </c>
      <c r="U927" s="1">
        <v>0</v>
      </c>
      <c r="V927" s="1">
        <v>0</v>
      </c>
      <c r="W927" s="1">
        <v>0</v>
      </c>
      <c r="X927" s="1">
        <v>0</v>
      </c>
      <c r="Y927" s="1">
        <v>0</v>
      </c>
      <c r="Z927" s="1">
        <v>0</v>
      </c>
      <c r="AA927" s="1">
        <v>0</v>
      </c>
      <c r="AB927" s="1">
        <v>0</v>
      </c>
      <c r="AC927" s="1">
        <v>0</v>
      </c>
      <c r="AD927" s="1">
        <v>0</v>
      </c>
      <c r="AE927" s="1">
        <v>0</v>
      </c>
      <c r="AF927" s="1">
        <v>0</v>
      </c>
      <c r="AG927" s="1">
        <v>0</v>
      </c>
      <c r="AH927" s="1">
        <v>0</v>
      </c>
      <c r="AI927" s="1">
        <v>0</v>
      </c>
      <c r="AJ927" s="1">
        <v>0</v>
      </c>
      <c r="AK927" s="1">
        <v>0</v>
      </c>
      <c r="AL927" s="1">
        <v>0</v>
      </c>
      <c r="AM927" s="1">
        <v>0</v>
      </c>
      <c r="AN927" s="1">
        <v>0</v>
      </c>
      <c r="AO927" s="1">
        <v>0</v>
      </c>
      <c r="AP927" s="1">
        <v>0</v>
      </c>
      <c r="AQ927" s="1">
        <v>0</v>
      </c>
      <c r="AR927" s="2">
        <v>0</v>
      </c>
      <c r="AS927" s="2">
        <v>0</v>
      </c>
      <c r="AT927" s="2">
        <v>0</v>
      </c>
      <c r="AU927" s="2">
        <v>0</v>
      </c>
      <c r="AV927" s="2">
        <v>0</v>
      </c>
      <c r="AW927" s="2">
        <v>0</v>
      </c>
      <c r="AX927" s="2">
        <v>0</v>
      </c>
      <c r="AY927" s="2">
        <v>0</v>
      </c>
      <c r="AZ927" s="2">
        <v>0</v>
      </c>
      <c r="BA927" s="2">
        <v>0</v>
      </c>
      <c r="BB927" s="2">
        <v>0</v>
      </c>
      <c r="BC927" s="2">
        <v>0</v>
      </c>
      <c r="BD927" s="1">
        <v>1025</v>
      </c>
      <c r="BE927" s="1">
        <v>1122</v>
      </c>
      <c r="BF927" s="1">
        <v>1808</v>
      </c>
      <c r="BG927" s="1">
        <v>2018</v>
      </c>
      <c r="BH927" s="1">
        <v>2543</v>
      </c>
      <c r="BI927" s="1">
        <v>2480</v>
      </c>
      <c r="BJ927" s="1">
        <v>2914</v>
      </c>
      <c r="BK927" s="1">
        <v>2355</v>
      </c>
      <c r="BL927" s="1">
        <v>1457</v>
      </c>
      <c r="BM927" s="1">
        <v>1398</v>
      </c>
      <c r="BN927" s="1">
        <v>835</v>
      </c>
      <c r="BO927" s="1">
        <v>1158</v>
      </c>
      <c r="BP927" s="1">
        <v>1025</v>
      </c>
      <c r="BQ927" s="1">
        <v>1122</v>
      </c>
      <c r="BR927" s="1">
        <v>1808</v>
      </c>
      <c r="BS927" s="1">
        <v>2018</v>
      </c>
      <c r="BT927" s="1">
        <v>2543</v>
      </c>
      <c r="BU927" s="1">
        <v>2480</v>
      </c>
      <c r="BV927" s="1">
        <v>2914</v>
      </c>
      <c r="BW927" s="1">
        <v>2355</v>
      </c>
      <c r="BX927" s="1">
        <v>1457</v>
      </c>
      <c r="BY927" s="1">
        <v>1398</v>
      </c>
      <c r="BZ927" s="1">
        <v>835</v>
      </c>
      <c r="CA927" s="1">
        <v>1158</v>
      </c>
      <c r="CB927" s="1">
        <v>112.574</v>
      </c>
      <c r="CC927" s="1">
        <v>123.245</v>
      </c>
      <c r="CD927" s="1">
        <v>198.58500000000001</v>
      </c>
      <c r="CE927" s="1">
        <v>221.666</v>
      </c>
      <c r="CF927" s="1">
        <v>279.36900000000003</v>
      </c>
      <c r="CG927" s="1">
        <v>272.40100000000001</v>
      </c>
      <c r="CH927" s="1">
        <v>320.08699999999999</v>
      </c>
      <c r="CI927" s="1">
        <v>258.68299999999999</v>
      </c>
      <c r="CJ927" s="1">
        <v>160.04400000000001</v>
      </c>
      <c r="CK927" s="1">
        <v>153.511</v>
      </c>
      <c r="CL927" s="1">
        <v>91.671000000000006</v>
      </c>
      <c r="CM927" s="1">
        <v>127.164</v>
      </c>
      <c r="CN927" s="1">
        <v>0</v>
      </c>
      <c r="CO927" s="1">
        <v>0</v>
      </c>
      <c r="CP927" s="1">
        <v>21113</v>
      </c>
      <c r="CQ927" s="1">
        <v>21113</v>
      </c>
      <c r="CR927" s="1">
        <v>2319</v>
      </c>
      <c r="CS927">
        <v>2018</v>
      </c>
      <c r="CT927">
        <v>9104.3553255713668</v>
      </c>
      <c r="CV927">
        <v>0</v>
      </c>
      <c r="CW927">
        <v>0</v>
      </c>
    </row>
    <row r="928" spans="1:101">
      <c r="A928" s="100">
        <v>61429</v>
      </c>
      <c r="B928" t="s">
        <v>108</v>
      </c>
      <c r="C928" t="s">
        <v>109</v>
      </c>
      <c r="D928" t="s">
        <v>1268</v>
      </c>
      <c r="E928" t="s">
        <v>1113</v>
      </c>
      <c r="F928">
        <v>60281</v>
      </c>
      <c r="G928" s="103" t="s">
        <v>112</v>
      </c>
      <c r="H928" t="s">
        <v>113</v>
      </c>
      <c r="I928" t="s">
        <v>114</v>
      </c>
      <c r="J928" t="s">
        <v>8</v>
      </c>
      <c r="K928">
        <v>22</v>
      </c>
      <c r="L928">
        <v>2</v>
      </c>
      <c r="M928" t="s">
        <v>115</v>
      </c>
      <c r="N928" t="s">
        <v>456</v>
      </c>
      <c r="O928" t="s">
        <v>457</v>
      </c>
      <c r="P928" t="s">
        <v>457</v>
      </c>
      <c r="Q928" t="s">
        <v>118</v>
      </c>
      <c r="R928" t="s">
        <v>142</v>
      </c>
      <c r="S928" t="s">
        <v>8</v>
      </c>
      <c r="T928" s="1" t="s">
        <v>109</v>
      </c>
      <c r="U928" s="1" t="s">
        <v>109</v>
      </c>
      <c r="V928" s="1" t="s">
        <v>109</v>
      </c>
      <c r="W928" s="1" t="s">
        <v>109</v>
      </c>
      <c r="X928" s="1" t="s">
        <v>109</v>
      </c>
      <c r="Y928" s="1" t="s">
        <v>109</v>
      </c>
      <c r="Z928" s="1" t="s">
        <v>109</v>
      </c>
      <c r="AA928" s="1" t="s">
        <v>109</v>
      </c>
      <c r="AB928" s="1">
        <v>0</v>
      </c>
      <c r="AC928" s="1">
        <v>0</v>
      </c>
      <c r="AD928" s="1">
        <v>0</v>
      </c>
      <c r="AE928" s="1">
        <v>0</v>
      </c>
      <c r="AF928" s="1" t="s">
        <v>109</v>
      </c>
      <c r="AG928" s="1" t="s">
        <v>109</v>
      </c>
      <c r="AH928" s="1" t="s">
        <v>109</v>
      </c>
      <c r="AI928" s="1" t="s">
        <v>109</v>
      </c>
      <c r="AJ928" s="1" t="s">
        <v>109</v>
      </c>
      <c r="AK928" s="1" t="s">
        <v>109</v>
      </c>
      <c r="AL928" s="1" t="s">
        <v>109</v>
      </c>
      <c r="AM928" s="1" t="s">
        <v>109</v>
      </c>
      <c r="AN928" s="1">
        <v>0</v>
      </c>
      <c r="AO928" s="1">
        <v>0</v>
      </c>
      <c r="AP928" s="1">
        <v>0</v>
      </c>
      <c r="AQ928" s="1">
        <v>0</v>
      </c>
      <c r="AR928" s="2" t="s">
        <v>109</v>
      </c>
      <c r="AS928" s="2" t="s">
        <v>109</v>
      </c>
      <c r="AT928" s="2" t="s">
        <v>109</v>
      </c>
      <c r="AU928" s="2" t="s">
        <v>109</v>
      </c>
      <c r="AV928" s="2" t="s">
        <v>109</v>
      </c>
      <c r="AW928" s="2" t="s">
        <v>109</v>
      </c>
      <c r="AX928" s="2" t="s">
        <v>109</v>
      </c>
      <c r="AY928" s="2" t="s">
        <v>109</v>
      </c>
      <c r="AZ928" s="2">
        <v>0</v>
      </c>
      <c r="BA928" s="2">
        <v>0</v>
      </c>
      <c r="BB928" s="2">
        <v>0</v>
      </c>
      <c r="BC928" s="2">
        <v>0</v>
      </c>
      <c r="BD928" s="1" t="s">
        <v>109</v>
      </c>
      <c r="BE928" s="1" t="s">
        <v>109</v>
      </c>
      <c r="BF928" s="1" t="s">
        <v>109</v>
      </c>
      <c r="BG928" s="1" t="s">
        <v>109</v>
      </c>
      <c r="BH928" s="1" t="s">
        <v>109</v>
      </c>
      <c r="BI928" s="1" t="s">
        <v>109</v>
      </c>
      <c r="BJ928" s="1" t="s">
        <v>109</v>
      </c>
      <c r="BK928" s="1" t="s">
        <v>109</v>
      </c>
      <c r="BL928" s="1">
        <v>561</v>
      </c>
      <c r="BM928" s="1">
        <v>538</v>
      </c>
      <c r="BN928" s="1">
        <v>321</v>
      </c>
      <c r="BO928" s="1">
        <v>446</v>
      </c>
      <c r="BP928" s="1" t="s">
        <v>109</v>
      </c>
      <c r="BQ928" s="1" t="s">
        <v>109</v>
      </c>
      <c r="BR928" s="1" t="s">
        <v>109</v>
      </c>
      <c r="BS928" s="1" t="s">
        <v>109</v>
      </c>
      <c r="BT928" s="1" t="s">
        <v>109</v>
      </c>
      <c r="BU928" s="1" t="s">
        <v>109</v>
      </c>
      <c r="BV928" s="1" t="s">
        <v>109</v>
      </c>
      <c r="BW928" s="1" t="s">
        <v>109</v>
      </c>
      <c r="BX928" s="1">
        <v>561</v>
      </c>
      <c r="BY928" s="1">
        <v>538</v>
      </c>
      <c r="BZ928" s="1">
        <v>321</v>
      </c>
      <c r="CA928" s="1">
        <v>446</v>
      </c>
      <c r="CB928" s="1" t="s">
        <v>109</v>
      </c>
      <c r="CC928" s="1" t="s">
        <v>109</v>
      </c>
      <c r="CD928" s="1" t="s">
        <v>109</v>
      </c>
      <c r="CE928" s="1" t="s">
        <v>109</v>
      </c>
      <c r="CF928" s="1" t="s">
        <v>109</v>
      </c>
      <c r="CG928" s="1" t="s">
        <v>109</v>
      </c>
      <c r="CH928" s="1" t="s">
        <v>109</v>
      </c>
      <c r="CI928" s="1" t="s">
        <v>109</v>
      </c>
      <c r="CJ928" s="1">
        <v>61.625999999999998</v>
      </c>
      <c r="CK928" s="1">
        <v>59.11</v>
      </c>
      <c r="CL928" s="1">
        <v>35.298999999999999</v>
      </c>
      <c r="CM928" s="1">
        <v>48.965000000000003</v>
      </c>
      <c r="CN928" s="1">
        <v>0</v>
      </c>
      <c r="CO928" s="1">
        <v>0</v>
      </c>
      <c r="CP928" s="1">
        <v>1866</v>
      </c>
      <c r="CQ928" s="1">
        <v>1866</v>
      </c>
      <c r="CR928" s="1">
        <v>205</v>
      </c>
      <c r="CS928">
        <v>2018</v>
      </c>
      <c r="CT928">
        <v>9102.4390243902435</v>
      </c>
      <c r="CV928">
        <v>0</v>
      </c>
      <c r="CW928">
        <v>0</v>
      </c>
    </row>
    <row r="929" spans="1:101">
      <c r="A929" s="100">
        <v>61460</v>
      </c>
      <c r="B929" t="s">
        <v>108</v>
      </c>
      <c r="C929" t="s">
        <v>109</v>
      </c>
      <c r="D929" t="s">
        <v>1269</v>
      </c>
      <c r="E929" t="s">
        <v>1270</v>
      </c>
      <c r="F929">
        <v>61077</v>
      </c>
      <c r="G929" s="103" t="s">
        <v>174</v>
      </c>
      <c r="H929" t="s">
        <v>113</v>
      </c>
      <c r="I929" t="s">
        <v>114</v>
      </c>
      <c r="J929" t="s">
        <v>8</v>
      </c>
      <c r="K929">
        <v>22</v>
      </c>
      <c r="L929">
        <v>2</v>
      </c>
      <c r="M929" t="s">
        <v>115</v>
      </c>
      <c r="N929" t="s">
        <v>456</v>
      </c>
      <c r="O929" t="s">
        <v>457</v>
      </c>
      <c r="P929" t="s">
        <v>457</v>
      </c>
      <c r="Q929" t="s">
        <v>118</v>
      </c>
      <c r="R929" t="s">
        <v>142</v>
      </c>
      <c r="S929" t="s">
        <v>8</v>
      </c>
      <c r="T929" s="1">
        <v>0</v>
      </c>
      <c r="U929" s="1">
        <v>0</v>
      </c>
      <c r="V929" s="1">
        <v>0</v>
      </c>
      <c r="W929" s="1">
        <v>0</v>
      </c>
      <c r="X929" s="1">
        <v>0</v>
      </c>
      <c r="Y929" s="1">
        <v>0</v>
      </c>
      <c r="Z929" s="1">
        <v>0</v>
      </c>
      <c r="AA929" s="1">
        <v>0</v>
      </c>
      <c r="AB929" s="1">
        <v>0</v>
      </c>
      <c r="AC929" s="1">
        <v>0</v>
      </c>
      <c r="AD929" s="1">
        <v>0</v>
      </c>
      <c r="AE929" s="1">
        <v>0</v>
      </c>
      <c r="AF929" s="1">
        <v>0</v>
      </c>
      <c r="AG929" s="1">
        <v>0</v>
      </c>
      <c r="AH929" s="1">
        <v>0</v>
      </c>
      <c r="AI929" s="1">
        <v>0</v>
      </c>
      <c r="AJ929" s="1">
        <v>0</v>
      </c>
      <c r="AK929" s="1">
        <v>0</v>
      </c>
      <c r="AL929" s="1">
        <v>0</v>
      </c>
      <c r="AM929" s="1">
        <v>0</v>
      </c>
      <c r="AN929" s="1">
        <v>0</v>
      </c>
      <c r="AO929" s="1">
        <v>0</v>
      </c>
      <c r="AP929" s="1">
        <v>0</v>
      </c>
      <c r="AQ929" s="1">
        <v>0</v>
      </c>
      <c r="AR929" s="2">
        <v>0</v>
      </c>
      <c r="AS929" s="2">
        <v>0</v>
      </c>
      <c r="AT929" s="2">
        <v>0</v>
      </c>
      <c r="AU929" s="2">
        <v>0</v>
      </c>
      <c r="AV929" s="2">
        <v>0</v>
      </c>
      <c r="AW929" s="2">
        <v>0</v>
      </c>
      <c r="AX929" s="2">
        <v>0</v>
      </c>
      <c r="AY929" s="2">
        <v>0</v>
      </c>
      <c r="AZ929" s="2">
        <v>0</v>
      </c>
      <c r="BA929" s="2">
        <v>0</v>
      </c>
      <c r="BB929" s="2">
        <v>0</v>
      </c>
      <c r="BC929" s="2">
        <v>0</v>
      </c>
      <c r="BD929" s="1">
        <v>1927</v>
      </c>
      <c r="BE929" s="1">
        <v>3124</v>
      </c>
      <c r="BF929" s="1">
        <v>5028</v>
      </c>
      <c r="BG929" s="1">
        <v>5538</v>
      </c>
      <c r="BH929" s="1">
        <v>6455</v>
      </c>
      <c r="BI929" s="1">
        <v>6531</v>
      </c>
      <c r="BJ929" s="1">
        <v>6007</v>
      </c>
      <c r="BK929" s="1">
        <v>4938</v>
      </c>
      <c r="BL929" s="1">
        <v>3433</v>
      </c>
      <c r="BM929" s="1">
        <v>3695</v>
      </c>
      <c r="BN929" s="1">
        <v>2690</v>
      </c>
      <c r="BO929" s="1">
        <v>3054</v>
      </c>
      <c r="BP929" s="1">
        <v>1927</v>
      </c>
      <c r="BQ929" s="1">
        <v>3124</v>
      </c>
      <c r="BR929" s="1">
        <v>5028</v>
      </c>
      <c r="BS929" s="1">
        <v>5538</v>
      </c>
      <c r="BT929" s="1">
        <v>6455</v>
      </c>
      <c r="BU929" s="1">
        <v>6531</v>
      </c>
      <c r="BV929" s="1">
        <v>6007</v>
      </c>
      <c r="BW929" s="1">
        <v>4938</v>
      </c>
      <c r="BX929" s="1">
        <v>3433</v>
      </c>
      <c r="BY929" s="1">
        <v>3695</v>
      </c>
      <c r="BZ929" s="1">
        <v>2690</v>
      </c>
      <c r="CA929" s="1">
        <v>3054</v>
      </c>
      <c r="CB929" s="1">
        <v>211.72</v>
      </c>
      <c r="CC929" s="1">
        <v>343.16500000000002</v>
      </c>
      <c r="CD929" s="1">
        <v>552.32500000000005</v>
      </c>
      <c r="CE929" s="1">
        <v>608.29300000000001</v>
      </c>
      <c r="CF929" s="1">
        <v>709.03599999999994</v>
      </c>
      <c r="CG929" s="1">
        <v>717.351</v>
      </c>
      <c r="CH929" s="1">
        <v>659.78399999999999</v>
      </c>
      <c r="CI929" s="1">
        <v>542.41099999999994</v>
      </c>
      <c r="CJ929" s="1">
        <v>377.065</v>
      </c>
      <c r="CK929" s="1">
        <v>405.84899999999999</v>
      </c>
      <c r="CL929" s="1">
        <v>295.512</v>
      </c>
      <c r="CM929" s="1">
        <v>335.48899999999998</v>
      </c>
      <c r="CN929" s="1">
        <v>0</v>
      </c>
      <c r="CO929" s="1">
        <v>0</v>
      </c>
      <c r="CP929" s="1">
        <v>52420</v>
      </c>
      <c r="CQ929" s="1">
        <v>52420</v>
      </c>
      <c r="CR929" s="1">
        <v>5758</v>
      </c>
      <c r="CS929">
        <v>2018</v>
      </c>
      <c r="CT929">
        <v>9103.8555053838136</v>
      </c>
      <c r="CV929">
        <v>0</v>
      </c>
      <c r="CW929">
        <v>0</v>
      </c>
    </row>
    <row r="930" spans="1:101">
      <c r="A930" s="100">
        <v>61461</v>
      </c>
      <c r="B930" t="s">
        <v>108</v>
      </c>
      <c r="C930" t="s">
        <v>109</v>
      </c>
      <c r="D930" t="s">
        <v>1271</v>
      </c>
      <c r="E930" t="s">
        <v>1272</v>
      </c>
      <c r="F930">
        <v>61080</v>
      </c>
      <c r="G930" s="103" t="s">
        <v>137</v>
      </c>
      <c r="H930" t="s">
        <v>113</v>
      </c>
      <c r="I930" t="s">
        <v>114</v>
      </c>
      <c r="J930" t="s">
        <v>8</v>
      </c>
      <c r="K930">
        <v>22</v>
      </c>
      <c r="L930">
        <v>2</v>
      </c>
      <c r="M930" t="s">
        <v>115</v>
      </c>
      <c r="N930" t="s">
        <v>456</v>
      </c>
      <c r="O930" t="s">
        <v>457</v>
      </c>
      <c r="P930" t="s">
        <v>457</v>
      </c>
      <c r="Q930" t="s">
        <v>118</v>
      </c>
      <c r="R930" t="s">
        <v>142</v>
      </c>
      <c r="S930" t="s">
        <v>8</v>
      </c>
      <c r="T930" s="1" t="s">
        <v>109</v>
      </c>
      <c r="U930" s="1" t="s">
        <v>109</v>
      </c>
      <c r="V930" s="1" t="s">
        <v>109</v>
      </c>
      <c r="W930" s="1" t="s">
        <v>109</v>
      </c>
      <c r="X930" s="1" t="s">
        <v>109</v>
      </c>
      <c r="Y930" s="1" t="s">
        <v>109</v>
      </c>
      <c r="Z930" s="1" t="s">
        <v>109</v>
      </c>
      <c r="AA930" s="1" t="s">
        <v>109</v>
      </c>
      <c r="AB930" s="1" t="s">
        <v>109</v>
      </c>
      <c r="AC930" s="1" t="s">
        <v>109</v>
      </c>
      <c r="AD930" s="1" t="s">
        <v>109</v>
      </c>
      <c r="AE930" s="1">
        <v>0</v>
      </c>
      <c r="AF930" s="1" t="s">
        <v>109</v>
      </c>
      <c r="AG930" s="1" t="s">
        <v>109</v>
      </c>
      <c r="AH930" s="1" t="s">
        <v>109</v>
      </c>
      <c r="AI930" s="1" t="s">
        <v>109</v>
      </c>
      <c r="AJ930" s="1" t="s">
        <v>109</v>
      </c>
      <c r="AK930" s="1" t="s">
        <v>109</v>
      </c>
      <c r="AL930" s="1" t="s">
        <v>109</v>
      </c>
      <c r="AM930" s="1" t="s">
        <v>109</v>
      </c>
      <c r="AN930" s="1" t="s">
        <v>109</v>
      </c>
      <c r="AO930" s="1" t="s">
        <v>109</v>
      </c>
      <c r="AP930" s="1" t="s">
        <v>109</v>
      </c>
      <c r="AQ930" s="1">
        <v>0</v>
      </c>
      <c r="AR930" s="2" t="s">
        <v>109</v>
      </c>
      <c r="AS930" s="2" t="s">
        <v>109</v>
      </c>
      <c r="AT930" s="2" t="s">
        <v>109</v>
      </c>
      <c r="AU930" s="2" t="s">
        <v>109</v>
      </c>
      <c r="AV930" s="2" t="s">
        <v>109</v>
      </c>
      <c r="AW930" s="2" t="s">
        <v>109</v>
      </c>
      <c r="AX930" s="2" t="s">
        <v>109</v>
      </c>
      <c r="AY930" s="2" t="s">
        <v>109</v>
      </c>
      <c r="AZ930" s="2" t="s">
        <v>109</v>
      </c>
      <c r="BA930" s="2" t="s">
        <v>109</v>
      </c>
      <c r="BB930" s="2" t="s">
        <v>109</v>
      </c>
      <c r="BC930" s="2">
        <v>0</v>
      </c>
      <c r="BD930" s="1" t="s">
        <v>109</v>
      </c>
      <c r="BE930" s="1" t="s">
        <v>109</v>
      </c>
      <c r="BF930" s="1" t="s">
        <v>109</v>
      </c>
      <c r="BG930" s="1" t="s">
        <v>109</v>
      </c>
      <c r="BH930" s="1" t="s">
        <v>109</v>
      </c>
      <c r="BI930" s="1" t="s">
        <v>109</v>
      </c>
      <c r="BJ930" s="1" t="s">
        <v>109</v>
      </c>
      <c r="BK930" s="1" t="s">
        <v>109</v>
      </c>
      <c r="BL930" s="1" t="s">
        <v>109</v>
      </c>
      <c r="BM930" s="1" t="s">
        <v>109</v>
      </c>
      <c r="BN930" s="1" t="s">
        <v>109</v>
      </c>
      <c r="BO930" s="1">
        <v>0</v>
      </c>
      <c r="BP930" s="1" t="s">
        <v>109</v>
      </c>
      <c r="BQ930" s="1" t="s">
        <v>109</v>
      </c>
      <c r="BR930" s="1" t="s">
        <v>109</v>
      </c>
      <c r="BS930" s="1" t="s">
        <v>109</v>
      </c>
      <c r="BT930" s="1" t="s">
        <v>109</v>
      </c>
      <c r="BU930" s="1" t="s">
        <v>109</v>
      </c>
      <c r="BV930" s="1" t="s">
        <v>109</v>
      </c>
      <c r="BW930" s="1" t="s">
        <v>109</v>
      </c>
      <c r="BX930" s="1" t="s">
        <v>109</v>
      </c>
      <c r="BY930" s="1" t="s">
        <v>109</v>
      </c>
      <c r="BZ930" s="1" t="s">
        <v>109</v>
      </c>
      <c r="CA930" s="1">
        <v>0</v>
      </c>
      <c r="CB930" s="1" t="s">
        <v>109</v>
      </c>
      <c r="CC930" s="1" t="s">
        <v>109</v>
      </c>
      <c r="CD930" s="1" t="s">
        <v>109</v>
      </c>
      <c r="CE930" s="1" t="s">
        <v>109</v>
      </c>
      <c r="CF930" s="1" t="s">
        <v>109</v>
      </c>
      <c r="CG930" s="1" t="s">
        <v>109</v>
      </c>
      <c r="CH930" s="1" t="s">
        <v>109</v>
      </c>
      <c r="CI930" s="1" t="s">
        <v>109</v>
      </c>
      <c r="CJ930" s="1" t="s">
        <v>109</v>
      </c>
      <c r="CK930" s="1" t="s">
        <v>109</v>
      </c>
      <c r="CL930" s="1" t="s">
        <v>109</v>
      </c>
      <c r="CM930" s="1">
        <v>0</v>
      </c>
      <c r="CN930" s="1">
        <v>0</v>
      </c>
      <c r="CO930" s="1">
        <v>0</v>
      </c>
      <c r="CP930" s="1">
        <v>0</v>
      </c>
      <c r="CQ930" s="1">
        <v>0</v>
      </c>
      <c r="CR930" s="1">
        <v>0</v>
      </c>
      <c r="CS930">
        <v>2018</v>
      </c>
      <c r="CT930" t="s">
        <v>8</v>
      </c>
      <c r="CV930">
        <v>0</v>
      </c>
      <c r="CW930" t="s">
        <v>8</v>
      </c>
    </row>
    <row r="931" spans="1:101">
      <c r="A931" s="100">
        <v>61499</v>
      </c>
      <c r="B931" t="s">
        <v>108</v>
      </c>
      <c r="C931" t="s">
        <v>109</v>
      </c>
      <c r="D931" t="s">
        <v>1273</v>
      </c>
      <c r="E931" t="s">
        <v>727</v>
      </c>
      <c r="F931">
        <v>56769</v>
      </c>
      <c r="G931" s="103" t="s">
        <v>137</v>
      </c>
      <c r="H931" t="s">
        <v>113</v>
      </c>
      <c r="I931" t="s">
        <v>114</v>
      </c>
      <c r="J931" t="s">
        <v>8</v>
      </c>
      <c r="K931">
        <v>22</v>
      </c>
      <c r="L931">
        <v>2</v>
      </c>
      <c r="M931" t="s">
        <v>115</v>
      </c>
      <c r="N931" t="s">
        <v>456</v>
      </c>
      <c r="O931" t="s">
        <v>457</v>
      </c>
      <c r="P931" t="s">
        <v>457</v>
      </c>
      <c r="Q931" t="s">
        <v>118</v>
      </c>
      <c r="R931" t="s">
        <v>142</v>
      </c>
      <c r="S931" t="s">
        <v>8</v>
      </c>
      <c r="T931" s="1">
        <v>0</v>
      </c>
      <c r="U931" s="1">
        <v>0</v>
      </c>
      <c r="V931" s="1">
        <v>0</v>
      </c>
      <c r="W931" s="1">
        <v>0</v>
      </c>
      <c r="X931" s="1">
        <v>0</v>
      </c>
      <c r="Y931" s="1">
        <v>0</v>
      </c>
      <c r="Z931" s="1">
        <v>0</v>
      </c>
      <c r="AA931" s="1">
        <v>0</v>
      </c>
      <c r="AB931" s="1">
        <v>0</v>
      </c>
      <c r="AC931" s="1">
        <v>0</v>
      </c>
      <c r="AD931" s="1">
        <v>0</v>
      </c>
      <c r="AE931" s="1">
        <v>0</v>
      </c>
      <c r="AF931" s="1">
        <v>0</v>
      </c>
      <c r="AG931" s="1">
        <v>0</v>
      </c>
      <c r="AH931" s="1">
        <v>0</v>
      </c>
      <c r="AI931" s="1">
        <v>0</v>
      </c>
      <c r="AJ931" s="1">
        <v>0</v>
      </c>
      <c r="AK931" s="1">
        <v>0</v>
      </c>
      <c r="AL931" s="1">
        <v>0</v>
      </c>
      <c r="AM931" s="1">
        <v>0</v>
      </c>
      <c r="AN931" s="1">
        <v>0</v>
      </c>
      <c r="AO931" s="1">
        <v>0</v>
      </c>
      <c r="AP931" s="1">
        <v>0</v>
      </c>
      <c r="AQ931" s="1">
        <v>0</v>
      </c>
      <c r="AR931" s="2">
        <v>0</v>
      </c>
      <c r="AS931" s="2">
        <v>0</v>
      </c>
      <c r="AT931" s="2">
        <v>0</v>
      </c>
      <c r="AU931" s="2">
        <v>0</v>
      </c>
      <c r="AV931" s="2">
        <v>0</v>
      </c>
      <c r="AW931" s="2">
        <v>0</v>
      </c>
      <c r="AX931" s="2">
        <v>0</v>
      </c>
      <c r="AY931" s="2">
        <v>0</v>
      </c>
      <c r="AZ931" s="2">
        <v>0</v>
      </c>
      <c r="BA931" s="2">
        <v>0</v>
      </c>
      <c r="BB931" s="2">
        <v>0</v>
      </c>
      <c r="BC931" s="2">
        <v>0</v>
      </c>
      <c r="BD931" s="1">
        <v>1542</v>
      </c>
      <c r="BE931" s="1">
        <v>2499</v>
      </c>
      <c r="BF931" s="1">
        <v>4022</v>
      </c>
      <c r="BG931" s="1">
        <v>4430</v>
      </c>
      <c r="BH931" s="1">
        <v>5164</v>
      </c>
      <c r="BI931" s="1">
        <v>5224</v>
      </c>
      <c r="BJ931" s="1">
        <v>4805</v>
      </c>
      <c r="BK931" s="1">
        <v>3950</v>
      </c>
      <c r="BL931" s="1">
        <v>2746</v>
      </c>
      <c r="BM931" s="1">
        <v>2956</v>
      </c>
      <c r="BN931" s="1">
        <v>2152</v>
      </c>
      <c r="BO931" s="1">
        <v>2443</v>
      </c>
      <c r="BP931" s="1">
        <v>1542</v>
      </c>
      <c r="BQ931" s="1">
        <v>2499</v>
      </c>
      <c r="BR931" s="1">
        <v>4022</v>
      </c>
      <c r="BS931" s="1">
        <v>4430</v>
      </c>
      <c r="BT931" s="1">
        <v>5164</v>
      </c>
      <c r="BU931" s="1">
        <v>5224</v>
      </c>
      <c r="BV931" s="1">
        <v>4805</v>
      </c>
      <c r="BW931" s="1">
        <v>3950</v>
      </c>
      <c r="BX931" s="1">
        <v>2746</v>
      </c>
      <c r="BY931" s="1">
        <v>2956</v>
      </c>
      <c r="BZ931" s="1">
        <v>2152</v>
      </c>
      <c r="CA931" s="1">
        <v>2443</v>
      </c>
      <c r="CB931" s="1">
        <v>169.36</v>
      </c>
      <c r="CC931" s="1">
        <v>274.50799999999998</v>
      </c>
      <c r="CD931" s="1">
        <v>441.822</v>
      </c>
      <c r="CE931" s="1">
        <v>486.59300000000002</v>
      </c>
      <c r="CF931" s="1">
        <v>567.17999999999995</v>
      </c>
      <c r="CG931" s="1">
        <v>573.83100000000002</v>
      </c>
      <c r="CH931" s="1">
        <v>527.78099999999995</v>
      </c>
      <c r="CI931" s="1">
        <v>433.89100000000002</v>
      </c>
      <c r="CJ931" s="1">
        <v>301.62599999999998</v>
      </c>
      <c r="CK931" s="1">
        <v>324.65100000000001</v>
      </c>
      <c r="CL931" s="1">
        <v>236.38900000000001</v>
      </c>
      <c r="CM931" s="1">
        <v>268.36799999999999</v>
      </c>
      <c r="CN931" s="1">
        <v>0</v>
      </c>
      <c r="CO931" s="1">
        <v>0</v>
      </c>
      <c r="CP931" s="1">
        <v>41933</v>
      </c>
      <c r="CQ931" s="1">
        <v>41933</v>
      </c>
      <c r="CR931" s="1">
        <v>4606</v>
      </c>
      <c r="CS931">
        <v>2018</v>
      </c>
      <c r="CT931">
        <v>9103.9947894051238</v>
      </c>
      <c r="CV931">
        <v>0</v>
      </c>
      <c r="CW931">
        <v>0</v>
      </c>
    </row>
    <row r="932" spans="1:101">
      <c r="A932" s="100">
        <v>61518</v>
      </c>
      <c r="B932" t="s">
        <v>108</v>
      </c>
      <c r="C932" t="s">
        <v>109</v>
      </c>
      <c r="D932" t="s">
        <v>1274</v>
      </c>
      <c r="E932" t="s">
        <v>1275</v>
      </c>
      <c r="F932">
        <v>61125</v>
      </c>
      <c r="G932" s="103" t="s">
        <v>112</v>
      </c>
      <c r="H932" t="s">
        <v>113</v>
      </c>
      <c r="I932" t="s">
        <v>114</v>
      </c>
      <c r="J932" t="s">
        <v>8</v>
      </c>
      <c r="K932">
        <v>22</v>
      </c>
      <c r="L932">
        <v>2</v>
      </c>
      <c r="M932" t="s">
        <v>115</v>
      </c>
      <c r="N932" t="s">
        <v>456</v>
      </c>
      <c r="O932" t="s">
        <v>457</v>
      </c>
      <c r="P932" t="s">
        <v>457</v>
      </c>
      <c r="Q932" t="s">
        <v>118</v>
      </c>
      <c r="R932" t="s">
        <v>142</v>
      </c>
      <c r="S932" t="s">
        <v>8</v>
      </c>
      <c r="T932" s="1">
        <v>0</v>
      </c>
      <c r="U932" s="1">
        <v>0</v>
      </c>
      <c r="V932" s="1">
        <v>0</v>
      </c>
      <c r="W932" s="1">
        <v>0</v>
      </c>
      <c r="X932" s="1">
        <v>0</v>
      </c>
      <c r="Y932" s="1">
        <v>0</v>
      </c>
      <c r="Z932" s="1">
        <v>0</v>
      </c>
      <c r="AA932" s="1">
        <v>0</v>
      </c>
      <c r="AB932" s="1">
        <v>0</v>
      </c>
      <c r="AC932" s="1">
        <v>0</v>
      </c>
      <c r="AD932" s="1">
        <v>0</v>
      </c>
      <c r="AE932" s="1">
        <v>0</v>
      </c>
      <c r="AF932" s="1">
        <v>0</v>
      </c>
      <c r="AG932" s="1">
        <v>0</v>
      </c>
      <c r="AH932" s="1">
        <v>0</v>
      </c>
      <c r="AI932" s="1">
        <v>0</v>
      </c>
      <c r="AJ932" s="1">
        <v>0</v>
      </c>
      <c r="AK932" s="1">
        <v>0</v>
      </c>
      <c r="AL932" s="1">
        <v>0</v>
      </c>
      <c r="AM932" s="1">
        <v>0</v>
      </c>
      <c r="AN932" s="1">
        <v>0</v>
      </c>
      <c r="AO932" s="1">
        <v>0</v>
      </c>
      <c r="AP932" s="1">
        <v>0</v>
      </c>
      <c r="AQ932" s="1">
        <v>0</v>
      </c>
      <c r="AR932" s="2">
        <v>0</v>
      </c>
      <c r="AS932" s="2">
        <v>0</v>
      </c>
      <c r="AT932" s="2">
        <v>0</v>
      </c>
      <c r="AU932" s="2">
        <v>0</v>
      </c>
      <c r="AV932" s="2">
        <v>0</v>
      </c>
      <c r="AW932" s="2">
        <v>0</v>
      </c>
      <c r="AX932" s="2">
        <v>0</v>
      </c>
      <c r="AY932" s="2">
        <v>0</v>
      </c>
      <c r="AZ932" s="2">
        <v>0</v>
      </c>
      <c r="BA932" s="2">
        <v>0</v>
      </c>
      <c r="BB932" s="2">
        <v>0</v>
      </c>
      <c r="BC932" s="2">
        <v>0</v>
      </c>
      <c r="BD932" s="1">
        <v>997</v>
      </c>
      <c r="BE932" s="1">
        <v>1092</v>
      </c>
      <c r="BF932" s="1">
        <v>1759</v>
      </c>
      <c r="BG932" s="1">
        <v>1963</v>
      </c>
      <c r="BH932" s="1">
        <v>2474</v>
      </c>
      <c r="BI932" s="1">
        <v>2413</v>
      </c>
      <c r="BJ932" s="1">
        <v>2835</v>
      </c>
      <c r="BK932" s="1">
        <v>2291</v>
      </c>
      <c r="BL932" s="1">
        <v>1417</v>
      </c>
      <c r="BM932" s="1">
        <v>1360</v>
      </c>
      <c r="BN932" s="1">
        <v>812</v>
      </c>
      <c r="BO932" s="1">
        <v>1126</v>
      </c>
      <c r="BP932" s="1">
        <v>997</v>
      </c>
      <c r="BQ932" s="1">
        <v>1092</v>
      </c>
      <c r="BR932" s="1">
        <v>1759</v>
      </c>
      <c r="BS932" s="1">
        <v>1963</v>
      </c>
      <c r="BT932" s="1">
        <v>2474</v>
      </c>
      <c r="BU932" s="1">
        <v>2413</v>
      </c>
      <c r="BV932" s="1">
        <v>2835</v>
      </c>
      <c r="BW932" s="1">
        <v>2291</v>
      </c>
      <c r="BX932" s="1">
        <v>1417</v>
      </c>
      <c r="BY932" s="1">
        <v>1360</v>
      </c>
      <c r="BZ932" s="1">
        <v>812</v>
      </c>
      <c r="CA932" s="1">
        <v>1126</v>
      </c>
      <c r="CB932" s="1">
        <v>109.51600000000001</v>
      </c>
      <c r="CC932" s="1">
        <v>119.896</v>
      </c>
      <c r="CD932" s="1">
        <v>193.19</v>
      </c>
      <c r="CE932" s="1">
        <v>215.64400000000001</v>
      </c>
      <c r="CF932" s="1">
        <v>271.779</v>
      </c>
      <c r="CG932" s="1">
        <v>265.00099999999998</v>
      </c>
      <c r="CH932" s="1">
        <v>311.392</v>
      </c>
      <c r="CI932" s="1">
        <v>251.655</v>
      </c>
      <c r="CJ932" s="1">
        <v>155.696</v>
      </c>
      <c r="CK932" s="1">
        <v>149.34100000000001</v>
      </c>
      <c r="CL932" s="1">
        <v>89.180999999999997</v>
      </c>
      <c r="CM932" s="1">
        <v>123.709</v>
      </c>
      <c r="CN932" s="1">
        <v>0</v>
      </c>
      <c r="CO932" s="1">
        <v>0</v>
      </c>
      <c r="CP932" s="1">
        <v>20539</v>
      </c>
      <c r="CQ932" s="1">
        <v>20539</v>
      </c>
      <c r="CR932" s="1">
        <v>2256</v>
      </c>
      <c r="CS932">
        <v>2018</v>
      </c>
      <c r="CT932">
        <v>9104.1666666666661</v>
      </c>
      <c r="CV932">
        <v>0</v>
      </c>
      <c r="CW932">
        <v>0</v>
      </c>
    </row>
    <row r="933" spans="1:101">
      <c r="A933" s="100">
        <v>61526</v>
      </c>
      <c r="B933" t="s">
        <v>108</v>
      </c>
      <c r="C933" t="s">
        <v>109</v>
      </c>
      <c r="D933" t="s">
        <v>1276</v>
      </c>
      <c r="E933" t="s">
        <v>1249</v>
      </c>
      <c r="F933">
        <v>61060</v>
      </c>
      <c r="G933" s="103" t="s">
        <v>112</v>
      </c>
      <c r="H933" t="s">
        <v>113</v>
      </c>
      <c r="I933" t="s">
        <v>114</v>
      </c>
      <c r="J933" t="s">
        <v>8</v>
      </c>
      <c r="K933">
        <v>22</v>
      </c>
      <c r="L933">
        <v>2</v>
      </c>
      <c r="M933" t="s">
        <v>115</v>
      </c>
      <c r="N933" t="s">
        <v>456</v>
      </c>
      <c r="O933" t="s">
        <v>457</v>
      </c>
      <c r="P933" t="s">
        <v>457</v>
      </c>
      <c r="Q933" t="s">
        <v>118</v>
      </c>
      <c r="R933" t="s">
        <v>142</v>
      </c>
      <c r="S933" t="s">
        <v>8</v>
      </c>
      <c r="T933" s="1" t="s">
        <v>109</v>
      </c>
      <c r="U933" s="1" t="s">
        <v>109</v>
      </c>
      <c r="V933" s="1" t="s">
        <v>109</v>
      </c>
      <c r="W933" s="1" t="s">
        <v>109</v>
      </c>
      <c r="X933" s="1" t="s">
        <v>109</v>
      </c>
      <c r="Y933" s="1" t="s">
        <v>109</v>
      </c>
      <c r="Z933" s="1" t="s">
        <v>109</v>
      </c>
      <c r="AA933" s="1">
        <v>0</v>
      </c>
      <c r="AB933" s="1">
        <v>0</v>
      </c>
      <c r="AC933" s="1">
        <v>0</v>
      </c>
      <c r="AD933" s="1">
        <v>0</v>
      </c>
      <c r="AE933" s="1">
        <v>0</v>
      </c>
      <c r="AF933" s="1" t="s">
        <v>109</v>
      </c>
      <c r="AG933" s="1" t="s">
        <v>109</v>
      </c>
      <c r="AH933" s="1" t="s">
        <v>109</v>
      </c>
      <c r="AI933" s="1" t="s">
        <v>109</v>
      </c>
      <c r="AJ933" s="1" t="s">
        <v>109</v>
      </c>
      <c r="AK933" s="1" t="s">
        <v>109</v>
      </c>
      <c r="AL933" s="1" t="s">
        <v>109</v>
      </c>
      <c r="AM933" s="1">
        <v>0</v>
      </c>
      <c r="AN933" s="1">
        <v>0</v>
      </c>
      <c r="AO933" s="1">
        <v>0</v>
      </c>
      <c r="AP933" s="1">
        <v>0</v>
      </c>
      <c r="AQ933" s="1">
        <v>0</v>
      </c>
      <c r="AR933" s="2" t="s">
        <v>109</v>
      </c>
      <c r="AS933" s="2" t="s">
        <v>109</v>
      </c>
      <c r="AT933" s="2" t="s">
        <v>109</v>
      </c>
      <c r="AU933" s="2" t="s">
        <v>109</v>
      </c>
      <c r="AV933" s="2" t="s">
        <v>109</v>
      </c>
      <c r="AW933" s="2" t="s">
        <v>109</v>
      </c>
      <c r="AX933" s="2" t="s">
        <v>109</v>
      </c>
      <c r="AY933" s="2">
        <v>0</v>
      </c>
      <c r="AZ933" s="2">
        <v>0</v>
      </c>
      <c r="BA933" s="2">
        <v>0</v>
      </c>
      <c r="BB933" s="2">
        <v>0</v>
      </c>
      <c r="BC933" s="2">
        <v>0</v>
      </c>
      <c r="BD933" s="1" t="s">
        <v>109</v>
      </c>
      <c r="BE933" s="1" t="s">
        <v>109</v>
      </c>
      <c r="BF933" s="1" t="s">
        <v>109</v>
      </c>
      <c r="BG933" s="1" t="s">
        <v>109</v>
      </c>
      <c r="BH933" s="1" t="s">
        <v>109</v>
      </c>
      <c r="BI933" s="1" t="s">
        <v>109</v>
      </c>
      <c r="BJ933" s="1" t="s">
        <v>109</v>
      </c>
      <c r="BK933" s="1">
        <v>973</v>
      </c>
      <c r="BL933" s="1">
        <v>602</v>
      </c>
      <c r="BM933" s="1">
        <v>578</v>
      </c>
      <c r="BN933" s="1">
        <v>345</v>
      </c>
      <c r="BO933" s="1">
        <v>479</v>
      </c>
      <c r="BP933" s="1" t="s">
        <v>109</v>
      </c>
      <c r="BQ933" s="1" t="s">
        <v>109</v>
      </c>
      <c r="BR933" s="1" t="s">
        <v>109</v>
      </c>
      <c r="BS933" s="1" t="s">
        <v>109</v>
      </c>
      <c r="BT933" s="1" t="s">
        <v>109</v>
      </c>
      <c r="BU933" s="1" t="s">
        <v>109</v>
      </c>
      <c r="BV933" s="1" t="s">
        <v>109</v>
      </c>
      <c r="BW933" s="1">
        <v>973</v>
      </c>
      <c r="BX933" s="1">
        <v>602</v>
      </c>
      <c r="BY933" s="1">
        <v>578</v>
      </c>
      <c r="BZ933" s="1">
        <v>345</v>
      </c>
      <c r="CA933" s="1">
        <v>479</v>
      </c>
      <c r="CB933" s="1" t="s">
        <v>109</v>
      </c>
      <c r="CC933" s="1" t="s">
        <v>109</v>
      </c>
      <c r="CD933" s="1" t="s">
        <v>109</v>
      </c>
      <c r="CE933" s="1" t="s">
        <v>109</v>
      </c>
      <c r="CF933" s="1" t="s">
        <v>109</v>
      </c>
      <c r="CG933" s="1" t="s">
        <v>109</v>
      </c>
      <c r="CH933" s="1" t="s">
        <v>109</v>
      </c>
      <c r="CI933" s="1">
        <v>106.93</v>
      </c>
      <c r="CJ933" s="1">
        <v>66.156000000000006</v>
      </c>
      <c r="CK933" s="1">
        <v>63.456000000000003</v>
      </c>
      <c r="CL933" s="1">
        <v>37.893000000000001</v>
      </c>
      <c r="CM933" s="1">
        <v>52.564999999999998</v>
      </c>
      <c r="CN933" s="1">
        <v>0</v>
      </c>
      <c r="CO933" s="1">
        <v>0</v>
      </c>
      <c r="CP933" s="1">
        <v>2977</v>
      </c>
      <c r="CQ933" s="1">
        <v>2977</v>
      </c>
      <c r="CR933" s="1">
        <v>327</v>
      </c>
      <c r="CS933">
        <v>2018</v>
      </c>
      <c r="CT933">
        <v>9103.9755351681961</v>
      </c>
      <c r="CV933">
        <v>0</v>
      </c>
      <c r="CW933">
        <v>0</v>
      </c>
    </row>
    <row r="934" spans="1:101">
      <c r="A934" s="100">
        <v>61537</v>
      </c>
      <c r="B934" t="s">
        <v>108</v>
      </c>
      <c r="C934" t="s">
        <v>109</v>
      </c>
      <c r="D934" t="s">
        <v>1277</v>
      </c>
      <c r="E934" t="s">
        <v>1278</v>
      </c>
      <c r="F934">
        <v>61146</v>
      </c>
      <c r="G934" s="103" t="s">
        <v>112</v>
      </c>
      <c r="H934" t="s">
        <v>113</v>
      </c>
      <c r="I934" t="s">
        <v>114</v>
      </c>
      <c r="J934" t="s">
        <v>8</v>
      </c>
      <c r="K934">
        <v>22</v>
      </c>
      <c r="L934">
        <v>2</v>
      </c>
      <c r="M934" t="s">
        <v>115</v>
      </c>
      <c r="N934" t="s">
        <v>456</v>
      </c>
      <c r="O934" t="s">
        <v>457</v>
      </c>
      <c r="P934" t="s">
        <v>457</v>
      </c>
      <c r="Q934" t="s">
        <v>118</v>
      </c>
      <c r="R934" t="s">
        <v>142</v>
      </c>
      <c r="S934" t="s">
        <v>8</v>
      </c>
      <c r="T934" s="1">
        <v>0</v>
      </c>
      <c r="U934" s="1">
        <v>0</v>
      </c>
      <c r="V934" s="1">
        <v>0</v>
      </c>
      <c r="W934" s="1">
        <v>0</v>
      </c>
      <c r="X934" s="1">
        <v>0</v>
      </c>
      <c r="Y934" s="1">
        <v>0</v>
      </c>
      <c r="Z934" s="1">
        <v>0</v>
      </c>
      <c r="AA934" s="1">
        <v>0</v>
      </c>
      <c r="AB934" s="1">
        <v>0</v>
      </c>
      <c r="AC934" s="1">
        <v>0</v>
      </c>
      <c r="AD934" s="1">
        <v>0</v>
      </c>
      <c r="AE934" s="1">
        <v>0</v>
      </c>
      <c r="AF934" s="1">
        <v>0</v>
      </c>
      <c r="AG934" s="1">
        <v>0</v>
      </c>
      <c r="AH934" s="1">
        <v>0</v>
      </c>
      <c r="AI934" s="1">
        <v>0</v>
      </c>
      <c r="AJ934" s="1">
        <v>0</v>
      </c>
      <c r="AK934" s="1">
        <v>0</v>
      </c>
      <c r="AL934" s="1">
        <v>0</v>
      </c>
      <c r="AM934" s="1">
        <v>0</v>
      </c>
      <c r="AN934" s="1">
        <v>0</v>
      </c>
      <c r="AO934" s="1">
        <v>0</v>
      </c>
      <c r="AP934" s="1">
        <v>0</v>
      </c>
      <c r="AQ934" s="1">
        <v>0</v>
      </c>
      <c r="AR934" s="2">
        <v>0</v>
      </c>
      <c r="AS934" s="2">
        <v>0</v>
      </c>
      <c r="AT934" s="2">
        <v>0</v>
      </c>
      <c r="AU934" s="2">
        <v>0</v>
      </c>
      <c r="AV934" s="2">
        <v>0</v>
      </c>
      <c r="AW934" s="2">
        <v>0</v>
      </c>
      <c r="AX934" s="2">
        <v>0</v>
      </c>
      <c r="AY934" s="2">
        <v>0</v>
      </c>
      <c r="AZ934" s="2">
        <v>0</v>
      </c>
      <c r="BA934" s="2">
        <v>0</v>
      </c>
      <c r="BB934" s="2">
        <v>0</v>
      </c>
      <c r="BC934" s="2">
        <v>0</v>
      </c>
      <c r="BD934" s="1">
        <v>1227</v>
      </c>
      <c r="BE934" s="1">
        <v>1344</v>
      </c>
      <c r="BF934" s="1">
        <v>2165</v>
      </c>
      <c r="BG934" s="1">
        <v>2417</v>
      </c>
      <c r="BH934" s="1">
        <v>3046</v>
      </c>
      <c r="BI934" s="1">
        <v>2970</v>
      </c>
      <c r="BJ934" s="1">
        <v>3490</v>
      </c>
      <c r="BK934" s="1">
        <v>2820</v>
      </c>
      <c r="BL934" s="1">
        <v>1745</v>
      </c>
      <c r="BM934" s="1">
        <v>1674</v>
      </c>
      <c r="BN934" s="1">
        <v>999</v>
      </c>
      <c r="BO934" s="1">
        <v>1386</v>
      </c>
      <c r="BP934" s="1">
        <v>1227</v>
      </c>
      <c r="BQ934" s="1">
        <v>1344</v>
      </c>
      <c r="BR934" s="1">
        <v>2165</v>
      </c>
      <c r="BS934" s="1">
        <v>2417</v>
      </c>
      <c r="BT934" s="1">
        <v>3046</v>
      </c>
      <c r="BU934" s="1">
        <v>2970</v>
      </c>
      <c r="BV934" s="1">
        <v>3490</v>
      </c>
      <c r="BW934" s="1">
        <v>2820</v>
      </c>
      <c r="BX934" s="1">
        <v>1745</v>
      </c>
      <c r="BY934" s="1">
        <v>1674</v>
      </c>
      <c r="BZ934" s="1">
        <v>999</v>
      </c>
      <c r="CA934" s="1">
        <v>1386</v>
      </c>
      <c r="CB934" s="1">
        <v>134.80799999999999</v>
      </c>
      <c r="CC934" s="1">
        <v>147.58500000000001</v>
      </c>
      <c r="CD934" s="1">
        <v>237.80500000000001</v>
      </c>
      <c r="CE934" s="1">
        <v>265.44499999999999</v>
      </c>
      <c r="CF934" s="1">
        <v>334.54399999999998</v>
      </c>
      <c r="CG934" s="1">
        <v>326.2</v>
      </c>
      <c r="CH934" s="1">
        <v>383.30399999999997</v>
      </c>
      <c r="CI934" s="1">
        <v>309.77199999999999</v>
      </c>
      <c r="CJ934" s="1">
        <v>191.65199999999999</v>
      </c>
      <c r="CK934" s="1">
        <v>183.83</v>
      </c>
      <c r="CL934" s="1">
        <v>109.776</v>
      </c>
      <c r="CM934" s="1">
        <v>152.279</v>
      </c>
      <c r="CN934" s="1">
        <v>0</v>
      </c>
      <c r="CO934" s="1">
        <v>0</v>
      </c>
      <c r="CP934" s="1">
        <v>25283</v>
      </c>
      <c r="CQ934" s="1">
        <v>25283</v>
      </c>
      <c r="CR934" s="1">
        <v>2777</v>
      </c>
      <c r="CS934">
        <v>2018</v>
      </c>
      <c r="CT934">
        <v>9104.4292401872517</v>
      </c>
      <c r="CV934">
        <v>0</v>
      </c>
      <c r="CW934">
        <v>0</v>
      </c>
    </row>
    <row r="935" spans="1:101">
      <c r="A935" s="100">
        <v>61538</v>
      </c>
      <c r="B935" t="s">
        <v>108</v>
      </c>
      <c r="C935" t="s">
        <v>109</v>
      </c>
      <c r="D935" t="s">
        <v>1279</v>
      </c>
      <c r="E935" t="s">
        <v>1280</v>
      </c>
      <c r="F935">
        <v>61147</v>
      </c>
      <c r="G935" s="103" t="s">
        <v>112</v>
      </c>
      <c r="H935" t="s">
        <v>113</v>
      </c>
      <c r="I935" t="s">
        <v>114</v>
      </c>
      <c r="J935" t="s">
        <v>8</v>
      </c>
      <c r="K935">
        <v>22</v>
      </c>
      <c r="L935">
        <v>2</v>
      </c>
      <c r="M935" t="s">
        <v>115</v>
      </c>
      <c r="N935" t="s">
        <v>456</v>
      </c>
      <c r="O935" t="s">
        <v>457</v>
      </c>
      <c r="P935" t="s">
        <v>457</v>
      </c>
      <c r="Q935" t="s">
        <v>118</v>
      </c>
      <c r="R935" t="s">
        <v>142</v>
      </c>
      <c r="S935" t="s">
        <v>8</v>
      </c>
      <c r="T935" s="1">
        <v>0</v>
      </c>
      <c r="U935" s="1">
        <v>0</v>
      </c>
      <c r="V935" s="1">
        <v>0</v>
      </c>
      <c r="W935" s="1">
        <v>0</v>
      </c>
      <c r="X935" s="1">
        <v>0</v>
      </c>
      <c r="Y935" s="1">
        <v>0</v>
      </c>
      <c r="Z935" s="1">
        <v>0</v>
      </c>
      <c r="AA935" s="1">
        <v>0</v>
      </c>
      <c r="AB935" s="1">
        <v>0</v>
      </c>
      <c r="AC935" s="1">
        <v>0</v>
      </c>
      <c r="AD935" s="1">
        <v>0</v>
      </c>
      <c r="AE935" s="1">
        <v>0</v>
      </c>
      <c r="AF935" s="1">
        <v>0</v>
      </c>
      <c r="AG935" s="1">
        <v>0</v>
      </c>
      <c r="AH935" s="1">
        <v>0</v>
      </c>
      <c r="AI935" s="1">
        <v>0</v>
      </c>
      <c r="AJ935" s="1">
        <v>0</v>
      </c>
      <c r="AK935" s="1">
        <v>0</v>
      </c>
      <c r="AL935" s="1">
        <v>0</v>
      </c>
      <c r="AM935" s="1">
        <v>0</v>
      </c>
      <c r="AN935" s="1">
        <v>0</v>
      </c>
      <c r="AO935" s="1">
        <v>0</v>
      </c>
      <c r="AP935" s="1">
        <v>0</v>
      </c>
      <c r="AQ935" s="1">
        <v>0</v>
      </c>
      <c r="AR935" s="2">
        <v>0</v>
      </c>
      <c r="AS935" s="2">
        <v>0</v>
      </c>
      <c r="AT935" s="2">
        <v>0</v>
      </c>
      <c r="AU935" s="2">
        <v>0</v>
      </c>
      <c r="AV935" s="2">
        <v>0</v>
      </c>
      <c r="AW935" s="2">
        <v>0</v>
      </c>
      <c r="AX935" s="2">
        <v>0</v>
      </c>
      <c r="AY935" s="2">
        <v>0</v>
      </c>
      <c r="AZ935" s="2">
        <v>0</v>
      </c>
      <c r="BA935" s="2">
        <v>0</v>
      </c>
      <c r="BB935" s="2">
        <v>0</v>
      </c>
      <c r="BC935" s="2">
        <v>0</v>
      </c>
      <c r="BD935" s="1">
        <v>681</v>
      </c>
      <c r="BE935" s="1">
        <v>745</v>
      </c>
      <c r="BF935" s="1">
        <v>1201</v>
      </c>
      <c r="BG935" s="1">
        <v>1340</v>
      </c>
      <c r="BH935" s="1">
        <v>1689</v>
      </c>
      <c r="BI935" s="1">
        <v>1647</v>
      </c>
      <c r="BJ935" s="1">
        <v>1935</v>
      </c>
      <c r="BK935" s="1">
        <v>1564</v>
      </c>
      <c r="BL935" s="1">
        <v>968</v>
      </c>
      <c r="BM935" s="1">
        <v>928</v>
      </c>
      <c r="BN935" s="1">
        <v>554</v>
      </c>
      <c r="BO935" s="1">
        <v>769</v>
      </c>
      <c r="BP935" s="1">
        <v>681</v>
      </c>
      <c r="BQ935" s="1">
        <v>745</v>
      </c>
      <c r="BR935" s="1">
        <v>1201</v>
      </c>
      <c r="BS935" s="1">
        <v>1340</v>
      </c>
      <c r="BT935" s="1">
        <v>1689</v>
      </c>
      <c r="BU935" s="1">
        <v>1647</v>
      </c>
      <c r="BV935" s="1">
        <v>1935</v>
      </c>
      <c r="BW935" s="1">
        <v>1564</v>
      </c>
      <c r="BX935" s="1">
        <v>968</v>
      </c>
      <c r="BY935" s="1">
        <v>928</v>
      </c>
      <c r="BZ935" s="1">
        <v>554</v>
      </c>
      <c r="CA935" s="1">
        <v>769</v>
      </c>
      <c r="CB935" s="1">
        <v>74.757999999999996</v>
      </c>
      <c r="CC935" s="1">
        <v>81.843999999999994</v>
      </c>
      <c r="CD935" s="1">
        <v>131.876</v>
      </c>
      <c r="CE935" s="1">
        <v>147.20400000000001</v>
      </c>
      <c r="CF935" s="1">
        <v>185.523</v>
      </c>
      <c r="CG935" s="1">
        <v>180.89599999999999</v>
      </c>
      <c r="CH935" s="1">
        <v>212.56299999999999</v>
      </c>
      <c r="CI935" s="1">
        <v>171.786</v>
      </c>
      <c r="CJ935" s="1">
        <v>106.282</v>
      </c>
      <c r="CK935" s="1">
        <v>101.944</v>
      </c>
      <c r="CL935" s="1">
        <v>60.877000000000002</v>
      </c>
      <c r="CM935" s="1">
        <v>84.447000000000003</v>
      </c>
      <c r="CN935" s="1">
        <v>0</v>
      </c>
      <c r="CO935" s="1">
        <v>0</v>
      </c>
      <c r="CP935" s="1">
        <v>14021</v>
      </c>
      <c r="CQ935" s="1">
        <v>14021</v>
      </c>
      <c r="CR935" s="1">
        <v>1540</v>
      </c>
      <c r="CS935">
        <v>2018</v>
      </c>
      <c r="CT935">
        <v>9104.545454545454</v>
      </c>
      <c r="CV935">
        <v>0</v>
      </c>
      <c r="CW935">
        <v>0</v>
      </c>
    </row>
    <row r="936" spans="1:101">
      <c r="A936" s="100">
        <v>61539</v>
      </c>
      <c r="B936" t="s">
        <v>108</v>
      </c>
      <c r="C936" t="s">
        <v>109</v>
      </c>
      <c r="D936" t="s">
        <v>1281</v>
      </c>
      <c r="E936" t="s">
        <v>1282</v>
      </c>
      <c r="F936">
        <v>61148</v>
      </c>
      <c r="G936" s="103" t="s">
        <v>112</v>
      </c>
      <c r="H936" t="s">
        <v>113</v>
      </c>
      <c r="I936" t="s">
        <v>114</v>
      </c>
      <c r="J936" t="s">
        <v>8</v>
      </c>
      <c r="K936">
        <v>22</v>
      </c>
      <c r="L936">
        <v>2</v>
      </c>
      <c r="M936" t="s">
        <v>115</v>
      </c>
      <c r="N936" t="s">
        <v>456</v>
      </c>
      <c r="O936" t="s">
        <v>457</v>
      </c>
      <c r="P936" t="s">
        <v>457</v>
      </c>
      <c r="Q936" t="s">
        <v>118</v>
      </c>
      <c r="R936" t="s">
        <v>142</v>
      </c>
      <c r="S936" t="s">
        <v>8</v>
      </c>
      <c r="T936" s="1">
        <v>0</v>
      </c>
      <c r="U936" s="1">
        <v>0</v>
      </c>
      <c r="V936" s="1">
        <v>0</v>
      </c>
      <c r="W936" s="1">
        <v>0</v>
      </c>
      <c r="X936" s="1">
        <v>0</v>
      </c>
      <c r="Y936" s="1">
        <v>0</v>
      </c>
      <c r="Z936" s="1">
        <v>0</v>
      </c>
      <c r="AA936" s="1">
        <v>0</v>
      </c>
      <c r="AB936" s="1">
        <v>0</v>
      </c>
      <c r="AC936" s="1">
        <v>0</v>
      </c>
      <c r="AD936" s="1">
        <v>0</v>
      </c>
      <c r="AE936" s="1">
        <v>0</v>
      </c>
      <c r="AF936" s="1">
        <v>0</v>
      </c>
      <c r="AG936" s="1">
        <v>0</v>
      </c>
      <c r="AH936" s="1">
        <v>0</v>
      </c>
      <c r="AI936" s="1">
        <v>0</v>
      </c>
      <c r="AJ936" s="1">
        <v>0</v>
      </c>
      <c r="AK936" s="1">
        <v>0</v>
      </c>
      <c r="AL936" s="1">
        <v>0</v>
      </c>
      <c r="AM936" s="1">
        <v>0</v>
      </c>
      <c r="AN936" s="1">
        <v>0</v>
      </c>
      <c r="AO936" s="1">
        <v>0</v>
      </c>
      <c r="AP936" s="1">
        <v>0</v>
      </c>
      <c r="AQ936" s="1">
        <v>0</v>
      </c>
      <c r="AR936" s="2">
        <v>0</v>
      </c>
      <c r="AS936" s="2">
        <v>0</v>
      </c>
      <c r="AT936" s="2">
        <v>0</v>
      </c>
      <c r="AU936" s="2">
        <v>0</v>
      </c>
      <c r="AV936" s="2">
        <v>0</v>
      </c>
      <c r="AW936" s="2">
        <v>0</v>
      </c>
      <c r="AX936" s="2">
        <v>0</v>
      </c>
      <c r="AY936" s="2">
        <v>0</v>
      </c>
      <c r="AZ936" s="2">
        <v>0</v>
      </c>
      <c r="BA936" s="2">
        <v>0</v>
      </c>
      <c r="BB936" s="2">
        <v>0</v>
      </c>
      <c r="BC936" s="2">
        <v>0</v>
      </c>
      <c r="BD936" s="1">
        <v>1508</v>
      </c>
      <c r="BE936" s="1">
        <v>1651</v>
      </c>
      <c r="BF936" s="1">
        <v>2661</v>
      </c>
      <c r="BG936" s="1">
        <v>2970</v>
      </c>
      <c r="BH936" s="1">
        <v>3743</v>
      </c>
      <c r="BI936" s="1">
        <v>3650</v>
      </c>
      <c r="BJ936" s="1">
        <v>4289</v>
      </c>
      <c r="BK936" s="1">
        <v>3466</v>
      </c>
      <c r="BL936" s="1">
        <v>2144</v>
      </c>
      <c r="BM936" s="1">
        <v>2057</v>
      </c>
      <c r="BN936" s="1">
        <v>1228</v>
      </c>
      <c r="BO936" s="1">
        <v>1704</v>
      </c>
      <c r="BP936" s="1">
        <v>1508</v>
      </c>
      <c r="BQ936" s="1">
        <v>1651</v>
      </c>
      <c r="BR936" s="1">
        <v>2661</v>
      </c>
      <c r="BS936" s="1">
        <v>2970</v>
      </c>
      <c r="BT936" s="1">
        <v>3743</v>
      </c>
      <c r="BU936" s="1">
        <v>3650</v>
      </c>
      <c r="BV936" s="1">
        <v>4289</v>
      </c>
      <c r="BW936" s="1">
        <v>3466</v>
      </c>
      <c r="BX936" s="1">
        <v>2144</v>
      </c>
      <c r="BY936" s="1">
        <v>2057</v>
      </c>
      <c r="BZ936" s="1">
        <v>1228</v>
      </c>
      <c r="CA936" s="1">
        <v>1704</v>
      </c>
      <c r="CB936" s="1">
        <v>165.68299999999999</v>
      </c>
      <c r="CC936" s="1">
        <v>181.386</v>
      </c>
      <c r="CD936" s="1">
        <v>292.26799999999997</v>
      </c>
      <c r="CE936" s="1">
        <v>326.238</v>
      </c>
      <c r="CF936" s="1">
        <v>411.16199999999998</v>
      </c>
      <c r="CG936" s="1">
        <v>400.90699999999998</v>
      </c>
      <c r="CH936" s="1">
        <v>471.09</v>
      </c>
      <c r="CI936" s="1">
        <v>380.71800000000002</v>
      </c>
      <c r="CJ936" s="1">
        <v>235.54499999999999</v>
      </c>
      <c r="CK936" s="1">
        <v>225.93100000000001</v>
      </c>
      <c r="CL936" s="1">
        <v>134.91800000000001</v>
      </c>
      <c r="CM936" s="1">
        <v>187.154</v>
      </c>
      <c r="CN936" s="1">
        <v>0</v>
      </c>
      <c r="CO936" s="1">
        <v>0</v>
      </c>
      <c r="CP936" s="1">
        <v>31071</v>
      </c>
      <c r="CQ936" s="1">
        <v>31071</v>
      </c>
      <c r="CR936" s="1">
        <v>3413</v>
      </c>
      <c r="CS936">
        <v>2018</v>
      </c>
      <c r="CT936">
        <v>9103.7210665104012</v>
      </c>
      <c r="CV936">
        <v>0</v>
      </c>
      <c r="CW936">
        <v>0</v>
      </c>
    </row>
    <row r="937" spans="1:101">
      <c r="A937" s="100">
        <v>61541</v>
      </c>
      <c r="B937" t="s">
        <v>108</v>
      </c>
      <c r="C937" t="s">
        <v>109</v>
      </c>
      <c r="D937" t="s">
        <v>1283</v>
      </c>
      <c r="E937" t="s">
        <v>842</v>
      </c>
      <c r="F937">
        <v>60947</v>
      </c>
      <c r="G937" s="103" t="s">
        <v>121</v>
      </c>
      <c r="H937" t="s">
        <v>113</v>
      </c>
      <c r="I937" t="s">
        <v>114</v>
      </c>
      <c r="J937" t="s">
        <v>8</v>
      </c>
      <c r="K937">
        <v>22</v>
      </c>
      <c r="L937">
        <v>2</v>
      </c>
      <c r="M937" t="s">
        <v>115</v>
      </c>
      <c r="N937" t="s">
        <v>456</v>
      </c>
      <c r="O937" t="s">
        <v>457</v>
      </c>
      <c r="P937" t="s">
        <v>457</v>
      </c>
      <c r="Q937" t="s">
        <v>118</v>
      </c>
      <c r="R937" t="s">
        <v>142</v>
      </c>
      <c r="S937" t="s">
        <v>8</v>
      </c>
      <c r="T937" s="1" t="s">
        <v>109</v>
      </c>
      <c r="U937" s="1" t="s">
        <v>109</v>
      </c>
      <c r="V937" s="1">
        <v>0</v>
      </c>
      <c r="W937" s="1">
        <v>0</v>
      </c>
      <c r="X937" s="1">
        <v>0</v>
      </c>
      <c r="Y937" s="1">
        <v>0</v>
      </c>
      <c r="Z937" s="1">
        <v>0</v>
      </c>
      <c r="AA937" s="1">
        <v>0</v>
      </c>
      <c r="AB937" s="1">
        <v>0</v>
      </c>
      <c r="AC937" s="1">
        <v>0</v>
      </c>
      <c r="AD937" s="1">
        <v>0</v>
      </c>
      <c r="AE937" s="1">
        <v>0</v>
      </c>
      <c r="AF937" s="1" t="s">
        <v>109</v>
      </c>
      <c r="AG937" s="1" t="s">
        <v>109</v>
      </c>
      <c r="AH937" s="1">
        <v>0</v>
      </c>
      <c r="AI937" s="1">
        <v>0</v>
      </c>
      <c r="AJ937" s="1">
        <v>0</v>
      </c>
      <c r="AK937" s="1">
        <v>0</v>
      </c>
      <c r="AL937" s="1">
        <v>0</v>
      </c>
      <c r="AM937" s="1">
        <v>0</v>
      </c>
      <c r="AN937" s="1">
        <v>0</v>
      </c>
      <c r="AO937" s="1">
        <v>0</v>
      </c>
      <c r="AP937" s="1">
        <v>0</v>
      </c>
      <c r="AQ937" s="1">
        <v>0</v>
      </c>
      <c r="AR937" s="2" t="s">
        <v>109</v>
      </c>
      <c r="AS937" s="2" t="s">
        <v>109</v>
      </c>
      <c r="AT937" s="2">
        <v>0</v>
      </c>
      <c r="AU937" s="2">
        <v>0</v>
      </c>
      <c r="AV937" s="2">
        <v>0</v>
      </c>
      <c r="AW937" s="2">
        <v>0</v>
      </c>
      <c r="AX937" s="2">
        <v>0</v>
      </c>
      <c r="AY937" s="2">
        <v>0</v>
      </c>
      <c r="AZ937" s="2">
        <v>0</v>
      </c>
      <c r="BA937" s="2">
        <v>0</v>
      </c>
      <c r="BB937" s="2">
        <v>0</v>
      </c>
      <c r="BC937" s="2">
        <v>0</v>
      </c>
      <c r="BD937" s="1" t="s">
        <v>109</v>
      </c>
      <c r="BE937" s="1" t="s">
        <v>109</v>
      </c>
      <c r="BF937" s="1">
        <v>1113</v>
      </c>
      <c r="BG937" s="1">
        <v>1226</v>
      </c>
      <c r="BH937" s="1">
        <v>1429</v>
      </c>
      <c r="BI937" s="1">
        <v>1446</v>
      </c>
      <c r="BJ937" s="1">
        <v>1330</v>
      </c>
      <c r="BK937" s="1">
        <v>1093</v>
      </c>
      <c r="BL937" s="1">
        <v>760</v>
      </c>
      <c r="BM937" s="1">
        <v>818</v>
      </c>
      <c r="BN937" s="1">
        <v>596</v>
      </c>
      <c r="BO937" s="1">
        <v>676</v>
      </c>
      <c r="BP937" s="1" t="s">
        <v>109</v>
      </c>
      <c r="BQ937" s="1" t="s">
        <v>109</v>
      </c>
      <c r="BR937" s="1">
        <v>1113</v>
      </c>
      <c r="BS937" s="1">
        <v>1226</v>
      </c>
      <c r="BT937" s="1">
        <v>1429</v>
      </c>
      <c r="BU937" s="1">
        <v>1446</v>
      </c>
      <c r="BV937" s="1">
        <v>1330</v>
      </c>
      <c r="BW937" s="1">
        <v>1093</v>
      </c>
      <c r="BX937" s="1">
        <v>760</v>
      </c>
      <c r="BY937" s="1">
        <v>818</v>
      </c>
      <c r="BZ937" s="1">
        <v>596</v>
      </c>
      <c r="CA937" s="1">
        <v>676</v>
      </c>
      <c r="CB937" s="1" t="s">
        <v>109</v>
      </c>
      <c r="CC937" s="1" t="s">
        <v>109</v>
      </c>
      <c r="CD937" s="1">
        <v>122.288</v>
      </c>
      <c r="CE937" s="1">
        <v>134.68</v>
      </c>
      <c r="CF937" s="1">
        <v>156.98500000000001</v>
      </c>
      <c r="CG937" s="1">
        <v>158.82599999999999</v>
      </c>
      <c r="CH937" s="1">
        <v>146.08000000000001</v>
      </c>
      <c r="CI937" s="1">
        <v>120.093</v>
      </c>
      <c r="CJ937" s="1">
        <v>83.483999999999995</v>
      </c>
      <c r="CK937" s="1">
        <v>89.856999999999999</v>
      </c>
      <c r="CL937" s="1">
        <v>65.427999999999997</v>
      </c>
      <c r="CM937" s="1">
        <v>74.278999999999996</v>
      </c>
      <c r="CN937" s="1">
        <v>0</v>
      </c>
      <c r="CO937" s="1">
        <v>0</v>
      </c>
      <c r="CP937" s="1">
        <v>10487</v>
      </c>
      <c r="CQ937" s="1">
        <v>10487</v>
      </c>
      <c r="CR937" s="1">
        <v>1152</v>
      </c>
      <c r="CS937">
        <v>2018</v>
      </c>
      <c r="CT937">
        <v>9103.2986111111113</v>
      </c>
      <c r="CV937">
        <v>0</v>
      </c>
      <c r="CW937">
        <v>0</v>
      </c>
    </row>
    <row r="938" spans="1:101">
      <c r="A938" s="100">
        <v>61550</v>
      </c>
      <c r="B938" t="s">
        <v>108</v>
      </c>
      <c r="C938" t="s">
        <v>109</v>
      </c>
      <c r="D938" t="s">
        <v>1284</v>
      </c>
      <c r="E938" t="s">
        <v>1285</v>
      </c>
      <c r="F938">
        <v>61151</v>
      </c>
      <c r="G938" s="103" t="s">
        <v>112</v>
      </c>
      <c r="H938" t="s">
        <v>113</v>
      </c>
      <c r="I938" t="s">
        <v>114</v>
      </c>
      <c r="J938" t="s">
        <v>8</v>
      </c>
      <c r="K938">
        <v>22</v>
      </c>
      <c r="L938">
        <v>2</v>
      </c>
      <c r="M938" t="s">
        <v>115</v>
      </c>
      <c r="N938" t="s">
        <v>456</v>
      </c>
      <c r="O938" t="s">
        <v>457</v>
      </c>
      <c r="P938" t="s">
        <v>457</v>
      </c>
      <c r="Q938" t="s">
        <v>118</v>
      </c>
      <c r="R938" t="s">
        <v>142</v>
      </c>
      <c r="S938" t="s">
        <v>8</v>
      </c>
      <c r="T938" s="1">
        <v>0</v>
      </c>
      <c r="U938" s="1">
        <v>0</v>
      </c>
      <c r="V938" s="1">
        <v>0</v>
      </c>
      <c r="W938" s="1">
        <v>0</v>
      </c>
      <c r="X938" s="1">
        <v>0</v>
      </c>
      <c r="Y938" s="1">
        <v>0</v>
      </c>
      <c r="Z938" s="1">
        <v>0</v>
      </c>
      <c r="AA938" s="1">
        <v>0</v>
      </c>
      <c r="AB938" s="1">
        <v>0</v>
      </c>
      <c r="AC938" s="1">
        <v>0</v>
      </c>
      <c r="AD938" s="1">
        <v>0</v>
      </c>
      <c r="AE938" s="1">
        <v>0</v>
      </c>
      <c r="AF938" s="1">
        <v>0</v>
      </c>
      <c r="AG938" s="1">
        <v>0</v>
      </c>
      <c r="AH938" s="1">
        <v>0</v>
      </c>
      <c r="AI938" s="1">
        <v>0</v>
      </c>
      <c r="AJ938" s="1">
        <v>0</v>
      </c>
      <c r="AK938" s="1">
        <v>0</v>
      </c>
      <c r="AL938" s="1">
        <v>0</v>
      </c>
      <c r="AM938" s="1">
        <v>0</v>
      </c>
      <c r="AN938" s="1">
        <v>0</v>
      </c>
      <c r="AO938" s="1">
        <v>0</v>
      </c>
      <c r="AP938" s="1">
        <v>0</v>
      </c>
      <c r="AQ938" s="1">
        <v>0</v>
      </c>
      <c r="AR938" s="2">
        <v>0</v>
      </c>
      <c r="AS938" s="2">
        <v>0</v>
      </c>
      <c r="AT938" s="2">
        <v>0</v>
      </c>
      <c r="AU938" s="2">
        <v>0</v>
      </c>
      <c r="AV938" s="2">
        <v>0</v>
      </c>
      <c r="AW938" s="2">
        <v>0</v>
      </c>
      <c r="AX938" s="2">
        <v>0</v>
      </c>
      <c r="AY938" s="2">
        <v>0</v>
      </c>
      <c r="AZ938" s="2">
        <v>0</v>
      </c>
      <c r="BA938" s="2">
        <v>0</v>
      </c>
      <c r="BB938" s="2">
        <v>0</v>
      </c>
      <c r="BC938" s="2">
        <v>0</v>
      </c>
      <c r="BD938" s="1">
        <v>6287</v>
      </c>
      <c r="BE938" s="1">
        <v>6883</v>
      </c>
      <c r="BF938" s="1">
        <v>11090</v>
      </c>
      <c r="BG938" s="1">
        <v>12379</v>
      </c>
      <c r="BH938" s="1">
        <v>15602</v>
      </c>
      <c r="BI938" s="1">
        <v>15213</v>
      </c>
      <c r="BJ938" s="1">
        <v>17876</v>
      </c>
      <c r="BK938" s="1">
        <v>14446</v>
      </c>
      <c r="BL938" s="1">
        <v>8938</v>
      </c>
      <c r="BM938" s="1">
        <v>8573</v>
      </c>
      <c r="BN938" s="1">
        <v>5119</v>
      </c>
      <c r="BO938" s="1">
        <v>7102</v>
      </c>
      <c r="BP938" s="1">
        <v>6287</v>
      </c>
      <c r="BQ938" s="1">
        <v>6883</v>
      </c>
      <c r="BR938" s="1">
        <v>11090</v>
      </c>
      <c r="BS938" s="1">
        <v>12379</v>
      </c>
      <c r="BT938" s="1">
        <v>15602</v>
      </c>
      <c r="BU938" s="1">
        <v>15213</v>
      </c>
      <c r="BV938" s="1">
        <v>17876</v>
      </c>
      <c r="BW938" s="1">
        <v>14446</v>
      </c>
      <c r="BX938" s="1">
        <v>8938</v>
      </c>
      <c r="BY938" s="1">
        <v>8573</v>
      </c>
      <c r="BZ938" s="1">
        <v>5119</v>
      </c>
      <c r="CA938" s="1">
        <v>7102</v>
      </c>
      <c r="CB938" s="1">
        <v>690.56200000000001</v>
      </c>
      <c r="CC938" s="1">
        <v>756.01199999999994</v>
      </c>
      <c r="CD938" s="1">
        <v>1218.1669999999999</v>
      </c>
      <c r="CE938" s="1">
        <v>1359.7529999999999</v>
      </c>
      <c r="CF938" s="1">
        <v>1713.7159999999999</v>
      </c>
      <c r="CG938" s="1">
        <v>1670.973</v>
      </c>
      <c r="CH938" s="1">
        <v>1963.4929999999999</v>
      </c>
      <c r="CI938" s="1">
        <v>1586.8230000000001</v>
      </c>
      <c r="CJ938" s="1">
        <v>981.74699999999996</v>
      </c>
      <c r="CK938" s="1">
        <v>941.67499999999995</v>
      </c>
      <c r="CL938" s="1">
        <v>562.33399999999995</v>
      </c>
      <c r="CM938" s="1">
        <v>780.05499999999995</v>
      </c>
      <c r="CN938" s="1">
        <v>0</v>
      </c>
      <c r="CO938" s="1">
        <v>0</v>
      </c>
      <c r="CP938" s="1">
        <v>129508</v>
      </c>
      <c r="CQ938" s="1">
        <v>129508</v>
      </c>
      <c r="CR938" s="1">
        <v>14225.31</v>
      </c>
      <c r="CS938">
        <v>2018</v>
      </c>
      <c r="CT938">
        <v>9104.0546743796804</v>
      </c>
      <c r="CV938">
        <v>0</v>
      </c>
      <c r="CW938">
        <v>0</v>
      </c>
    </row>
    <row r="939" spans="1:101">
      <c r="A939" s="100">
        <v>61555</v>
      </c>
      <c r="B939" t="s">
        <v>108</v>
      </c>
      <c r="C939" t="s">
        <v>109</v>
      </c>
      <c r="D939" t="s">
        <v>1286</v>
      </c>
      <c r="E939" t="s">
        <v>1287</v>
      </c>
      <c r="F939">
        <v>61155</v>
      </c>
      <c r="G939" s="103" t="s">
        <v>112</v>
      </c>
      <c r="H939" t="s">
        <v>113</v>
      </c>
      <c r="I939" t="s">
        <v>114</v>
      </c>
      <c r="J939" t="s">
        <v>8</v>
      </c>
      <c r="K939">
        <v>22</v>
      </c>
      <c r="L939">
        <v>2</v>
      </c>
      <c r="M939" t="s">
        <v>115</v>
      </c>
      <c r="N939" t="s">
        <v>456</v>
      </c>
      <c r="O939" t="s">
        <v>457</v>
      </c>
      <c r="P939" t="s">
        <v>457</v>
      </c>
      <c r="Q939" t="s">
        <v>118</v>
      </c>
      <c r="R939" t="s">
        <v>142</v>
      </c>
      <c r="S939" t="s">
        <v>8</v>
      </c>
      <c r="T939" s="1">
        <v>0</v>
      </c>
      <c r="U939" s="1">
        <v>0</v>
      </c>
      <c r="V939" s="1">
        <v>0</v>
      </c>
      <c r="W939" s="1">
        <v>0</v>
      </c>
      <c r="X939" s="1">
        <v>0</v>
      </c>
      <c r="Y939" s="1">
        <v>0</v>
      </c>
      <c r="Z939" s="1">
        <v>0</v>
      </c>
      <c r="AA939" s="1">
        <v>0</v>
      </c>
      <c r="AB939" s="1">
        <v>0</v>
      </c>
      <c r="AC939" s="1">
        <v>0</v>
      </c>
      <c r="AD939" s="1">
        <v>0</v>
      </c>
      <c r="AE939" s="1">
        <v>0</v>
      </c>
      <c r="AF939" s="1">
        <v>0</v>
      </c>
      <c r="AG939" s="1">
        <v>0</v>
      </c>
      <c r="AH939" s="1">
        <v>0</v>
      </c>
      <c r="AI939" s="1">
        <v>0</v>
      </c>
      <c r="AJ939" s="1">
        <v>0</v>
      </c>
      <c r="AK939" s="1">
        <v>0</v>
      </c>
      <c r="AL939" s="1">
        <v>0</v>
      </c>
      <c r="AM939" s="1">
        <v>0</v>
      </c>
      <c r="AN939" s="1">
        <v>0</v>
      </c>
      <c r="AO939" s="1">
        <v>0</v>
      </c>
      <c r="AP939" s="1">
        <v>0</v>
      </c>
      <c r="AQ939" s="1">
        <v>0</v>
      </c>
      <c r="AR939" s="2">
        <v>0</v>
      </c>
      <c r="AS939" s="2">
        <v>0</v>
      </c>
      <c r="AT939" s="2">
        <v>0</v>
      </c>
      <c r="AU939" s="2">
        <v>0</v>
      </c>
      <c r="AV939" s="2">
        <v>0</v>
      </c>
      <c r="AW939" s="2">
        <v>0</v>
      </c>
      <c r="AX939" s="2">
        <v>0</v>
      </c>
      <c r="AY939" s="2">
        <v>0</v>
      </c>
      <c r="AZ939" s="2">
        <v>0</v>
      </c>
      <c r="BA939" s="2">
        <v>0</v>
      </c>
      <c r="BB939" s="2">
        <v>0</v>
      </c>
      <c r="BC939" s="2">
        <v>0</v>
      </c>
      <c r="BD939" s="1">
        <v>8034</v>
      </c>
      <c r="BE939" s="1">
        <v>8796</v>
      </c>
      <c r="BF939" s="1">
        <v>14173</v>
      </c>
      <c r="BG939" s="1">
        <v>15820</v>
      </c>
      <c r="BH939" s="1">
        <v>19938</v>
      </c>
      <c r="BI939" s="1">
        <v>19441</v>
      </c>
      <c r="BJ939" s="1">
        <v>22844</v>
      </c>
      <c r="BK939" s="1">
        <v>18462</v>
      </c>
      <c r="BL939" s="1">
        <v>11422</v>
      </c>
      <c r="BM939" s="1">
        <v>10956</v>
      </c>
      <c r="BN939" s="1">
        <v>6542</v>
      </c>
      <c r="BO939" s="1">
        <v>9076</v>
      </c>
      <c r="BP939" s="1">
        <v>8034</v>
      </c>
      <c r="BQ939" s="1">
        <v>8796</v>
      </c>
      <c r="BR939" s="1">
        <v>14173</v>
      </c>
      <c r="BS939" s="1">
        <v>15820</v>
      </c>
      <c r="BT939" s="1">
        <v>19938</v>
      </c>
      <c r="BU939" s="1">
        <v>19441</v>
      </c>
      <c r="BV939" s="1">
        <v>22844</v>
      </c>
      <c r="BW939" s="1">
        <v>18462</v>
      </c>
      <c r="BX939" s="1">
        <v>11422</v>
      </c>
      <c r="BY939" s="1">
        <v>10956</v>
      </c>
      <c r="BZ939" s="1">
        <v>6542</v>
      </c>
      <c r="CA939" s="1">
        <v>9076</v>
      </c>
      <c r="CB939" s="1">
        <v>882.51</v>
      </c>
      <c r="CC939" s="1">
        <v>966.15200000000004</v>
      </c>
      <c r="CD939" s="1">
        <v>1556.769</v>
      </c>
      <c r="CE939" s="1">
        <v>1737.7090000000001</v>
      </c>
      <c r="CF939" s="1">
        <v>2190.0590000000002</v>
      </c>
      <c r="CG939" s="1">
        <v>2135.4360000000001</v>
      </c>
      <c r="CH939" s="1">
        <v>2509.2649999999999</v>
      </c>
      <c r="CI939" s="1">
        <v>2027.896</v>
      </c>
      <c r="CJ939" s="1">
        <v>1254.633</v>
      </c>
      <c r="CK939" s="1">
        <v>1203.423</v>
      </c>
      <c r="CL939" s="1">
        <v>718.64</v>
      </c>
      <c r="CM939" s="1">
        <v>996.87800000000004</v>
      </c>
      <c r="CN939" s="1">
        <v>0</v>
      </c>
      <c r="CO939" s="1">
        <v>0</v>
      </c>
      <c r="CP939" s="1">
        <v>165504</v>
      </c>
      <c r="CQ939" s="1">
        <v>165504</v>
      </c>
      <c r="CR939" s="1">
        <v>18179.37</v>
      </c>
      <c r="CS939">
        <v>2018</v>
      </c>
      <c r="CT939">
        <v>9103.9458463082065</v>
      </c>
      <c r="CV939">
        <v>0</v>
      </c>
      <c r="CW939">
        <v>0</v>
      </c>
    </row>
    <row r="940" spans="1:101">
      <c r="A940" s="100">
        <v>61562</v>
      </c>
      <c r="B940" t="s">
        <v>108</v>
      </c>
      <c r="C940" t="s">
        <v>109</v>
      </c>
      <c r="D940" t="s">
        <v>1288</v>
      </c>
      <c r="E940" t="s">
        <v>897</v>
      </c>
      <c r="F940">
        <v>58871</v>
      </c>
      <c r="G940" s="103" t="s">
        <v>112</v>
      </c>
      <c r="H940" t="s">
        <v>113</v>
      </c>
      <c r="I940" t="s">
        <v>114</v>
      </c>
      <c r="J940" t="s">
        <v>8</v>
      </c>
      <c r="K940">
        <v>22</v>
      </c>
      <c r="L940">
        <v>2</v>
      </c>
      <c r="M940" t="s">
        <v>115</v>
      </c>
      <c r="N940" t="s">
        <v>456</v>
      </c>
      <c r="O940" t="s">
        <v>457</v>
      </c>
      <c r="P940" t="s">
        <v>457</v>
      </c>
      <c r="Q940" t="s">
        <v>118</v>
      </c>
      <c r="R940" t="s">
        <v>142</v>
      </c>
      <c r="S940" t="s">
        <v>8</v>
      </c>
      <c r="T940" s="1">
        <v>0</v>
      </c>
      <c r="U940" s="1">
        <v>0</v>
      </c>
      <c r="V940" s="1">
        <v>0</v>
      </c>
      <c r="W940" s="1">
        <v>0</v>
      </c>
      <c r="X940" s="1">
        <v>0</v>
      </c>
      <c r="Y940" s="1">
        <v>0</v>
      </c>
      <c r="Z940" s="1">
        <v>0</v>
      </c>
      <c r="AA940" s="1">
        <v>0</v>
      </c>
      <c r="AB940" s="1">
        <v>0</v>
      </c>
      <c r="AC940" s="1">
        <v>0</v>
      </c>
      <c r="AD940" s="1">
        <v>0</v>
      </c>
      <c r="AE940" s="1">
        <v>0</v>
      </c>
      <c r="AF940" s="1">
        <v>0</v>
      </c>
      <c r="AG940" s="1">
        <v>0</v>
      </c>
      <c r="AH940" s="1">
        <v>0</v>
      </c>
      <c r="AI940" s="1">
        <v>0</v>
      </c>
      <c r="AJ940" s="1">
        <v>0</v>
      </c>
      <c r="AK940" s="1">
        <v>0</v>
      </c>
      <c r="AL940" s="1">
        <v>0</v>
      </c>
      <c r="AM940" s="1">
        <v>0</v>
      </c>
      <c r="AN940" s="1">
        <v>0</v>
      </c>
      <c r="AO940" s="1">
        <v>0</v>
      </c>
      <c r="AP940" s="1">
        <v>0</v>
      </c>
      <c r="AQ940" s="1">
        <v>0</v>
      </c>
      <c r="AR940" s="2">
        <v>0</v>
      </c>
      <c r="AS940" s="2">
        <v>0</v>
      </c>
      <c r="AT940" s="2">
        <v>0</v>
      </c>
      <c r="AU940" s="2">
        <v>0</v>
      </c>
      <c r="AV940" s="2">
        <v>0</v>
      </c>
      <c r="AW940" s="2">
        <v>0</v>
      </c>
      <c r="AX940" s="2">
        <v>0</v>
      </c>
      <c r="AY940" s="2">
        <v>0</v>
      </c>
      <c r="AZ940" s="2">
        <v>0</v>
      </c>
      <c r="BA940" s="2">
        <v>0</v>
      </c>
      <c r="BB940" s="2">
        <v>0</v>
      </c>
      <c r="BC940" s="2">
        <v>0</v>
      </c>
      <c r="BD940" s="1">
        <v>2150</v>
      </c>
      <c r="BE940" s="1">
        <v>2354</v>
      </c>
      <c r="BF940" s="1">
        <v>3793</v>
      </c>
      <c r="BG940" s="1">
        <v>4234</v>
      </c>
      <c r="BH940" s="1">
        <v>5336</v>
      </c>
      <c r="BI940" s="1">
        <v>5203</v>
      </c>
      <c r="BJ940" s="1">
        <v>6113</v>
      </c>
      <c r="BK940" s="1">
        <v>4941</v>
      </c>
      <c r="BL940" s="1">
        <v>3057</v>
      </c>
      <c r="BM940" s="1">
        <v>2932</v>
      </c>
      <c r="BN940" s="1">
        <v>1751</v>
      </c>
      <c r="BO940" s="1">
        <v>2429</v>
      </c>
      <c r="BP940" s="1">
        <v>2150</v>
      </c>
      <c r="BQ940" s="1">
        <v>2354</v>
      </c>
      <c r="BR940" s="1">
        <v>3793</v>
      </c>
      <c r="BS940" s="1">
        <v>4234</v>
      </c>
      <c r="BT940" s="1">
        <v>5336</v>
      </c>
      <c r="BU940" s="1">
        <v>5203</v>
      </c>
      <c r="BV940" s="1">
        <v>6113</v>
      </c>
      <c r="BW940" s="1">
        <v>4941</v>
      </c>
      <c r="BX940" s="1">
        <v>3057</v>
      </c>
      <c r="BY940" s="1">
        <v>2932</v>
      </c>
      <c r="BZ940" s="1">
        <v>1751</v>
      </c>
      <c r="CA940" s="1">
        <v>2429</v>
      </c>
      <c r="CB940" s="1">
        <v>236.17</v>
      </c>
      <c r="CC940" s="1">
        <v>258.553</v>
      </c>
      <c r="CD940" s="1">
        <v>416.608</v>
      </c>
      <c r="CE940" s="1">
        <v>465.03</v>
      </c>
      <c r="CF940" s="1">
        <v>586.08399999999995</v>
      </c>
      <c r="CG940" s="1">
        <v>571.46600000000001</v>
      </c>
      <c r="CH940" s="1">
        <v>671.50699999999995</v>
      </c>
      <c r="CI940" s="1">
        <v>542.68700000000001</v>
      </c>
      <c r="CJ940" s="1">
        <v>335.75400000000002</v>
      </c>
      <c r="CK940" s="1">
        <v>322.04899999999998</v>
      </c>
      <c r="CL940" s="1">
        <v>192.316</v>
      </c>
      <c r="CM940" s="1">
        <v>266.77600000000001</v>
      </c>
      <c r="CN940" s="1">
        <v>0</v>
      </c>
      <c r="CO940" s="1">
        <v>0</v>
      </c>
      <c r="CP940" s="1">
        <v>44293</v>
      </c>
      <c r="CQ940" s="1">
        <v>44293</v>
      </c>
      <c r="CR940" s="1">
        <v>4865</v>
      </c>
      <c r="CS940">
        <v>2018</v>
      </c>
      <c r="CT940">
        <v>9104.4193216855092</v>
      </c>
      <c r="CV940">
        <v>0</v>
      </c>
      <c r="CW940">
        <v>0</v>
      </c>
    </row>
    <row r="941" spans="1:101">
      <c r="A941" s="100">
        <v>61590</v>
      </c>
      <c r="B941" t="s">
        <v>108</v>
      </c>
      <c r="C941" t="s">
        <v>109</v>
      </c>
      <c r="D941" t="s">
        <v>1289</v>
      </c>
      <c r="E941" t="s">
        <v>1290</v>
      </c>
      <c r="F941">
        <v>61189</v>
      </c>
      <c r="G941" s="103" t="s">
        <v>112</v>
      </c>
      <c r="H941" t="s">
        <v>113</v>
      </c>
      <c r="I941" t="s">
        <v>114</v>
      </c>
      <c r="J941" t="s">
        <v>8</v>
      </c>
      <c r="K941">
        <v>22</v>
      </c>
      <c r="L941">
        <v>2</v>
      </c>
      <c r="M941" t="s">
        <v>115</v>
      </c>
      <c r="N941" t="s">
        <v>456</v>
      </c>
      <c r="O941" t="s">
        <v>457</v>
      </c>
      <c r="P941" t="s">
        <v>457</v>
      </c>
      <c r="Q941" t="s">
        <v>118</v>
      </c>
      <c r="R941" t="s">
        <v>142</v>
      </c>
      <c r="S941" t="s">
        <v>8</v>
      </c>
      <c r="T941" s="1">
        <v>0</v>
      </c>
      <c r="U941" s="1">
        <v>0</v>
      </c>
      <c r="V941" s="1">
        <v>0</v>
      </c>
      <c r="W941" s="1">
        <v>0</v>
      </c>
      <c r="X941" s="1">
        <v>0</v>
      </c>
      <c r="Y941" s="1">
        <v>0</v>
      </c>
      <c r="Z941" s="1">
        <v>0</v>
      </c>
      <c r="AA941" s="1">
        <v>0</v>
      </c>
      <c r="AB941" s="1">
        <v>0</v>
      </c>
      <c r="AC941" s="1">
        <v>0</v>
      </c>
      <c r="AD941" s="1">
        <v>0</v>
      </c>
      <c r="AE941" s="1">
        <v>0</v>
      </c>
      <c r="AF941" s="1">
        <v>0</v>
      </c>
      <c r="AG941" s="1">
        <v>0</v>
      </c>
      <c r="AH941" s="1">
        <v>0</v>
      </c>
      <c r="AI941" s="1">
        <v>0</v>
      </c>
      <c r="AJ941" s="1">
        <v>0</v>
      </c>
      <c r="AK941" s="1">
        <v>0</v>
      </c>
      <c r="AL941" s="1">
        <v>0</v>
      </c>
      <c r="AM941" s="1">
        <v>0</v>
      </c>
      <c r="AN941" s="1">
        <v>0</v>
      </c>
      <c r="AO941" s="1">
        <v>0</v>
      </c>
      <c r="AP941" s="1">
        <v>0</v>
      </c>
      <c r="AQ941" s="1">
        <v>0</v>
      </c>
      <c r="AR941" s="2">
        <v>0</v>
      </c>
      <c r="AS941" s="2">
        <v>0</v>
      </c>
      <c r="AT941" s="2">
        <v>0</v>
      </c>
      <c r="AU941" s="2">
        <v>0</v>
      </c>
      <c r="AV941" s="2">
        <v>0</v>
      </c>
      <c r="AW941" s="2">
        <v>0</v>
      </c>
      <c r="AX941" s="2">
        <v>0</v>
      </c>
      <c r="AY941" s="2">
        <v>0</v>
      </c>
      <c r="AZ941" s="2">
        <v>0</v>
      </c>
      <c r="BA941" s="2">
        <v>0</v>
      </c>
      <c r="BB941" s="2">
        <v>0</v>
      </c>
      <c r="BC941" s="2">
        <v>0</v>
      </c>
      <c r="BD941" s="1">
        <v>1365</v>
      </c>
      <c r="BE941" s="1">
        <v>1495</v>
      </c>
      <c r="BF941" s="1">
        <v>2408</v>
      </c>
      <c r="BG941" s="1">
        <v>2688</v>
      </c>
      <c r="BH941" s="1">
        <v>3388</v>
      </c>
      <c r="BI941" s="1">
        <v>3303</v>
      </c>
      <c r="BJ941" s="1">
        <v>3882</v>
      </c>
      <c r="BK941" s="1">
        <v>3137</v>
      </c>
      <c r="BL941" s="1">
        <v>1941</v>
      </c>
      <c r="BM941" s="1">
        <v>1862</v>
      </c>
      <c r="BN941" s="1">
        <v>1112</v>
      </c>
      <c r="BO941" s="1">
        <v>1542</v>
      </c>
      <c r="BP941" s="1">
        <v>1365</v>
      </c>
      <c r="BQ941" s="1">
        <v>1495</v>
      </c>
      <c r="BR941" s="1">
        <v>2408</v>
      </c>
      <c r="BS941" s="1">
        <v>2688</v>
      </c>
      <c r="BT941" s="1">
        <v>3388</v>
      </c>
      <c r="BU941" s="1">
        <v>3303</v>
      </c>
      <c r="BV941" s="1">
        <v>3882</v>
      </c>
      <c r="BW941" s="1">
        <v>3137</v>
      </c>
      <c r="BX941" s="1">
        <v>1941</v>
      </c>
      <c r="BY941" s="1">
        <v>1862</v>
      </c>
      <c r="BZ941" s="1">
        <v>1112</v>
      </c>
      <c r="CA941" s="1">
        <v>1542</v>
      </c>
      <c r="CB941" s="1">
        <v>149.953</v>
      </c>
      <c r="CC941" s="1">
        <v>164.167</v>
      </c>
      <c r="CD941" s="1">
        <v>264.52300000000002</v>
      </c>
      <c r="CE941" s="1">
        <v>295.26799999999997</v>
      </c>
      <c r="CF941" s="1">
        <v>372.13</v>
      </c>
      <c r="CG941" s="1">
        <v>362.84899999999999</v>
      </c>
      <c r="CH941" s="1">
        <v>426.36900000000003</v>
      </c>
      <c r="CI941" s="1">
        <v>344.57600000000002</v>
      </c>
      <c r="CJ941" s="1">
        <v>213.185</v>
      </c>
      <c r="CK941" s="1">
        <v>204.483</v>
      </c>
      <c r="CL941" s="1">
        <v>122.11</v>
      </c>
      <c r="CM941" s="1">
        <v>169.387</v>
      </c>
      <c r="CN941" s="1">
        <v>0</v>
      </c>
      <c r="CO941" s="1">
        <v>0</v>
      </c>
      <c r="CP941" s="1">
        <v>28123</v>
      </c>
      <c r="CQ941" s="1">
        <v>28123</v>
      </c>
      <c r="CR941" s="1">
        <v>3089</v>
      </c>
      <c r="CS941">
        <v>2018</v>
      </c>
      <c r="CT941">
        <v>9104.2408546455172</v>
      </c>
      <c r="CV941">
        <v>0</v>
      </c>
      <c r="CW941">
        <v>0</v>
      </c>
    </row>
    <row r="942" spans="1:101">
      <c r="A942" s="100">
        <v>61591</v>
      </c>
      <c r="B942" t="s">
        <v>108</v>
      </c>
      <c r="C942" t="s">
        <v>109</v>
      </c>
      <c r="D942" t="s">
        <v>1291</v>
      </c>
      <c r="E942" t="s">
        <v>1292</v>
      </c>
      <c r="F942">
        <v>61190</v>
      </c>
      <c r="G942" s="103" t="s">
        <v>112</v>
      </c>
      <c r="H942" t="s">
        <v>113</v>
      </c>
      <c r="I942" t="s">
        <v>114</v>
      </c>
      <c r="J942" t="s">
        <v>8</v>
      </c>
      <c r="K942">
        <v>22</v>
      </c>
      <c r="L942">
        <v>2</v>
      </c>
      <c r="M942" t="s">
        <v>115</v>
      </c>
      <c r="N942" t="s">
        <v>456</v>
      </c>
      <c r="O942" t="s">
        <v>457</v>
      </c>
      <c r="P942" t="s">
        <v>457</v>
      </c>
      <c r="Q942" t="s">
        <v>118</v>
      </c>
      <c r="R942" t="s">
        <v>142</v>
      </c>
      <c r="S942" t="s">
        <v>8</v>
      </c>
      <c r="T942" s="1">
        <v>0</v>
      </c>
      <c r="U942" s="1">
        <v>0</v>
      </c>
      <c r="V942" s="1">
        <v>0</v>
      </c>
      <c r="W942" s="1">
        <v>0</v>
      </c>
      <c r="X942" s="1">
        <v>0</v>
      </c>
      <c r="Y942" s="1">
        <v>0</v>
      </c>
      <c r="Z942" s="1">
        <v>0</v>
      </c>
      <c r="AA942" s="1">
        <v>0</v>
      </c>
      <c r="AB942" s="1">
        <v>0</v>
      </c>
      <c r="AC942" s="1">
        <v>0</v>
      </c>
      <c r="AD942" s="1">
        <v>0</v>
      </c>
      <c r="AE942" s="1">
        <v>0</v>
      </c>
      <c r="AF942" s="1">
        <v>0</v>
      </c>
      <c r="AG942" s="1">
        <v>0</v>
      </c>
      <c r="AH942" s="1">
        <v>0</v>
      </c>
      <c r="AI942" s="1">
        <v>0</v>
      </c>
      <c r="AJ942" s="1">
        <v>0</v>
      </c>
      <c r="AK942" s="1">
        <v>0</v>
      </c>
      <c r="AL942" s="1">
        <v>0</v>
      </c>
      <c r="AM942" s="1">
        <v>0</v>
      </c>
      <c r="AN942" s="1">
        <v>0</v>
      </c>
      <c r="AO942" s="1">
        <v>0</v>
      </c>
      <c r="AP942" s="1">
        <v>0</v>
      </c>
      <c r="AQ942" s="1">
        <v>0</v>
      </c>
      <c r="AR942" s="2">
        <v>0</v>
      </c>
      <c r="AS942" s="2">
        <v>0</v>
      </c>
      <c r="AT942" s="2">
        <v>0</v>
      </c>
      <c r="AU942" s="2">
        <v>0</v>
      </c>
      <c r="AV942" s="2">
        <v>0</v>
      </c>
      <c r="AW942" s="2">
        <v>0</v>
      </c>
      <c r="AX942" s="2">
        <v>0</v>
      </c>
      <c r="AY942" s="2">
        <v>0</v>
      </c>
      <c r="AZ942" s="2">
        <v>0</v>
      </c>
      <c r="BA942" s="2">
        <v>0</v>
      </c>
      <c r="BB942" s="2">
        <v>0</v>
      </c>
      <c r="BC942" s="2">
        <v>0</v>
      </c>
      <c r="BD942" s="1">
        <v>2430</v>
      </c>
      <c r="BE942" s="1">
        <v>2660</v>
      </c>
      <c r="BF942" s="1">
        <v>4286</v>
      </c>
      <c r="BG942" s="1">
        <v>4784</v>
      </c>
      <c r="BH942" s="1">
        <v>6029</v>
      </c>
      <c r="BI942" s="1">
        <v>5879</v>
      </c>
      <c r="BJ942" s="1">
        <v>6908</v>
      </c>
      <c r="BK942" s="1">
        <v>5583</v>
      </c>
      <c r="BL942" s="1">
        <v>3454</v>
      </c>
      <c r="BM942" s="1">
        <v>3313</v>
      </c>
      <c r="BN942" s="1">
        <v>1978</v>
      </c>
      <c r="BO942" s="1">
        <v>2744</v>
      </c>
      <c r="BP942" s="1">
        <v>2430</v>
      </c>
      <c r="BQ942" s="1">
        <v>2660</v>
      </c>
      <c r="BR942" s="1">
        <v>4286</v>
      </c>
      <c r="BS942" s="1">
        <v>4784</v>
      </c>
      <c r="BT942" s="1">
        <v>6029</v>
      </c>
      <c r="BU942" s="1">
        <v>5879</v>
      </c>
      <c r="BV942" s="1">
        <v>6908</v>
      </c>
      <c r="BW942" s="1">
        <v>5583</v>
      </c>
      <c r="BX942" s="1">
        <v>3454</v>
      </c>
      <c r="BY942" s="1">
        <v>3313</v>
      </c>
      <c r="BZ942" s="1">
        <v>1978</v>
      </c>
      <c r="CA942" s="1">
        <v>2744</v>
      </c>
      <c r="CB942" s="1">
        <v>266.87200000000001</v>
      </c>
      <c r="CC942" s="1">
        <v>292.166</v>
      </c>
      <c r="CD942" s="1">
        <v>470.76900000000001</v>
      </c>
      <c r="CE942" s="1">
        <v>525.48599999999999</v>
      </c>
      <c r="CF942" s="1">
        <v>662.27700000000004</v>
      </c>
      <c r="CG942" s="1">
        <v>645.75900000000001</v>
      </c>
      <c r="CH942" s="1">
        <v>758.80600000000004</v>
      </c>
      <c r="CI942" s="1">
        <v>613.23900000000003</v>
      </c>
      <c r="CJ942" s="1">
        <v>379.40300000000002</v>
      </c>
      <c r="CK942" s="1">
        <v>363.91699999999997</v>
      </c>
      <c r="CL942" s="1">
        <v>217.31800000000001</v>
      </c>
      <c r="CM942" s="1">
        <v>301.45800000000003</v>
      </c>
      <c r="CN942" s="1">
        <v>0</v>
      </c>
      <c r="CO942" s="1">
        <v>0</v>
      </c>
      <c r="CP942" s="1">
        <v>50048</v>
      </c>
      <c r="CQ942" s="1">
        <v>50048</v>
      </c>
      <c r="CR942" s="1">
        <v>5497.47</v>
      </c>
      <c r="CS942">
        <v>2018</v>
      </c>
      <c r="CT942">
        <v>9103.8241227328199</v>
      </c>
      <c r="CV942">
        <v>0</v>
      </c>
      <c r="CW942">
        <v>0</v>
      </c>
    </row>
    <row r="943" spans="1:101">
      <c r="A943" s="100">
        <v>61596</v>
      </c>
      <c r="B943" t="s">
        <v>108</v>
      </c>
      <c r="C943" t="s">
        <v>109</v>
      </c>
      <c r="D943" t="s">
        <v>1293</v>
      </c>
      <c r="E943" t="s">
        <v>897</v>
      </c>
      <c r="F943">
        <v>58871</v>
      </c>
      <c r="G943" s="103" t="s">
        <v>112</v>
      </c>
      <c r="H943" t="s">
        <v>113</v>
      </c>
      <c r="I943" t="s">
        <v>114</v>
      </c>
      <c r="J943" t="s">
        <v>8</v>
      </c>
      <c r="K943">
        <v>22</v>
      </c>
      <c r="L943">
        <v>2</v>
      </c>
      <c r="M943" t="s">
        <v>115</v>
      </c>
      <c r="N943" t="s">
        <v>456</v>
      </c>
      <c r="O943" t="s">
        <v>457</v>
      </c>
      <c r="P943" t="s">
        <v>457</v>
      </c>
      <c r="Q943" t="s">
        <v>118</v>
      </c>
      <c r="R943" t="s">
        <v>142</v>
      </c>
      <c r="S943" t="s">
        <v>8</v>
      </c>
      <c r="T943" s="1">
        <v>0</v>
      </c>
      <c r="U943" s="1">
        <v>0</v>
      </c>
      <c r="V943" s="1">
        <v>0</v>
      </c>
      <c r="W943" s="1">
        <v>0</v>
      </c>
      <c r="X943" s="1">
        <v>0</v>
      </c>
      <c r="Y943" s="1">
        <v>0</v>
      </c>
      <c r="Z943" s="1">
        <v>0</v>
      </c>
      <c r="AA943" s="1">
        <v>0</v>
      </c>
      <c r="AB943" s="1">
        <v>0</v>
      </c>
      <c r="AC943" s="1">
        <v>0</v>
      </c>
      <c r="AD943" s="1">
        <v>0</v>
      </c>
      <c r="AE943" s="1">
        <v>0</v>
      </c>
      <c r="AF943" s="1">
        <v>0</v>
      </c>
      <c r="AG943" s="1">
        <v>0</v>
      </c>
      <c r="AH943" s="1">
        <v>0</v>
      </c>
      <c r="AI943" s="1">
        <v>0</v>
      </c>
      <c r="AJ943" s="1">
        <v>0</v>
      </c>
      <c r="AK943" s="1">
        <v>0</v>
      </c>
      <c r="AL943" s="1">
        <v>0</v>
      </c>
      <c r="AM943" s="1">
        <v>0</v>
      </c>
      <c r="AN943" s="1">
        <v>0</v>
      </c>
      <c r="AO943" s="1">
        <v>0</v>
      </c>
      <c r="AP943" s="1">
        <v>0</v>
      </c>
      <c r="AQ943" s="1">
        <v>0</v>
      </c>
      <c r="AR943" s="2">
        <v>0</v>
      </c>
      <c r="AS943" s="2">
        <v>0</v>
      </c>
      <c r="AT943" s="2">
        <v>0</v>
      </c>
      <c r="AU943" s="2">
        <v>0</v>
      </c>
      <c r="AV943" s="2">
        <v>0</v>
      </c>
      <c r="AW943" s="2">
        <v>0</v>
      </c>
      <c r="AX943" s="2">
        <v>0</v>
      </c>
      <c r="AY943" s="2">
        <v>0</v>
      </c>
      <c r="AZ943" s="2">
        <v>0</v>
      </c>
      <c r="BA943" s="2">
        <v>0</v>
      </c>
      <c r="BB943" s="2">
        <v>0</v>
      </c>
      <c r="BC943" s="2">
        <v>0</v>
      </c>
      <c r="BD943" s="1">
        <v>1260</v>
      </c>
      <c r="BE943" s="1">
        <v>1380</v>
      </c>
      <c r="BF943" s="1">
        <v>2223</v>
      </c>
      <c r="BG943" s="1">
        <v>2482</v>
      </c>
      <c r="BH943" s="1">
        <v>3128</v>
      </c>
      <c r="BI943" s="1">
        <v>3050</v>
      </c>
      <c r="BJ943" s="1">
        <v>3584</v>
      </c>
      <c r="BK943" s="1">
        <v>2896</v>
      </c>
      <c r="BL943" s="1">
        <v>1792</v>
      </c>
      <c r="BM943" s="1">
        <v>1719</v>
      </c>
      <c r="BN943" s="1">
        <v>1026</v>
      </c>
      <c r="BO943" s="1">
        <v>1424</v>
      </c>
      <c r="BP943" s="1">
        <v>1260</v>
      </c>
      <c r="BQ943" s="1">
        <v>1380</v>
      </c>
      <c r="BR943" s="1">
        <v>2223</v>
      </c>
      <c r="BS943" s="1">
        <v>2482</v>
      </c>
      <c r="BT943" s="1">
        <v>3128</v>
      </c>
      <c r="BU943" s="1">
        <v>3050</v>
      </c>
      <c r="BV943" s="1">
        <v>3584</v>
      </c>
      <c r="BW943" s="1">
        <v>2896</v>
      </c>
      <c r="BX943" s="1">
        <v>1792</v>
      </c>
      <c r="BY943" s="1">
        <v>1719</v>
      </c>
      <c r="BZ943" s="1">
        <v>1026</v>
      </c>
      <c r="CA943" s="1">
        <v>1424</v>
      </c>
      <c r="CB943" s="1">
        <v>138.44900000000001</v>
      </c>
      <c r="CC943" s="1">
        <v>151.571</v>
      </c>
      <c r="CD943" s="1">
        <v>244.22800000000001</v>
      </c>
      <c r="CE943" s="1">
        <v>272.61399999999998</v>
      </c>
      <c r="CF943" s="1">
        <v>343.57900000000001</v>
      </c>
      <c r="CG943" s="1">
        <v>335.01</v>
      </c>
      <c r="CH943" s="1">
        <v>393.65600000000001</v>
      </c>
      <c r="CI943" s="1">
        <v>318.13900000000001</v>
      </c>
      <c r="CJ943" s="1">
        <v>196.828</v>
      </c>
      <c r="CK943" s="1">
        <v>188.79400000000001</v>
      </c>
      <c r="CL943" s="1">
        <v>112.741</v>
      </c>
      <c r="CM943" s="1">
        <v>156.39099999999999</v>
      </c>
      <c r="CN943" s="1">
        <v>0</v>
      </c>
      <c r="CO943" s="1">
        <v>0</v>
      </c>
      <c r="CP943" s="1">
        <v>25964</v>
      </c>
      <c r="CQ943" s="1">
        <v>25964</v>
      </c>
      <c r="CR943" s="1">
        <v>2852</v>
      </c>
      <c r="CS943">
        <v>2018</v>
      </c>
      <c r="CT943">
        <v>9103.7868162692848</v>
      </c>
      <c r="CV943">
        <v>0</v>
      </c>
      <c r="CW943">
        <v>0</v>
      </c>
    </row>
    <row r="944" spans="1:101">
      <c r="A944" s="100">
        <v>61597</v>
      </c>
      <c r="B944" t="s">
        <v>108</v>
      </c>
      <c r="C944" t="s">
        <v>109</v>
      </c>
      <c r="D944" t="s">
        <v>1294</v>
      </c>
      <c r="E944" t="s">
        <v>897</v>
      </c>
      <c r="F944">
        <v>58871</v>
      </c>
      <c r="G944" s="103" t="s">
        <v>112</v>
      </c>
      <c r="H944" t="s">
        <v>113</v>
      </c>
      <c r="I944" t="s">
        <v>114</v>
      </c>
      <c r="J944" t="s">
        <v>8</v>
      </c>
      <c r="K944">
        <v>22</v>
      </c>
      <c r="L944">
        <v>2</v>
      </c>
      <c r="M944" t="s">
        <v>115</v>
      </c>
      <c r="N944" t="s">
        <v>456</v>
      </c>
      <c r="O944" t="s">
        <v>457</v>
      </c>
      <c r="P944" t="s">
        <v>457</v>
      </c>
      <c r="Q944" t="s">
        <v>118</v>
      </c>
      <c r="R944" t="s">
        <v>142</v>
      </c>
      <c r="S944" t="s">
        <v>8</v>
      </c>
      <c r="T944" s="1">
        <v>0</v>
      </c>
      <c r="U944" s="1">
        <v>0</v>
      </c>
      <c r="V944" s="1">
        <v>0</v>
      </c>
      <c r="W944" s="1">
        <v>0</v>
      </c>
      <c r="X944" s="1">
        <v>0</v>
      </c>
      <c r="Y944" s="1">
        <v>0</v>
      </c>
      <c r="Z944" s="1">
        <v>0</v>
      </c>
      <c r="AA944" s="1">
        <v>0</v>
      </c>
      <c r="AB944" s="1">
        <v>0</v>
      </c>
      <c r="AC944" s="1">
        <v>0</v>
      </c>
      <c r="AD944" s="1">
        <v>0</v>
      </c>
      <c r="AE944" s="1">
        <v>0</v>
      </c>
      <c r="AF944" s="1">
        <v>0</v>
      </c>
      <c r="AG944" s="1">
        <v>0</v>
      </c>
      <c r="AH944" s="1">
        <v>0</v>
      </c>
      <c r="AI944" s="1">
        <v>0</v>
      </c>
      <c r="AJ944" s="1">
        <v>0</v>
      </c>
      <c r="AK944" s="1">
        <v>0</v>
      </c>
      <c r="AL944" s="1">
        <v>0</v>
      </c>
      <c r="AM944" s="1">
        <v>0</v>
      </c>
      <c r="AN944" s="1">
        <v>0</v>
      </c>
      <c r="AO944" s="1">
        <v>0</v>
      </c>
      <c r="AP944" s="1">
        <v>0</v>
      </c>
      <c r="AQ944" s="1">
        <v>0</v>
      </c>
      <c r="AR944" s="2">
        <v>0</v>
      </c>
      <c r="AS944" s="2">
        <v>0</v>
      </c>
      <c r="AT944" s="2">
        <v>0</v>
      </c>
      <c r="AU944" s="2">
        <v>0</v>
      </c>
      <c r="AV944" s="2">
        <v>0</v>
      </c>
      <c r="AW944" s="2">
        <v>0</v>
      </c>
      <c r="AX944" s="2">
        <v>0</v>
      </c>
      <c r="AY944" s="2">
        <v>0</v>
      </c>
      <c r="AZ944" s="2">
        <v>0</v>
      </c>
      <c r="BA944" s="2">
        <v>0</v>
      </c>
      <c r="BB944" s="2">
        <v>0</v>
      </c>
      <c r="BC944" s="2">
        <v>0</v>
      </c>
      <c r="BD944" s="1">
        <v>1035</v>
      </c>
      <c r="BE944" s="1">
        <v>1134</v>
      </c>
      <c r="BF944" s="1">
        <v>1827</v>
      </c>
      <c r="BG944" s="1">
        <v>2039</v>
      </c>
      <c r="BH944" s="1">
        <v>2570</v>
      </c>
      <c r="BI944" s="1">
        <v>2506</v>
      </c>
      <c r="BJ944" s="1">
        <v>2944</v>
      </c>
      <c r="BK944" s="1">
        <v>2379</v>
      </c>
      <c r="BL944" s="1">
        <v>1472</v>
      </c>
      <c r="BM944" s="1">
        <v>1412</v>
      </c>
      <c r="BN944" s="1">
        <v>843</v>
      </c>
      <c r="BO944" s="1">
        <v>1170</v>
      </c>
      <c r="BP944" s="1">
        <v>1035</v>
      </c>
      <c r="BQ944" s="1">
        <v>1134</v>
      </c>
      <c r="BR944" s="1">
        <v>1827</v>
      </c>
      <c r="BS944" s="1">
        <v>2039</v>
      </c>
      <c r="BT944" s="1">
        <v>2570</v>
      </c>
      <c r="BU944" s="1">
        <v>2506</v>
      </c>
      <c r="BV944" s="1">
        <v>2944</v>
      </c>
      <c r="BW944" s="1">
        <v>2379</v>
      </c>
      <c r="BX944" s="1">
        <v>1472</v>
      </c>
      <c r="BY944" s="1">
        <v>1412</v>
      </c>
      <c r="BZ944" s="1">
        <v>843</v>
      </c>
      <c r="CA944" s="1">
        <v>1170</v>
      </c>
      <c r="CB944" s="1">
        <v>113.74</v>
      </c>
      <c r="CC944" s="1">
        <v>124.52</v>
      </c>
      <c r="CD944" s="1">
        <v>200.64</v>
      </c>
      <c r="CE944" s="1">
        <v>223.96</v>
      </c>
      <c r="CF944" s="1">
        <v>282.26</v>
      </c>
      <c r="CG944" s="1">
        <v>275.22000000000003</v>
      </c>
      <c r="CH944" s="1">
        <v>323.39999999999998</v>
      </c>
      <c r="CI944" s="1">
        <v>261.36</v>
      </c>
      <c r="CJ944" s="1">
        <v>161.69999999999999</v>
      </c>
      <c r="CK944" s="1">
        <v>155.1</v>
      </c>
      <c r="CL944" s="1">
        <v>92.62</v>
      </c>
      <c r="CM944" s="1">
        <v>128.47999999999999</v>
      </c>
      <c r="CN944" s="1">
        <v>0</v>
      </c>
      <c r="CO944" s="1">
        <v>0</v>
      </c>
      <c r="CP944" s="1">
        <v>21331</v>
      </c>
      <c r="CQ944" s="1">
        <v>21331</v>
      </c>
      <c r="CR944" s="1">
        <v>2343</v>
      </c>
      <c r="CS944">
        <v>2018</v>
      </c>
      <c r="CT944">
        <v>9104.1399914639351</v>
      </c>
      <c r="CV944">
        <v>0</v>
      </c>
      <c r="CW944">
        <v>0</v>
      </c>
    </row>
    <row r="945" spans="1:101">
      <c r="A945" s="100">
        <v>61598</v>
      </c>
      <c r="B945" t="s">
        <v>108</v>
      </c>
      <c r="C945" t="s">
        <v>109</v>
      </c>
      <c r="D945" t="s">
        <v>1295</v>
      </c>
      <c r="E945" t="s">
        <v>897</v>
      </c>
      <c r="F945">
        <v>58871</v>
      </c>
      <c r="G945" s="103" t="s">
        <v>112</v>
      </c>
      <c r="H945" t="s">
        <v>113</v>
      </c>
      <c r="I945" t="s">
        <v>114</v>
      </c>
      <c r="J945" t="s">
        <v>8</v>
      </c>
      <c r="K945">
        <v>22</v>
      </c>
      <c r="L945">
        <v>2</v>
      </c>
      <c r="M945" t="s">
        <v>115</v>
      </c>
      <c r="N945" t="s">
        <v>456</v>
      </c>
      <c r="O945" t="s">
        <v>457</v>
      </c>
      <c r="P945" t="s">
        <v>457</v>
      </c>
      <c r="Q945" t="s">
        <v>118</v>
      </c>
      <c r="R945" t="s">
        <v>142</v>
      </c>
      <c r="S945" t="s">
        <v>8</v>
      </c>
      <c r="T945" s="1">
        <v>0</v>
      </c>
      <c r="U945" s="1">
        <v>0</v>
      </c>
      <c r="V945" s="1">
        <v>0</v>
      </c>
      <c r="W945" s="1">
        <v>0</v>
      </c>
      <c r="X945" s="1">
        <v>0</v>
      </c>
      <c r="Y945" s="1">
        <v>0</v>
      </c>
      <c r="Z945" s="1">
        <v>0</v>
      </c>
      <c r="AA945" s="1">
        <v>0</v>
      </c>
      <c r="AB945" s="1">
        <v>0</v>
      </c>
      <c r="AC945" s="1">
        <v>0</v>
      </c>
      <c r="AD945" s="1">
        <v>0</v>
      </c>
      <c r="AE945" s="1">
        <v>0</v>
      </c>
      <c r="AF945" s="1">
        <v>0</v>
      </c>
      <c r="AG945" s="1">
        <v>0</v>
      </c>
      <c r="AH945" s="1">
        <v>0</v>
      </c>
      <c r="AI945" s="1">
        <v>0</v>
      </c>
      <c r="AJ945" s="1">
        <v>0</v>
      </c>
      <c r="AK945" s="1">
        <v>0</v>
      </c>
      <c r="AL945" s="1">
        <v>0</v>
      </c>
      <c r="AM945" s="1">
        <v>0</v>
      </c>
      <c r="AN945" s="1">
        <v>0</v>
      </c>
      <c r="AO945" s="1">
        <v>0</v>
      </c>
      <c r="AP945" s="1">
        <v>0</v>
      </c>
      <c r="AQ945" s="1">
        <v>0</v>
      </c>
      <c r="AR945" s="2">
        <v>0</v>
      </c>
      <c r="AS945" s="2">
        <v>0</v>
      </c>
      <c r="AT945" s="2">
        <v>0</v>
      </c>
      <c r="AU945" s="2">
        <v>0</v>
      </c>
      <c r="AV945" s="2">
        <v>0</v>
      </c>
      <c r="AW945" s="2">
        <v>0</v>
      </c>
      <c r="AX945" s="2">
        <v>0</v>
      </c>
      <c r="AY945" s="2">
        <v>0</v>
      </c>
      <c r="AZ945" s="2">
        <v>0</v>
      </c>
      <c r="BA945" s="2">
        <v>0</v>
      </c>
      <c r="BB945" s="2">
        <v>0</v>
      </c>
      <c r="BC945" s="2">
        <v>0</v>
      </c>
      <c r="BD945" s="1">
        <v>1844</v>
      </c>
      <c r="BE945" s="1">
        <v>2019</v>
      </c>
      <c r="BF945" s="1">
        <v>3253</v>
      </c>
      <c r="BG945" s="1">
        <v>3631</v>
      </c>
      <c r="BH945" s="1">
        <v>4577</v>
      </c>
      <c r="BI945" s="1">
        <v>4463</v>
      </c>
      <c r="BJ945" s="1">
        <v>5244</v>
      </c>
      <c r="BK945" s="1">
        <v>4238</v>
      </c>
      <c r="BL945" s="1">
        <v>2622</v>
      </c>
      <c r="BM945" s="1">
        <v>2515</v>
      </c>
      <c r="BN945" s="1">
        <v>1502</v>
      </c>
      <c r="BO945" s="1">
        <v>2083</v>
      </c>
      <c r="BP945" s="1">
        <v>1844</v>
      </c>
      <c r="BQ945" s="1">
        <v>2019</v>
      </c>
      <c r="BR945" s="1">
        <v>3253</v>
      </c>
      <c r="BS945" s="1">
        <v>3631</v>
      </c>
      <c r="BT945" s="1">
        <v>4577</v>
      </c>
      <c r="BU945" s="1">
        <v>4463</v>
      </c>
      <c r="BV945" s="1">
        <v>5244</v>
      </c>
      <c r="BW945" s="1">
        <v>4238</v>
      </c>
      <c r="BX945" s="1">
        <v>2622</v>
      </c>
      <c r="BY945" s="1">
        <v>2515</v>
      </c>
      <c r="BZ945" s="1">
        <v>1502</v>
      </c>
      <c r="CA945" s="1">
        <v>2083</v>
      </c>
      <c r="CB945" s="1">
        <v>202.57599999999999</v>
      </c>
      <c r="CC945" s="1">
        <v>221.77600000000001</v>
      </c>
      <c r="CD945" s="1">
        <v>357.35</v>
      </c>
      <c r="CE945" s="1">
        <v>398.88400000000001</v>
      </c>
      <c r="CF945" s="1">
        <v>502.71899999999999</v>
      </c>
      <c r="CG945" s="1">
        <v>490.18099999999998</v>
      </c>
      <c r="CH945" s="1">
        <v>575.99199999999996</v>
      </c>
      <c r="CI945" s="1">
        <v>465.495</v>
      </c>
      <c r="CJ945" s="1">
        <v>287.99599999999998</v>
      </c>
      <c r="CK945" s="1">
        <v>276.24099999999999</v>
      </c>
      <c r="CL945" s="1">
        <v>164.96100000000001</v>
      </c>
      <c r="CM945" s="1">
        <v>228.82900000000001</v>
      </c>
      <c r="CN945" s="1">
        <v>0</v>
      </c>
      <c r="CO945" s="1">
        <v>0</v>
      </c>
      <c r="CP945" s="1">
        <v>37991</v>
      </c>
      <c r="CQ945" s="1">
        <v>37991</v>
      </c>
      <c r="CR945" s="1">
        <v>4173</v>
      </c>
      <c r="CS945">
        <v>2018</v>
      </c>
      <c r="CT945">
        <v>9104.0019170860287</v>
      </c>
      <c r="CV945">
        <v>0</v>
      </c>
      <c r="CW945">
        <v>0</v>
      </c>
    </row>
    <row r="946" spans="1:101">
      <c r="A946" s="100">
        <v>61602</v>
      </c>
      <c r="B946" t="s">
        <v>108</v>
      </c>
      <c r="C946" t="s">
        <v>109</v>
      </c>
      <c r="D946" t="s">
        <v>1296</v>
      </c>
      <c r="E946" t="s">
        <v>727</v>
      </c>
      <c r="F946">
        <v>56769</v>
      </c>
      <c r="G946" s="103" t="s">
        <v>112</v>
      </c>
      <c r="H946" t="s">
        <v>113</v>
      </c>
      <c r="I946" t="s">
        <v>114</v>
      </c>
      <c r="J946" t="s">
        <v>8</v>
      </c>
      <c r="K946">
        <v>22</v>
      </c>
      <c r="L946">
        <v>2</v>
      </c>
      <c r="M946" t="s">
        <v>115</v>
      </c>
      <c r="N946" t="s">
        <v>456</v>
      </c>
      <c r="O946" t="s">
        <v>457</v>
      </c>
      <c r="P946" t="s">
        <v>457</v>
      </c>
      <c r="Q946" t="s">
        <v>118</v>
      </c>
      <c r="R946" t="s">
        <v>142</v>
      </c>
      <c r="S946" t="s">
        <v>8</v>
      </c>
      <c r="T946" s="1">
        <v>0</v>
      </c>
      <c r="U946" s="1">
        <v>0</v>
      </c>
      <c r="V946" s="1">
        <v>0</v>
      </c>
      <c r="W946" s="1">
        <v>0</v>
      </c>
      <c r="X946" s="1">
        <v>0</v>
      </c>
      <c r="Y946" s="1">
        <v>0</v>
      </c>
      <c r="Z946" s="1">
        <v>0</v>
      </c>
      <c r="AA946" s="1">
        <v>0</v>
      </c>
      <c r="AB946" s="1">
        <v>0</v>
      </c>
      <c r="AC946" s="1">
        <v>0</v>
      </c>
      <c r="AD946" s="1">
        <v>0</v>
      </c>
      <c r="AE946" s="1">
        <v>0</v>
      </c>
      <c r="AF946" s="1">
        <v>0</v>
      </c>
      <c r="AG946" s="1">
        <v>0</v>
      </c>
      <c r="AH946" s="1">
        <v>0</v>
      </c>
      <c r="AI946" s="1">
        <v>0</v>
      </c>
      <c r="AJ946" s="1">
        <v>0</v>
      </c>
      <c r="AK946" s="1">
        <v>0</v>
      </c>
      <c r="AL946" s="1">
        <v>0</v>
      </c>
      <c r="AM946" s="1">
        <v>0</v>
      </c>
      <c r="AN946" s="1">
        <v>0</v>
      </c>
      <c r="AO946" s="1">
        <v>0</v>
      </c>
      <c r="AP946" s="1">
        <v>0</v>
      </c>
      <c r="AQ946" s="1">
        <v>0</v>
      </c>
      <c r="AR946" s="2">
        <v>0</v>
      </c>
      <c r="AS946" s="2">
        <v>0</v>
      </c>
      <c r="AT946" s="2">
        <v>0</v>
      </c>
      <c r="AU946" s="2">
        <v>0</v>
      </c>
      <c r="AV946" s="2">
        <v>0</v>
      </c>
      <c r="AW946" s="2">
        <v>0</v>
      </c>
      <c r="AX946" s="2">
        <v>0</v>
      </c>
      <c r="AY946" s="2">
        <v>0</v>
      </c>
      <c r="AZ946" s="2">
        <v>0</v>
      </c>
      <c r="BA946" s="2">
        <v>0</v>
      </c>
      <c r="BB946" s="2">
        <v>0</v>
      </c>
      <c r="BC946" s="2">
        <v>0</v>
      </c>
      <c r="BD946" s="1">
        <v>2036</v>
      </c>
      <c r="BE946" s="1">
        <v>2229</v>
      </c>
      <c r="BF946" s="1">
        <v>3591</v>
      </c>
      <c r="BG946" s="1">
        <v>4008</v>
      </c>
      <c r="BH946" s="1">
        <v>5052</v>
      </c>
      <c r="BI946" s="1">
        <v>4926</v>
      </c>
      <c r="BJ946" s="1">
        <v>5788</v>
      </c>
      <c r="BK946" s="1">
        <v>4678</v>
      </c>
      <c r="BL946" s="1">
        <v>2894</v>
      </c>
      <c r="BM946" s="1">
        <v>2776</v>
      </c>
      <c r="BN946" s="1">
        <v>1658</v>
      </c>
      <c r="BO946" s="1">
        <v>2299</v>
      </c>
      <c r="BP946" s="1">
        <v>2036</v>
      </c>
      <c r="BQ946" s="1">
        <v>2229</v>
      </c>
      <c r="BR946" s="1">
        <v>3591</v>
      </c>
      <c r="BS946" s="1">
        <v>4008</v>
      </c>
      <c r="BT946" s="1">
        <v>5052</v>
      </c>
      <c r="BU946" s="1">
        <v>4926</v>
      </c>
      <c r="BV946" s="1">
        <v>5788</v>
      </c>
      <c r="BW946" s="1">
        <v>4678</v>
      </c>
      <c r="BX946" s="1">
        <v>2894</v>
      </c>
      <c r="BY946" s="1">
        <v>2776</v>
      </c>
      <c r="BZ946" s="1">
        <v>1658</v>
      </c>
      <c r="CA946" s="1">
        <v>2299</v>
      </c>
      <c r="CB946" s="1">
        <v>223.59700000000001</v>
      </c>
      <c r="CC946" s="1">
        <v>244.78800000000001</v>
      </c>
      <c r="CD946" s="1">
        <v>394.42899999999997</v>
      </c>
      <c r="CE946" s="1">
        <v>440.27300000000002</v>
      </c>
      <c r="CF946" s="1">
        <v>554.88199999999995</v>
      </c>
      <c r="CG946" s="1">
        <v>541.04300000000001</v>
      </c>
      <c r="CH946" s="1">
        <v>635.75800000000004</v>
      </c>
      <c r="CI946" s="1">
        <v>513.79600000000005</v>
      </c>
      <c r="CJ946" s="1">
        <v>317.87900000000002</v>
      </c>
      <c r="CK946" s="1">
        <v>304.904</v>
      </c>
      <c r="CL946" s="1">
        <v>182.078</v>
      </c>
      <c r="CM946" s="1">
        <v>252.57300000000001</v>
      </c>
      <c r="CN946" s="1">
        <v>0</v>
      </c>
      <c r="CO946" s="1">
        <v>0</v>
      </c>
      <c r="CP946" s="1">
        <v>41935</v>
      </c>
      <c r="CQ946" s="1">
        <v>41935</v>
      </c>
      <c r="CR946" s="1">
        <v>4606</v>
      </c>
      <c r="CS946">
        <v>2018</v>
      </c>
      <c r="CT946">
        <v>9104.4290056448117</v>
      </c>
      <c r="CV946">
        <v>0</v>
      </c>
      <c r="CW946">
        <v>0</v>
      </c>
    </row>
    <row r="947" spans="1:101">
      <c r="A947" s="100">
        <v>61603</v>
      </c>
      <c r="B947" t="s">
        <v>108</v>
      </c>
      <c r="C947" t="s">
        <v>109</v>
      </c>
      <c r="D947" t="s">
        <v>1297</v>
      </c>
      <c r="E947" t="s">
        <v>727</v>
      </c>
      <c r="F947">
        <v>56769</v>
      </c>
      <c r="G947" s="103" t="s">
        <v>112</v>
      </c>
      <c r="H947" t="s">
        <v>113</v>
      </c>
      <c r="I947" t="s">
        <v>114</v>
      </c>
      <c r="J947" t="s">
        <v>8</v>
      </c>
      <c r="K947">
        <v>22</v>
      </c>
      <c r="L947">
        <v>2</v>
      </c>
      <c r="M947" t="s">
        <v>115</v>
      </c>
      <c r="N947" t="s">
        <v>456</v>
      </c>
      <c r="O947" t="s">
        <v>457</v>
      </c>
      <c r="P947" t="s">
        <v>457</v>
      </c>
      <c r="Q947" t="s">
        <v>118</v>
      </c>
      <c r="R947" t="s">
        <v>142</v>
      </c>
      <c r="S947" t="s">
        <v>8</v>
      </c>
      <c r="T947" s="1">
        <v>0</v>
      </c>
      <c r="U947" s="1">
        <v>0</v>
      </c>
      <c r="V947" s="1">
        <v>0</v>
      </c>
      <c r="W947" s="1">
        <v>0</v>
      </c>
      <c r="X947" s="1">
        <v>0</v>
      </c>
      <c r="Y947" s="1">
        <v>0</v>
      </c>
      <c r="Z947" s="1">
        <v>0</v>
      </c>
      <c r="AA947" s="1">
        <v>0</v>
      </c>
      <c r="AB947" s="1">
        <v>0</v>
      </c>
      <c r="AC947" s="1">
        <v>0</v>
      </c>
      <c r="AD947" s="1">
        <v>0</v>
      </c>
      <c r="AE947" s="1">
        <v>0</v>
      </c>
      <c r="AF947" s="1">
        <v>0</v>
      </c>
      <c r="AG947" s="1">
        <v>0</v>
      </c>
      <c r="AH947" s="1">
        <v>0</v>
      </c>
      <c r="AI947" s="1">
        <v>0</v>
      </c>
      <c r="AJ947" s="1">
        <v>0</v>
      </c>
      <c r="AK947" s="1">
        <v>0</v>
      </c>
      <c r="AL947" s="1">
        <v>0</v>
      </c>
      <c r="AM947" s="1">
        <v>0</v>
      </c>
      <c r="AN947" s="1">
        <v>0</v>
      </c>
      <c r="AO947" s="1">
        <v>0</v>
      </c>
      <c r="AP947" s="1">
        <v>0</v>
      </c>
      <c r="AQ947" s="1">
        <v>0</v>
      </c>
      <c r="AR947" s="2">
        <v>0</v>
      </c>
      <c r="AS947" s="2">
        <v>0</v>
      </c>
      <c r="AT947" s="2">
        <v>0</v>
      </c>
      <c r="AU947" s="2">
        <v>0</v>
      </c>
      <c r="AV947" s="2">
        <v>0</v>
      </c>
      <c r="AW947" s="2">
        <v>0</v>
      </c>
      <c r="AX947" s="2">
        <v>0</v>
      </c>
      <c r="AY947" s="2">
        <v>0</v>
      </c>
      <c r="AZ947" s="2">
        <v>0</v>
      </c>
      <c r="BA947" s="2">
        <v>0</v>
      </c>
      <c r="BB947" s="2">
        <v>0</v>
      </c>
      <c r="BC947" s="2">
        <v>0</v>
      </c>
      <c r="BD947" s="1">
        <v>2526</v>
      </c>
      <c r="BE947" s="1">
        <v>2766</v>
      </c>
      <c r="BF947" s="1">
        <v>4456</v>
      </c>
      <c r="BG947" s="1">
        <v>4974</v>
      </c>
      <c r="BH947" s="1">
        <v>6269</v>
      </c>
      <c r="BI947" s="1">
        <v>6113</v>
      </c>
      <c r="BJ947" s="1">
        <v>7183</v>
      </c>
      <c r="BK947" s="1">
        <v>5805</v>
      </c>
      <c r="BL947" s="1">
        <v>3591</v>
      </c>
      <c r="BM947" s="1">
        <v>3445</v>
      </c>
      <c r="BN947" s="1">
        <v>2057</v>
      </c>
      <c r="BO947" s="1">
        <v>2854</v>
      </c>
      <c r="BP947" s="1">
        <v>2526</v>
      </c>
      <c r="BQ947" s="1">
        <v>2766</v>
      </c>
      <c r="BR947" s="1">
        <v>4456</v>
      </c>
      <c r="BS947" s="1">
        <v>4974</v>
      </c>
      <c r="BT947" s="1">
        <v>6269</v>
      </c>
      <c r="BU947" s="1">
        <v>6113</v>
      </c>
      <c r="BV947" s="1">
        <v>7183</v>
      </c>
      <c r="BW947" s="1">
        <v>5805</v>
      </c>
      <c r="BX947" s="1">
        <v>3591</v>
      </c>
      <c r="BY947" s="1">
        <v>3445</v>
      </c>
      <c r="BZ947" s="1">
        <v>2057</v>
      </c>
      <c r="CA947" s="1">
        <v>2854</v>
      </c>
      <c r="CB947" s="1">
        <v>277.48</v>
      </c>
      <c r="CC947" s="1">
        <v>303.77999999999997</v>
      </c>
      <c r="CD947" s="1">
        <v>489.483</v>
      </c>
      <c r="CE947" s="1">
        <v>546.37400000000002</v>
      </c>
      <c r="CF947" s="1">
        <v>688.60400000000004</v>
      </c>
      <c r="CG947" s="1">
        <v>671.42899999999997</v>
      </c>
      <c r="CH947" s="1">
        <v>788.96900000000005</v>
      </c>
      <c r="CI947" s="1">
        <v>637.61599999999999</v>
      </c>
      <c r="CJ947" s="1">
        <v>394.48500000000001</v>
      </c>
      <c r="CK947" s="1">
        <v>378.38299999999998</v>
      </c>
      <c r="CL947" s="1">
        <v>225.95599999999999</v>
      </c>
      <c r="CM947" s="1">
        <v>313.44099999999997</v>
      </c>
      <c r="CN947" s="1">
        <v>0</v>
      </c>
      <c r="CO947" s="1">
        <v>0</v>
      </c>
      <c r="CP947" s="1">
        <v>52039</v>
      </c>
      <c r="CQ947" s="1">
        <v>52039</v>
      </c>
      <c r="CR947" s="1">
        <v>5716</v>
      </c>
      <c r="CS947">
        <v>2018</v>
      </c>
      <c r="CT947">
        <v>9104.0937718684399</v>
      </c>
      <c r="CV947">
        <v>0</v>
      </c>
      <c r="CW947">
        <v>0</v>
      </c>
    </row>
    <row r="948" spans="1:101">
      <c r="A948" s="100">
        <v>61612</v>
      </c>
      <c r="B948" t="s">
        <v>108</v>
      </c>
      <c r="C948" t="s">
        <v>109</v>
      </c>
      <c r="D948" t="s">
        <v>1298</v>
      </c>
      <c r="E948" t="s">
        <v>1299</v>
      </c>
      <c r="F948">
        <v>61216</v>
      </c>
      <c r="G948" s="103" t="s">
        <v>137</v>
      </c>
      <c r="H948" t="s">
        <v>113</v>
      </c>
      <c r="I948" t="s">
        <v>114</v>
      </c>
      <c r="J948" t="s">
        <v>8</v>
      </c>
      <c r="K948">
        <v>22</v>
      </c>
      <c r="L948">
        <v>2</v>
      </c>
      <c r="M948" t="s">
        <v>115</v>
      </c>
      <c r="N948" t="s">
        <v>456</v>
      </c>
      <c r="O948" t="s">
        <v>457</v>
      </c>
      <c r="P948" t="s">
        <v>457</v>
      </c>
      <c r="Q948" t="s">
        <v>118</v>
      </c>
      <c r="R948" t="s">
        <v>142</v>
      </c>
      <c r="S948" t="s">
        <v>8</v>
      </c>
      <c r="T948" s="1">
        <v>0</v>
      </c>
      <c r="U948" s="1">
        <v>0</v>
      </c>
      <c r="V948" s="1">
        <v>0</v>
      </c>
      <c r="W948" s="1">
        <v>0</v>
      </c>
      <c r="X948" s="1">
        <v>0</v>
      </c>
      <c r="Y948" s="1">
        <v>0</v>
      </c>
      <c r="Z948" s="1">
        <v>0</v>
      </c>
      <c r="AA948" s="1">
        <v>0</v>
      </c>
      <c r="AB948" s="1">
        <v>0</v>
      </c>
      <c r="AC948" s="1">
        <v>0</v>
      </c>
      <c r="AD948" s="1">
        <v>0</v>
      </c>
      <c r="AE948" s="1">
        <v>0</v>
      </c>
      <c r="AF948" s="1">
        <v>0</v>
      </c>
      <c r="AG948" s="1">
        <v>0</v>
      </c>
      <c r="AH948" s="1">
        <v>0</v>
      </c>
      <c r="AI948" s="1">
        <v>0</v>
      </c>
      <c r="AJ948" s="1">
        <v>0</v>
      </c>
      <c r="AK948" s="1">
        <v>0</v>
      </c>
      <c r="AL948" s="1">
        <v>0</v>
      </c>
      <c r="AM948" s="1">
        <v>0</v>
      </c>
      <c r="AN948" s="1">
        <v>0</v>
      </c>
      <c r="AO948" s="1">
        <v>0</v>
      </c>
      <c r="AP948" s="1">
        <v>0</v>
      </c>
      <c r="AQ948" s="1">
        <v>0</v>
      </c>
      <c r="AR948" s="2">
        <v>0</v>
      </c>
      <c r="AS948" s="2">
        <v>0</v>
      </c>
      <c r="AT948" s="2">
        <v>0</v>
      </c>
      <c r="AU948" s="2">
        <v>0</v>
      </c>
      <c r="AV948" s="2">
        <v>0</v>
      </c>
      <c r="AW948" s="2">
        <v>0</v>
      </c>
      <c r="AX948" s="2">
        <v>0</v>
      </c>
      <c r="AY948" s="2">
        <v>0</v>
      </c>
      <c r="AZ948" s="2">
        <v>0</v>
      </c>
      <c r="BA948" s="2">
        <v>0</v>
      </c>
      <c r="BB948" s="2">
        <v>0</v>
      </c>
      <c r="BC948" s="2">
        <v>0</v>
      </c>
      <c r="BD948" s="1">
        <v>563</v>
      </c>
      <c r="BE948" s="1">
        <v>913</v>
      </c>
      <c r="BF948" s="1">
        <v>1470</v>
      </c>
      <c r="BG948" s="1">
        <v>1619</v>
      </c>
      <c r="BH948" s="1">
        <v>1887</v>
      </c>
      <c r="BI948" s="1">
        <v>1909</v>
      </c>
      <c r="BJ948" s="1">
        <v>1756</v>
      </c>
      <c r="BK948" s="1">
        <v>1443</v>
      </c>
      <c r="BL948" s="1">
        <v>1003</v>
      </c>
      <c r="BM948" s="1">
        <v>1080</v>
      </c>
      <c r="BN948" s="1">
        <v>786</v>
      </c>
      <c r="BO948" s="1">
        <v>893</v>
      </c>
      <c r="BP948" s="1">
        <v>563</v>
      </c>
      <c r="BQ948" s="1">
        <v>913</v>
      </c>
      <c r="BR948" s="1">
        <v>1470</v>
      </c>
      <c r="BS948" s="1">
        <v>1619</v>
      </c>
      <c r="BT948" s="1">
        <v>1887</v>
      </c>
      <c r="BU948" s="1">
        <v>1909</v>
      </c>
      <c r="BV948" s="1">
        <v>1756</v>
      </c>
      <c r="BW948" s="1">
        <v>1443</v>
      </c>
      <c r="BX948" s="1">
        <v>1003</v>
      </c>
      <c r="BY948" s="1">
        <v>1080</v>
      </c>
      <c r="BZ948" s="1">
        <v>786</v>
      </c>
      <c r="CA948" s="1">
        <v>893</v>
      </c>
      <c r="CB948" s="1">
        <v>61.883000000000003</v>
      </c>
      <c r="CC948" s="1">
        <v>100.303</v>
      </c>
      <c r="CD948" s="1">
        <v>161.43899999999999</v>
      </c>
      <c r="CE948" s="1">
        <v>177.797</v>
      </c>
      <c r="CF948" s="1">
        <v>207.24299999999999</v>
      </c>
      <c r="CG948" s="1">
        <v>209.67400000000001</v>
      </c>
      <c r="CH948" s="1">
        <v>192.84800000000001</v>
      </c>
      <c r="CI948" s="1">
        <v>158.541</v>
      </c>
      <c r="CJ948" s="1">
        <v>110.212</v>
      </c>
      <c r="CK948" s="1">
        <v>118.625</v>
      </c>
      <c r="CL948" s="1">
        <v>86.375</v>
      </c>
      <c r="CM948" s="1">
        <v>98.06</v>
      </c>
      <c r="CN948" s="1">
        <v>0</v>
      </c>
      <c r="CO948" s="1">
        <v>0</v>
      </c>
      <c r="CP948" s="1">
        <v>15322</v>
      </c>
      <c r="CQ948" s="1">
        <v>15322</v>
      </c>
      <c r="CR948" s="1">
        <v>1683</v>
      </c>
      <c r="CS948">
        <v>2018</v>
      </c>
      <c r="CT948">
        <v>9103.9809863339269</v>
      </c>
      <c r="CV948">
        <v>0</v>
      </c>
      <c r="CW948">
        <v>0</v>
      </c>
    </row>
    <row r="949" spans="1:101">
      <c r="A949" s="100">
        <v>61613</v>
      </c>
      <c r="B949" t="s">
        <v>108</v>
      </c>
      <c r="C949" t="s">
        <v>109</v>
      </c>
      <c r="D949" t="s">
        <v>1300</v>
      </c>
      <c r="E949" t="s">
        <v>1301</v>
      </c>
      <c r="F949">
        <v>61217</v>
      </c>
      <c r="G949" s="103" t="s">
        <v>137</v>
      </c>
      <c r="H949" t="s">
        <v>113</v>
      </c>
      <c r="I949" t="s">
        <v>114</v>
      </c>
      <c r="J949" t="s">
        <v>8</v>
      </c>
      <c r="K949">
        <v>22</v>
      </c>
      <c r="L949">
        <v>2</v>
      </c>
      <c r="M949" t="s">
        <v>115</v>
      </c>
      <c r="N949" t="s">
        <v>456</v>
      </c>
      <c r="O949" t="s">
        <v>457</v>
      </c>
      <c r="P949" t="s">
        <v>457</v>
      </c>
      <c r="Q949" t="s">
        <v>118</v>
      </c>
      <c r="R949" t="s">
        <v>142</v>
      </c>
      <c r="S949" t="s">
        <v>8</v>
      </c>
      <c r="T949" s="1">
        <v>0</v>
      </c>
      <c r="U949" s="1">
        <v>0</v>
      </c>
      <c r="V949" s="1">
        <v>0</v>
      </c>
      <c r="W949" s="1">
        <v>0</v>
      </c>
      <c r="X949" s="1">
        <v>0</v>
      </c>
      <c r="Y949" s="1">
        <v>0</v>
      </c>
      <c r="Z949" s="1">
        <v>0</v>
      </c>
      <c r="AA949" s="1">
        <v>0</v>
      </c>
      <c r="AB949" s="1">
        <v>0</v>
      </c>
      <c r="AC949" s="1">
        <v>0</v>
      </c>
      <c r="AD949" s="1">
        <v>0</v>
      </c>
      <c r="AE949" s="1">
        <v>0</v>
      </c>
      <c r="AF949" s="1">
        <v>0</v>
      </c>
      <c r="AG949" s="1">
        <v>0</v>
      </c>
      <c r="AH949" s="1">
        <v>0</v>
      </c>
      <c r="AI949" s="1">
        <v>0</v>
      </c>
      <c r="AJ949" s="1">
        <v>0</v>
      </c>
      <c r="AK949" s="1">
        <v>0</v>
      </c>
      <c r="AL949" s="1">
        <v>0</v>
      </c>
      <c r="AM949" s="1">
        <v>0</v>
      </c>
      <c r="AN949" s="1">
        <v>0</v>
      </c>
      <c r="AO949" s="1">
        <v>0</v>
      </c>
      <c r="AP949" s="1">
        <v>0</v>
      </c>
      <c r="AQ949" s="1">
        <v>0</v>
      </c>
      <c r="AR949" s="2">
        <v>0</v>
      </c>
      <c r="AS949" s="2">
        <v>0</v>
      </c>
      <c r="AT949" s="2">
        <v>0</v>
      </c>
      <c r="AU949" s="2">
        <v>0</v>
      </c>
      <c r="AV949" s="2">
        <v>0</v>
      </c>
      <c r="AW949" s="2">
        <v>0</v>
      </c>
      <c r="AX949" s="2">
        <v>0</v>
      </c>
      <c r="AY949" s="2">
        <v>0</v>
      </c>
      <c r="AZ949" s="2">
        <v>0</v>
      </c>
      <c r="BA949" s="2">
        <v>0</v>
      </c>
      <c r="BB949" s="2">
        <v>0</v>
      </c>
      <c r="BC949" s="2">
        <v>0</v>
      </c>
      <c r="BD949" s="1">
        <v>846</v>
      </c>
      <c r="BE949" s="1">
        <v>1371</v>
      </c>
      <c r="BF949" s="1">
        <v>2207</v>
      </c>
      <c r="BG949" s="1">
        <v>2430</v>
      </c>
      <c r="BH949" s="1">
        <v>2833</v>
      </c>
      <c r="BI949" s="1">
        <v>2866</v>
      </c>
      <c r="BJ949" s="1">
        <v>2636</v>
      </c>
      <c r="BK949" s="1">
        <v>2167</v>
      </c>
      <c r="BL949" s="1">
        <v>1507</v>
      </c>
      <c r="BM949" s="1">
        <v>1622</v>
      </c>
      <c r="BN949" s="1">
        <v>1181</v>
      </c>
      <c r="BO949" s="1">
        <v>1340</v>
      </c>
      <c r="BP949" s="1">
        <v>846</v>
      </c>
      <c r="BQ949" s="1">
        <v>1371</v>
      </c>
      <c r="BR949" s="1">
        <v>2207</v>
      </c>
      <c r="BS949" s="1">
        <v>2430</v>
      </c>
      <c r="BT949" s="1">
        <v>2833</v>
      </c>
      <c r="BU949" s="1">
        <v>2866</v>
      </c>
      <c r="BV949" s="1">
        <v>2636</v>
      </c>
      <c r="BW949" s="1">
        <v>2167</v>
      </c>
      <c r="BX949" s="1">
        <v>1507</v>
      </c>
      <c r="BY949" s="1">
        <v>1622</v>
      </c>
      <c r="BZ949" s="1">
        <v>1181</v>
      </c>
      <c r="CA949" s="1">
        <v>1340</v>
      </c>
      <c r="CB949" s="1">
        <v>92.915999999999997</v>
      </c>
      <c r="CC949" s="1">
        <v>150.60400000000001</v>
      </c>
      <c r="CD949" s="1">
        <v>242.398</v>
      </c>
      <c r="CE949" s="1">
        <v>266.95999999999998</v>
      </c>
      <c r="CF949" s="1">
        <v>311.173</v>
      </c>
      <c r="CG949" s="1">
        <v>314.822</v>
      </c>
      <c r="CH949" s="1">
        <v>289.55799999999999</v>
      </c>
      <c r="CI949" s="1">
        <v>238.047</v>
      </c>
      <c r="CJ949" s="1">
        <v>165.482</v>
      </c>
      <c r="CK949" s="1">
        <v>178.114</v>
      </c>
      <c r="CL949" s="1">
        <v>129.691</v>
      </c>
      <c r="CM949" s="1">
        <v>147.23500000000001</v>
      </c>
      <c r="CN949" s="1">
        <v>0</v>
      </c>
      <c r="CO949" s="1">
        <v>0</v>
      </c>
      <c r="CP949" s="1">
        <v>23006</v>
      </c>
      <c r="CQ949" s="1">
        <v>23006</v>
      </c>
      <c r="CR949" s="1">
        <v>2527</v>
      </c>
      <c r="CS949">
        <v>2018</v>
      </c>
      <c r="CT949">
        <v>9104.0759794222395</v>
      </c>
      <c r="CV949">
        <v>0</v>
      </c>
      <c r="CW949">
        <v>0</v>
      </c>
    </row>
    <row r="950" spans="1:101">
      <c r="A950" s="100">
        <v>61622</v>
      </c>
      <c r="B950" t="s">
        <v>108</v>
      </c>
      <c r="C950" t="s">
        <v>109</v>
      </c>
      <c r="D950" t="s">
        <v>1302</v>
      </c>
      <c r="E950" t="s">
        <v>1299</v>
      </c>
      <c r="F950">
        <v>61216</v>
      </c>
      <c r="G950" s="103" t="s">
        <v>137</v>
      </c>
      <c r="H950" t="s">
        <v>113</v>
      </c>
      <c r="I950" t="s">
        <v>114</v>
      </c>
      <c r="J950" t="s">
        <v>8</v>
      </c>
      <c r="K950">
        <v>22</v>
      </c>
      <c r="L950">
        <v>2</v>
      </c>
      <c r="M950" t="s">
        <v>115</v>
      </c>
      <c r="N950" t="s">
        <v>456</v>
      </c>
      <c r="O950" t="s">
        <v>457</v>
      </c>
      <c r="P950" t="s">
        <v>457</v>
      </c>
      <c r="Q950" t="s">
        <v>118</v>
      </c>
      <c r="R950" t="s">
        <v>142</v>
      </c>
      <c r="S950" t="s">
        <v>8</v>
      </c>
      <c r="T950" s="1">
        <v>0</v>
      </c>
      <c r="U950" s="1">
        <v>0</v>
      </c>
      <c r="V950" s="1">
        <v>0</v>
      </c>
      <c r="W950" s="1">
        <v>0</v>
      </c>
      <c r="X950" s="1">
        <v>0</v>
      </c>
      <c r="Y950" s="1">
        <v>0</v>
      </c>
      <c r="Z950" s="1">
        <v>0</v>
      </c>
      <c r="AA950" s="1">
        <v>0</v>
      </c>
      <c r="AB950" s="1">
        <v>0</v>
      </c>
      <c r="AC950" s="1">
        <v>0</v>
      </c>
      <c r="AD950" s="1">
        <v>0</v>
      </c>
      <c r="AE950" s="1">
        <v>0</v>
      </c>
      <c r="AF950" s="1">
        <v>0</v>
      </c>
      <c r="AG950" s="1">
        <v>0</v>
      </c>
      <c r="AH950" s="1">
        <v>0</v>
      </c>
      <c r="AI950" s="1">
        <v>0</v>
      </c>
      <c r="AJ950" s="1">
        <v>0</v>
      </c>
      <c r="AK950" s="1">
        <v>0</v>
      </c>
      <c r="AL950" s="1">
        <v>0</v>
      </c>
      <c r="AM950" s="1">
        <v>0</v>
      </c>
      <c r="AN950" s="1">
        <v>0</v>
      </c>
      <c r="AO950" s="1">
        <v>0</v>
      </c>
      <c r="AP950" s="1">
        <v>0</v>
      </c>
      <c r="AQ950" s="1">
        <v>0</v>
      </c>
      <c r="AR950" s="2">
        <v>0</v>
      </c>
      <c r="AS950" s="2">
        <v>0</v>
      </c>
      <c r="AT950" s="2">
        <v>0</v>
      </c>
      <c r="AU950" s="2">
        <v>0</v>
      </c>
      <c r="AV950" s="2">
        <v>0</v>
      </c>
      <c r="AW950" s="2">
        <v>0</v>
      </c>
      <c r="AX950" s="2">
        <v>0</v>
      </c>
      <c r="AY950" s="2">
        <v>0</v>
      </c>
      <c r="AZ950" s="2">
        <v>0</v>
      </c>
      <c r="BA950" s="2">
        <v>0</v>
      </c>
      <c r="BB950" s="2">
        <v>0</v>
      </c>
      <c r="BC950" s="2">
        <v>0</v>
      </c>
      <c r="BD950" s="1">
        <v>1233</v>
      </c>
      <c r="BE950" s="1">
        <v>1999</v>
      </c>
      <c r="BF950" s="1">
        <v>3217</v>
      </c>
      <c r="BG950" s="1">
        <v>3543</v>
      </c>
      <c r="BH950" s="1">
        <v>4130</v>
      </c>
      <c r="BI950" s="1">
        <v>4178</v>
      </c>
      <c r="BJ950" s="1">
        <v>3843</v>
      </c>
      <c r="BK950" s="1">
        <v>3159</v>
      </c>
      <c r="BL950" s="1">
        <v>2196</v>
      </c>
      <c r="BM950" s="1">
        <v>2364</v>
      </c>
      <c r="BN950" s="1">
        <v>1721</v>
      </c>
      <c r="BO950" s="1">
        <v>1954</v>
      </c>
      <c r="BP950" s="1">
        <v>1233</v>
      </c>
      <c r="BQ950" s="1">
        <v>1999</v>
      </c>
      <c r="BR950" s="1">
        <v>3217</v>
      </c>
      <c r="BS950" s="1">
        <v>3543</v>
      </c>
      <c r="BT950" s="1">
        <v>4130</v>
      </c>
      <c r="BU950" s="1">
        <v>4178</v>
      </c>
      <c r="BV950" s="1">
        <v>3843</v>
      </c>
      <c r="BW950" s="1">
        <v>3159</v>
      </c>
      <c r="BX950" s="1">
        <v>2196</v>
      </c>
      <c r="BY950" s="1">
        <v>2364</v>
      </c>
      <c r="BZ950" s="1">
        <v>1721</v>
      </c>
      <c r="CA950" s="1">
        <v>1954</v>
      </c>
      <c r="CB950" s="1">
        <v>135.458</v>
      </c>
      <c r="CC950" s="1">
        <v>219.559</v>
      </c>
      <c r="CD950" s="1">
        <v>353.38099999999997</v>
      </c>
      <c r="CE950" s="1">
        <v>389.19</v>
      </c>
      <c r="CF950" s="1">
        <v>453.64499999999998</v>
      </c>
      <c r="CG950" s="1">
        <v>458.96499999999997</v>
      </c>
      <c r="CH950" s="1">
        <v>422.13400000000001</v>
      </c>
      <c r="CI950" s="1">
        <v>347.03800000000001</v>
      </c>
      <c r="CJ950" s="1">
        <v>241.24799999999999</v>
      </c>
      <c r="CK950" s="1">
        <v>259.66399999999999</v>
      </c>
      <c r="CL950" s="1">
        <v>189.07</v>
      </c>
      <c r="CM950" s="1">
        <v>214.648</v>
      </c>
      <c r="CN950" s="1">
        <v>0</v>
      </c>
      <c r="CO950" s="1">
        <v>0</v>
      </c>
      <c r="CP950" s="1">
        <v>33537</v>
      </c>
      <c r="CQ950" s="1">
        <v>33537</v>
      </c>
      <c r="CR950" s="1">
        <v>3684</v>
      </c>
      <c r="CS950">
        <v>2018</v>
      </c>
      <c r="CT950">
        <v>9103.4201954397395</v>
      </c>
      <c r="CV950">
        <v>0</v>
      </c>
      <c r="CW950">
        <v>0</v>
      </c>
    </row>
    <row r="951" spans="1:101">
      <c r="A951" s="100">
        <v>61629</v>
      </c>
      <c r="B951" t="s">
        <v>108</v>
      </c>
      <c r="C951" t="s">
        <v>109</v>
      </c>
      <c r="D951" t="s">
        <v>1303</v>
      </c>
      <c r="E951" t="s">
        <v>1304</v>
      </c>
      <c r="F951">
        <v>61227</v>
      </c>
      <c r="G951" s="103" t="s">
        <v>112</v>
      </c>
      <c r="H951" t="s">
        <v>113</v>
      </c>
      <c r="I951" t="s">
        <v>114</v>
      </c>
      <c r="J951" t="s">
        <v>8</v>
      </c>
      <c r="K951">
        <v>22</v>
      </c>
      <c r="L951">
        <v>2</v>
      </c>
      <c r="M951" t="s">
        <v>115</v>
      </c>
      <c r="N951" t="s">
        <v>456</v>
      </c>
      <c r="O951" t="s">
        <v>457</v>
      </c>
      <c r="P951" t="s">
        <v>457</v>
      </c>
      <c r="Q951" t="s">
        <v>118</v>
      </c>
      <c r="R951" t="s">
        <v>142</v>
      </c>
      <c r="S951" t="s">
        <v>8</v>
      </c>
      <c r="T951" s="1">
        <v>0</v>
      </c>
      <c r="U951" s="1">
        <v>0</v>
      </c>
      <c r="V951" s="1">
        <v>0</v>
      </c>
      <c r="W951" s="1">
        <v>0</v>
      </c>
      <c r="X951" s="1">
        <v>0</v>
      </c>
      <c r="Y951" s="1">
        <v>0</v>
      </c>
      <c r="Z951" s="1">
        <v>0</v>
      </c>
      <c r="AA951" s="1">
        <v>0</v>
      </c>
      <c r="AB951" s="1">
        <v>0</v>
      </c>
      <c r="AC951" s="1">
        <v>0</v>
      </c>
      <c r="AD951" s="1">
        <v>0</v>
      </c>
      <c r="AE951" s="1">
        <v>0</v>
      </c>
      <c r="AF951" s="1">
        <v>0</v>
      </c>
      <c r="AG951" s="1">
        <v>0</v>
      </c>
      <c r="AH951" s="1">
        <v>0</v>
      </c>
      <c r="AI951" s="1">
        <v>0</v>
      </c>
      <c r="AJ951" s="1">
        <v>0</v>
      </c>
      <c r="AK951" s="1">
        <v>0</v>
      </c>
      <c r="AL951" s="1">
        <v>0</v>
      </c>
      <c r="AM951" s="1">
        <v>0</v>
      </c>
      <c r="AN951" s="1">
        <v>0</v>
      </c>
      <c r="AO951" s="1">
        <v>0</v>
      </c>
      <c r="AP951" s="1">
        <v>0</v>
      </c>
      <c r="AQ951" s="1">
        <v>0</v>
      </c>
      <c r="AR951" s="2">
        <v>0</v>
      </c>
      <c r="AS951" s="2">
        <v>0</v>
      </c>
      <c r="AT951" s="2">
        <v>0</v>
      </c>
      <c r="AU951" s="2">
        <v>0</v>
      </c>
      <c r="AV951" s="2">
        <v>0</v>
      </c>
      <c r="AW951" s="2">
        <v>0</v>
      </c>
      <c r="AX951" s="2">
        <v>0</v>
      </c>
      <c r="AY951" s="2">
        <v>0</v>
      </c>
      <c r="AZ951" s="2">
        <v>0</v>
      </c>
      <c r="BA951" s="2">
        <v>0</v>
      </c>
      <c r="BB951" s="2">
        <v>0</v>
      </c>
      <c r="BC951" s="2">
        <v>0</v>
      </c>
      <c r="BD951" s="1">
        <v>2476</v>
      </c>
      <c r="BE951" s="1">
        <v>2711</v>
      </c>
      <c r="BF951" s="1">
        <v>4368</v>
      </c>
      <c r="BG951" s="1">
        <v>4876</v>
      </c>
      <c r="BH951" s="1">
        <v>6145</v>
      </c>
      <c r="BI951" s="1">
        <v>5992</v>
      </c>
      <c r="BJ951" s="1">
        <v>7041</v>
      </c>
      <c r="BK951" s="1">
        <v>5690</v>
      </c>
      <c r="BL951" s="1">
        <v>3520</v>
      </c>
      <c r="BM951" s="1">
        <v>3377</v>
      </c>
      <c r="BN951" s="1">
        <v>2016</v>
      </c>
      <c r="BO951" s="1">
        <v>2797</v>
      </c>
      <c r="BP951" s="1">
        <v>2476</v>
      </c>
      <c r="BQ951" s="1">
        <v>2711</v>
      </c>
      <c r="BR951" s="1">
        <v>4368</v>
      </c>
      <c r="BS951" s="1">
        <v>4876</v>
      </c>
      <c r="BT951" s="1">
        <v>6145</v>
      </c>
      <c r="BU951" s="1">
        <v>5992</v>
      </c>
      <c r="BV951" s="1">
        <v>7041</v>
      </c>
      <c r="BW951" s="1">
        <v>5690</v>
      </c>
      <c r="BX951" s="1">
        <v>3520</v>
      </c>
      <c r="BY951" s="1">
        <v>3377</v>
      </c>
      <c r="BZ951" s="1">
        <v>2016</v>
      </c>
      <c r="CA951" s="1">
        <v>2797</v>
      </c>
      <c r="CB951" s="1">
        <v>271.99599999999998</v>
      </c>
      <c r="CC951" s="1">
        <v>297.774</v>
      </c>
      <c r="CD951" s="1">
        <v>479.80599999999998</v>
      </c>
      <c r="CE951" s="1">
        <v>535.57299999999998</v>
      </c>
      <c r="CF951" s="1">
        <v>674.99099999999999</v>
      </c>
      <c r="CG951" s="1">
        <v>658.15499999999997</v>
      </c>
      <c r="CH951" s="1">
        <v>773.37199999999996</v>
      </c>
      <c r="CI951" s="1">
        <v>625.01099999999997</v>
      </c>
      <c r="CJ951" s="1">
        <v>386.68599999999998</v>
      </c>
      <c r="CK951" s="1">
        <v>370.90300000000002</v>
      </c>
      <c r="CL951" s="1">
        <v>221.489</v>
      </c>
      <c r="CM951" s="1">
        <v>307.24400000000003</v>
      </c>
      <c r="CN951" s="1">
        <v>0</v>
      </c>
      <c r="CO951" s="1">
        <v>0</v>
      </c>
      <c r="CP951" s="1">
        <v>51009</v>
      </c>
      <c r="CQ951" s="1">
        <v>51009</v>
      </c>
      <c r="CR951" s="1">
        <v>5603</v>
      </c>
      <c r="CS951">
        <v>2018</v>
      </c>
      <c r="CT951">
        <v>9103.8729252186331</v>
      </c>
      <c r="CV951">
        <v>0</v>
      </c>
      <c r="CW951">
        <v>0</v>
      </c>
    </row>
    <row r="952" spans="1:101">
      <c r="A952" s="100">
        <v>61633</v>
      </c>
      <c r="B952" t="s">
        <v>108</v>
      </c>
      <c r="C952" t="s">
        <v>109</v>
      </c>
      <c r="D952" t="s">
        <v>1305</v>
      </c>
      <c r="E952" t="s">
        <v>1306</v>
      </c>
      <c r="F952">
        <v>61233</v>
      </c>
      <c r="G952" s="103" t="s">
        <v>112</v>
      </c>
      <c r="H952" t="s">
        <v>113</v>
      </c>
      <c r="I952" t="s">
        <v>114</v>
      </c>
      <c r="J952" t="s">
        <v>8</v>
      </c>
      <c r="K952">
        <v>22</v>
      </c>
      <c r="L952">
        <v>2</v>
      </c>
      <c r="M952" t="s">
        <v>115</v>
      </c>
      <c r="N952" t="s">
        <v>456</v>
      </c>
      <c r="O952" t="s">
        <v>457</v>
      </c>
      <c r="P952" t="s">
        <v>457</v>
      </c>
      <c r="Q952" t="s">
        <v>118</v>
      </c>
      <c r="R952" t="s">
        <v>142</v>
      </c>
      <c r="S952" t="s">
        <v>8</v>
      </c>
      <c r="T952" s="1">
        <v>0</v>
      </c>
      <c r="U952" s="1">
        <v>0</v>
      </c>
      <c r="V952" s="1">
        <v>0</v>
      </c>
      <c r="W952" s="1">
        <v>0</v>
      </c>
      <c r="X952" s="1">
        <v>0</v>
      </c>
      <c r="Y952" s="1">
        <v>0</v>
      </c>
      <c r="Z952" s="1">
        <v>0</v>
      </c>
      <c r="AA952" s="1">
        <v>0</v>
      </c>
      <c r="AB952" s="1">
        <v>0</v>
      </c>
      <c r="AC952" s="1">
        <v>0</v>
      </c>
      <c r="AD952" s="1">
        <v>0</v>
      </c>
      <c r="AE952" s="1">
        <v>0</v>
      </c>
      <c r="AF952" s="1">
        <v>0</v>
      </c>
      <c r="AG952" s="1">
        <v>0</v>
      </c>
      <c r="AH952" s="1">
        <v>0</v>
      </c>
      <c r="AI952" s="1">
        <v>0</v>
      </c>
      <c r="AJ952" s="1">
        <v>0</v>
      </c>
      <c r="AK952" s="1">
        <v>0</v>
      </c>
      <c r="AL952" s="1">
        <v>0</v>
      </c>
      <c r="AM952" s="1">
        <v>0</v>
      </c>
      <c r="AN952" s="1">
        <v>0</v>
      </c>
      <c r="AO952" s="1">
        <v>0</v>
      </c>
      <c r="AP952" s="1">
        <v>0</v>
      </c>
      <c r="AQ952" s="1">
        <v>0</v>
      </c>
      <c r="AR952" s="2">
        <v>0</v>
      </c>
      <c r="AS952" s="2">
        <v>0</v>
      </c>
      <c r="AT952" s="2">
        <v>0</v>
      </c>
      <c r="AU952" s="2">
        <v>0</v>
      </c>
      <c r="AV952" s="2">
        <v>0</v>
      </c>
      <c r="AW952" s="2">
        <v>0</v>
      </c>
      <c r="AX952" s="2">
        <v>0</v>
      </c>
      <c r="AY952" s="2">
        <v>0</v>
      </c>
      <c r="AZ952" s="2">
        <v>0</v>
      </c>
      <c r="BA952" s="2">
        <v>0</v>
      </c>
      <c r="BB952" s="2">
        <v>0</v>
      </c>
      <c r="BC952" s="2">
        <v>0</v>
      </c>
      <c r="BD952" s="1">
        <v>531</v>
      </c>
      <c r="BE952" s="1">
        <v>581</v>
      </c>
      <c r="BF952" s="1">
        <v>936</v>
      </c>
      <c r="BG952" s="1">
        <v>1045</v>
      </c>
      <c r="BH952" s="1">
        <v>1317</v>
      </c>
      <c r="BI952" s="1">
        <v>1284</v>
      </c>
      <c r="BJ952" s="1">
        <v>1509</v>
      </c>
      <c r="BK952" s="1">
        <v>1220</v>
      </c>
      <c r="BL952" s="1">
        <v>755</v>
      </c>
      <c r="BM952" s="1">
        <v>724</v>
      </c>
      <c r="BN952" s="1">
        <v>432</v>
      </c>
      <c r="BO952" s="1">
        <v>600</v>
      </c>
      <c r="BP952" s="1">
        <v>531</v>
      </c>
      <c r="BQ952" s="1">
        <v>581</v>
      </c>
      <c r="BR952" s="1">
        <v>936</v>
      </c>
      <c r="BS952" s="1">
        <v>1045</v>
      </c>
      <c r="BT952" s="1">
        <v>1317</v>
      </c>
      <c r="BU952" s="1">
        <v>1284</v>
      </c>
      <c r="BV952" s="1">
        <v>1509</v>
      </c>
      <c r="BW952" s="1">
        <v>1220</v>
      </c>
      <c r="BX952" s="1">
        <v>755</v>
      </c>
      <c r="BY952" s="1">
        <v>724</v>
      </c>
      <c r="BZ952" s="1">
        <v>432</v>
      </c>
      <c r="CA952" s="1">
        <v>600</v>
      </c>
      <c r="CB952" s="1">
        <v>58.301000000000002</v>
      </c>
      <c r="CC952" s="1">
        <v>63.828000000000003</v>
      </c>
      <c r="CD952" s="1">
        <v>102.846</v>
      </c>
      <c r="CE952" s="1">
        <v>114.8</v>
      </c>
      <c r="CF952" s="1">
        <v>144.684</v>
      </c>
      <c r="CG952" s="1">
        <v>141.07499999999999</v>
      </c>
      <c r="CH952" s="1">
        <v>165.77199999999999</v>
      </c>
      <c r="CI952" s="1">
        <v>133.971</v>
      </c>
      <c r="CJ952" s="1">
        <v>82.885999999999996</v>
      </c>
      <c r="CK952" s="1">
        <v>79.503</v>
      </c>
      <c r="CL952" s="1">
        <v>47.475999999999999</v>
      </c>
      <c r="CM952" s="1">
        <v>65.858000000000004</v>
      </c>
      <c r="CN952" s="1">
        <v>0</v>
      </c>
      <c r="CO952" s="1">
        <v>0</v>
      </c>
      <c r="CP952" s="1">
        <v>10934</v>
      </c>
      <c r="CQ952" s="1">
        <v>10934</v>
      </c>
      <c r="CR952" s="1">
        <v>1201</v>
      </c>
      <c r="CS952">
        <v>2018</v>
      </c>
      <c r="CT952">
        <v>9104.0799333888426</v>
      </c>
      <c r="CV952">
        <v>0</v>
      </c>
      <c r="CW952">
        <v>0</v>
      </c>
    </row>
    <row r="953" spans="1:101">
      <c r="A953" s="100">
        <v>61634</v>
      </c>
      <c r="B953" t="s">
        <v>108</v>
      </c>
      <c r="C953" t="s">
        <v>109</v>
      </c>
      <c r="D953" t="s">
        <v>1307</v>
      </c>
      <c r="E953" t="s">
        <v>1308</v>
      </c>
      <c r="F953">
        <v>61234</v>
      </c>
      <c r="G953" s="103" t="s">
        <v>112</v>
      </c>
      <c r="H953" t="s">
        <v>113</v>
      </c>
      <c r="I953" t="s">
        <v>114</v>
      </c>
      <c r="J953" t="s">
        <v>8</v>
      </c>
      <c r="K953">
        <v>22</v>
      </c>
      <c r="L953">
        <v>2</v>
      </c>
      <c r="M953" t="s">
        <v>115</v>
      </c>
      <c r="N953" t="s">
        <v>456</v>
      </c>
      <c r="O953" t="s">
        <v>457</v>
      </c>
      <c r="P953" t="s">
        <v>457</v>
      </c>
      <c r="Q953" t="s">
        <v>118</v>
      </c>
      <c r="R953" t="s">
        <v>142</v>
      </c>
      <c r="S953" t="s">
        <v>8</v>
      </c>
      <c r="T953" s="1">
        <v>0</v>
      </c>
      <c r="U953" s="1">
        <v>0</v>
      </c>
      <c r="V953" s="1">
        <v>0</v>
      </c>
      <c r="W953" s="1">
        <v>0</v>
      </c>
      <c r="X953" s="1">
        <v>0</v>
      </c>
      <c r="Y953" s="1">
        <v>0</v>
      </c>
      <c r="Z953" s="1">
        <v>0</v>
      </c>
      <c r="AA953" s="1">
        <v>0</v>
      </c>
      <c r="AB953" s="1">
        <v>0</v>
      </c>
      <c r="AC953" s="1">
        <v>0</v>
      </c>
      <c r="AD953" s="1">
        <v>0</v>
      </c>
      <c r="AE953" s="1">
        <v>0</v>
      </c>
      <c r="AF953" s="1">
        <v>0</v>
      </c>
      <c r="AG953" s="1">
        <v>0</v>
      </c>
      <c r="AH953" s="1">
        <v>0</v>
      </c>
      <c r="AI953" s="1">
        <v>0</v>
      </c>
      <c r="AJ953" s="1">
        <v>0</v>
      </c>
      <c r="AK953" s="1">
        <v>0</v>
      </c>
      <c r="AL953" s="1">
        <v>0</v>
      </c>
      <c r="AM953" s="1">
        <v>0</v>
      </c>
      <c r="AN953" s="1">
        <v>0</v>
      </c>
      <c r="AO953" s="1">
        <v>0</v>
      </c>
      <c r="AP953" s="1">
        <v>0</v>
      </c>
      <c r="AQ953" s="1">
        <v>0</v>
      </c>
      <c r="AR953" s="2">
        <v>0</v>
      </c>
      <c r="AS953" s="2">
        <v>0</v>
      </c>
      <c r="AT953" s="2">
        <v>0</v>
      </c>
      <c r="AU953" s="2">
        <v>0</v>
      </c>
      <c r="AV953" s="2">
        <v>0</v>
      </c>
      <c r="AW953" s="2">
        <v>0</v>
      </c>
      <c r="AX953" s="2">
        <v>0</v>
      </c>
      <c r="AY953" s="2">
        <v>0</v>
      </c>
      <c r="AZ953" s="2">
        <v>0</v>
      </c>
      <c r="BA953" s="2">
        <v>0</v>
      </c>
      <c r="BB953" s="2">
        <v>0</v>
      </c>
      <c r="BC953" s="2">
        <v>0</v>
      </c>
      <c r="BD953" s="1">
        <v>2054</v>
      </c>
      <c r="BE953" s="1">
        <v>2249</v>
      </c>
      <c r="BF953" s="1">
        <v>3624</v>
      </c>
      <c r="BG953" s="1">
        <v>4045</v>
      </c>
      <c r="BH953" s="1">
        <v>5098</v>
      </c>
      <c r="BI953" s="1">
        <v>4971</v>
      </c>
      <c r="BJ953" s="1">
        <v>5841</v>
      </c>
      <c r="BK953" s="1">
        <v>4720</v>
      </c>
      <c r="BL953" s="1">
        <v>2920</v>
      </c>
      <c r="BM953" s="1">
        <v>2801</v>
      </c>
      <c r="BN953" s="1">
        <v>1673</v>
      </c>
      <c r="BO953" s="1">
        <v>2320</v>
      </c>
      <c r="BP953" s="1">
        <v>2054</v>
      </c>
      <c r="BQ953" s="1">
        <v>2249</v>
      </c>
      <c r="BR953" s="1">
        <v>3624</v>
      </c>
      <c r="BS953" s="1">
        <v>4045</v>
      </c>
      <c r="BT953" s="1">
        <v>5098</v>
      </c>
      <c r="BU953" s="1">
        <v>4971</v>
      </c>
      <c r="BV953" s="1">
        <v>5841</v>
      </c>
      <c r="BW953" s="1">
        <v>4720</v>
      </c>
      <c r="BX953" s="1">
        <v>2920</v>
      </c>
      <c r="BY953" s="1">
        <v>2801</v>
      </c>
      <c r="BZ953" s="1">
        <v>1673</v>
      </c>
      <c r="CA953" s="1">
        <v>2320</v>
      </c>
      <c r="CB953" s="1">
        <v>225.636</v>
      </c>
      <c r="CC953" s="1">
        <v>247.02</v>
      </c>
      <c r="CD953" s="1">
        <v>398.02600000000001</v>
      </c>
      <c r="CE953" s="1">
        <v>444.28800000000001</v>
      </c>
      <c r="CF953" s="1">
        <v>559.94200000000001</v>
      </c>
      <c r="CG953" s="1">
        <v>545.976</v>
      </c>
      <c r="CH953" s="1">
        <v>641.55499999999995</v>
      </c>
      <c r="CI953" s="1">
        <v>518.48099999999999</v>
      </c>
      <c r="CJ953" s="1">
        <v>320.77699999999999</v>
      </c>
      <c r="CK953" s="1">
        <v>307.685</v>
      </c>
      <c r="CL953" s="1">
        <v>183.738</v>
      </c>
      <c r="CM953" s="1">
        <v>254.876</v>
      </c>
      <c r="CN953" s="1">
        <v>0</v>
      </c>
      <c r="CO953" s="1">
        <v>0</v>
      </c>
      <c r="CP953" s="1">
        <v>42316</v>
      </c>
      <c r="CQ953" s="1">
        <v>42316</v>
      </c>
      <c r="CR953" s="1">
        <v>4648</v>
      </c>
      <c r="CS953">
        <v>2018</v>
      </c>
      <c r="CT953">
        <v>9104.1308089500853</v>
      </c>
      <c r="CV953">
        <v>0</v>
      </c>
      <c r="CW953">
        <v>0</v>
      </c>
    </row>
    <row r="954" spans="1:101">
      <c r="A954" s="100">
        <v>61635</v>
      </c>
      <c r="B954" t="s">
        <v>108</v>
      </c>
      <c r="C954" t="s">
        <v>109</v>
      </c>
      <c r="D954" t="s">
        <v>1309</v>
      </c>
      <c r="E954" t="s">
        <v>1310</v>
      </c>
      <c r="F954">
        <v>61231</v>
      </c>
      <c r="G954" s="103" t="s">
        <v>112</v>
      </c>
      <c r="H954" t="s">
        <v>113</v>
      </c>
      <c r="I954" t="s">
        <v>114</v>
      </c>
      <c r="J954" t="s">
        <v>8</v>
      </c>
      <c r="K954">
        <v>22</v>
      </c>
      <c r="L954">
        <v>2</v>
      </c>
      <c r="M954" t="s">
        <v>115</v>
      </c>
      <c r="N954" t="s">
        <v>456</v>
      </c>
      <c r="O954" t="s">
        <v>457</v>
      </c>
      <c r="P954" t="s">
        <v>457</v>
      </c>
      <c r="Q954" t="s">
        <v>118</v>
      </c>
      <c r="R954" t="s">
        <v>142</v>
      </c>
      <c r="S954" t="s">
        <v>8</v>
      </c>
      <c r="T954" s="1">
        <v>0</v>
      </c>
      <c r="U954" s="1">
        <v>0</v>
      </c>
      <c r="V954" s="1">
        <v>0</v>
      </c>
      <c r="W954" s="1">
        <v>0</v>
      </c>
      <c r="X954" s="1">
        <v>0</v>
      </c>
      <c r="Y954" s="1">
        <v>0</v>
      </c>
      <c r="Z954" s="1">
        <v>0</v>
      </c>
      <c r="AA954" s="1">
        <v>0</v>
      </c>
      <c r="AB954" s="1">
        <v>0</v>
      </c>
      <c r="AC954" s="1">
        <v>0</v>
      </c>
      <c r="AD954" s="1">
        <v>0</v>
      </c>
      <c r="AE954" s="1">
        <v>0</v>
      </c>
      <c r="AF954" s="1">
        <v>0</v>
      </c>
      <c r="AG954" s="1">
        <v>0</v>
      </c>
      <c r="AH954" s="1">
        <v>0</v>
      </c>
      <c r="AI954" s="1">
        <v>0</v>
      </c>
      <c r="AJ954" s="1">
        <v>0</v>
      </c>
      <c r="AK954" s="1">
        <v>0</v>
      </c>
      <c r="AL954" s="1">
        <v>0</v>
      </c>
      <c r="AM954" s="1">
        <v>0</v>
      </c>
      <c r="AN954" s="1">
        <v>0</v>
      </c>
      <c r="AO954" s="1">
        <v>0</v>
      </c>
      <c r="AP954" s="1">
        <v>0</v>
      </c>
      <c r="AQ954" s="1">
        <v>0</v>
      </c>
      <c r="AR954" s="2">
        <v>0</v>
      </c>
      <c r="AS954" s="2">
        <v>0</v>
      </c>
      <c r="AT954" s="2">
        <v>0</v>
      </c>
      <c r="AU954" s="2">
        <v>0</v>
      </c>
      <c r="AV954" s="2">
        <v>0</v>
      </c>
      <c r="AW954" s="2">
        <v>0</v>
      </c>
      <c r="AX954" s="2">
        <v>0</v>
      </c>
      <c r="AY954" s="2">
        <v>0</v>
      </c>
      <c r="AZ954" s="2">
        <v>0</v>
      </c>
      <c r="BA954" s="2">
        <v>0</v>
      </c>
      <c r="BB954" s="2">
        <v>0</v>
      </c>
      <c r="BC954" s="2">
        <v>0</v>
      </c>
      <c r="BD954" s="1">
        <v>1190</v>
      </c>
      <c r="BE954" s="1">
        <v>1303</v>
      </c>
      <c r="BF954" s="1">
        <v>2099</v>
      </c>
      <c r="BG954" s="1">
        <v>2344</v>
      </c>
      <c r="BH954" s="1">
        <v>2954</v>
      </c>
      <c r="BI954" s="1">
        <v>2880</v>
      </c>
      <c r="BJ954" s="1">
        <v>3384</v>
      </c>
      <c r="BK954" s="1">
        <v>2735</v>
      </c>
      <c r="BL954" s="1">
        <v>1692</v>
      </c>
      <c r="BM954" s="1">
        <v>1623</v>
      </c>
      <c r="BN954" s="1">
        <v>969</v>
      </c>
      <c r="BO954" s="1">
        <v>1344</v>
      </c>
      <c r="BP954" s="1">
        <v>1190</v>
      </c>
      <c r="BQ954" s="1">
        <v>1303</v>
      </c>
      <c r="BR954" s="1">
        <v>2099</v>
      </c>
      <c r="BS954" s="1">
        <v>2344</v>
      </c>
      <c r="BT954" s="1">
        <v>2954</v>
      </c>
      <c r="BU954" s="1">
        <v>2880</v>
      </c>
      <c r="BV954" s="1">
        <v>3384</v>
      </c>
      <c r="BW954" s="1">
        <v>2735</v>
      </c>
      <c r="BX954" s="1">
        <v>1692</v>
      </c>
      <c r="BY954" s="1">
        <v>1623</v>
      </c>
      <c r="BZ954" s="1">
        <v>969</v>
      </c>
      <c r="CA954" s="1">
        <v>1344</v>
      </c>
      <c r="CB954" s="1">
        <v>130.73099999999999</v>
      </c>
      <c r="CC954" s="1">
        <v>143.12100000000001</v>
      </c>
      <c r="CD954" s="1">
        <v>230.61199999999999</v>
      </c>
      <c r="CE954" s="1">
        <v>257.41500000000002</v>
      </c>
      <c r="CF954" s="1">
        <v>324.42399999999998</v>
      </c>
      <c r="CG954" s="1">
        <v>316.33300000000003</v>
      </c>
      <c r="CH954" s="1">
        <v>371.71</v>
      </c>
      <c r="CI954" s="1">
        <v>300.40199999999999</v>
      </c>
      <c r="CJ954" s="1">
        <v>185.85499999999999</v>
      </c>
      <c r="CK954" s="1">
        <v>178.26900000000001</v>
      </c>
      <c r="CL954" s="1">
        <v>106.456</v>
      </c>
      <c r="CM954" s="1">
        <v>147.672</v>
      </c>
      <c r="CN954" s="1">
        <v>0</v>
      </c>
      <c r="CO954" s="1">
        <v>0</v>
      </c>
      <c r="CP954" s="1">
        <v>24517</v>
      </c>
      <c r="CQ954" s="1">
        <v>24517</v>
      </c>
      <c r="CR954" s="1">
        <v>2693</v>
      </c>
      <c r="CS954">
        <v>2018</v>
      </c>
      <c r="CT954">
        <v>9103.9732640178245</v>
      </c>
      <c r="CV954">
        <v>0</v>
      </c>
      <c r="CW954">
        <v>0</v>
      </c>
    </row>
    <row r="955" spans="1:101">
      <c r="A955" s="100">
        <v>61636</v>
      </c>
      <c r="B955" t="s">
        <v>108</v>
      </c>
      <c r="C955" t="s">
        <v>109</v>
      </c>
      <c r="D955" t="s">
        <v>1311</v>
      </c>
      <c r="E955" t="s">
        <v>1312</v>
      </c>
      <c r="F955">
        <v>61232</v>
      </c>
      <c r="G955" s="103" t="s">
        <v>112</v>
      </c>
      <c r="H955" t="s">
        <v>113</v>
      </c>
      <c r="I955" t="s">
        <v>114</v>
      </c>
      <c r="J955" t="s">
        <v>8</v>
      </c>
      <c r="K955">
        <v>22</v>
      </c>
      <c r="L955">
        <v>2</v>
      </c>
      <c r="M955" t="s">
        <v>115</v>
      </c>
      <c r="N955" t="s">
        <v>456</v>
      </c>
      <c r="O955" t="s">
        <v>457</v>
      </c>
      <c r="P955" t="s">
        <v>457</v>
      </c>
      <c r="Q955" t="s">
        <v>118</v>
      </c>
      <c r="R955" t="s">
        <v>142</v>
      </c>
      <c r="S955" t="s">
        <v>8</v>
      </c>
      <c r="T955" s="1">
        <v>0</v>
      </c>
      <c r="U955" s="1">
        <v>0</v>
      </c>
      <c r="V955" s="1">
        <v>0</v>
      </c>
      <c r="W955" s="1">
        <v>0</v>
      </c>
      <c r="X955" s="1">
        <v>0</v>
      </c>
      <c r="Y955" s="1">
        <v>0</v>
      </c>
      <c r="Z955" s="1">
        <v>0</v>
      </c>
      <c r="AA955" s="1">
        <v>0</v>
      </c>
      <c r="AB955" s="1">
        <v>0</v>
      </c>
      <c r="AC955" s="1">
        <v>0</v>
      </c>
      <c r="AD955" s="1">
        <v>0</v>
      </c>
      <c r="AE955" s="1">
        <v>0</v>
      </c>
      <c r="AF955" s="1">
        <v>0</v>
      </c>
      <c r="AG955" s="1">
        <v>0</v>
      </c>
      <c r="AH955" s="1">
        <v>0</v>
      </c>
      <c r="AI955" s="1">
        <v>0</v>
      </c>
      <c r="AJ955" s="1">
        <v>0</v>
      </c>
      <c r="AK955" s="1">
        <v>0</v>
      </c>
      <c r="AL955" s="1">
        <v>0</v>
      </c>
      <c r="AM955" s="1">
        <v>0</v>
      </c>
      <c r="AN955" s="1">
        <v>0</v>
      </c>
      <c r="AO955" s="1">
        <v>0</v>
      </c>
      <c r="AP955" s="1">
        <v>0</v>
      </c>
      <c r="AQ955" s="1">
        <v>0</v>
      </c>
      <c r="AR955" s="2">
        <v>0</v>
      </c>
      <c r="AS955" s="2">
        <v>0</v>
      </c>
      <c r="AT955" s="2">
        <v>0</v>
      </c>
      <c r="AU955" s="2">
        <v>0</v>
      </c>
      <c r="AV955" s="2">
        <v>0</v>
      </c>
      <c r="AW955" s="2">
        <v>0</v>
      </c>
      <c r="AX955" s="2">
        <v>0</v>
      </c>
      <c r="AY955" s="2">
        <v>0</v>
      </c>
      <c r="AZ955" s="2">
        <v>0</v>
      </c>
      <c r="BA955" s="2">
        <v>0</v>
      </c>
      <c r="BB955" s="2">
        <v>0</v>
      </c>
      <c r="BC955" s="2">
        <v>0</v>
      </c>
      <c r="BD955" s="1">
        <v>3246</v>
      </c>
      <c r="BE955" s="1">
        <v>3553</v>
      </c>
      <c r="BF955" s="1">
        <v>5725</v>
      </c>
      <c r="BG955" s="1">
        <v>6391</v>
      </c>
      <c r="BH955" s="1">
        <v>8055</v>
      </c>
      <c r="BI955" s="1">
        <v>7854</v>
      </c>
      <c r="BJ955" s="1">
        <v>9229</v>
      </c>
      <c r="BK955" s="1">
        <v>7458</v>
      </c>
      <c r="BL955" s="1">
        <v>4614</v>
      </c>
      <c r="BM955" s="1">
        <v>4426</v>
      </c>
      <c r="BN955" s="1">
        <v>2643</v>
      </c>
      <c r="BO955" s="1">
        <v>3666</v>
      </c>
      <c r="BP955" s="1">
        <v>3246</v>
      </c>
      <c r="BQ955" s="1">
        <v>3553</v>
      </c>
      <c r="BR955" s="1">
        <v>5725</v>
      </c>
      <c r="BS955" s="1">
        <v>6391</v>
      </c>
      <c r="BT955" s="1">
        <v>8055</v>
      </c>
      <c r="BU955" s="1">
        <v>7854</v>
      </c>
      <c r="BV955" s="1">
        <v>9229</v>
      </c>
      <c r="BW955" s="1">
        <v>7458</v>
      </c>
      <c r="BX955" s="1">
        <v>4614</v>
      </c>
      <c r="BY955" s="1">
        <v>4426</v>
      </c>
      <c r="BZ955" s="1">
        <v>2643</v>
      </c>
      <c r="CA955" s="1">
        <v>3666</v>
      </c>
      <c r="CB955" s="1">
        <v>356.512</v>
      </c>
      <c r="CC955" s="1">
        <v>390.30099999999999</v>
      </c>
      <c r="CD955" s="1">
        <v>628.89499999999998</v>
      </c>
      <c r="CE955" s="1">
        <v>701.99</v>
      </c>
      <c r="CF955" s="1">
        <v>884.72799999999995</v>
      </c>
      <c r="CG955" s="1">
        <v>862.66099999999994</v>
      </c>
      <c r="CH955" s="1">
        <v>1013.679</v>
      </c>
      <c r="CI955" s="1">
        <v>819.21799999999996</v>
      </c>
      <c r="CJ955" s="1">
        <v>506.839</v>
      </c>
      <c r="CK955" s="1">
        <v>486.15199999999999</v>
      </c>
      <c r="CL955" s="1">
        <v>290.31200000000001</v>
      </c>
      <c r="CM955" s="1">
        <v>402.71300000000002</v>
      </c>
      <c r="CN955" s="1">
        <v>0</v>
      </c>
      <c r="CO955" s="1">
        <v>0</v>
      </c>
      <c r="CP955" s="1">
        <v>66860</v>
      </c>
      <c r="CQ955" s="1">
        <v>66860</v>
      </c>
      <c r="CR955" s="1">
        <v>7344</v>
      </c>
      <c r="CS955">
        <v>2018</v>
      </c>
      <c r="CT955">
        <v>9104.0305010893244</v>
      </c>
      <c r="CV955">
        <v>0</v>
      </c>
      <c r="CW955">
        <v>0</v>
      </c>
    </row>
    <row r="956" spans="1:101">
      <c r="A956" s="100">
        <v>61640</v>
      </c>
      <c r="B956" t="s">
        <v>108</v>
      </c>
      <c r="C956" t="s">
        <v>109</v>
      </c>
      <c r="D956" t="s">
        <v>1313</v>
      </c>
      <c r="E956" t="s">
        <v>1314</v>
      </c>
      <c r="F956">
        <v>61253</v>
      </c>
      <c r="G956" s="103" t="s">
        <v>112</v>
      </c>
      <c r="H956" t="s">
        <v>113</v>
      </c>
      <c r="I956" t="s">
        <v>114</v>
      </c>
      <c r="J956" t="s">
        <v>8</v>
      </c>
      <c r="K956">
        <v>22</v>
      </c>
      <c r="L956">
        <v>2</v>
      </c>
      <c r="M956" t="s">
        <v>115</v>
      </c>
      <c r="N956" t="s">
        <v>235</v>
      </c>
      <c r="O956" t="s">
        <v>226</v>
      </c>
      <c r="P956" t="s">
        <v>236</v>
      </c>
      <c r="Q956" t="s">
        <v>118</v>
      </c>
      <c r="R956" t="s">
        <v>142</v>
      </c>
      <c r="S956" t="s">
        <v>8</v>
      </c>
      <c r="T956" s="1">
        <v>0</v>
      </c>
      <c r="U956" s="1">
        <v>0</v>
      </c>
      <c r="V956" s="1">
        <v>0</v>
      </c>
      <c r="W956" s="1">
        <v>0</v>
      </c>
      <c r="X956" s="1">
        <v>0</v>
      </c>
      <c r="Y956" s="1">
        <v>0</v>
      </c>
      <c r="Z956" s="1">
        <v>0</v>
      </c>
      <c r="AA956" s="1">
        <v>0</v>
      </c>
      <c r="AB956" s="1">
        <v>0</v>
      </c>
      <c r="AC956" s="1">
        <v>0</v>
      </c>
      <c r="AD956" s="1">
        <v>0</v>
      </c>
      <c r="AE956" s="1">
        <v>0</v>
      </c>
      <c r="AF956" s="1">
        <v>0</v>
      </c>
      <c r="AG956" s="1">
        <v>0</v>
      </c>
      <c r="AH956" s="1">
        <v>0</v>
      </c>
      <c r="AI956" s="1">
        <v>0</v>
      </c>
      <c r="AJ956" s="1">
        <v>0</v>
      </c>
      <c r="AK956" s="1">
        <v>0</v>
      </c>
      <c r="AL956" s="1">
        <v>0</v>
      </c>
      <c r="AM956" s="1">
        <v>0</v>
      </c>
      <c r="AN956" s="1">
        <v>0</v>
      </c>
      <c r="AO956" s="1">
        <v>0</v>
      </c>
      <c r="AP956" s="1">
        <v>0</v>
      </c>
      <c r="AQ956" s="1">
        <v>0</v>
      </c>
      <c r="AR956" s="2">
        <v>0</v>
      </c>
      <c r="AS956" s="2">
        <v>0</v>
      </c>
      <c r="AT956" s="2">
        <v>0</v>
      </c>
      <c r="AU956" s="2">
        <v>0</v>
      </c>
      <c r="AV956" s="2">
        <v>0</v>
      </c>
      <c r="AW956" s="2">
        <v>0</v>
      </c>
      <c r="AX956" s="2">
        <v>0</v>
      </c>
      <c r="AY956" s="2">
        <v>0</v>
      </c>
      <c r="AZ956" s="2">
        <v>0</v>
      </c>
      <c r="BA956" s="2">
        <v>0</v>
      </c>
      <c r="BB956" s="2">
        <v>0</v>
      </c>
      <c r="BC956" s="2">
        <v>0</v>
      </c>
      <c r="BD956" s="1">
        <v>4947</v>
      </c>
      <c r="BE956" s="1">
        <v>5294</v>
      </c>
      <c r="BF956" s="1">
        <v>5867</v>
      </c>
      <c r="BG956" s="1">
        <v>7034</v>
      </c>
      <c r="BH956" s="1">
        <v>5741</v>
      </c>
      <c r="BI956" s="1">
        <v>2619</v>
      </c>
      <c r="BJ956" s="1">
        <v>2263</v>
      </c>
      <c r="BK956" s="1">
        <v>3120</v>
      </c>
      <c r="BL956" s="1">
        <v>2993</v>
      </c>
      <c r="BM956" s="1">
        <v>4461</v>
      </c>
      <c r="BN956" s="1">
        <v>6139</v>
      </c>
      <c r="BO956" s="1">
        <v>6576</v>
      </c>
      <c r="BP956" s="1">
        <v>4947</v>
      </c>
      <c r="BQ956" s="1">
        <v>5294</v>
      </c>
      <c r="BR956" s="1">
        <v>5867</v>
      </c>
      <c r="BS956" s="1">
        <v>7034</v>
      </c>
      <c r="BT956" s="1">
        <v>5741</v>
      </c>
      <c r="BU956" s="1">
        <v>2619</v>
      </c>
      <c r="BV956" s="1">
        <v>2263</v>
      </c>
      <c r="BW956" s="1">
        <v>3120</v>
      </c>
      <c r="BX956" s="1">
        <v>2993</v>
      </c>
      <c r="BY956" s="1">
        <v>4461</v>
      </c>
      <c r="BZ956" s="1">
        <v>6139</v>
      </c>
      <c r="CA956" s="1">
        <v>6576</v>
      </c>
      <c r="CB956" s="1">
        <v>543.41700000000003</v>
      </c>
      <c r="CC956" s="1">
        <v>581.53899999999999</v>
      </c>
      <c r="CD956" s="1">
        <v>644.44000000000005</v>
      </c>
      <c r="CE956" s="1">
        <v>772.60199999999998</v>
      </c>
      <c r="CF956" s="1">
        <v>630.553</v>
      </c>
      <c r="CG956" s="1">
        <v>287.68400000000003</v>
      </c>
      <c r="CH956" s="1">
        <v>248.60900000000001</v>
      </c>
      <c r="CI956" s="1">
        <v>342.68799999999999</v>
      </c>
      <c r="CJ956" s="1">
        <v>328.755</v>
      </c>
      <c r="CK956" s="1">
        <v>490.00200000000001</v>
      </c>
      <c r="CL956" s="1">
        <v>674.34799999999996</v>
      </c>
      <c r="CM956" s="1">
        <v>722.36300000000006</v>
      </c>
      <c r="CN956" s="1">
        <v>0</v>
      </c>
      <c r="CO956" s="1">
        <v>0</v>
      </c>
      <c r="CP956" s="1">
        <v>57054</v>
      </c>
      <c r="CQ956" s="1">
        <v>57054</v>
      </c>
      <c r="CR956" s="1">
        <v>6267</v>
      </c>
      <c r="CS956">
        <v>2018</v>
      </c>
      <c r="CT956">
        <v>9103.8774533269516</v>
      </c>
      <c r="CV956">
        <v>0</v>
      </c>
      <c r="CW956">
        <v>0</v>
      </c>
    </row>
    <row r="957" spans="1:101">
      <c r="A957" s="100">
        <v>61703</v>
      </c>
      <c r="B957" t="s">
        <v>122</v>
      </c>
      <c r="C957" t="s">
        <v>109</v>
      </c>
      <c r="D957" t="s">
        <v>1317</v>
      </c>
      <c r="E957" t="s">
        <v>1318</v>
      </c>
      <c r="F957">
        <v>61332</v>
      </c>
      <c r="G957" s="103" t="s">
        <v>121</v>
      </c>
      <c r="H957" t="s">
        <v>113</v>
      </c>
      <c r="I957" t="s">
        <v>114</v>
      </c>
      <c r="J957" t="s">
        <v>8</v>
      </c>
      <c r="K957">
        <v>336</v>
      </c>
      <c r="L957">
        <v>7</v>
      </c>
      <c r="M957" t="s">
        <v>207</v>
      </c>
      <c r="N957" t="s">
        <v>456</v>
      </c>
      <c r="O957" t="s">
        <v>457</v>
      </c>
      <c r="P957" t="s">
        <v>457</v>
      </c>
      <c r="Q957" t="s">
        <v>118</v>
      </c>
      <c r="R957" t="s">
        <v>142</v>
      </c>
      <c r="S957" t="s">
        <v>8</v>
      </c>
      <c r="T957" s="1">
        <v>0</v>
      </c>
      <c r="U957" s="1">
        <v>0</v>
      </c>
      <c r="V957" s="1">
        <v>0</v>
      </c>
      <c r="W957" s="1">
        <v>0</v>
      </c>
      <c r="X957" s="1">
        <v>0</v>
      </c>
      <c r="Y957" s="1">
        <v>0</v>
      </c>
      <c r="Z957" s="1">
        <v>0</v>
      </c>
      <c r="AA957" s="1">
        <v>0</v>
      </c>
      <c r="AB957" s="1">
        <v>0</v>
      </c>
      <c r="AC957" s="1">
        <v>0</v>
      </c>
      <c r="AD957" s="1">
        <v>0</v>
      </c>
      <c r="AE957" s="1">
        <v>0</v>
      </c>
      <c r="AF957" s="1">
        <v>0</v>
      </c>
      <c r="AG957" s="1">
        <v>0</v>
      </c>
      <c r="AH957" s="1">
        <v>0</v>
      </c>
      <c r="AI957" s="1">
        <v>0</v>
      </c>
      <c r="AJ957" s="1">
        <v>0</v>
      </c>
      <c r="AK957" s="1">
        <v>0</v>
      </c>
      <c r="AL957" s="1">
        <v>0</v>
      </c>
      <c r="AM957" s="1">
        <v>0</v>
      </c>
      <c r="AN957" s="1">
        <v>0</v>
      </c>
      <c r="AO957" s="1">
        <v>0</v>
      </c>
      <c r="AP957" s="1">
        <v>0</v>
      </c>
      <c r="AQ957" s="1">
        <v>0</v>
      </c>
      <c r="AR957" s="2">
        <v>0</v>
      </c>
      <c r="AS957" s="2">
        <v>0</v>
      </c>
      <c r="AT957" s="2">
        <v>0</v>
      </c>
      <c r="AU957" s="2">
        <v>0</v>
      </c>
      <c r="AV957" s="2">
        <v>0</v>
      </c>
      <c r="AW957" s="2">
        <v>0</v>
      </c>
      <c r="AX957" s="2">
        <v>0</v>
      </c>
      <c r="AY957" s="2">
        <v>0</v>
      </c>
      <c r="AZ957" s="2">
        <v>0</v>
      </c>
      <c r="BA957" s="2">
        <v>0</v>
      </c>
      <c r="BB957" s="2">
        <v>0</v>
      </c>
      <c r="BC957" s="2">
        <v>0</v>
      </c>
      <c r="BD957" s="1">
        <v>37</v>
      </c>
      <c r="BE957" s="1">
        <v>60</v>
      </c>
      <c r="BF957" s="1">
        <v>96</v>
      </c>
      <c r="BG957" s="1">
        <v>106</v>
      </c>
      <c r="BH957" s="1">
        <v>123</v>
      </c>
      <c r="BI957" s="1">
        <v>125</v>
      </c>
      <c r="BJ957" s="1">
        <v>115</v>
      </c>
      <c r="BK957" s="1">
        <v>94</v>
      </c>
      <c r="BL957" s="1">
        <v>66</v>
      </c>
      <c r="BM957" s="1">
        <v>71</v>
      </c>
      <c r="BN957" s="1">
        <v>51</v>
      </c>
      <c r="BO957" s="1">
        <v>58</v>
      </c>
      <c r="BP957" s="1">
        <v>37</v>
      </c>
      <c r="BQ957" s="1">
        <v>60</v>
      </c>
      <c r="BR957" s="1">
        <v>96</v>
      </c>
      <c r="BS957" s="1">
        <v>106</v>
      </c>
      <c r="BT957" s="1">
        <v>123</v>
      </c>
      <c r="BU957" s="1">
        <v>125</v>
      </c>
      <c r="BV957" s="1">
        <v>115</v>
      </c>
      <c r="BW957" s="1">
        <v>94</v>
      </c>
      <c r="BX957" s="1">
        <v>66</v>
      </c>
      <c r="BY957" s="1">
        <v>71</v>
      </c>
      <c r="BZ957" s="1">
        <v>51</v>
      </c>
      <c r="CA957" s="1">
        <v>58</v>
      </c>
      <c r="CB957" s="1">
        <v>4.0460000000000003</v>
      </c>
      <c r="CC957" s="1">
        <v>6.556</v>
      </c>
      <c r="CD957" s="1">
        <v>10.552</v>
      </c>
      <c r="CE957" s="1">
        <v>11.621</v>
      </c>
      <c r="CF957" s="1">
        <v>13.545</v>
      </c>
      <c r="CG957" s="1">
        <v>13.704000000000001</v>
      </c>
      <c r="CH957" s="1">
        <v>12.603999999999999</v>
      </c>
      <c r="CI957" s="1">
        <v>10.362</v>
      </c>
      <c r="CJ957" s="1">
        <v>7.2030000000000003</v>
      </c>
      <c r="CK957" s="1">
        <v>7.7530000000000001</v>
      </c>
      <c r="CL957" s="1">
        <v>5.6449999999999996</v>
      </c>
      <c r="CM957" s="1">
        <v>6.4089999999999998</v>
      </c>
      <c r="CN957" s="1">
        <v>0</v>
      </c>
      <c r="CO957" s="1">
        <v>0</v>
      </c>
      <c r="CP957" s="1">
        <v>1002</v>
      </c>
      <c r="CQ957" s="1">
        <v>1002</v>
      </c>
      <c r="CR957" s="1">
        <v>110</v>
      </c>
      <c r="CS957">
        <v>2018</v>
      </c>
      <c r="CT957">
        <v>9109.0909090909099</v>
      </c>
      <c r="CV957">
        <v>0</v>
      </c>
      <c r="CW957">
        <v>0</v>
      </c>
    </row>
    <row r="958" spans="1:101">
      <c r="A958" s="100">
        <v>61726</v>
      </c>
      <c r="B958" t="s">
        <v>108</v>
      </c>
      <c r="C958" t="s">
        <v>109</v>
      </c>
      <c r="D958" t="s">
        <v>1319</v>
      </c>
      <c r="E958" t="s">
        <v>1320</v>
      </c>
      <c r="F958">
        <v>60584</v>
      </c>
      <c r="G958" s="103" t="s">
        <v>112</v>
      </c>
      <c r="H958" t="s">
        <v>113</v>
      </c>
      <c r="I958" t="s">
        <v>114</v>
      </c>
      <c r="J958" t="s">
        <v>8</v>
      </c>
      <c r="K958">
        <v>22</v>
      </c>
      <c r="L958">
        <v>2</v>
      </c>
      <c r="M958" t="s">
        <v>115</v>
      </c>
      <c r="N958" t="s">
        <v>456</v>
      </c>
      <c r="O958" t="s">
        <v>457</v>
      </c>
      <c r="P958" t="s">
        <v>457</v>
      </c>
      <c r="Q958" t="s">
        <v>118</v>
      </c>
      <c r="R958" t="s">
        <v>142</v>
      </c>
      <c r="S958" t="s">
        <v>8</v>
      </c>
      <c r="T958" s="1">
        <v>0</v>
      </c>
      <c r="U958" s="1">
        <v>0</v>
      </c>
      <c r="V958" s="1">
        <v>0</v>
      </c>
      <c r="W958" s="1">
        <v>0</v>
      </c>
      <c r="X958" s="1">
        <v>0</v>
      </c>
      <c r="Y958" s="1">
        <v>0</v>
      </c>
      <c r="Z958" s="1">
        <v>0</v>
      </c>
      <c r="AA958" s="1">
        <v>0</v>
      </c>
      <c r="AB958" s="1">
        <v>0</v>
      </c>
      <c r="AC958" s="1">
        <v>0</v>
      </c>
      <c r="AD958" s="1">
        <v>0</v>
      </c>
      <c r="AE958" s="1">
        <v>0</v>
      </c>
      <c r="AF958" s="1">
        <v>0</v>
      </c>
      <c r="AG958" s="1">
        <v>0</v>
      </c>
      <c r="AH958" s="1">
        <v>0</v>
      </c>
      <c r="AI958" s="1">
        <v>0</v>
      </c>
      <c r="AJ958" s="1">
        <v>0</v>
      </c>
      <c r="AK958" s="1">
        <v>0</v>
      </c>
      <c r="AL958" s="1">
        <v>0</v>
      </c>
      <c r="AM958" s="1">
        <v>0</v>
      </c>
      <c r="AN958" s="1">
        <v>0</v>
      </c>
      <c r="AO958" s="1">
        <v>0</v>
      </c>
      <c r="AP958" s="1">
        <v>0</v>
      </c>
      <c r="AQ958" s="1">
        <v>0</v>
      </c>
      <c r="AR958" s="2">
        <v>0</v>
      </c>
      <c r="AS958" s="2">
        <v>0</v>
      </c>
      <c r="AT958" s="2">
        <v>0</v>
      </c>
      <c r="AU958" s="2">
        <v>0</v>
      </c>
      <c r="AV958" s="2">
        <v>0</v>
      </c>
      <c r="AW958" s="2">
        <v>0</v>
      </c>
      <c r="AX958" s="2">
        <v>0</v>
      </c>
      <c r="AY958" s="2">
        <v>0</v>
      </c>
      <c r="AZ958" s="2">
        <v>0</v>
      </c>
      <c r="BA958" s="2">
        <v>0</v>
      </c>
      <c r="BB958" s="2">
        <v>0</v>
      </c>
      <c r="BC958" s="2">
        <v>0</v>
      </c>
      <c r="BD958" s="1">
        <v>1529</v>
      </c>
      <c r="BE958" s="1">
        <v>1674</v>
      </c>
      <c r="BF958" s="1">
        <v>2697</v>
      </c>
      <c r="BG958" s="1">
        <v>3011</v>
      </c>
      <c r="BH958" s="1">
        <v>3795</v>
      </c>
      <c r="BI958" s="1">
        <v>3700</v>
      </c>
      <c r="BJ958" s="1">
        <v>4348</v>
      </c>
      <c r="BK958" s="1">
        <v>3514</v>
      </c>
      <c r="BL958" s="1">
        <v>2174</v>
      </c>
      <c r="BM958" s="1">
        <v>2085</v>
      </c>
      <c r="BN958" s="1">
        <v>1245</v>
      </c>
      <c r="BO958" s="1">
        <v>1727</v>
      </c>
      <c r="BP958" s="1">
        <v>1529</v>
      </c>
      <c r="BQ958" s="1">
        <v>1674</v>
      </c>
      <c r="BR958" s="1">
        <v>2697</v>
      </c>
      <c r="BS958" s="1">
        <v>3011</v>
      </c>
      <c r="BT958" s="1">
        <v>3795</v>
      </c>
      <c r="BU958" s="1">
        <v>3700</v>
      </c>
      <c r="BV958" s="1">
        <v>4348</v>
      </c>
      <c r="BW958" s="1">
        <v>3514</v>
      </c>
      <c r="BX958" s="1">
        <v>2174</v>
      </c>
      <c r="BY958" s="1">
        <v>2085</v>
      </c>
      <c r="BZ958" s="1">
        <v>1245</v>
      </c>
      <c r="CA958" s="1">
        <v>1727</v>
      </c>
      <c r="CB958" s="1">
        <v>167.964</v>
      </c>
      <c r="CC958" s="1">
        <v>183.88399999999999</v>
      </c>
      <c r="CD958" s="1">
        <v>296.29300000000001</v>
      </c>
      <c r="CE958" s="1">
        <v>330.73099999999999</v>
      </c>
      <c r="CF958" s="1">
        <v>416.82400000000001</v>
      </c>
      <c r="CG958" s="1">
        <v>406.428</v>
      </c>
      <c r="CH958" s="1">
        <v>477.577</v>
      </c>
      <c r="CI958" s="1">
        <v>385.96100000000001</v>
      </c>
      <c r="CJ958" s="1">
        <v>238.78899999999999</v>
      </c>
      <c r="CK958" s="1">
        <v>229.042</v>
      </c>
      <c r="CL958" s="1">
        <v>136.77600000000001</v>
      </c>
      <c r="CM958" s="1">
        <v>189.73099999999999</v>
      </c>
      <c r="CN958" s="1">
        <v>0</v>
      </c>
      <c r="CO958" s="1">
        <v>0</v>
      </c>
      <c r="CP958" s="1">
        <v>31499</v>
      </c>
      <c r="CQ958" s="1">
        <v>31499</v>
      </c>
      <c r="CR958" s="1">
        <v>3460</v>
      </c>
      <c r="CS958">
        <v>2018</v>
      </c>
      <c r="CT958">
        <v>9103.7572254335264</v>
      </c>
      <c r="CV958">
        <v>0</v>
      </c>
      <c r="CW958">
        <v>0</v>
      </c>
    </row>
    <row r="959" spans="1:101">
      <c r="A959" s="100">
        <v>61727</v>
      </c>
      <c r="B959" t="s">
        <v>108</v>
      </c>
      <c r="C959" t="s">
        <v>109</v>
      </c>
      <c r="D959" t="s">
        <v>1321</v>
      </c>
      <c r="E959" t="s">
        <v>1320</v>
      </c>
      <c r="F959">
        <v>60584</v>
      </c>
      <c r="G959" s="103" t="s">
        <v>112</v>
      </c>
      <c r="H959" t="s">
        <v>113</v>
      </c>
      <c r="I959" t="s">
        <v>114</v>
      </c>
      <c r="J959" t="s">
        <v>8</v>
      </c>
      <c r="K959">
        <v>22</v>
      </c>
      <c r="L959">
        <v>2</v>
      </c>
      <c r="M959" t="s">
        <v>115</v>
      </c>
      <c r="N959" t="s">
        <v>456</v>
      </c>
      <c r="O959" t="s">
        <v>457</v>
      </c>
      <c r="P959" t="s">
        <v>457</v>
      </c>
      <c r="Q959" t="s">
        <v>118</v>
      </c>
      <c r="R959" t="s">
        <v>142</v>
      </c>
      <c r="S959" t="s">
        <v>8</v>
      </c>
      <c r="T959" s="1">
        <v>0</v>
      </c>
      <c r="U959" s="1">
        <v>0</v>
      </c>
      <c r="V959" s="1">
        <v>0</v>
      </c>
      <c r="W959" s="1">
        <v>0</v>
      </c>
      <c r="X959" s="1">
        <v>0</v>
      </c>
      <c r="Y959" s="1">
        <v>0</v>
      </c>
      <c r="Z959" s="1">
        <v>0</v>
      </c>
      <c r="AA959" s="1">
        <v>0</v>
      </c>
      <c r="AB959" s="1">
        <v>0</v>
      </c>
      <c r="AC959" s="1">
        <v>0</v>
      </c>
      <c r="AD959" s="1">
        <v>0</v>
      </c>
      <c r="AE959" s="1">
        <v>0</v>
      </c>
      <c r="AF959" s="1">
        <v>0</v>
      </c>
      <c r="AG959" s="1">
        <v>0</v>
      </c>
      <c r="AH959" s="1">
        <v>0</v>
      </c>
      <c r="AI959" s="1">
        <v>0</v>
      </c>
      <c r="AJ959" s="1">
        <v>0</v>
      </c>
      <c r="AK959" s="1">
        <v>0</v>
      </c>
      <c r="AL959" s="1">
        <v>0</v>
      </c>
      <c r="AM959" s="1">
        <v>0</v>
      </c>
      <c r="AN959" s="1">
        <v>0</v>
      </c>
      <c r="AO959" s="1">
        <v>0</v>
      </c>
      <c r="AP959" s="1">
        <v>0</v>
      </c>
      <c r="AQ959" s="1">
        <v>0</v>
      </c>
      <c r="AR959" s="2">
        <v>0</v>
      </c>
      <c r="AS959" s="2">
        <v>0</v>
      </c>
      <c r="AT959" s="2">
        <v>0</v>
      </c>
      <c r="AU959" s="2">
        <v>0</v>
      </c>
      <c r="AV959" s="2">
        <v>0</v>
      </c>
      <c r="AW959" s="2">
        <v>0</v>
      </c>
      <c r="AX959" s="2">
        <v>0</v>
      </c>
      <c r="AY959" s="2">
        <v>0</v>
      </c>
      <c r="AZ959" s="2">
        <v>0</v>
      </c>
      <c r="BA959" s="2">
        <v>0</v>
      </c>
      <c r="BB959" s="2">
        <v>0</v>
      </c>
      <c r="BC959" s="2">
        <v>0</v>
      </c>
      <c r="BD959" s="1">
        <v>2348</v>
      </c>
      <c r="BE959" s="1">
        <v>2570</v>
      </c>
      <c r="BF959" s="1">
        <v>4141</v>
      </c>
      <c r="BG959" s="1">
        <v>4623</v>
      </c>
      <c r="BH959" s="1">
        <v>5826</v>
      </c>
      <c r="BI959" s="1">
        <v>5681</v>
      </c>
      <c r="BJ959" s="1">
        <v>6675</v>
      </c>
      <c r="BK959" s="1">
        <v>5395</v>
      </c>
      <c r="BL959" s="1">
        <v>3338</v>
      </c>
      <c r="BM959" s="1">
        <v>3201</v>
      </c>
      <c r="BN959" s="1">
        <v>1912</v>
      </c>
      <c r="BO959" s="1">
        <v>2652</v>
      </c>
      <c r="BP959" s="1">
        <v>2348</v>
      </c>
      <c r="BQ959" s="1">
        <v>2570</v>
      </c>
      <c r="BR959" s="1">
        <v>4141</v>
      </c>
      <c r="BS959" s="1">
        <v>4623</v>
      </c>
      <c r="BT959" s="1">
        <v>5826</v>
      </c>
      <c r="BU959" s="1">
        <v>5681</v>
      </c>
      <c r="BV959" s="1">
        <v>6675</v>
      </c>
      <c r="BW959" s="1">
        <v>5395</v>
      </c>
      <c r="BX959" s="1">
        <v>3338</v>
      </c>
      <c r="BY959" s="1">
        <v>3201</v>
      </c>
      <c r="BZ959" s="1">
        <v>1912</v>
      </c>
      <c r="CA959" s="1">
        <v>2652</v>
      </c>
      <c r="CB959" s="1">
        <v>257.86900000000003</v>
      </c>
      <c r="CC959" s="1">
        <v>282.30900000000003</v>
      </c>
      <c r="CD959" s="1">
        <v>454.887</v>
      </c>
      <c r="CE959" s="1">
        <v>507.75700000000001</v>
      </c>
      <c r="CF959" s="1">
        <v>639.93399999999997</v>
      </c>
      <c r="CG959" s="1">
        <v>623.97299999999996</v>
      </c>
      <c r="CH959" s="1">
        <v>733.20600000000002</v>
      </c>
      <c r="CI959" s="1">
        <v>592.54999999999995</v>
      </c>
      <c r="CJ959" s="1">
        <v>366.60300000000001</v>
      </c>
      <c r="CK959" s="1">
        <v>351.63900000000001</v>
      </c>
      <c r="CL959" s="1">
        <v>209.98599999999999</v>
      </c>
      <c r="CM959" s="1">
        <v>291.28699999999998</v>
      </c>
      <c r="CN959" s="1">
        <v>0</v>
      </c>
      <c r="CO959" s="1">
        <v>0</v>
      </c>
      <c r="CP959" s="1">
        <v>48362</v>
      </c>
      <c r="CQ959" s="1">
        <v>48362</v>
      </c>
      <c r="CR959" s="1">
        <v>5312</v>
      </c>
      <c r="CS959">
        <v>2018</v>
      </c>
      <c r="CT959">
        <v>9104.2921686746995</v>
      </c>
      <c r="CV959">
        <v>0</v>
      </c>
      <c r="CW959">
        <v>0</v>
      </c>
    </row>
    <row r="960" spans="1:101">
      <c r="A960" s="100">
        <v>61728</v>
      </c>
      <c r="B960" t="s">
        <v>108</v>
      </c>
      <c r="C960" t="s">
        <v>109</v>
      </c>
      <c r="D960" t="s">
        <v>1322</v>
      </c>
      <c r="E960" t="s">
        <v>1320</v>
      </c>
      <c r="F960">
        <v>60584</v>
      </c>
      <c r="G960" s="103" t="s">
        <v>121</v>
      </c>
      <c r="H960" t="s">
        <v>113</v>
      </c>
      <c r="I960" t="s">
        <v>114</v>
      </c>
      <c r="J960" t="s">
        <v>8</v>
      </c>
      <c r="K960">
        <v>22</v>
      </c>
      <c r="L960">
        <v>2</v>
      </c>
      <c r="M960" t="s">
        <v>115</v>
      </c>
      <c r="N960" t="s">
        <v>456</v>
      </c>
      <c r="O960" t="s">
        <v>457</v>
      </c>
      <c r="P960" t="s">
        <v>457</v>
      </c>
      <c r="Q960" t="s">
        <v>118</v>
      </c>
      <c r="R960" t="s">
        <v>142</v>
      </c>
      <c r="S960" t="s">
        <v>8</v>
      </c>
      <c r="T960" s="1">
        <v>0</v>
      </c>
      <c r="U960" s="1">
        <v>0</v>
      </c>
      <c r="V960" s="1">
        <v>0</v>
      </c>
      <c r="W960" s="1">
        <v>0</v>
      </c>
      <c r="X960" s="1">
        <v>0</v>
      </c>
      <c r="Y960" s="1">
        <v>0</v>
      </c>
      <c r="Z960" s="1">
        <v>0</v>
      </c>
      <c r="AA960" s="1">
        <v>0</v>
      </c>
      <c r="AB960" s="1">
        <v>0</v>
      </c>
      <c r="AC960" s="1">
        <v>0</v>
      </c>
      <c r="AD960" s="1">
        <v>0</v>
      </c>
      <c r="AE960" s="1">
        <v>0</v>
      </c>
      <c r="AF960" s="1">
        <v>0</v>
      </c>
      <c r="AG960" s="1">
        <v>0</v>
      </c>
      <c r="AH960" s="1">
        <v>0</v>
      </c>
      <c r="AI960" s="1">
        <v>0</v>
      </c>
      <c r="AJ960" s="1">
        <v>0</v>
      </c>
      <c r="AK960" s="1">
        <v>0</v>
      </c>
      <c r="AL960" s="1">
        <v>0</v>
      </c>
      <c r="AM960" s="1">
        <v>0</v>
      </c>
      <c r="AN960" s="1">
        <v>0</v>
      </c>
      <c r="AO960" s="1">
        <v>0</v>
      </c>
      <c r="AP960" s="1">
        <v>0</v>
      </c>
      <c r="AQ960" s="1">
        <v>0</v>
      </c>
      <c r="AR960" s="2">
        <v>0</v>
      </c>
      <c r="AS960" s="2">
        <v>0</v>
      </c>
      <c r="AT960" s="2">
        <v>0</v>
      </c>
      <c r="AU960" s="2">
        <v>0</v>
      </c>
      <c r="AV960" s="2">
        <v>0</v>
      </c>
      <c r="AW960" s="2">
        <v>0</v>
      </c>
      <c r="AX960" s="2">
        <v>0</v>
      </c>
      <c r="AY960" s="2">
        <v>0</v>
      </c>
      <c r="AZ960" s="2">
        <v>0</v>
      </c>
      <c r="BA960" s="2">
        <v>0</v>
      </c>
      <c r="BB960" s="2">
        <v>0</v>
      </c>
      <c r="BC960" s="2">
        <v>0</v>
      </c>
      <c r="BD960" s="1">
        <v>833</v>
      </c>
      <c r="BE960" s="1">
        <v>1350</v>
      </c>
      <c r="BF960" s="1">
        <v>2174</v>
      </c>
      <c r="BG960" s="1">
        <v>2394</v>
      </c>
      <c r="BH960" s="1">
        <v>2790</v>
      </c>
      <c r="BI960" s="1">
        <v>2823</v>
      </c>
      <c r="BJ960" s="1">
        <v>2596</v>
      </c>
      <c r="BK960" s="1">
        <v>2135</v>
      </c>
      <c r="BL960" s="1">
        <v>1484</v>
      </c>
      <c r="BM960" s="1">
        <v>1597</v>
      </c>
      <c r="BN960" s="1">
        <v>1163</v>
      </c>
      <c r="BO960" s="1">
        <v>1320</v>
      </c>
      <c r="BP960" s="1">
        <v>833</v>
      </c>
      <c r="BQ960" s="1">
        <v>1350</v>
      </c>
      <c r="BR960" s="1">
        <v>2174</v>
      </c>
      <c r="BS960" s="1">
        <v>2394</v>
      </c>
      <c r="BT960" s="1">
        <v>2790</v>
      </c>
      <c r="BU960" s="1">
        <v>2823</v>
      </c>
      <c r="BV960" s="1">
        <v>2596</v>
      </c>
      <c r="BW960" s="1">
        <v>2135</v>
      </c>
      <c r="BX960" s="1">
        <v>1484</v>
      </c>
      <c r="BY960" s="1">
        <v>1597</v>
      </c>
      <c r="BZ960" s="1">
        <v>1163</v>
      </c>
      <c r="CA960" s="1">
        <v>1320</v>
      </c>
      <c r="CB960" s="1">
        <v>91.519000000000005</v>
      </c>
      <c r="CC960" s="1">
        <v>148.339</v>
      </c>
      <c r="CD960" s="1">
        <v>238.75299999999999</v>
      </c>
      <c r="CE960" s="1">
        <v>262.94600000000003</v>
      </c>
      <c r="CF960" s="1">
        <v>306.49400000000003</v>
      </c>
      <c r="CG960" s="1">
        <v>310.08800000000002</v>
      </c>
      <c r="CH960" s="1">
        <v>285.20400000000001</v>
      </c>
      <c r="CI960" s="1">
        <v>234.46700000000001</v>
      </c>
      <c r="CJ960" s="1">
        <v>162.99299999999999</v>
      </c>
      <c r="CK960" s="1">
        <v>175.43600000000001</v>
      </c>
      <c r="CL960" s="1">
        <v>127.74</v>
      </c>
      <c r="CM960" s="1">
        <v>145.02099999999999</v>
      </c>
      <c r="CN960" s="1">
        <v>0</v>
      </c>
      <c r="CO960" s="1">
        <v>0</v>
      </c>
      <c r="CP960" s="1">
        <v>22659</v>
      </c>
      <c r="CQ960" s="1">
        <v>22659</v>
      </c>
      <c r="CR960" s="1">
        <v>2489</v>
      </c>
      <c r="CS960">
        <v>2018</v>
      </c>
      <c r="CT960">
        <v>9103.6560867818407</v>
      </c>
      <c r="CV960">
        <v>0</v>
      </c>
      <c r="CW960">
        <v>0</v>
      </c>
    </row>
    <row r="961" spans="1:101">
      <c r="A961" s="100">
        <v>61730</v>
      </c>
      <c r="B961" t="s">
        <v>108</v>
      </c>
      <c r="C961" t="s">
        <v>109</v>
      </c>
      <c r="D961" t="s">
        <v>1323</v>
      </c>
      <c r="E961" t="s">
        <v>1324</v>
      </c>
      <c r="F961">
        <v>58764</v>
      </c>
      <c r="G961" s="103" t="s">
        <v>112</v>
      </c>
      <c r="H961" t="s">
        <v>113</v>
      </c>
      <c r="I961" t="s">
        <v>114</v>
      </c>
      <c r="J961" t="s">
        <v>8</v>
      </c>
      <c r="K961">
        <v>22</v>
      </c>
      <c r="L961">
        <v>2</v>
      </c>
      <c r="M961" t="s">
        <v>115</v>
      </c>
      <c r="N961" t="s">
        <v>308</v>
      </c>
      <c r="O961" t="s">
        <v>309</v>
      </c>
      <c r="P961" t="s">
        <v>310</v>
      </c>
      <c r="Q961" t="s">
        <v>118</v>
      </c>
      <c r="R961" t="s">
        <v>142</v>
      </c>
      <c r="S961" t="s">
        <v>228</v>
      </c>
      <c r="T961" s="1" t="s">
        <v>109</v>
      </c>
      <c r="U961" s="1" t="s">
        <v>109</v>
      </c>
      <c r="V961" s="1" t="s">
        <v>109</v>
      </c>
      <c r="W961" s="1">
        <v>132</v>
      </c>
      <c r="X961" s="1">
        <v>151</v>
      </c>
      <c r="Y961" s="1">
        <v>145</v>
      </c>
      <c r="Z961" s="1">
        <v>144</v>
      </c>
      <c r="AA961" s="1">
        <v>144</v>
      </c>
      <c r="AB961" s="1">
        <v>138</v>
      </c>
      <c r="AC961" s="1">
        <v>142</v>
      </c>
      <c r="AD961" s="1">
        <v>144</v>
      </c>
      <c r="AE961" s="1">
        <v>155</v>
      </c>
      <c r="AF961" s="1" t="s">
        <v>109</v>
      </c>
      <c r="AG961" s="1" t="s">
        <v>109</v>
      </c>
      <c r="AH961" s="1" t="s">
        <v>109</v>
      </c>
      <c r="AI961" s="1">
        <v>132</v>
      </c>
      <c r="AJ961" s="1">
        <v>151</v>
      </c>
      <c r="AK961" s="1">
        <v>145</v>
      </c>
      <c r="AL961" s="1">
        <v>144</v>
      </c>
      <c r="AM961" s="1">
        <v>144</v>
      </c>
      <c r="AN961" s="1">
        <v>138</v>
      </c>
      <c r="AO961" s="1">
        <v>142</v>
      </c>
      <c r="AP961" s="1">
        <v>144</v>
      </c>
      <c r="AQ961" s="1">
        <v>155</v>
      </c>
      <c r="AR961" s="2" t="s">
        <v>109</v>
      </c>
      <c r="AS961" s="2" t="s">
        <v>109</v>
      </c>
      <c r="AT961" s="2" t="s">
        <v>109</v>
      </c>
      <c r="AU961" s="2">
        <v>0</v>
      </c>
      <c r="AV961" s="2">
        <v>0</v>
      </c>
      <c r="AW961" s="2">
        <v>0</v>
      </c>
      <c r="AX961" s="2">
        <v>0</v>
      </c>
      <c r="AY961" s="2">
        <v>0</v>
      </c>
      <c r="AZ961" s="2">
        <v>0</v>
      </c>
      <c r="BA961" s="2">
        <v>0</v>
      </c>
      <c r="BB961" s="2">
        <v>0</v>
      </c>
      <c r="BC961" s="2">
        <v>0</v>
      </c>
      <c r="BD961" s="1" t="s">
        <v>109</v>
      </c>
      <c r="BE961" s="1" t="s">
        <v>109</v>
      </c>
      <c r="BF961" s="1" t="s">
        <v>109</v>
      </c>
      <c r="BG961" s="1">
        <v>0</v>
      </c>
      <c r="BH961" s="1">
        <v>0</v>
      </c>
      <c r="BI961" s="1">
        <v>0</v>
      </c>
      <c r="BJ961" s="1">
        <v>0</v>
      </c>
      <c r="BK961" s="1">
        <v>0</v>
      </c>
      <c r="BL961" s="1">
        <v>0</v>
      </c>
      <c r="BM961" s="1">
        <v>0</v>
      </c>
      <c r="BN961" s="1">
        <v>0</v>
      </c>
      <c r="BO961" s="1">
        <v>0</v>
      </c>
      <c r="BP961" s="1" t="s">
        <v>109</v>
      </c>
      <c r="BQ961" s="1" t="s">
        <v>109</v>
      </c>
      <c r="BR961" s="1" t="s">
        <v>109</v>
      </c>
      <c r="BS961" s="1">
        <v>0</v>
      </c>
      <c r="BT961" s="1">
        <v>0</v>
      </c>
      <c r="BU961" s="1">
        <v>0</v>
      </c>
      <c r="BV961" s="1">
        <v>0</v>
      </c>
      <c r="BW961" s="1">
        <v>0</v>
      </c>
      <c r="BX961" s="1">
        <v>0</v>
      </c>
      <c r="BY961" s="1">
        <v>0</v>
      </c>
      <c r="BZ961" s="1">
        <v>0</v>
      </c>
      <c r="CA961" s="1">
        <v>0</v>
      </c>
      <c r="CB961" s="1" t="s">
        <v>109</v>
      </c>
      <c r="CC961" s="1" t="s">
        <v>109</v>
      </c>
      <c r="CD961" s="1" t="s">
        <v>109</v>
      </c>
      <c r="CE961" s="1">
        <v>-2.7269999999999999</v>
      </c>
      <c r="CF961" s="1">
        <v>-3.157</v>
      </c>
      <c r="CG961" s="1">
        <v>-3.032</v>
      </c>
      <c r="CH961" s="1">
        <v>-3.0089999999999999</v>
      </c>
      <c r="CI961" s="1">
        <v>-2.9980000000000002</v>
      </c>
      <c r="CJ961" s="1">
        <v>-2.8759999999999999</v>
      </c>
      <c r="CK961" s="1">
        <v>-2.9710000000000001</v>
      </c>
      <c r="CL961" s="1">
        <v>-2.9929999999999999</v>
      </c>
      <c r="CM961" s="1">
        <v>-3.2370000000000001</v>
      </c>
      <c r="CN961" s="1">
        <v>1295</v>
      </c>
      <c r="CO961" s="1">
        <v>1295</v>
      </c>
      <c r="CP961" s="1">
        <v>0</v>
      </c>
      <c r="CQ961" s="1">
        <v>0</v>
      </c>
      <c r="CR961" s="1">
        <v>-27</v>
      </c>
      <c r="CS961">
        <v>2018</v>
      </c>
      <c r="CT961">
        <v>0</v>
      </c>
      <c r="CV961">
        <v>0</v>
      </c>
      <c r="CW961">
        <v>0</v>
      </c>
    </row>
    <row r="962" spans="1:101">
      <c r="A962" s="100">
        <v>61730</v>
      </c>
      <c r="B962" t="s">
        <v>108</v>
      </c>
      <c r="C962" t="s">
        <v>109</v>
      </c>
      <c r="D962" t="s">
        <v>1323</v>
      </c>
      <c r="E962" t="s">
        <v>1324</v>
      </c>
      <c r="F962">
        <v>58764</v>
      </c>
      <c r="G962" s="103" t="s">
        <v>112</v>
      </c>
      <c r="H962" t="s">
        <v>113</v>
      </c>
      <c r="I962" t="s">
        <v>114</v>
      </c>
      <c r="J962" t="s">
        <v>8</v>
      </c>
      <c r="K962">
        <v>22</v>
      </c>
      <c r="L962">
        <v>2</v>
      </c>
      <c r="M962" t="s">
        <v>115</v>
      </c>
      <c r="N962" t="s">
        <v>456</v>
      </c>
      <c r="O962" t="s">
        <v>457</v>
      </c>
      <c r="P962" t="s">
        <v>457</v>
      </c>
      <c r="Q962" t="s">
        <v>118</v>
      </c>
      <c r="R962" t="s">
        <v>142</v>
      </c>
      <c r="S962" t="s">
        <v>8</v>
      </c>
      <c r="T962" s="1" t="s">
        <v>109</v>
      </c>
      <c r="U962" s="1" t="s">
        <v>109</v>
      </c>
      <c r="V962" s="1">
        <v>0</v>
      </c>
      <c r="W962" s="1">
        <v>0</v>
      </c>
      <c r="X962" s="1">
        <v>0</v>
      </c>
      <c r="Y962" s="1">
        <v>0</v>
      </c>
      <c r="Z962" s="1">
        <v>0</v>
      </c>
      <c r="AA962" s="1">
        <v>0</v>
      </c>
      <c r="AB962" s="1">
        <v>0</v>
      </c>
      <c r="AC962" s="1">
        <v>0</v>
      </c>
      <c r="AD962" s="1">
        <v>0</v>
      </c>
      <c r="AE962" s="1">
        <v>0</v>
      </c>
      <c r="AF962" s="1" t="s">
        <v>109</v>
      </c>
      <c r="AG962" s="1" t="s">
        <v>109</v>
      </c>
      <c r="AH962" s="1">
        <v>0</v>
      </c>
      <c r="AI962" s="1">
        <v>0</v>
      </c>
      <c r="AJ962" s="1">
        <v>0</v>
      </c>
      <c r="AK962" s="1">
        <v>0</v>
      </c>
      <c r="AL962" s="1">
        <v>0</v>
      </c>
      <c r="AM962" s="1">
        <v>0</v>
      </c>
      <c r="AN962" s="1">
        <v>0</v>
      </c>
      <c r="AO962" s="1">
        <v>0</v>
      </c>
      <c r="AP962" s="1">
        <v>0</v>
      </c>
      <c r="AQ962" s="1">
        <v>0</v>
      </c>
      <c r="AR962" s="2" t="s">
        <v>109</v>
      </c>
      <c r="AS962" s="2" t="s">
        <v>109</v>
      </c>
      <c r="AT962" s="2">
        <v>0</v>
      </c>
      <c r="AU962" s="2">
        <v>0</v>
      </c>
      <c r="AV962" s="2">
        <v>0</v>
      </c>
      <c r="AW962" s="2">
        <v>0</v>
      </c>
      <c r="AX962" s="2">
        <v>0</v>
      </c>
      <c r="AY962" s="2">
        <v>0</v>
      </c>
      <c r="AZ962" s="2">
        <v>0</v>
      </c>
      <c r="BA962" s="2">
        <v>0</v>
      </c>
      <c r="BB962" s="2">
        <v>0</v>
      </c>
      <c r="BC962" s="2">
        <v>0</v>
      </c>
      <c r="BD962" s="1" t="s">
        <v>109</v>
      </c>
      <c r="BE962" s="1" t="s">
        <v>109</v>
      </c>
      <c r="BF962" s="1">
        <v>736</v>
      </c>
      <c r="BG962" s="1">
        <v>821</v>
      </c>
      <c r="BH962" s="1">
        <v>1035</v>
      </c>
      <c r="BI962" s="1">
        <v>1010</v>
      </c>
      <c r="BJ962" s="1">
        <v>1186</v>
      </c>
      <c r="BK962" s="1">
        <v>959</v>
      </c>
      <c r="BL962" s="1">
        <v>593</v>
      </c>
      <c r="BM962" s="1">
        <v>569</v>
      </c>
      <c r="BN962" s="1">
        <v>340</v>
      </c>
      <c r="BO962" s="1">
        <v>471</v>
      </c>
      <c r="BP962" s="1" t="s">
        <v>109</v>
      </c>
      <c r="BQ962" s="1" t="s">
        <v>109</v>
      </c>
      <c r="BR962" s="1">
        <v>736</v>
      </c>
      <c r="BS962" s="1">
        <v>821</v>
      </c>
      <c r="BT962" s="1">
        <v>1035</v>
      </c>
      <c r="BU962" s="1">
        <v>1010</v>
      </c>
      <c r="BV962" s="1">
        <v>1186</v>
      </c>
      <c r="BW962" s="1">
        <v>959</v>
      </c>
      <c r="BX962" s="1">
        <v>593</v>
      </c>
      <c r="BY962" s="1">
        <v>569</v>
      </c>
      <c r="BZ962" s="1">
        <v>340</v>
      </c>
      <c r="CA962" s="1">
        <v>471</v>
      </c>
      <c r="CB962" s="1" t="s">
        <v>109</v>
      </c>
      <c r="CC962" s="1" t="s">
        <v>109</v>
      </c>
      <c r="CD962" s="1">
        <v>80.835999999999999</v>
      </c>
      <c r="CE962" s="1">
        <v>90.233999999999995</v>
      </c>
      <c r="CF962" s="1">
        <v>113.723</v>
      </c>
      <c r="CG962" s="1">
        <v>110.886</v>
      </c>
      <c r="CH962" s="1">
        <v>130.298</v>
      </c>
      <c r="CI962" s="1">
        <v>105.30200000000001</v>
      </c>
      <c r="CJ962" s="1">
        <v>65.149000000000001</v>
      </c>
      <c r="CK962" s="1">
        <v>62.49</v>
      </c>
      <c r="CL962" s="1">
        <v>37.317</v>
      </c>
      <c r="CM962" s="1">
        <v>51.765000000000001</v>
      </c>
      <c r="CN962" s="1">
        <v>0</v>
      </c>
      <c r="CO962" s="1">
        <v>0</v>
      </c>
      <c r="CP962" s="1">
        <v>7720</v>
      </c>
      <c r="CQ962" s="1">
        <v>7720</v>
      </c>
      <c r="CR962" s="1">
        <v>848</v>
      </c>
      <c r="CS962">
        <v>2018</v>
      </c>
      <c r="CT962">
        <v>9103.7735849056608</v>
      </c>
      <c r="CV962">
        <v>0</v>
      </c>
      <c r="CW962">
        <v>0</v>
      </c>
    </row>
    <row r="963" spans="1:101">
      <c r="A963" s="100">
        <v>61731</v>
      </c>
      <c r="B963" t="s">
        <v>108</v>
      </c>
      <c r="C963" t="s">
        <v>109</v>
      </c>
      <c r="D963" t="s">
        <v>1325</v>
      </c>
      <c r="E963" t="s">
        <v>1325</v>
      </c>
      <c r="F963">
        <v>61354</v>
      </c>
      <c r="G963" s="103" t="s">
        <v>112</v>
      </c>
      <c r="H963" t="s">
        <v>113</v>
      </c>
      <c r="I963" t="s">
        <v>114</v>
      </c>
      <c r="J963" t="s">
        <v>8</v>
      </c>
      <c r="K963">
        <v>22</v>
      </c>
      <c r="L963">
        <v>2</v>
      </c>
      <c r="M963" t="s">
        <v>115</v>
      </c>
      <c r="N963" t="s">
        <v>456</v>
      </c>
      <c r="O963" t="s">
        <v>457</v>
      </c>
      <c r="P963" t="s">
        <v>457</v>
      </c>
      <c r="Q963" t="s">
        <v>118</v>
      </c>
      <c r="R963" t="s">
        <v>142</v>
      </c>
      <c r="S963" t="s">
        <v>8</v>
      </c>
      <c r="T963" s="1">
        <v>0</v>
      </c>
      <c r="U963" s="1">
        <v>0</v>
      </c>
      <c r="V963" s="1">
        <v>0</v>
      </c>
      <c r="W963" s="1">
        <v>0</v>
      </c>
      <c r="X963" s="1">
        <v>0</v>
      </c>
      <c r="Y963" s="1">
        <v>0</v>
      </c>
      <c r="Z963" s="1">
        <v>0</v>
      </c>
      <c r="AA963" s="1">
        <v>0</v>
      </c>
      <c r="AB963" s="1">
        <v>0</v>
      </c>
      <c r="AC963" s="1">
        <v>0</v>
      </c>
      <c r="AD963" s="1">
        <v>0</v>
      </c>
      <c r="AE963" s="1">
        <v>0</v>
      </c>
      <c r="AF963" s="1">
        <v>0</v>
      </c>
      <c r="AG963" s="1">
        <v>0</v>
      </c>
      <c r="AH963" s="1">
        <v>0</v>
      </c>
      <c r="AI963" s="1">
        <v>0</v>
      </c>
      <c r="AJ963" s="1">
        <v>0</v>
      </c>
      <c r="AK963" s="1">
        <v>0</v>
      </c>
      <c r="AL963" s="1">
        <v>0</v>
      </c>
      <c r="AM963" s="1">
        <v>0</v>
      </c>
      <c r="AN963" s="1">
        <v>0</v>
      </c>
      <c r="AO963" s="1">
        <v>0</v>
      </c>
      <c r="AP963" s="1">
        <v>0</v>
      </c>
      <c r="AQ963" s="1">
        <v>0</v>
      </c>
      <c r="AR963" s="2">
        <v>0</v>
      </c>
      <c r="AS963" s="2">
        <v>0</v>
      </c>
      <c r="AT963" s="2">
        <v>0</v>
      </c>
      <c r="AU963" s="2">
        <v>0</v>
      </c>
      <c r="AV963" s="2">
        <v>0</v>
      </c>
      <c r="AW963" s="2">
        <v>0</v>
      </c>
      <c r="AX963" s="2">
        <v>0</v>
      </c>
      <c r="AY963" s="2">
        <v>0</v>
      </c>
      <c r="AZ963" s="2">
        <v>0</v>
      </c>
      <c r="BA963" s="2">
        <v>0</v>
      </c>
      <c r="BB963" s="2">
        <v>0</v>
      </c>
      <c r="BC963" s="2">
        <v>0</v>
      </c>
      <c r="BD963" s="1">
        <v>3223</v>
      </c>
      <c r="BE963" s="1">
        <v>3528</v>
      </c>
      <c r="BF963" s="1">
        <v>5685</v>
      </c>
      <c r="BG963" s="1">
        <v>6346</v>
      </c>
      <c r="BH963" s="1">
        <v>7998</v>
      </c>
      <c r="BI963" s="1">
        <v>7798</v>
      </c>
      <c r="BJ963" s="1">
        <v>9163</v>
      </c>
      <c r="BK963" s="1">
        <v>7405</v>
      </c>
      <c r="BL963" s="1">
        <v>4582</v>
      </c>
      <c r="BM963" s="1">
        <v>4395</v>
      </c>
      <c r="BN963" s="1">
        <v>2624</v>
      </c>
      <c r="BO963" s="1">
        <v>3640</v>
      </c>
      <c r="BP963" s="1">
        <v>3223</v>
      </c>
      <c r="BQ963" s="1">
        <v>3528</v>
      </c>
      <c r="BR963" s="1">
        <v>5685</v>
      </c>
      <c r="BS963" s="1">
        <v>6346</v>
      </c>
      <c r="BT963" s="1">
        <v>7998</v>
      </c>
      <c r="BU963" s="1">
        <v>7798</v>
      </c>
      <c r="BV963" s="1">
        <v>9163</v>
      </c>
      <c r="BW963" s="1">
        <v>7405</v>
      </c>
      <c r="BX963" s="1">
        <v>4582</v>
      </c>
      <c r="BY963" s="1">
        <v>4395</v>
      </c>
      <c r="BZ963" s="1">
        <v>2624</v>
      </c>
      <c r="CA963" s="1">
        <v>3640</v>
      </c>
      <c r="CB963" s="1">
        <v>353.988</v>
      </c>
      <c r="CC963" s="1">
        <v>387.53699999999998</v>
      </c>
      <c r="CD963" s="1">
        <v>624.44200000000001</v>
      </c>
      <c r="CE963" s="1">
        <v>697.01900000000001</v>
      </c>
      <c r="CF963" s="1">
        <v>878.46299999999997</v>
      </c>
      <c r="CG963" s="1">
        <v>856.553</v>
      </c>
      <c r="CH963" s="1">
        <v>1006.501</v>
      </c>
      <c r="CI963" s="1">
        <v>813.41700000000003</v>
      </c>
      <c r="CJ963" s="1">
        <v>503.25099999999998</v>
      </c>
      <c r="CK963" s="1">
        <v>482.71</v>
      </c>
      <c r="CL963" s="1">
        <v>288.25700000000001</v>
      </c>
      <c r="CM963" s="1">
        <v>399.86200000000002</v>
      </c>
      <c r="CN963" s="1">
        <v>0</v>
      </c>
      <c r="CO963" s="1">
        <v>0</v>
      </c>
      <c r="CP963" s="1">
        <v>66387</v>
      </c>
      <c r="CQ963" s="1">
        <v>66387</v>
      </c>
      <c r="CR963" s="1">
        <v>7292</v>
      </c>
      <c r="CS963">
        <v>2018</v>
      </c>
      <c r="CT963">
        <v>9104.0866703236425</v>
      </c>
      <c r="CV963">
        <v>0</v>
      </c>
      <c r="CW963">
        <v>0</v>
      </c>
    </row>
    <row r="964" spans="1:101">
      <c r="A964" s="100">
        <v>61732</v>
      </c>
      <c r="B964" t="s">
        <v>108</v>
      </c>
      <c r="C964" t="s">
        <v>109</v>
      </c>
      <c r="D964" t="s">
        <v>1326</v>
      </c>
      <c r="E964" t="s">
        <v>1327</v>
      </c>
      <c r="F964">
        <v>61356</v>
      </c>
      <c r="G964" s="103" t="s">
        <v>112</v>
      </c>
      <c r="H964" t="s">
        <v>113</v>
      </c>
      <c r="I964" t="s">
        <v>114</v>
      </c>
      <c r="J964" t="s">
        <v>8</v>
      </c>
      <c r="K964">
        <v>22</v>
      </c>
      <c r="L964">
        <v>2</v>
      </c>
      <c r="M964" t="s">
        <v>115</v>
      </c>
      <c r="N964" t="s">
        <v>456</v>
      </c>
      <c r="O964" t="s">
        <v>457</v>
      </c>
      <c r="P964" t="s">
        <v>457</v>
      </c>
      <c r="Q964" t="s">
        <v>118</v>
      </c>
      <c r="R964" t="s">
        <v>142</v>
      </c>
      <c r="S964" t="s">
        <v>8</v>
      </c>
      <c r="T964" s="1">
        <v>0</v>
      </c>
      <c r="U964" s="1">
        <v>0</v>
      </c>
      <c r="V964" s="1">
        <v>0</v>
      </c>
      <c r="W964" s="1">
        <v>0</v>
      </c>
      <c r="X964" s="1">
        <v>0</v>
      </c>
      <c r="Y964" s="1">
        <v>0</v>
      </c>
      <c r="Z964" s="1">
        <v>0</v>
      </c>
      <c r="AA964" s="1">
        <v>0</v>
      </c>
      <c r="AB964" s="1">
        <v>0</v>
      </c>
      <c r="AC964" s="1">
        <v>0</v>
      </c>
      <c r="AD964" s="1">
        <v>0</v>
      </c>
      <c r="AE964" s="1">
        <v>0</v>
      </c>
      <c r="AF964" s="1">
        <v>0</v>
      </c>
      <c r="AG964" s="1">
        <v>0</v>
      </c>
      <c r="AH964" s="1">
        <v>0</v>
      </c>
      <c r="AI964" s="1">
        <v>0</v>
      </c>
      <c r="AJ964" s="1">
        <v>0</v>
      </c>
      <c r="AK964" s="1">
        <v>0</v>
      </c>
      <c r="AL964" s="1">
        <v>0</v>
      </c>
      <c r="AM964" s="1">
        <v>0</v>
      </c>
      <c r="AN964" s="1">
        <v>0</v>
      </c>
      <c r="AO964" s="1">
        <v>0</v>
      </c>
      <c r="AP964" s="1">
        <v>0</v>
      </c>
      <c r="AQ964" s="1">
        <v>0</v>
      </c>
      <c r="AR964" s="2">
        <v>0</v>
      </c>
      <c r="AS964" s="2">
        <v>0</v>
      </c>
      <c r="AT964" s="2">
        <v>0</v>
      </c>
      <c r="AU964" s="2">
        <v>0</v>
      </c>
      <c r="AV964" s="2">
        <v>0</v>
      </c>
      <c r="AW964" s="2">
        <v>0</v>
      </c>
      <c r="AX964" s="2">
        <v>0</v>
      </c>
      <c r="AY964" s="2">
        <v>0</v>
      </c>
      <c r="AZ964" s="2">
        <v>0</v>
      </c>
      <c r="BA964" s="2">
        <v>0</v>
      </c>
      <c r="BB964" s="2">
        <v>0</v>
      </c>
      <c r="BC964" s="2">
        <v>0</v>
      </c>
      <c r="BD964" s="1">
        <v>2476</v>
      </c>
      <c r="BE964" s="1">
        <v>2710</v>
      </c>
      <c r="BF964" s="1">
        <v>4367</v>
      </c>
      <c r="BG964" s="1">
        <v>4875</v>
      </c>
      <c r="BH964" s="1">
        <v>6144</v>
      </c>
      <c r="BI964" s="1">
        <v>5991</v>
      </c>
      <c r="BJ964" s="1">
        <v>7040</v>
      </c>
      <c r="BK964" s="1">
        <v>5689</v>
      </c>
      <c r="BL964" s="1">
        <v>3520</v>
      </c>
      <c r="BM964" s="1">
        <v>3376</v>
      </c>
      <c r="BN964" s="1">
        <v>2016</v>
      </c>
      <c r="BO964" s="1">
        <v>2797</v>
      </c>
      <c r="BP964" s="1">
        <v>2476</v>
      </c>
      <c r="BQ964" s="1">
        <v>2710</v>
      </c>
      <c r="BR964" s="1">
        <v>4367</v>
      </c>
      <c r="BS964" s="1">
        <v>4875</v>
      </c>
      <c r="BT964" s="1">
        <v>6144</v>
      </c>
      <c r="BU964" s="1">
        <v>5991</v>
      </c>
      <c r="BV964" s="1">
        <v>7040</v>
      </c>
      <c r="BW964" s="1">
        <v>5689</v>
      </c>
      <c r="BX964" s="1">
        <v>3520</v>
      </c>
      <c r="BY964" s="1">
        <v>3376</v>
      </c>
      <c r="BZ964" s="1">
        <v>2016</v>
      </c>
      <c r="CA964" s="1">
        <v>2797</v>
      </c>
      <c r="CB964" s="1">
        <v>271.94600000000003</v>
      </c>
      <c r="CC964" s="1">
        <v>297.721</v>
      </c>
      <c r="CD964" s="1">
        <v>479.721</v>
      </c>
      <c r="CE964" s="1">
        <v>535.47799999999995</v>
      </c>
      <c r="CF964" s="1">
        <v>674.87</v>
      </c>
      <c r="CG964" s="1">
        <v>658.03800000000001</v>
      </c>
      <c r="CH964" s="1">
        <v>773.23400000000004</v>
      </c>
      <c r="CI964" s="1">
        <v>624.899</v>
      </c>
      <c r="CJ964" s="1">
        <v>386.61700000000002</v>
      </c>
      <c r="CK964" s="1">
        <v>370.83699999999999</v>
      </c>
      <c r="CL964" s="1">
        <v>221.45</v>
      </c>
      <c r="CM964" s="1">
        <v>307.18900000000002</v>
      </c>
      <c r="CN964" s="1">
        <v>0</v>
      </c>
      <c r="CO964" s="1">
        <v>0</v>
      </c>
      <c r="CP964" s="1">
        <v>51001</v>
      </c>
      <c r="CQ964" s="1">
        <v>51001</v>
      </c>
      <c r="CR964" s="1">
        <v>5602</v>
      </c>
      <c r="CS964">
        <v>2018</v>
      </c>
      <c r="CT964">
        <v>9104.0699750089261</v>
      </c>
      <c r="CV964">
        <v>0</v>
      </c>
      <c r="CW964">
        <v>0</v>
      </c>
    </row>
    <row r="965" spans="1:101">
      <c r="A965" s="100">
        <v>61736</v>
      </c>
      <c r="B965" t="s">
        <v>108</v>
      </c>
      <c r="C965" t="s">
        <v>109</v>
      </c>
      <c r="D965" t="s">
        <v>1328</v>
      </c>
      <c r="E965" t="s">
        <v>1329</v>
      </c>
      <c r="F965">
        <v>61366</v>
      </c>
      <c r="G965" s="103" t="s">
        <v>121</v>
      </c>
      <c r="H965" t="s">
        <v>113</v>
      </c>
      <c r="I965" t="s">
        <v>114</v>
      </c>
      <c r="J965" t="s">
        <v>8</v>
      </c>
      <c r="K965">
        <v>22</v>
      </c>
      <c r="L965">
        <v>2</v>
      </c>
      <c r="M965" t="s">
        <v>115</v>
      </c>
      <c r="N965" t="s">
        <v>456</v>
      </c>
      <c r="O965" t="s">
        <v>457</v>
      </c>
      <c r="P965" t="s">
        <v>457</v>
      </c>
      <c r="Q965" t="s">
        <v>118</v>
      </c>
      <c r="R965" t="s">
        <v>142</v>
      </c>
      <c r="S965" t="s">
        <v>8</v>
      </c>
      <c r="T965" s="1" t="s">
        <v>109</v>
      </c>
      <c r="U965" s="1" t="s">
        <v>109</v>
      </c>
      <c r="V965" s="1" t="s">
        <v>109</v>
      </c>
      <c r="W965" s="1" t="s">
        <v>109</v>
      </c>
      <c r="X965" s="1" t="s">
        <v>109</v>
      </c>
      <c r="Y965" s="1" t="s">
        <v>109</v>
      </c>
      <c r="Z965" s="1" t="s">
        <v>109</v>
      </c>
      <c r="AA965" s="1" t="s">
        <v>109</v>
      </c>
      <c r="AB965" s="1" t="s">
        <v>109</v>
      </c>
      <c r="AC965" s="1" t="s">
        <v>109</v>
      </c>
      <c r="AD965" s="1" t="s">
        <v>109</v>
      </c>
      <c r="AE965" s="1">
        <v>0</v>
      </c>
      <c r="AF965" s="1" t="s">
        <v>109</v>
      </c>
      <c r="AG965" s="1" t="s">
        <v>109</v>
      </c>
      <c r="AH965" s="1" t="s">
        <v>109</v>
      </c>
      <c r="AI965" s="1" t="s">
        <v>109</v>
      </c>
      <c r="AJ965" s="1" t="s">
        <v>109</v>
      </c>
      <c r="AK965" s="1" t="s">
        <v>109</v>
      </c>
      <c r="AL965" s="1" t="s">
        <v>109</v>
      </c>
      <c r="AM965" s="1" t="s">
        <v>109</v>
      </c>
      <c r="AN965" s="1" t="s">
        <v>109</v>
      </c>
      <c r="AO965" s="1" t="s">
        <v>109</v>
      </c>
      <c r="AP965" s="1" t="s">
        <v>109</v>
      </c>
      <c r="AQ965" s="1">
        <v>0</v>
      </c>
      <c r="AR965" s="2" t="s">
        <v>109</v>
      </c>
      <c r="AS965" s="2" t="s">
        <v>109</v>
      </c>
      <c r="AT965" s="2" t="s">
        <v>109</v>
      </c>
      <c r="AU965" s="2" t="s">
        <v>109</v>
      </c>
      <c r="AV965" s="2" t="s">
        <v>109</v>
      </c>
      <c r="AW965" s="2" t="s">
        <v>109</v>
      </c>
      <c r="AX965" s="2" t="s">
        <v>109</v>
      </c>
      <c r="AY965" s="2" t="s">
        <v>109</v>
      </c>
      <c r="AZ965" s="2" t="s">
        <v>109</v>
      </c>
      <c r="BA965" s="2" t="s">
        <v>109</v>
      </c>
      <c r="BB965" s="2" t="s">
        <v>109</v>
      </c>
      <c r="BC965" s="2">
        <v>0</v>
      </c>
      <c r="BD965" s="1" t="s">
        <v>109</v>
      </c>
      <c r="BE965" s="1" t="s">
        <v>109</v>
      </c>
      <c r="BF965" s="1" t="s">
        <v>109</v>
      </c>
      <c r="BG965" s="1" t="s">
        <v>109</v>
      </c>
      <c r="BH965" s="1" t="s">
        <v>109</v>
      </c>
      <c r="BI965" s="1" t="s">
        <v>109</v>
      </c>
      <c r="BJ965" s="1" t="s">
        <v>109</v>
      </c>
      <c r="BK965" s="1" t="s">
        <v>109</v>
      </c>
      <c r="BL965" s="1" t="s">
        <v>109</v>
      </c>
      <c r="BM965" s="1" t="s">
        <v>109</v>
      </c>
      <c r="BN965" s="1" t="s">
        <v>109</v>
      </c>
      <c r="BO965" s="1">
        <v>207407</v>
      </c>
      <c r="BP965" s="1" t="s">
        <v>109</v>
      </c>
      <c r="BQ965" s="1" t="s">
        <v>109</v>
      </c>
      <c r="BR965" s="1" t="s">
        <v>109</v>
      </c>
      <c r="BS965" s="1" t="s">
        <v>109</v>
      </c>
      <c r="BT965" s="1" t="s">
        <v>109</v>
      </c>
      <c r="BU965" s="1" t="s">
        <v>109</v>
      </c>
      <c r="BV965" s="1" t="s">
        <v>109</v>
      </c>
      <c r="BW965" s="1" t="s">
        <v>109</v>
      </c>
      <c r="BX965" s="1" t="s">
        <v>109</v>
      </c>
      <c r="BY965" s="1" t="s">
        <v>109</v>
      </c>
      <c r="BZ965" s="1" t="s">
        <v>109</v>
      </c>
      <c r="CA965" s="1">
        <v>207407</v>
      </c>
      <c r="CB965" s="1" t="s">
        <v>109</v>
      </c>
      <c r="CC965" s="1" t="s">
        <v>109</v>
      </c>
      <c r="CD965" s="1" t="s">
        <v>109</v>
      </c>
      <c r="CE965" s="1" t="s">
        <v>109</v>
      </c>
      <c r="CF965" s="1" t="s">
        <v>109</v>
      </c>
      <c r="CG965" s="1" t="s">
        <v>109</v>
      </c>
      <c r="CH965" s="1" t="s">
        <v>109</v>
      </c>
      <c r="CI965" s="1" t="s">
        <v>109</v>
      </c>
      <c r="CJ965" s="1" t="s">
        <v>109</v>
      </c>
      <c r="CK965" s="1" t="s">
        <v>109</v>
      </c>
      <c r="CL965" s="1" t="s">
        <v>109</v>
      </c>
      <c r="CM965" s="1">
        <v>22782</v>
      </c>
      <c r="CN965" s="1">
        <v>0</v>
      </c>
      <c r="CO965" s="1">
        <v>0</v>
      </c>
      <c r="CP965" s="1">
        <v>207407</v>
      </c>
      <c r="CQ965" s="1">
        <v>207407</v>
      </c>
      <c r="CR965" s="1">
        <v>22782</v>
      </c>
      <c r="CS965">
        <v>2018</v>
      </c>
      <c r="CT965">
        <v>9103.9856026687739</v>
      </c>
      <c r="CV965">
        <v>0</v>
      </c>
      <c r="CW965">
        <v>0</v>
      </c>
    </row>
    <row r="966" spans="1:101">
      <c r="A966" s="100">
        <v>61755</v>
      </c>
      <c r="B966" t="s">
        <v>108</v>
      </c>
      <c r="C966" t="s">
        <v>109</v>
      </c>
      <c r="D966" t="s">
        <v>1330</v>
      </c>
      <c r="E966" t="s">
        <v>985</v>
      </c>
      <c r="F966">
        <v>59254</v>
      </c>
      <c r="G966" s="103" t="s">
        <v>112</v>
      </c>
      <c r="H966" t="s">
        <v>113</v>
      </c>
      <c r="I966" t="s">
        <v>114</v>
      </c>
      <c r="J966" t="s">
        <v>8</v>
      </c>
      <c r="K966">
        <v>22</v>
      </c>
      <c r="L966">
        <v>2</v>
      </c>
      <c r="M966" t="s">
        <v>115</v>
      </c>
      <c r="N966" t="s">
        <v>456</v>
      </c>
      <c r="O966" t="s">
        <v>457</v>
      </c>
      <c r="P966" t="s">
        <v>457</v>
      </c>
      <c r="Q966" t="s">
        <v>118</v>
      </c>
      <c r="R966" t="s">
        <v>142</v>
      </c>
      <c r="S966" t="s">
        <v>8</v>
      </c>
      <c r="T966" s="1">
        <v>0</v>
      </c>
      <c r="U966" s="1">
        <v>0</v>
      </c>
      <c r="V966" s="1">
        <v>0</v>
      </c>
      <c r="W966" s="1">
        <v>0</v>
      </c>
      <c r="X966" s="1">
        <v>0</v>
      </c>
      <c r="Y966" s="1">
        <v>0</v>
      </c>
      <c r="Z966" s="1">
        <v>0</v>
      </c>
      <c r="AA966" s="1">
        <v>0</v>
      </c>
      <c r="AB966" s="1">
        <v>0</v>
      </c>
      <c r="AC966" s="1">
        <v>0</v>
      </c>
      <c r="AD966" s="1">
        <v>0</v>
      </c>
      <c r="AE966" s="1">
        <v>0</v>
      </c>
      <c r="AF966" s="1">
        <v>0</v>
      </c>
      <c r="AG966" s="1">
        <v>0</v>
      </c>
      <c r="AH966" s="1">
        <v>0</v>
      </c>
      <c r="AI966" s="1">
        <v>0</v>
      </c>
      <c r="AJ966" s="1">
        <v>0</v>
      </c>
      <c r="AK966" s="1">
        <v>0</v>
      </c>
      <c r="AL966" s="1">
        <v>0</v>
      </c>
      <c r="AM966" s="1">
        <v>0</v>
      </c>
      <c r="AN966" s="1">
        <v>0</v>
      </c>
      <c r="AO966" s="1">
        <v>0</v>
      </c>
      <c r="AP966" s="1">
        <v>0</v>
      </c>
      <c r="AQ966" s="1">
        <v>0</v>
      </c>
      <c r="AR966" s="2">
        <v>0</v>
      </c>
      <c r="AS966" s="2">
        <v>0</v>
      </c>
      <c r="AT966" s="2">
        <v>0</v>
      </c>
      <c r="AU966" s="2">
        <v>0</v>
      </c>
      <c r="AV966" s="2">
        <v>0</v>
      </c>
      <c r="AW966" s="2">
        <v>0</v>
      </c>
      <c r="AX966" s="2">
        <v>0</v>
      </c>
      <c r="AY966" s="2">
        <v>0</v>
      </c>
      <c r="AZ966" s="2">
        <v>0</v>
      </c>
      <c r="BA966" s="2">
        <v>0</v>
      </c>
      <c r="BB966" s="2">
        <v>0</v>
      </c>
      <c r="BC966" s="2">
        <v>0</v>
      </c>
      <c r="BD966" s="1">
        <v>1855</v>
      </c>
      <c r="BE966" s="1">
        <v>2031</v>
      </c>
      <c r="BF966" s="1">
        <v>3273</v>
      </c>
      <c r="BG966" s="1">
        <v>3653</v>
      </c>
      <c r="BH966" s="1">
        <v>4604</v>
      </c>
      <c r="BI966" s="1">
        <v>4489</v>
      </c>
      <c r="BJ966" s="1">
        <v>5275</v>
      </c>
      <c r="BK966" s="1">
        <v>4263</v>
      </c>
      <c r="BL966" s="1">
        <v>2638</v>
      </c>
      <c r="BM966" s="1">
        <v>2530</v>
      </c>
      <c r="BN966" s="1">
        <v>1511</v>
      </c>
      <c r="BO966" s="1">
        <v>2096</v>
      </c>
      <c r="BP966" s="1">
        <v>1855</v>
      </c>
      <c r="BQ966" s="1">
        <v>2031</v>
      </c>
      <c r="BR966" s="1">
        <v>3273</v>
      </c>
      <c r="BS966" s="1">
        <v>3653</v>
      </c>
      <c r="BT966" s="1">
        <v>4604</v>
      </c>
      <c r="BU966" s="1">
        <v>4489</v>
      </c>
      <c r="BV966" s="1">
        <v>5275</v>
      </c>
      <c r="BW966" s="1">
        <v>4263</v>
      </c>
      <c r="BX966" s="1">
        <v>2638</v>
      </c>
      <c r="BY966" s="1">
        <v>2530</v>
      </c>
      <c r="BZ966" s="1">
        <v>1511</v>
      </c>
      <c r="CA966" s="1">
        <v>2096</v>
      </c>
      <c r="CB966" s="1">
        <v>203.79</v>
      </c>
      <c r="CC966" s="1">
        <v>223.10499999999999</v>
      </c>
      <c r="CD966" s="1">
        <v>359.49099999999999</v>
      </c>
      <c r="CE966" s="1">
        <v>401.274</v>
      </c>
      <c r="CF966" s="1">
        <v>505.73099999999999</v>
      </c>
      <c r="CG966" s="1">
        <v>493.11700000000002</v>
      </c>
      <c r="CH966" s="1">
        <v>579.44200000000001</v>
      </c>
      <c r="CI966" s="1">
        <v>468.28399999999999</v>
      </c>
      <c r="CJ966" s="1">
        <v>289.721</v>
      </c>
      <c r="CK966" s="1">
        <v>277.89600000000002</v>
      </c>
      <c r="CL966" s="1">
        <v>165.94900000000001</v>
      </c>
      <c r="CM966" s="1">
        <v>230.2</v>
      </c>
      <c r="CN966" s="1">
        <v>0</v>
      </c>
      <c r="CO966" s="1">
        <v>0</v>
      </c>
      <c r="CP966" s="1">
        <v>38218</v>
      </c>
      <c r="CQ966" s="1">
        <v>38218</v>
      </c>
      <c r="CR966" s="1">
        <v>4198</v>
      </c>
      <c r="CS966">
        <v>2018</v>
      </c>
      <c r="CT966">
        <v>9103.8589804668882</v>
      </c>
      <c r="CV966">
        <v>0</v>
      </c>
      <c r="CW966">
        <v>0</v>
      </c>
    </row>
    <row r="967" spans="1:101">
      <c r="A967" s="100">
        <v>61769</v>
      </c>
      <c r="B967" t="s">
        <v>108</v>
      </c>
      <c r="C967" t="s">
        <v>109</v>
      </c>
      <c r="D967" t="s">
        <v>1331</v>
      </c>
      <c r="E967" t="s">
        <v>1332</v>
      </c>
      <c r="F967">
        <v>61388</v>
      </c>
      <c r="G967" s="103" t="s">
        <v>112</v>
      </c>
      <c r="H967" t="s">
        <v>113</v>
      </c>
      <c r="I967" t="s">
        <v>114</v>
      </c>
      <c r="J967" t="s">
        <v>8</v>
      </c>
      <c r="K967">
        <v>22</v>
      </c>
      <c r="L967">
        <v>2</v>
      </c>
      <c r="M967" t="s">
        <v>115</v>
      </c>
      <c r="N967" t="s">
        <v>456</v>
      </c>
      <c r="O967" t="s">
        <v>457</v>
      </c>
      <c r="P967" t="s">
        <v>457</v>
      </c>
      <c r="Q967" t="s">
        <v>118</v>
      </c>
      <c r="R967" t="s">
        <v>142</v>
      </c>
      <c r="S967" t="s">
        <v>8</v>
      </c>
      <c r="T967" s="1">
        <v>0</v>
      </c>
      <c r="U967" s="1">
        <v>0</v>
      </c>
      <c r="V967" s="1">
        <v>0</v>
      </c>
      <c r="W967" s="1">
        <v>0</v>
      </c>
      <c r="X967" s="1">
        <v>0</v>
      </c>
      <c r="Y967" s="1">
        <v>0</v>
      </c>
      <c r="Z967" s="1">
        <v>0</v>
      </c>
      <c r="AA967" s="1">
        <v>0</v>
      </c>
      <c r="AB967" s="1">
        <v>0</v>
      </c>
      <c r="AC967" s="1">
        <v>0</v>
      </c>
      <c r="AD967" s="1">
        <v>0</v>
      </c>
      <c r="AE967" s="1">
        <v>0</v>
      </c>
      <c r="AF967" s="1">
        <v>0</v>
      </c>
      <c r="AG967" s="1">
        <v>0</v>
      </c>
      <c r="AH967" s="1">
        <v>0</v>
      </c>
      <c r="AI967" s="1">
        <v>0</v>
      </c>
      <c r="AJ967" s="1">
        <v>0</v>
      </c>
      <c r="AK967" s="1">
        <v>0</v>
      </c>
      <c r="AL967" s="1">
        <v>0</v>
      </c>
      <c r="AM967" s="1">
        <v>0</v>
      </c>
      <c r="AN967" s="1">
        <v>0</v>
      </c>
      <c r="AO967" s="1">
        <v>0</v>
      </c>
      <c r="AP967" s="1">
        <v>0</v>
      </c>
      <c r="AQ967" s="1">
        <v>0</v>
      </c>
      <c r="AR967" s="2">
        <v>0</v>
      </c>
      <c r="AS967" s="2">
        <v>0</v>
      </c>
      <c r="AT967" s="2">
        <v>0</v>
      </c>
      <c r="AU967" s="2">
        <v>0</v>
      </c>
      <c r="AV967" s="2">
        <v>0</v>
      </c>
      <c r="AW967" s="2">
        <v>0</v>
      </c>
      <c r="AX967" s="2">
        <v>0</v>
      </c>
      <c r="AY967" s="2">
        <v>0</v>
      </c>
      <c r="AZ967" s="2">
        <v>0</v>
      </c>
      <c r="BA967" s="2">
        <v>0</v>
      </c>
      <c r="BB967" s="2">
        <v>0</v>
      </c>
      <c r="BC967" s="2">
        <v>0</v>
      </c>
      <c r="BD967" s="1">
        <v>1148</v>
      </c>
      <c r="BE967" s="1">
        <v>1257</v>
      </c>
      <c r="BF967" s="1">
        <v>2025</v>
      </c>
      <c r="BG967" s="1">
        <v>2260</v>
      </c>
      <c r="BH967" s="1">
        <v>2848</v>
      </c>
      <c r="BI967" s="1">
        <v>2777</v>
      </c>
      <c r="BJ967" s="1">
        <v>3263</v>
      </c>
      <c r="BK967" s="1">
        <v>2637</v>
      </c>
      <c r="BL967" s="1">
        <v>1632</v>
      </c>
      <c r="BM967" s="1">
        <v>1565</v>
      </c>
      <c r="BN967" s="1">
        <v>935</v>
      </c>
      <c r="BO967" s="1">
        <v>1296</v>
      </c>
      <c r="BP967" s="1">
        <v>1148</v>
      </c>
      <c r="BQ967" s="1">
        <v>1257</v>
      </c>
      <c r="BR967" s="1">
        <v>2025</v>
      </c>
      <c r="BS967" s="1">
        <v>2260</v>
      </c>
      <c r="BT967" s="1">
        <v>2848</v>
      </c>
      <c r="BU967" s="1">
        <v>2777</v>
      </c>
      <c r="BV967" s="1">
        <v>3263</v>
      </c>
      <c r="BW967" s="1">
        <v>2637</v>
      </c>
      <c r="BX967" s="1">
        <v>1632</v>
      </c>
      <c r="BY967" s="1">
        <v>1565</v>
      </c>
      <c r="BZ967" s="1">
        <v>935</v>
      </c>
      <c r="CA967" s="1">
        <v>1296</v>
      </c>
      <c r="CB967" s="1">
        <v>126.07</v>
      </c>
      <c r="CC967" s="1">
        <v>138.01900000000001</v>
      </c>
      <c r="CD967" s="1">
        <v>222.39099999999999</v>
      </c>
      <c r="CE967" s="1">
        <v>248.239</v>
      </c>
      <c r="CF967" s="1">
        <v>312.85899999999998</v>
      </c>
      <c r="CG967" s="1">
        <v>305.05599999999998</v>
      </c>
      <c r="CH967" s="1">
        <v>358.459</v>
      </c>
      <c r="CI967" s="1">
        <v>289.69400000000002</v>
      </c>
      <c r="CJ967" s="1">
        <v>179.23</v>
      </c>
      <c r="CK967" s="1">
        <v>171.91399999999999</v>
      </c>
      <c r="CL967" s="1">
        <v>102.661</v>
      </c>
      <c r="CM967" s="1">
        <v>142.40799999999999</v>
      </c>
      <c r="CN967" s="1">
        <v>0</v>
      </c>
      <c r="CO967" s="1">
        <v>0</v>
      </c>
      <c r="CP967" s="1">
        <v>23643</v>
      </c>
      <c r="CQ967" s="1">
        <v>23643</v>
      </c>
      <c r="CR967" s="1">
        <v>2597</v>
      </c>
      <c r="CS967">
        <v>2018</v>
      </c>
      <c r="CT967">
        <v>9103.9661147477855</v>
      </c>
      <c r="CV967">
        <v>0</v>
      </c>
      <c r="CW967">
        <v>0</v>
      </c>
    </row>
    <row r="968" spans="1:101">
      <c r="A968" s="100">
        <v>61770</v>
      </c>
      <c r="B968" t="s">
        <v>108</v>
      </c>
      <c r="C968" t="s">
        <v>109</v>
      </c>
      <c r="D968" t="s">
        <v>1333</v>
      </c>
      <c r="E968" t="s">
        <v>1334</v>
      </c>
      <c r="F968">
        <v>61389</v>
      </c>
      <c r="G968" s="103" t="s">
        <v>112</v>
      </c>
      <c r="H968" t="s">
        <v>113</v>
      </c>
      <c r="I968" t="s">
        <v>114</v>
      </c>
      <c r="J968" t="s">
        <v>8</v>
      </c>
      <c r="K968">
        <v>22</v>
      </c>
      <c r="L968">
        <v>2</v>
      </c>
      <c r="M968" t="s">
        <v>115</v>
      </c>
      <c r="N968" t="s">
        <v>456</v>
      </c>
      <c r="O968" t="s">
        <v>457</v>
      </c>
      <c r="P968" t="s">
        <v>457</v>
      </c>
      <c r="Q968" t="s">
        <v>118</v>
      </c>
      <c r="R968" t="s">
        <v>142</v>
      </c>
      <c r="S968" t="s">
        <v>8</v>
      </c>
      <c r="T968" s="1">
        <v>0</v>
      </c>
      <c r="U968" s="1">
        <v>0</v>
      </c>
      <c r="V968" s="1">
        <v>0</v>
      </c>
      <c r="W968" s="1">
        <v>0</v>
      </c>
      <c r="X968" s="1">
        <v>0</v>
      </c>
      <c r="Y968" s="1">
        <v>0</v>
      </c>
      <c r="Z968" s="1">
        <v>0</v>
      </c>
      <c r="AA968" s="1">
        <v>0</v>
      </c>
      <c r="AB968" s="1">
        <v>0</v>
      </c>
      <c r="AC968" s="1">
        <v>0</v>
      </c>
      <c r="AD968" s="1">
        <v>0</v>
      </c>
      <c r="AE968" s="1">
        <v>0</v>
      </c>
      <c r="AF968" s="1">
        <v>0</v>
      </c>
      <c r="AG968" s="1">
        <v>0</v>
      </c>
      <c r="AH968" s="1">
        <v>0</v>
      </c>
      <c r="AI968" s="1">
        <v>0</v>
      </c>
      <c r="AJ968" s="1">
        <v>0</v>
      </c>
      <c r="AK968" s="1">
        <v>0</v>
      </c>
      <c r="AL968" s="1">
        <v>0</v>
      </c>
      <c r="AM968" s="1">
        <v>0</v>
      </c>
      <c r="AN968" s="1">
        <v>0</v>
      </c>
      <c r="AO968" s="1">
        <v>0</v>
      </c>
      <c r="AP968" s="1">
        <v>0</v>
      </c>
      <c r="AQ968" s="1">
        <v>0</v>
      </c>
      <c r="AR968" s="2">
        <v>0</v>
      </c>
      <c r="AS968" s="2">
        <v>0</v>
      </c>
      <c r="AT968" s="2">
        <v>0</v>
      </c>
      <c r="AU968" s="2">
        <v>0</v>
      </c>
      <c r="AV968" s="2">
        <v>0</v>
      </c>
      <c r="AW968" s="2">
        <v>0</v>
      </c>
      <c r="AX968" s="2">
        <v>0</v>
      </c>
      <c r="AY968" s="2">
        <v>0</v>
      </c>
      <c r="AZ968" s="2">
        <v>0</v>
      </c>
      <c r="BA968" s="2">
        <v>0</v>
      </c>
      <c r="BB968" s="2">
        <v>0</v>
      </c>
      <c r="BC968" s="2">
        <v>0</v>
      </c>
      <c r="BD968" s="1">
        <v>1147</v>
      </c>
      <c r="BE968" s="1">
        <v>1256</v>
      </c>
      <c r="BF968" s="1">
        <v>2023</v>
      </c>
      <c r="BG968" s="1">
        <v>2258</v>
      </c>
      <c r="BH968" s="1">
        <v>2846</v>
      </c>
      <c r="BI968" s="1">
        <v>2775</v>
      </c>
      <c r="BJ968" s="1">
        <v>3261</v>
      </c>
      <c r="BK968" s="1">
        <v>2635</v>
      </c>
      <c r="BL968" s="1">
        <v>1630</v>
      </c>
      <c r="BM968" s="1">
        <v>1564</v>
      </c>
      <c r="BN968" s="1">
        <v>934</v>
      </c>
      <c r="BO968" s="1">
        <v>1295</v>
      </c>
      <c r="BP968" s="1">
        <v>1147</v>
      </c>
      <c r="BQ968" s="1">
        <v>1256</v>
      </c>
      <c r="BR968" s="1">
        <v>2023</v>
      </c>
      <c r="BS968" s="1">
        <v>2258</v>
      </c>
      <c r="BT968" s="1">
        <v>2846</v>
      </c>
      <c r="BU968" s="1">
        <v>2775</v>
      </c>
      <c r="BV968" s="1">
        <v>3261</v>
      </c>
      <c r="BW968" s="1">
        <v>2635</v>
      </c>
      <c r="BX968" s="1">
        <v>1630</v>
      </c>
      <c r="BY968" s="1">
        <v>1564</v>
      </c>
      <c r="BZ968" s="1">
        <v>934</v>
      </c>
      <c r="CA968" s="1">
        <v>1295</v>
      </c>
      <c r="CB968" s="1">
        <v>125.97199999999999</v>
      </c>
      <c r="CC968" s="1">
        <v>137.91300000000001</v>
      </c>
      <c r="CD968" s="1">
        <v>222.22</v>
      </c>
      <c r="CE968" s="1">
        <v>248.048</v>
      </c>
      <c r="CF968" s="1">
        <v>312.61799999999999</v>
      </c>
      <c r="CG968" s="1">
        <v>304.82100000000003</v>
      </c>
      <c r="CH968" s="1">
        <v>358.18299999999999</v>
      </c>
      <c r="CI968" s="1">
        <v>289.47000000000003</v>
      </c>
      <c r="CJ968" s="1">
        <v>179.09200000000001</v>
      </c>
      <c r="CK968" s="1">
        <v>171.78200000000001</v>
      </c>
      <c r="CL968" s="1">
        <v>102.58199999999999</v>
      </c>
      <c r="CM968" s="1">
        <v>142.29900000000001</v>
      </c>
      <c r="CN968" s="1">
        <v>0</v>
      </c>
      <c r="CO968" s="1">
        <v>0</v>
      </c>
      <c r="CP968" s="1">
        <v>23624</v>
      </c>
      <c r="CQ968" s="1">
        <v>23624</v>
      </c>
      <c r="CR968" s="1">
        <v>2595</v>
      </c>
      <c r="CS968">
        <v>2018</v>
      </c>
      <c r="CT968">
        <v>9103.6608863198453</v>
      </c>
      <c r="CV968">
        <v>0</v>
      </c>
      <c r="CW968">
        <v>0</v>
      </c>
    </row>
    <row r="969" spans="1:101">
      <c r="A969" s="100">
        <v>61771</v>
      </c>
      <c r="B969" t="s">
        <v>108</v>
      </c>
      <c r="C969" t="s">
        <v>109</v>
      </c>
      <c r="D969" t="s">
        <v>1335</v>
      </c>
      <c r="E969" t="s">
        <v>1336</v>
      </c>
      <c r="F969">
        <v>61390</v>
      </c>
      <c r="G969" s="103" t="s">
        <v>112</v>
      </c>
      <c r="H969" t="s">
        <v>113</v>
      </c>
      <c r="I969" t="s">
        <v>114</v>
      </c>
      <c r="J969" t="s">
        <v>8</v>
      </c>
      <c r="K969">
        <v>22</v>
      </c>
      <c r="L969">
        <v>2</v>
      </c>
      <c r="M969" t="s">
        <v>115</v>
      </c>
      <c r="N969" t="s">
        <v>456</v>
      </c>
      <c r="O969" t="s">
        <v>457</v>
      </c>
      <c r="P969" t="s">
        <v>457</v>
      </c>
      <c r="Q969" t="s">
        <v>118</v>
      </c>
      <c r="R969" t="s">
        <v>142</v>
      </c>
      <c r="S969" t="s">
        <v>8</v>
      </c>
      <c r="T969" s="1">
        <v>0</v>
      </c>
      <c r="U969" s="1">
        <v>0</v>
      </c>
      <c r="V969" s="1">
        <v>0</v>
      </c>
      <c r="W969" s="1">
        <v>0</v>
      </c>
      <c r="X969" s="1">
        <v>0</v>
      </c>
      <c r="Y969" s="1">
        <v>0</v>
      </c>
      <c r="Z969" s="1">
        <v>0</v>
      </c>
      <c r="AA969" s="1">
        <v>0</v>
      </c>
      <c r="AB969" s="1">
        <v>0</v>
      </c>
      <c r="AC969" s="1">
        <v>0</v>
      </c>
      <c r="AD969" s="1">
        <v>0</v>
      </c>
      <c r="AE969" s="1">
        <v>0</v>
      </c>
      <c r="AF969" s="1">
        <v>0</v>
      </c>
      <c r="AG969" s="1">
        <v>0</v>
      </c>
      <c r="AH969" s="1">
        <v>0</v>
      </c>
      <c r="AI969" s="1">
        <v>0</v>
      </c>
      <c r="AJ969" s="1">
        <v>0</v>
      </c>
      <c r="AK969" s="1">
        <v>0</v>
      </c>
      <c r="AL969" s="1">
        <v>0</v>
      </c>
      <c r="AM969" s="1">
        <v>0</v>
      </c>
      <c r="AN969" s="1">
        <v>0</v>
      </c>
      <c r="AO969" s="1">
        <v>0</v>
      </c>
      <c r="AP969" s="1">
        <v>0</v>
      </c>
      <c r="AQ969" s="1">
        <v>0</v>
      </c>
      <c r="AR969" s="2">
        <v>0</v>
      </c>
      <c r="AS969" s="2">
        <v>0</v>
      </c>
      <c r="AT969" s="2">
        <v>0</v>
      </c>
      <c r="AU969" s="2">
        <v>0</v>
      </c>
      <c r="AV969" s="2">
        <v>0</v>
      </c>
      <c r="AW969" s="2">
        <v>0</v>
      </c>
      <c r="AX969" s="2">
        <v>0</v>
      </c>
      <c r="AY969" s="2">
        <v>0</v>
      </c>
      <c r="AZ969" s="2">
        <v>0</v>
      </c>
      <c r="BA969" s="2">
        <v>0</v>
      </c>
      <c r="BB969" s="2">
        <v>0</v>
      </c>
      <c r="BC969" s="2">
        <v>0</v>
      </c>
      <c r="BD969" s="1">
        <v>617</v>
      </c>
      <c r="BE969" s="1">
        <v>676</v>
      </c>
      <c r="BF969" s="1">
        <v>1089</v>
      </c>
      <c r="BG969" s="1">
        <v>1216</v>
      </c>
      <c r="BH969" s="1">
        <v>1532</v>
      </c>
      <c r="BI969" s="1">
        <v>1494</v>
      </c>
      <c r="BJ969" s="1">
        <v>1755</v>
      </c>
      <c r="BK969" s="1">
        <v>1419</v>
      </c>
      <c r="BL969" s="1">
        <v>878</v>
      </c>
      <c r="BM969" s="1">
        <v>842</v>
      </c>
      <c r="BN969" s="1">
        <v>503</v>
      </c>
      <c r="BO969" s="1">
        <v>697</v>
      </c>
      <c r="BP969" s="1">
        <v>617</v>
      </c>
      <c r="BQ969" s="1">
        <v>676</v>
      </c>
      <c r="BR969" s="1">
        <v>1089</v>
      </c>
      <c r="BS969" s="1">
        <v>1216</v>
      </c>
      <c r="BT969" s="1">
        <v>1532</v>
      </c>
      <c r="BU969" s="1">
        <v>1494</v>
      </c>
      <c r="BV969" s="1">
        <v>1755</v>
      </c>
      <c r="BW969" s="1">
        <v>1419</v>
      </c>
      <c r="BX969" s="1">
        <v>878</v>
      </c>
      <c r="BY969" s="1">
        <v>842</v>
      </c>
      <c r="BZ969" s="1">
        <v>503</v>
      </c>
      <c r="CA969" s="1">
        <v>697</v>
      </c>
      <c r="CB969" s="1">
        <v>67.819000000000003</v>
      </c>
      <c r="CC969" s="1">
        <v>74.244</v>
      </c>
      <c r="CD969" s="1">
        <v>119.63</v>
      </c>
      <c r="CE969" s="1">
        <v>133.535</v>
      </c>
      <c r="CF969" s="1">
        <v>168.29599999999999</v>
      </c>
      <c r="CG969" s="1">
        <v>164.09800000000001</v>
      </c>
      <c r="CH969" s="1">
        <v>192.82499999999999</v>
      </c>
      <c r="CI969" s="1">
        <v>155.834</v>
      </c>
      <c r="CJ969" s="1">
        <v>96.412999999999997</v>
      </c>
      <c r="CK969" s="1">
        <v>92.477000000000004</v>
      </c>
      <c r="CL969" s="1">
        <v>55.223999999999997</v>
      </c>
      <c r="CM969" s="1">
        <v>76.605000000000004</v>
      </c>
      <c r="CN969" s="1">
        <v>0</v>
      </c>
      <c r="CO969" s="1">
        <v>0</v>
      </c>
      <c r="CP969" s="1">
        <v>12718</v>
      </c>
      <c r="CQ969" s="1">
        <v>12718</v>
      </c>
      <c r="CR969" s="1">
        <v>1397</v>
      </c>
      <c r="CS969">
        <v>2018</v>
      </c>
      <c r="CT969">
        <v>9103.7938439513237</v>
      </c>
      <c r="CV969">
        <v>0</v>
      </c>
      <c r="CW969">
        <v>0</v>
      </c>
    </row>
    <row r="970" spans="1:101">
      <c r="A970" s="100">
        <v>61774</v>
      </c>
      <c r="B970" t="s">
        <v>108</v>
      </c>
      <c r="C970" t="s">
        <v>109</v>
      </c>
      <c r="D970" t="s">
        <v>1337</v>
      </c>
      <c r="E970" t="s">
        <v>1338</v>
      </c>
      <c r="F970">
        <v>61392</v>
      </c>
      <c r="G970" s="103" t="s">
        <v>112</v>
      </c>
      <c r="H970" t="s">
        <v>113</v>
      </c>
      <c r="I970" t="s">
        <v>114</v>
      </c>
      <c r="J970" t="s">
        <v>8</v>
      </c>
      <c r="K970">
        <v>22</v>
      </c>
      <c r="L970">
        <v>2</v>
      </c>
      <c r="M970" t="s">
        <v>115</v>
      </c>
      <c r="N970" t="s">
        <v>456</v>
      </c>
      <c r="O970" t="s">
        <v>457</v>
      </c>
      <c r="P970" t="s">
        <v>457</v>
      </c>
      <c r="Q970" t="s">
        <v>118</v>
      </c>
      <c r="R970" t="s">
        <v>142</v>
      </c>
      <c r="S970" t="s">
        <v>8</v>
      </c>
      <c r="T970" s="1">
        <v>0</v>
      </c>
      <c r="U970" s="1">
        <v>0</v>
      </c>
      <c r="V970" s="1">
        <v>0</v>
      </c>
      <c r="W970" s="1">
        <v>0</v>
      </c>
      <c r="X970" s="1">
        <v>0</v>
      </c>
      <c r="Y970" s="1">
        <v>0</v>
      </c>
      <c r="Z970" s="1">
        <v>0</v>
      </c>
      <c r="AA970" s="1">
        <v>0</v>
      </c>
      <c r="AB970" s="1">
        <v>0</v>
      </c>
      <c r="AC970" s="1">
        <v>0</v>
      </c>
      <c r="AD970" s="1">
        <v>0</v>
      </c>
      <c r="AE970" s="1">
        <v>0</v>
      </c>
      <c r="AF970" s="1">
        <v>0</v>
      </c>
      <c r="AG970" s="1">
        <v>0</v>
      </c>
      <c r="AH970" s="1">
        <v>0</v>
      </c>
      <c r="AI970" s="1">
        <v>0</v>
      </c>
      <c r="AJ970" s="1">
        <v>0</v>
      </c>
      <c r="AK970" s="1">
        <v>0</v>
      </c>
      <c r="AL970" s="1">
        <v>0</v>
      </c>
      <c r="AM970" s="1">
        <v>0</v>
      </c>
      <c r="AN970" s="1">
        <v>0</v>
      </c>
      <c r="AO970" s="1">
        <v>0</v>
      </c>
      <c r="AP970" s="1">
        <v>0</v>
      </c>
      <c r="AQ970" s="1">
        <v>0</v>
      </c>
      <c r="AR970" s="2">
        <v>0</v>
      </c>
      <c r="AS970" s="2">
        <v>0</v>
      </c>
      <c r="AT970" s="2">
        <v>0</v>
      </c>
      <c r="AU970" s="2">
        <v>0</v>
      </c>
      <c r="AV970" s="2">
        <v>0</v>
      </c>
      <c r="AW970" s="2">
        <v>0</v>
      </c>
      <c r="AX970" s="2">
        <v>0</v>
      </c>
      <c r="AY970" s="2">
        <v>0</v>
      </c>
      <c r="AZ970" s="2">
        <v>0</v>
      </c>
      <c r="BA970" s="2">
        <v>0</v>
      </c>
      <c r="BB970" s="2">
        <v>0</v>
      </c>
      <c r="BC970" s="2">
        <v>0</v>
      </c>
      <c r="BD970" s="1">
        <v>1491</v>
      </c>
      <c r="BE970" s="1">
        <v>1632</v>
      </c>
      <c r="BF970" s="1">
        <v>2630</v>
      </c>
      <c r="BG970" s="1">
        <v>2936</v>
      </c>
      <c r="BH970" s="1">
        <v>3700</v>
      </c>
      <c r="BI970" s="1">
        <v>3608</v>
      </c>
      <c r="BJ970" s="1">
        <v>4240</v>
      </c>
      <c r="BK970" s="1">
        <v>3426</v>
      </c>
      <c r="BL970" s="1">
        <v>2120</v>
      </c>
      <c r="BM970" s="1">
        <v>2033</v>
      </c>
      <c r="BN970" s="1">
        <v>1214</v>
      </c>
      <c r="BO970" s="1">
        <v>1684</v>
      </c>
      <c r="BP970" s="1">
        <v>1491</v>
      </c>
      <c r="BQ970" s="1">
        <v>1632</v>
      </c>
      <c r="BR970" s="1">
        <v>2630</v>
      </c>
      <c r="BS970" s="1">
        <v>2936</v>
      </c>
      <c r="BT970" s="1">
        <v>3700</v>
      </c>
      <c r="BU970" s="1">
        <v>3608</v>
      </c>
      <c r="BV970" s="1">
        <v>4240</v>
      </c>
      <c r="BW970" s="1">
        <v>3426</v>
      </c>
      <c r="BX970" s="1">
        <v>2120</v>
      </c>
      <c r="BY970" s="1">
        <v>2033</v>
      </c>
      <c r="BZ970" s="1">
        <v>1214</v>
      </c>
      <c r="CA970" s="1">
        <v>1684</v>
      </c>
      <c r="CB970" s="1">
        <v>163.79</v>
      </c>
      <c r="CC970" s="1">
        <v>179.31299999999999</v>
      </c>
      <c r="CD970" s="1">
        <v>288.928</v>
      </c>
      <c r="CE970" s="1">
        <v>322.51</v>
      </c>
      <c r="CF970" s="1">
        <v>406.464</v>
      </c>
      <c r="CG970" s="1">
        <v>396.32600000000002</v>
      </c>
      <c r="CH970" s="1">
        <v>465.70699999999999</v>
      </c>
      <c r="CI970" s="1">
        <v>376.36700000000002</v>
      </c>
      <c r="CJ970" s="1">
        <v>232.85400000000001</v>
      </c>
      <c r="CK970" s="1">
        <v>223.34899999999999</v>
      </c>
      <c r="CL970" s="1">
        <v>133.376</v>
      </c>
      <c r="CM970" s="1">
        <v>185.01599999999999</v>
      </c>
      <c r="CN970" s="1">
        <v>0</v>
      </c>
      <c r="CO970" s="1">
        <v>0</v>
      </c>
      <c r="CP970" s="1">
        <v>30714</v>
      </c>
      <c r="CQ970" s="1">
        <v>30714</v>
      </c>
      <c r="CR970" s="1">
        <v>3374</v>
      </c>
      <c r="CS970">
        <v>2018</v>
      </c>
      <c r="CT970">
        <v>9103.1416716064014</v>
      </c>
      <c r="CV970">
        <v>0</v>
      </c>
      <c r="CW970">
        <v>0</v>
      </c>
    </row>
    <row r="971" spans="1:101">
      <c r="A971" s="100">
        <v>61775</v>
      </c>
      <c r="B971" t="s">
        <v>108</v>
      </c>
      <c r="C971" t="s">
        <v>109</v>
      </c>
      <c r="D971" t="s">
        <v>1339</v>
      </c>
      <c r="E971" t="s">
        <v>1340</v>
      </c>
      <c r="F971">
        <v>61397</v>
      </c>
      <c r="G971" s="103" t="s">
        <v>112</v>
      </c>
      <c r="H971" t="s">
        <v>113</v>
      </c>
      <c r="I971" t="s">
        <v>114</v>
      </c>
      <c r="J971" t="s">
        <v>8</v>
      </c>
      <c r="K971">
        <v>92</v>
      </c>
      <c r="L971">
        <v>4</v>
      </c>
      <c r="M971" t="s">
        <v>539</v>
      </c>
      <c r="N971" t="s">
        <v>439</v>
      </c>
      <c r="O971" t="s">
        <v>440</v>
      </c>
      <c r="P971" t="s">
        <v>440</v>
      </c>
      <c r="Q971" t="s">
        <v>118</v>
      </c>
      <c r="R971" t="s">
        <v>142</v>
      </c>
      <c r="S971" t="s">
        <v>8</v>
      </c>
      <c r="T971" s="1" t="s">
        <v>109</v>
      </c>
      <c r="U971" s="1" t="s">
        <v>109</v>
      </c>
      <c r="V971" s="1">
        <v>0</v>
      </c>
      <c r="W971" s="1">
        <v>0</v>
      </c>
      <c r="X971" s="1">
        <v>0</v>
      </c>
      <c r="Y971" s="1">
        <v>0</v>
      </c>
      <c r="Z971" s="1">
        <v>0</v>
      </c>
      <c r="AA971" s="1">
        <v>0</v>
      </c>
      <c r="AB971" s="1">
        <v>0</v>
      </c>
      <c r="AC971" s="1">
        <v>0</v>
      </c>
      <c r="AD971" s="1">
        <v>0</v>
      </c>
      <c r="AE971" s="1">
        <v>0</v>
      </c>
      <c r="AF971" s="1" t="s">
        <v>109</v>
      </c>
      <c r="AG971" s="1" t="s">
        <v>109</v>
      </c>
      <c r="AH971" s="1">
        <v>0</v>
      </c>
      <c r="AI971" s="1">
        <v>0</v>
      </c>
      <c r="AJ971" s="1">
        <v>0</v>
      </c>
      <c r="AK971" s="1">
        <v>0</v>
      </c>
      <c r="AL971" s="1">
        <v>0</v>
      </c>
      <c r="AM971" s="1">
        <v>0</v>
      </c>
      <c r="AN971" s="1">
        <v>0</v>
      </c>
      <c r="AO971" s="1">
        <v>0</v>
      </c>
      <c r="AP971" s="1">
        <v>0</v>
      </c>
      <c r="AQ971" s="1">
        <v>0</v>
      </c>
      <c r="AR971" s="2" t="s">
        <v>109</v>
      </c>
      <c r="AS971" s="2" t="s">
        <v>109</v>
      </c>
      <c r="AT971" s="2">
        <v>0</v>
      </c>
      <c r="AU971" s="2">
        <v>0</v>
      </c>
      <c r="AV971" s="2">
        <v>0</v>
      </c>
      <c r="AW971" s="2">
        <v>0</v>
      </c>
      <c r="AX971" s="2">
        <v>0</v>
      </c>
      <c r="AY971" s="2">
        <v>0</v>
      </c>
      <c r="AZ971" s="2">
        <v>0</v>
      </c>
      <c r="BA971" s="2">
        <v>0</v>
      </c>
      <c r="BB971" s="2">
        <v>0</v>
      </c>
      <c r="BC971" s="2">
        <v>0</v>
      </c>
      <c r="BD971" s="1" t="s">
        <v>109</v>
      </c>
      <c r="BE971" s="1" t="s">
        <v>109</v>
      </c>
      <c r="BF971" s="1">
        <v>4</v>
      </c>
      <c r="BG971" s="1">
        <v>4</v>
      </c>
      <c r="BH971" s="1">
        <v>2</v>
      </c>
      <c r="BI971" s="1">
        <v>2</v>
      </c>
      <c r="BJ971" s="1">
        <v>2</v>
      </c>
      <c r="BK971" s="1">
        <v>2</v>
      </c>
      <c r="BL971" s="1">
        <v>2</v>
      </c>
      <c r="BM971" s="1">
        <v>3</v>
      </c>
      <c r="BN971" s="1">
        <v>4</v>
      </c>
      <c r="BO971" s="1">
        <v>3</v>
      </c>
      <c r="BP971" s="1" t="s">
        <v>109</v>
      </c>
      <c r="BQ971" s="1" t="s">
        <v>109</v>
      </c>
      <c r="BR971" s="1">
        <v>4</v>
      </c>
      <c r="BS971" s="1">
        <v>4</v>
      </c>
      <c r="BT971" s="1">
        <v>2</v>
      </c>
      <c r="BU971" s="1">
        <v>2</v>
      </c>
      <c r="BV971" s="1">
        <v>2</v>
      </c>
      <c r="BW971" s="1">
        <v>2</v>
      </c>
      <c r="BX971" s="1">
        <v>2</v>
      </c>
      <c r="BY971" s="1">
        <v>3</v>
      </c>
      <c r="BZ971" s="1">
        <v>4</v>
      </c>
      <c r="CA971" s="1">
        <v>3</v>
      </c>
      <c r="CB971" s="1" t="s">
        <v>109</v>
      </c>
      <c r="CC971" s="1" t="s">
        <v>109</v>
      </c>
      <c r="CD971" s="1">
        <v>0.46600000000000003</v>
      </c>
      <c r="CE971" s="1">
        <v>0.40200000000000002</v>
      </c>
      <c r="CF971" s="1">
        <v>0.245</v>
      </c>
      <c r="CG971" s="1">
        <v>0.23599999999999999</v>
      </c>
      <c r="CH971" s="1">
        <v>0.19700000000000001</v>
      </c>
      <c r="CI971" s="1">
        <v>0.19400000000000001</v>
      </c>
      <c r="CJ971" s="1">
        <v>0.20100000000000001</v>
      </c>
      <c r="CK971" s="1">
        <v>0.36799999999999999</v>
      </c>
      <c r="CL971" s="1">
        <v>0.40500000000000003</v>
      </c>
      <c r="CM971" s="1">
        <v>0.28599999999999998</v>
      </c>
      <c r="CN971" s="1">
        <v>0</v>
      </c>
      <c r="CO971" s="1">
        <v>0</v>
      </c>
      <c r="CP971" s="1">
        <v>28</v>
      </c>
      <c r="CQ971" s="1">
        <v>28</v>
      </c>
      <c r="CR971" s="1">
        <v>3</v>
      </c>
      <c r="CS971">
        <v>2018</v>
      </c>
      <c r="CT971">
        <v>9333.3333333333339</v>
      </c>
      <c r="CV971">
        <v>0</v>
      </c>
      <c r="CW971">
        <v>0</v>
      </c>
    </row>
    <row r="972" spans="1:101">
      <c r="A972" s="100">
        <v>61786</v>
      </c>
      <c r="B972" t="s">
        <v>108</v>
      </c>
      <c r="C972" t="s">
        <v>109</v>
      </c>
      <c r="D972" t="s">
        <v>1341</v>
      </c>
      <c r="E972" t="s">
        <v>1192</v>
      </c>
      <c r="F972">
        <v>60571</v>
      </c>
      <c r="G972" s="103" t="s">
        <v>121</v>
      </c>
      <c r="H972" t="s">
        <v>113</v>
      </c>
      <c r="I972" t="s">
        <v>114</v>
      </c>
      <c r="J972" t="s">
        <v>8</v>
      </c>
      <c r="K972">
        <v>22</v>
      </c>
      <c r="L972">
        <v>2</v>
      </c>
      <c r="M972" t="s">
        <v>115</v>
      </c>
      <c r="N972" t="s">
        <v>619</v>
      </c>
      <c r="O972" t="s">
        <v>117</v>
      </c>
      <c r="P972" t="s">
        <v>117</v>
      </c>
      <c r="Q972" t="s">
        <v>118</v>
      </c>
      <c r="R972" t="s">
        <v>142</v>
      </c>
      <c r="S972" t="s">
        <v>120</v>
      </c>
      <c r="T972" s="1" t="s">
        <v>109</v>
      </c>
      <c r="U972" s="1" t="s">
        <v>109</v>
      </c>
      <c r="V972" s="1" t="s">
        <v>109</v>
      </c>
      <c r="W972" s="1" t="s">
        <v>109</v>
      </c>
      <c r="X972" s="1" t="s">
        <v>109</v>
      </c>
      <c r="Y972" s="1" t="s">
        <v>109</v>
      </c>
      <c r="Z972" s="1" t="s">
        <v>109</v>
      </c>
      <c r="AA972" s="1">
        <v>4327</v>
      </c>
      <c r="AB972" s="1">
        <v>3588</v>
      </c>
      <c r="AC972" s="1">
        <v>3582</v>
      </c>
      <c r="AD972" s="1">
        <v>3791</v>
      </c>
      <c r="AE972" s="1">
        <v>3957</v>
      </c>
      <c r="AF972" s="1" t="s">
        <v>109</v>
      </c>
      <c r="AG972" s="1" t="s">
        <v>109</v>
      </c>
      <c r="AH972" s="1" t="s">
        <v>109</v>
      </c>
      <c r="AI972" s="1" t="s">
        <v>109</v>
      </c>
      <c r="AJ972" s="1" t="s">
        <v>109</v>
      </c>
      <c r="AK972" s="1" t="s">
        <v>109</v>
      </c>
      <c r="AL972" s="1" t="s">
        <v>109</v>
      </c>
      <c r="AM972" s="1">
        <v>4327</v>
      </c>
      <c r="AN972" s="1">
        <v>3588</v>
      </c>
      <c r="AO972" s="1">
        <v>3582</v>
      </c>
      <c r="AP972" s="1">
        <v>3791</v>
      </c>
      <c r="AQ972" s="1">
        <v>3957</v>
      </c>
      <c r="AR972" s="2" t="s">
        <v>109</v>
      </c>
      <c r="AS972" s="2" t="s">
        <v>109</v>
      </c>
      <c r="AT972" s="2" t="s">
        <v>109</v>
      </c>
      <c r="AU972" s="2" t="s">
        <v>109</v>
      </c>
      <c r="AV972" s="2" t="s">
        <v>109</v>
      </c>
      <c r="AW972" s="2" t="s">
        <v>109</v>
      </c>
      <c r="AX972" s="2" t="s">
        <v>109</v>
      </c>
      <c r="AY972" s="2">
        <v>1.032</v>
      </c>
      <c r="AZ972" s="2">
        <v>1.032</v>
      </c>
      <c r="BA972" s="2">
        <v>1.032</v>
      </c>
      <c r="BB972" s="2">
        <v>1.032</v>
      </c>
      <c r="BC972" s="2">
        <v>1.032</v>
      </c>
      <c r="BD972" s="1" t="s">
        <v>109</v>
      </c>
      <c r="BE972" s="1" t="s">
        <v>109</v>
      </c>
      <c r="BF972" s="1" t="s">
        <v>109</v>
      </c>
      <c r="BG972" s="1" t="s">
        <v>109</v>
      </c>
      <c r="BH972" s="1" t="s">
        <v>109</v>
      </c>
      <c r="BI972" s="1" t="s">
        <v>109</v>
      </c>
      <c r="BJ972" s="1" t="s">
        <v>109</v>
      </c>
      <c r="BK972" s="1">
        <v>4465</v>
      </c>
      <c r="BL972" s="1">
        <v>3703</v>
      </c>
      <c r="BM972" s="1">
        <v>3697</v>
      </c>
      <c r="BN972" s="1">
        <v>3912</v>
      </c>
      <c r="BO972" s="1">
        <v>4084</v>
      </c>
      <c r="BP972" s="1" t="s">
        <v>109</v>
      </c>
      <c r="BQ972" s="1" t="s">
        <v>109</v>
      </c>
      <c r="BR972" s="1" t="s">
        <v>109</v>
      </c>
      <c r="BS972" s="1" t="s">
        <v>109</v>
      </c>
      <c r="BT972" s="1" t="s">
        <v>109</v>
      </c>
      <c r="BU972" s="1" t="s">
        <v>109</v>
      </c>
      <c r="BV972" s="1" t="s">
        <v>109</v>
      </c>
      <c r="BW972" s="1">
        <v>4465</v>
      </c>
      <c r="BX972" s="1">
        <v>3703</v>
      </c>
      <c r="BY972" s="1">
        <v>3697</v>
      </c>
      <c r="BZ972" s="1">
        <v>3912</v>
      </c>
      <c r="CA972" s="1">
        <v>4084</v>
      </c>
      <c r="CB972" s="1" t="s">
        <v>109</v>
      </c>
      <c r="CC972" s="1" t="s">
        <v>109</v>
      </c>
      <c r="CD972" s="1" t="s">
        <v>109</v>
      </c>
      <c r="CE972" s="1" t="s">
        <v>109</v>
      </c>
      <c r="CF972" s="1" t="s">
        <v>109</v>
      </c>
      <c r="CG972" s="1" t="s">
        <v>109</v>
      </c>
      <c r="CH972" s="1" t="s">
        <v>109</v>
      </c>
      <c r="CI972" s="1">
        <v>1439.8489999999999</v>
      </c>
      <c r="CJ972" s="1">
        <v>1193.92</v>
      </c>
      <c r="CK972" s="1">
        <v>1191.6189999999999</v>
      </c>
      <c r="CL972" s="1">
        <v>1261.1759999999999</v>
      </c>
      <c r="CM972" s="1">
        <v>1316.4359999999999</v>
      </c>
      <c r="CN972" s="1">
        <v>19245</v>
      </c>
      <c r="CO972" s="1">
        <v>19245</v>
      </c>
      <c r="CP972" s="1">
        <v>19861</v>
      </c>
      <c r="CQ972" s="1">
        <v>19861</v>
      </c>
      <c r="CR972" s="1">
        <v>6403</v>
      </c>
      <c r="CS972">
        <v>2018</v>
      </c>
      <c r="CT972">
        <v>3101.8272684679055</v>
      </c>
      <c r="CV972">
        <v>475.6390309534886</v>
      </c>
      <c r="CW972">
        <v>14.753501161591812</v>
      </c>
    </row>
    <row r="973" spans="1:101">
      <c r="A973" s="100">
        <v>61814</v>
      </c>
      <c r="B973" t="s">
        <v>108</v>
      </c>
      <c r="C973" t="s">
        <v>109</v>
      </c>
      <c r="D973" t="s">
        <v>1342</v>
      </c>
      <c r="E973" t="s">
        <v>1343</v>
      </c>
      <c r="F973">
        <v>61428</v>
      </c>
      <c r="G973" s="103" t="s">
        <v>112</v>
      </c>
      <c r="H973" t="s">
        <v>113</v>
      </c>
      <c r="I973" t="s">
        <v>114</v>
      </c>
      <c r="J973" t="s">
        <v>8</v>
      </c>
      <c r="K973">
        <v>22</v>
      </c>
      <c r="L973">
        <v>2</v>
      </c>
      <c r="M973" t="s">
        <v>115</v>
      </c>
      <c r="N973" t="s">
        <v>456</v>
      </c>
      <c r="O973" t="s">
        <v>457</v>
      </c>
      <c r="P973" t="s">
        <v>457</v>
      </c>
      <c r="Q973" t="s">
        <v>118</v>
      </c>
      <c r="R973" t="s">
        <v>142</v>
      </c>
      <c r="S973" t="s">
        <v>8</v>
      </c>
      <c r="T973" s="1">
        <v>0</v>
      </c>
      <c r="U973" s="1">
        <v>0</v>
      </c>
      <c r="V973" s="1">
        <v>0</v>
      </c>
      <c r="W973" s="1">
        <v>0</v>
      </c>
      <c r="X973" s="1">
        <v>0</v>
      </c>
      <c r="Y973" s="1">
        <v>0</v>
      </c>
      <c r="Z973" s="1">
        <v>0</v>
      </c>
      <c r="AA973" s="1">
        <v>0</v>
      </c>
      <c r="AB973" s="1">
        <v>0</v>
      </c>
      <c r="AC973" s="1">
        <v>0</v>
      </c>
      <c r="AD973" s="1">
        <v>0</v>
      </c>
      <c r="AE973" s="1">
        <v>0</v>
      </c>
      <c r="AF973" s="1">
        <v>0</v>
      </c>
      <c r="AG973" s="1">
        <v>0</v>
      </c>
      <c r="AH973" s="1">
        <v>0</v>
      </c>
      <c r="AI973" s="1">
        <v>0</v>
      </c>
      <c r="AJ973" s="1">
        <v>0</v>
      </c>
      <c r="AK973" s="1">
        <v>0</v>
      </c>
      <c r="AL973" s="1">
        <v>0</v>
      </c>
      <c r="AM973" s="1">
        <v>0</v>
      </c>
      <c r="AN973" s="1">
        <v>0</v>
      </c>
      <c r="AO973" s="1">
        <v>0</v>
      </c>
      <c r="AP973" s="1">
        <v>0</v>
      </c>
      <c r="AQ973" s="1">
        <v>0</v>
      </c>
      <c r="AR973" s="2">
        <v>0</v>
      </c>
      <c r="AS973" s="2">
        <v>0</v>
      </c>
      <c r="AT973" s="2">
        <v>0</v>
      </c>
      <c r="AU973" s="2">
        <v>0</v>
      </c>
      <c r="AV973" s="2">
        <v>0</v>
      </c>
      <c r="AW973" s="2">
        <v>0</v>
      </c>
      <c r="AX973" s="2">
        <v>0</v>
      </c>
      <c r="AY973" s="2">
        <v>0</v>
      </c>
      <c r="AZ973" s="2">
        <v>0</v>
      </c>
      <c r="BA973" s="2">
        <v>0</v>
      </c>
      <c r="BB973" s="2">
        <v>0</v>
      </c>
      <c r="BC973" s="2">
        <v>0</v>
      </c>
      <c r="BD973" s="1">
        <v>2954</v>
      </c>
      <c r="BE973" s="1">
        <v>3234</v>
      </c>
      <c r="BF973" s="1">
        <v>5211</v>
      </c>
      <c r="BG973" s="1">
        <v>5817</v>
      </c>
      <c r="BH973" s="1">
        <v>7331</v>
      </c>
      <c r="BI973" s="1">
        <v>7148</v>
      </c>
      <c r="BJ973" s="1">
        <v>8399</v>
      </c>
      <c r="BK973" s="1">
        <v>6788</v>
      </c>
      <c r="BL973" s="1">
        <v>4200</v>
      </c>
      <c r="BM973" s="1">
        <v>4028</v>
      </c>
      <c r="BN973" s="1">
        <v>2405</v>
      </c>
      <c r="BO973" s="1">
        <v>3337</v>
      </c>
      <c r="BP973" s="1">
        <v>2954</v>
      </c>
      <c r="BQ973" s="1">
        <v>3234</v>
      </c>
      <c r="BR973" s="1">
        <v>5211</v>
      </c>
      <c r="BS973" s="1">
        <v>5817</v>
      </c>
      <c r="BT973" s="1">
        <v>7331</v>
      </c>
      <c r="BU973" s="1">
        <v>7148</v>
      </c>
      <c r="BV973" s="1">
        <v>8399</v>
      </c>
      <c r="BW973" s="1">
        <v>6788</v>
      </c>
      <c r="BX973" s="1">
        <v>4200</v>
      </c>
      <c r="BY973" s="1">
        <v>4028</v>
      </c>
      <c r="BZ973" s="1">
        <v>2405</v>
      </c>
      <c r="CA973" s="1">
        <v>3337</v>
      </c>
      <c r="CB973" s="1">
        <v>324.47199999999998</v>
      </c>
      <c r="CC973" s="1">
        <v>355.22500000000002</v>
      </c>
      <c r="CD973" s="1">
        <v>572.37599999999998</v>
      </c>
      <c r="CE973" s="1">
        <v>638.90300000000002</v>
      </c>
      <c r="CF973" s="1">
        <v>805.21799999999996</v>
      </c>
      <c r="CG973" s="1">
        <v>785.13499999999999</v>
      </c>
      <c r="CH973" s="1">
        <v>922.58</v>
      </c>
      <c r="CI973" s="1">
        <v>745.59500000000003</v>
      </c>
      <c r="CJ973" s="1">
        <v>461.29</v>
      </c>
      <c r="CK973" s="1">
        <v>442.46199999999999</v>
      </c>
      <c r="CL973" s="1">
        <v>264.22199999999998</v>
      </c>
      <c r="CM973" s="1">
        <v>366.52199999999999</v>
      </c>
      <c r="CN973" s="1">
        <v>0</v>
      </c>
      <c r="CO973" s="1">
        <v>0</v>
      </c>
      <c r="CP973" s="1">
        <v>60852</v>
      </c>
      <c r="CQ973" s="1">
        <v>60852</v>
      </c>
      <c r="CR973" s="1">
        <v>6684</v>
      </c>
      <c r="CS973">
        <v>2018</v>
      </c>
      <c r="CT973">
        <v>9104.1292639138246</v>
      </c>
      <c r="CV973">
        <v>0</v>
      </c>
      <c r="CW973">
        <v>0</v>
      </c>
    </row>
    <row r="974" spans="1:101">
      <c r="A974" s="100">
        <v>61815</v>
      </c>
      <c r="B974" t="s">
        <v>108</v>
      </c>
      <c r="C974" t="s">
        <v>109</v>
      </c>
      <c r="D974" t="s">
        <v>1344</v>
      </c>
      <c r="E974" t="s">
        <v>1345</v>
      </c>
      <c r="F974">
        <v>61426</v>
      </c>
      <c r="G974" s="103" t="s">
        <v>112</v>
      </c>
      <c r="H974" t="s">
        <v>113</v>
      </c>
      <c r="I974" t="s">
        <v>114</v>
      </c>
      <c r="J974" t="s">
        <v>8</v>
      </c>
      <c r="K974">
        <v>22</v>
      </c>
      <c r="L974">
        <v>2</v>
      </c>
      <c r="M974" t="s">
        <v>115</v>
      </c>
      <c r="N974" t="s">
        <v>456</v>
      </c>
      <c r="O974" t="s">
        <v>457</v>
      </c>
      <c r="P974" t="s">
        <v>457</v>
      </c>
      <c r="Q974" t="s">
        <v>118</v>
      </c>
      <c r="R974" t="s">
        <v>142</v>
      </c>
      <c r="S974" t="s">
        <v>8</v>
      </c>
      <c r="T974" s="1">
        <v>0</v>
      </c>
      <c r="U974" s="1">
        <v>0</v>
      </c>
      <c r="V974" s="1">
        <v>0</v>
      </c>
      <c r="W974" s="1">
        <v>0</v>
      </c>
      <c r="X974" s="1">
        <v>0</v>
      </c>
      <c r="Y974" s="1">
        <v>0</v>
      </c>
      <c r="Z974" s="1">
        <v>0</v>
      </c>
      <c r="AA974" s="1">
        <v>0</v>
      </c>
      <c r="AB974" s="1">
        <v>0</v>
      </c>
      <c r="AC974" s="1">
        <v>0</v>
      </c>
      <c r="AD974" s="1">
        <v>0</v>
      </c>
      <c r="AE974" s="1">
        <v>0</v>
      </c>
      <c r="AF974" s="1">
        <v>0</v>
      </c>
      <c r="AG974" s="1">
        <v>0</v>
      </c>
      <c r="AH974" s="1">
        <v>0</v>
      </c>
      <c r="AI974" s="1">
        <v>0</v>
      </c>
      <c r="AJ974" s="1">
        <v>0</v>
      </c>
      <c r="AK974" s="1">
        <v>0</v>
      </c>
      <c r="AL974" s="1">
        <v>0</v>
      </c>
      <c r="AM974" s="1">
        <v>0</v>
      </c>
      <c r="AN974" s="1">
        <v>0</v>
      </c>
      <c r="AO974" s="1">
        <v>0</v>
      </c>
      <c r="AP974" s="1">
        <v>0</v>
      </c>
      <c r="AQ974" s="1">
        <v>0</v>
      </c>
      <c r="AR974" s="2">
        <v>0</v>
      </c>
      <c r="AS974" s="2">
        <v>0</v>
      </c>
      <c r="AT974" s="2">
        <v>0</v>
      </c>
      <c r="AU974" s="2">
        <v>0</v>
      </c>
      <c r="AV974" s="2">
        <v>0</v>
      </c>
      <c r="AW974" s="2">
        <v>0</v>
      </c>
      <c r="AX974" s="2">
        <v>0</v>
      </c>
      <c r="AY974" s="2">
        <v>0</v>
      </c>
      <c r="AZ974" s="2">
        <v>0</v>
      </c>
      <c r="BA974" s="2">
        <v>0</v>
      </c>
      <c r="BB974" s="2">
        <v>0</v>
      </c>
      <c r="BC974" s="2">
        <v>0</v>
      </c>
      <c r="BD974" s="1">
        <v>1602</v>
      </c>
      <c r="BE974" s="1">
        <v>1753</v>
      </c>
      <c r="BF974" s="1">
        <v>2825</v>
      </c>
      <c r="BG974" s="1">
        <v>3154</v>
      </c>
      <c r="BH974" s="1">
        <v>3975</v>
      </c>
      <c r="BI974" s="1">
        <v>3875</v>
      </c>
      <c r="BJ974" s="1">
        <v>4554</v>
      </c>
      <c r="BK974" s="1">
        <v>3680</v>
      </c>
      <c r="BL974" s="1">
        <v>2277</v>
      </c>
      <c r="BM974" s="1">
        <v>2184</v>
      </c>
      <c r="BN974" s="1">
        <v>1304</v>
      </c>
      <c r="BO974" s="1">
        <v>1809</v>
      </c>
      <c r="BP974" s="1">
        <v>1602</v>
      </c>
      <c r="BQ974" s="1">
        <v>1753</v>
      </c>
      <c r="BR974" s="1">
        <v>2825</v>
      </c>
      <c r="BS974" s="1">
        <v>3154</v>
      </c>
      <c r="BT974" s="1">
        <v>3975</v>
      </c>
      <c r="BU974" s="1">
        <v>3875</v>
      </c>
      <c r="BV974" s="1">
        <v>4554</v>
      </c>
      <c r="BW974" s="1">
        <v>3680</v>
      </c>
      <c r="BX974" s="1">
        <v>2277</v>
      </c>
      <c r="BY974" s="1">
        <v>2184</v>
      </c>
      <c r="BZ974" s="1">
        <v>1304</v>
      </c>
      <c r="CA974" s="1">
        <v>1809</v>
      </c>
      <c r="CB974" s="1">
        <v>175.92500000000001</v>
      </c>
      <c r="CC974" s="1">
        <v>192.59899999999999</v>
      </c>
      <c r="CD974" s="1">
        <v>310.33699999999999</v>
      </c>
      <c r="CE974" s="1">
        <v>346.40699999999998</v>
      </c>
      <c r="CF974" s="1">
        <v>436.58100000000002</v>
      </c>
      <c r="CG974" s="1">
        <v>425.69200000000001</v>
      </c>
      <c r="CH974" s="1">
        <v>500.214</v>
      </c>
      <c r="CI974" s="1">
        <v>404.255</v>
      </c>
      <c r="CJ974" s="1">
        <v>250.107</v>
      </c>
      <c r="CK974" s="1">
        <v>239.899</v>
      </c>
      <c r="CL974" s="1">
        <v>143.25899999999999</v>
      </c>
      <c r="CM974" s="1">
        <v>198.72499999999999</v>
      </c>
      <c r="CN974" s="1">
        <v>0</v>
      </c>
      <c r="CO974" s="1">
        <v>0</v>
      </c>
      <c r="CP974" s="1">
        <v>32992</v>
      </c>
      <c r="CQ974" s="1">
        <v>32992</v>
      </c>
      <c r="CR974" s="1">
        <v>3624</v>
      </c>
      <c r="CS974">
        <v>2018</v>
      </c>
      <c r="CT974">
        <v>9103.7527593818977</v>
      </c>
      <c r="CV974">
        <v>0</v>
      </c>
      <c r="CW974">
        <v>0</v>
      </c>
    </row>
    <row r="975" spans="1:101">
      <c r="A975" s="100">
        <v>61820</v>
      </c>
      <c r="B975" t="s">
        <v>108</v>
      </c>
      <c r="C975" t="s">
        <v>109</v>
      </c>
      <c r="D975" t="s">
        <v>1346</v>
      </c>
      <c r="E975" t="s">
        <v>1347</v>
      </c>
      <c r="F975">
        <v>57389</v>
      </c>
      <c r="G975" s="103" t="s">
        <v>121</v>
      </c>
      <c r="H975" t="s">
        <v>113</v>
      </c>
      <c r="I975" t="s">
        <v>114</v>
      </c>
      <c r="J975" t="s">
        <v>8</v>
      </c>
      <c r="K975">
        <v>441</v>
      </c>
      <c r="L975">
        <v>4</v>
      </c>
      <c r="M975" t="s">
        <v>539</v>
      </c>
      <c r="N975" t="s">
        <v>619</v>
      </c>
      <c r="O975" t="s">
        <v>117</v>
      </c>
      <c r="P975" t="s">
        <v>117</v>
      </c>
      <c r="Q975" t="s">
        <v>118</v>
      </c>
      <c r="R975" t="s">
        <v>142</v>
      </c>
      <c r="S975" t="s">
        <v>120</v>
      </c>
      <c r="T975" s="1">
        <v>940</v>
      </c>
      <c r="U975" s="1">
        <v>920</v>
      </c>
      <c r="V975" s="1">
        <v>1089</v>
      </c>
      <c r="W975" s="1">
        <v>921</v>
      </c>
      <c r="X975" s="1">
        <v>863</v>
      </c>
      <c r="Y975" s="1">
        <v>1173</v>
      </c>
      <c r="Z975" s="1">
        <v>1412</v>
      </c>
      <c r="AA975" s="1">
        <v>1477</v>
      </c>
      <c r="AB975" s="1">
        <v>1224</v>
      </c>
      <c r="AC975" s="1">
        <v>1222</v>
      </c>
      <c r="AD975" s="1">
        <v>1293</v>
      </c>
      <c r="AE975" s="1">
        <v>1350</v>
      </c>
      <c r="AF975" s="1">
        <v>940</v>
      </c>
      <c r="AG975" s="1">
        <v>920</v>
      </c>
      <c r="AH975" s="1">
        <v>1089</v>
      </c>
      <c r="AI975" s="1">
        <v>921</v>
      </c>
      <c r="AJ975" s="1">
        <v>863</v>
      </c>
      <c r="AK975" s="1">
        <v>1173</v>
      </c>
      <c r="AL975" s="1">
        <v>1412</v>
      </c>
      <c r="AM975" s="1">
        <v>1477</v>
      </c>
      <c r="AN975" s="1">
        <v>1224</v>
      </c>
      <c r="AO975" s="1">
        <v>1222</v>
      </c>
      <c r="AP975" s="1">
        <v>1293</v>
      </c>
      <c r="AQ975" s="1">
        <v>1350</v>
      </c>
      <c r="AR975" s="2">
        <v>0.8</v>
      </c>
      <c r="AS975" s="2">
        <v>0.8</v>
      </c>
      <c r="AT975" s="2">
        <v>0.8</v>
      </c>
      <c r="AU975" s="2">
        <v>0.8</v>
      </c>
      <c r="AV975" s="2">
        <v>0.8</v>
      </c>
      <c r="AW975" s="2">
        <v>0.8</v>
      </c>
      <c r="AX975" s="2">
        <v>0.8</v>
      </c>
      <c r="AY975" s="2">
        <v>0.8</v>
      </c>
      <c r="AZ975" s="2">
        <v>0.8</v>
      </c>
      <c r="BA975" s="2">
        <v>0.8</v>
      </c>
      <c r="BB975" s="2">
        <v>0.8</v>
      </c>
      <c r="BC975" s="2">
        <v>0.8</v>
      </c>
      <c r="BD975" s="1">
        <v>752</v>
      </c>
      <c r="BE975" s="1">
        <v>736</v>
      </c>
      <c r="BF975" s="1">
        <v>871</v>
      </c>
      <c r="BG975" s="1">
        <v>737</v>
      </c>
      <c r="BH975" s="1">
        <v>690</v>
      </c>
      <c r="BI975" s="1">
        <v>938</v>
      </c>
      <c r="BJ975" s="1">
        <v>1130</v>
      </c>
      <c r="BK975" s="1">
        <v>1182</v>
      </c>
      <c r="BL975" s="1">
        <v>979</v>
      </c>
      <c r="BM975" s="1">
        <v>978</v>
      </c>
      <c r="BN975" s="1">
        <v>1034</v>
      </c>
      <c r="BO975" s="1">
        <v>1080</v>
      </c>
      <c r="BP975" s="1">
        <v>752</v>
      </c>
      <c r="BQ975" s="1">
        <v>736</v>
      </c>
      <c r="BR975" s="1">
        <v>871</v>
      </c>
      <c r="BS975" s="1">
        <v>737</v>
      </c>
      <c r="BT975" s="1">
        <v>690</v>
      </c>
      <c r="BU975" s="1">
        <v>938</v>
      </c>
      <c r="BV975" s="1">
        <v>1130</v>
      </c>
      <c r="BW975" s="1">
        <v>1182</v>
      </c>
      <c r="BX975" s="1">
        <v>979</v>
      </c>
      <c r="BY975" s="1">
        <v>978</v>
      </c>
      <c r="BZ975" s="1">
        <v>1034</v>
      </c>
      <c r="CA975" s="1">
        <v>1080</v>
      </c>
      <c r="CB975" s="1">
        <v>131.631</v>
      </c>
      <c r="CC975" s="1">
        <v>129.078</v>
      </c>
      <c r="CD975" s="1">
        <v>152.703</v>
      </c>
      <c r="CE975" s="1">
        <v>129.08799999999999</v>
      </c>
      <c r="CF975" s="1">
        <v>121.069</v>
      </c>
      <c r="CG975" s="1">
        <v>164.48</v>
      </c>
      <c r="CH975" s="1">
        <v>198.06299999999999</v>
      </c>
      <c r="CI975" s="1">
        <v>207.08099999999999</v>
      </c>
      <c r="CJ975" s="1">
        <v>171.71100000000001</v>
      </c>
      <c r="CK975" s="1">
        <v>171.38</v>
      </c>
      <c r="CL975" s="1">
        <v>181.38399999999999</v>
      </c>
      <c r="CM975" s="1">
        <v>189.33199999999999</v>
      </c>
      <c r="CN975" s="1">
        <v>13884</v>
      </c>
      <c r="CO975" s="1">
        <v>13884</v>
      </c>
      <c r="CP975" s="1">
        <v>11107</v>
      </c>
      <c r="CQ975" s="1">
        <v>11107</v>
      </c>
      <c r="CR975" s="1">
        <v>1947</v>
      </c>
      <c r="CS975">
        <v>2018</v>
      </c>
      <c r="CT975">
        <v>5704.6738572162303</v>
      </c>
      <c r="CV975">
        <v>475.6390309534886</v>
      </c>
      <c r="CW975">
        <v>27.133655453520277</v>
      </c>
    </row>
    <row r="976" spans="1:101">
      <c r="A976" s="100">
        <v>61820</v>
      </c>
      <c r="B976" t="s">
        <v>108</v>
      </c>
      <c r="C976" t="s">
        <v>109</v>
      </c>
      <c r="D976" t="s">
        <v>1346</v>
      </c>
      <c r="E976" t="s">
        <v>1347</v>
      </c>
      <c r="F976">
        <v>57389</v>
      </c>
      <c r="G976" s="103" t="s">
        <v>121</v>
      </c>
      <c r="H976" t="s">
        <v>113</v>
      </c>
      <c r="I976" t="s">
        <v>114</v>
      </c>
      <c r="J976" t="s">
        <v>8</v>
      </c>
      <c r="K976">
        <v>441</v>
      </c>
      <c r="L976">
        <v>4</v>
      </c>
      <c r="M976" t="s">
        <v>539</v>
      </c>
      <c r="N976" t="s">
        <v>456</v>
      </c>
      <c r="O976" t="s">
        <v>457</v>
      </c>
      <c r="P976" t="s">
        <v>457</v>
      </c>
      <c r="Q976" t="s">
        <v>118</v>
      </c>
      <c r="R976" t="s">
        <v>142</v>
      </c>
      <c r="S976" t="s">
        <v>8</v>
      </c>
      <c r="T976" s="1">
        <v>0</v>
      </c>
      <c r="U976" s="1">
        <v>0</v>
      </c>
      <c r="V976" s="1">
        <v>0</v>
      </c>
      <c r="W976" s="1">
        <v>0</v>
      </c>
      <c r="X976" s="1">
        <v>0</v>
      </c>
      <c r="Y976" s="1">
        <v>0</v>
      </c>
      <c r="Z976" s="1">
        <v>0</v>
      </c>
      <c r="AA976" s="1">
        <v>0</v>
      </c>
      <c r="AB976" s="1">
        <v>0</v>
      </c>
      <c r="AC976" s="1">
        <v>0</v>
      </c>
      <c r="AD976" s="1">
        <v>0</v>
      </c>
      <c r="AE976" s="1">
        <v>0</v>
      </c>
      <c r="AF976" s="1">
        <v>0</v>
      </c>
      <c r="AG976" s="1">
        <v>0</v>
      </c>
      <c r="AH976" s="1">
        <v>0</v>
      </c>
      <c r="AI976" s="1">
        <v>0</v>
      </c>
      <c r="AJ976" s="1">
        <v>0</v>
      </c>
      <c r="AK976" s="1">
        <v>0</v>
      </c>
      <c r="AL976" s="1">
        <v>0</v>
      </c>
      <c r="AM976" s="1">
        <v>0</v>
      </c>
      <c r="AN976" s="1">
        <v>0</v>
      </c>
      <c r="AO976" s="1">
        <v>0</v>
      </c>
      <c r="AP976" s="1">
        <v>0</v>
      </c>
      <c r="AQ976" s="1">
        <v>0</v>
      </c>
      <c r="AR976" s="2">
        <v>0</v>
      </c>
      <c r="AS976" s="2">
        <v>0</v>
      </c>
      <c r="AT976" s="2">
        <v>0</v>
      </c>
      <c r="AU976" s="2">
        <v>0</v>
      </c>
      <c r="AV976" s="2">
        <v>0</v>
      </c>
      <c r="AW976" s="2">
        <v>0</v>
      </c>
      <c r="AX976" s="2">
        <v>0</v>
      </c>
      <c r="AY976" s="2">
        <v>0</v>
      </c>
      <c r="AZ976" s="2">
        <v>0</v>
      </c>
      <c r="BA976" s="2">
        <v>0</v>
      </c>
      <c r="BB976" s="2">
        <v>0</v>
      </c>
      <c r="BC976" s="2">
        <v>0</v>
      </c>
      <c r="BD976" s="1">
        <v>308</v>
      </c>
      <c r="BE976" s="1">
        <v>499</v>
      </c>
      <c r="BF976" s="1">
        <v>803</v>
      </c>
      <c r="BG976" s="1">
        <v>885</v>
      </c>
      <c r="BH976" s="1">
        <v>1031</v>
      </c>
      <c r="BI976" s="1">
        <v>1043</v>
      </c>
      <c r="BJ976" s="1">
        <v>960</v>
      </c>
      <c r="BK976" s="1">
        <v>789</v>
      </c>
      <c r="BL976" s="1">
        <v>548</v>
      </c>
      <c r="BM976" s="1">
        <v>590</v>
      </c>
      <c r="BN976" s="1">
        <v>430</v>
      </c>
      <c r="BO976" s="1">
        <v>488</v>
      </c>
      <c r="BP976" s="1">
        <v>308</v>
      </c>
      <c r="BQ976" s="1">
        <v>499</v>
      </c>
      <c r="BR976" s="1">
        <v>803</v>
      </c>
      <c r="BS976" s="1">
        <v>885</v>
      </c>
      <c r="BT976" s="1">
        <v>1031</v>
      </c>
      <c r="BU976" s="1">
        <v>1043</v>
      </c>
      <c r="BV976" s="1">
        <v>960</v>
      </c>
      <c r="BW976" s="1">
        <v>789</v>
      </c>
      <c r="BX976" s="1">
        <v>548</v>
      </c>
      <c r="BY976" s="1">
        <v>590</v>
      </c>
      <c r="BZ976" s="1">
        <v>430</v>
      </c>
      <c r="CA976" s="1">
        <v>488</v>
      </c>
      <c r="CB976" s="1">
        <v>33.826999999999998</v>
      </c>
      <c r="CC976" s="1">
        <v>54.83</v>
      </c>
      <c r="CD976" s="1">
        <v>88.248999999999995</v>
      </c>
      <c r="CE976" s="1">
        <v>97.191999999999993</v>
      </c>
      <c r="CF976" s="1">
        <v>113.288</v>
      </c>
      <c r="CG976" s="1">
        <v>114.617</v>
      </c>
      <c r="CH976" s="1">
        <v>105.419</v>
      </c>
      <c r="CI976" s="1">
        <v>86.665000000000006</v>
      </c>
      <c r="CJ976" s="1">
        <v>60.247</v>
      </c>
      <c r="CK976" s="1">
        <v>64.846000000000004</v>
      </c>
      <c r="CL976" s="1">
        <v>47.216000000000001</v>
      </c>
      <c r="CM976" s="1">
        <v>53.603999999999999</v>
      </c>
      <c r="CN976" s="1">
        <v>0</v>
      </c>
      <c r="CO976" s="1">
        <v>0</v>
      </c>
      <c r="CP976" s="1">
        <v>8374</v>
      </c>
      <c r="CQ976" s="1">
        <v>8374</v>
      </c>
      <c r="CR976" s="1">
        <v>920</v>
      </c>
      <c r="CS976">
        <v>2018</v>
      </c>
      <c r="CT976">
        <v>9102.173913043478</v>
      </c>
      <c r="CV976">
        <v>0</v>
      </c>
      <c r="CW976">
        <v>0</v>
      </c>
    </row>
    <row r="977" spans="1:101">
      <c r="A977" s="100">
        <v>61928</v>
      </c>
      <c r="B977" t="s">
        <v>108</v>
      </c>
      <c r="C977" t="s">
        <v>109</v>
      </c>
      <c r="D977" t="s">
        <v>1350</v>
      </c>
      <c r="E977" t="s">
        <v>1249</v>
      </c>
      <c r="F977">
        <v>61060</v>
      </c>
      <c r="G977" s="103" t="s">
        <v>273</v>
      </c>
      <c r="H977" t="s">
        <v>113</v>
      </c>
      <c r="I977" t="s">
        <v>114</v>
      </c>
      <c r="J977" t="s">
        <v>8</v>
      </c>
      <c r="K977">
        <v>22</v>
      </c>
      <c r="L977">
        <v>2</v>
      </c>
      <c r="M977" t="s">
        <v>115</v>
      </c>
      <c r="N977" t="s">
        <v>456</v>
      </c>
      <c r="O977" t="s">
        <v>457</v>
      </c>
      <c r="P977" t="s">
        <v>457</v>
      </c>
      <c r="Q977" t="s">
        <v>118</v>
      </c>
      <c r="R977" t="s">
        <v>142</v>
      </c>
      <c r="S977" t="s">
        <v>8</v>
      </c>
      <c r="T977" s="1" t="s">
        <v>109</v>
      </c>
      <c r="U977" s="1" t="s">
        <v>109</v>
      </c>
      <c r="V977" s="1" t="s">
        <v>109</v>
      </c>
      <c r="W977" s="1" t="s">
        <v>109</v>
      </c>
      <c r="X977" s="1" t="s">
        <v>109</v>
      </c>
      <c r="Y977" s="1" t="s">
        <v>109</v>
      </c>
      <c r="Z977" s="1" t="s">
        <v>109</v>
      </c>
      <c r="AA977" s="1" t="s">
        <v>109</v>
      </c>
      <c r="AB977" s="1" t="s">
        <v>109</v>
      </c>
      <c r="AC977" s="1">
        <v>0</v>
      </c>
      <c r="AD977" s="1">
        <v>0</v>
      </c>
      <c r="AE977" s="1">
        <v>0</v>
      </c>
      <c r="AF977" s="1" t="s">
        <v>109</v>
      </c>
      <c r="AG977" s="1" t="s">
        <v>109</v>
      </c>
      <c r="AH977" s="1" t="s">
        <v>109</v>
      </c>
      <c r="AI977" s="1" t="s">
        <v>109</v>
      </c>
      <c r="AJ977" s="1" t="s">
        <v>109</v>
      </c>
      <c r="AK977" s="1" t="s">
        <v>109</v>
      </c>
      <c r="AL977" s="1" t="s">
        <v>109</v>
      </c>
      <c r="AM977" s="1" t="s">
        <v>109</v>
      </c>
      <c r="AN977" s="1" t="s">
        <v>109</v>
      </c>
      <c r="AO977" s="1">
        <v>0</v>
      </c>
      <c r="AP977" s="1">
        <v>0</v>
      </c>
      <c r="AQ977" s="1">
        <v>0</v>
      </c>
      <c r="AR977" s="2" t="s">
        <v>109</v>
      </c>
      <c r="AS977" s="2" t="s">
        <v>109</v>
      </c>
      <c r="AT977" s="2" t="s">
        <v>109</v>
      </c>
      <c r="AU977" s="2" t="s">
        <v>109</v>
      </c>
      <c r="AV977" s="2" t="s">
        <v>109</v>
      </c>
      <c r="AW977" s="2" t="s">
        <v>109</v>
      </c>
      <c r="AX977" s="2" t="s">
        <v>109</v>
      </c>
      <c r="AY977" s="2" t="s">
        <v>109</v>
      </c>
      <c r="AZ977" s="2" t="s">
        <v>109</v>
      </c>
      <c r="BA977" s="2">
        <v>0</v>
      </c>
      <c r="BB977" s="2">
        <v>0</v>
      </c>
      <c r="BC977" s="2">
        <v>0</v>
      </c>
      <c r="BD977" s="1" t="s">
        <v>109</v>
      </c>
      <c r="BE977" s="1" t="s">
        <v>109</v>
      </c>
      <c r="BF977" s="1" t="s">
        <v>109</v>
      </c>
      <c r="BG977" s="1" t="s">
        <v>109</v>
      </c>
      <c r="BH977" s="1" t="s">
        <v>109</v>
      </c>
      <c r="BI977" s="1" t="s">
        <v>109</v>
      </c>
      <c r="BJ977" s="1" t="s">
        <v>109</v>
      </c>
      <c r="BK977" s="1" t="s">
        <v>109</v>
      </c>
      <c r="BL977" s="1" t="s">
        <v>109</v>
      </c>
      <c r="BM977" s="1">
        <v>1201</v>
      </c>
      <c r="BN977" s="1">
        <v>874</v>
      </c>
      <c r="BO977" s="1">
        <v>993</v>
      </c>
      <c r="BP977" s="1" t="s">
        <v>109</v>
      </c>
      <c r="BQ977" s="1" t="s">
        <v>109</v>
      </c>
      <c r="BR977" s="1" t="s">
        <v>109</v>
      </c>
      <c r="BS977" s="1" t="s">
        <v>109</v>
      </c>
      <c r="BT977" s="1" t="s">
        <v>109</v>
      </c>
      <c r="BU977" s="1" t="s">
        <v>109</v>
      </c>
      <c r="BV977" s="1" t="s">
        <v>109</v>
      </c>
      <c r="BW977" s="1" t="s">
        <v>109</v>
      </c>
      <c r="BX977" s="1" t="s">
        <v>109</v>
      </c>
      <c r="BY977" s="1">
        <v>1201</v>
      </c>
      <c r="BZ977" s="1">
        <v>874</v>
      </c>
      <c r="CA977" s="1">
        <v>993</v>
      </c>
      <c r="CB977" s="1" t="s">
        <v>109</v>
      </c>
      <c r="CC977" s="1" t="s">
        <v>109</v>
      </c>
      <c r="CD977" s="1" t="s">
        <v>109</v>
      </c>
      <c r="CE977" s="1" t="s">
        <v>109</v>
      </c>
      <c r="CF977" s="1" t="s">
        <v>109</v>
      </c>
      <c r="CG977" s="1" t="s">
        <v>109</v>
      </c>
      <c r="CH977" s="1" t="s">
        <v>109</v>
      </c>
      <c r="CI977" s="1" t="s">
        <v>109</v>
      </c>
      <c r="CJ977" s="1" t="s">
        <v>109</v>
      </c>
      <c r="CK977" s="1">
        <v>131.91</v>
      </c>
      <c r="CL977" s="1">
        <v>96.048000000000002</v>
      </c>
      <c r="CM977" s="1">
        <v>109.042</v>
      </c>
      <c r="CN977" s="1">
        <v>0</v>
      </c>
      <c r="CO977" s="1">
        <v>0</v>
      </c>
      <c r="CP977" s="1">
        <v>3068</v>
      </c>
      <c r="CQ977" s="1">
        <v>3068</v>
      </c>
      <c r="CR977" s="1">
        <v>337</v>
      </c>
      <c r="CS977">
        <v>2018</v>
      </c>
      <c r="CT977">
        <v>9103.8575667655787</v>
      </c>
      <c r="CV977">
        <v>0</v>
      </c>
      <c r="CW977">
        <v>0</v>
      </c>
    </row>
    <row r="978" spans="1:101">
      <c r="A978" s="100">
        <v>61959</v>
      </c>
      <c r="B978" t="s">
        <v>108</v>
      </c>
      <c r="C978" t="s">
        <v>109</v>
      </c>
      <c r="D978" t="s">
        <v>1351</v>
      </c>
      <c r="E978" t="s">
        <v>1352</v>
      </c>
      <c r="F978">
        <v>61540</v>
      </c>
      <c r="G978" s="103" t="s">
        <v>273</v>
      </c>
      <c r="H978" t="s">
        <v>113</v>
      </c>
      <c r="I978" t="s">
        <v>114</v>
      </c>
      <c r="J978" t="s">
        <v>8</v>
      </c>
      <c r="K978">
        <v>22</v>
      </c>
      <c r="L978">
        <v>2</v>
      </c>
      <c r="M978" t="s">
        <v>115</v>
      </c>
      <c r="N978" t="s">
        <v>456</v>
      </c>
      <c r="O978" t="s">
        <v>457</v>
      </c>
      <c r="P978" t="s">
        <v>457</v>
      </c>
      <c r="Q978" t="s">
        <v>118</v>
      </c>
      <c r="R978" t="s">
        <v>142</v>
      </c>
      <c r="S978" t="s">
        <v>8</v>
      </c>
      <c r="T978" s="1" t="s">
        <v>109</v>
      </c>
      <c r="U978" s="1" t="s">
        <v>109</v>
      </c>
      <c r="V978" s="1" t="s">
        <v>109</v>
      </c>
      <c r="W978" s="1" t="s">
        <v>109</v>
      </c>
      <c r="X978" s="1" t="s">
        <v>109</v>
      </c>
      <c r="Y978" s="1" t="s">
        <v>109</v>
      </c>
      <c r="Z978" s="1" t="s">
        <v>109</v>
      </c>
      <c r="AA978" s="1" t="s">
        <v>109</v>
      </c>
      <c r="AB978" s="1" t="s">
        <v>109</v>
      </c>
      <c r="AC978" s="1" t="s">
        <v>109</v>
      </c>
      <c r="AD978" s="1" t="s">
        <v>109</v>
      </c>
      <c r="AE978" s="1">
        <v>0</v>
      </c>
      <c r="AF978" s="1" t="s">
        <v>109</v>
      </c>
      <c r="AG978" s="1" t="s">
        <v>109</v>
      </c>
      <c r="AH978" s="1" t="s">
        <v>109</v>
      </c>
      <c r="AI978" s="1" t="s">
        <v>109</v>
      </c>
      <c r="AJ978" s="1" t="s">
        <v>109</v>
      </c>
      <c r="AK978" s="1" t="s">
        <v>109</v>
      </c>
      <c r="AL978" s="1" t="s">
        <v>109</v>
      </c>
      <c r="AM978" s="1" t="s">
        <v>109</v>
      </c>
      <c r="AN978" s="1" t="s">
        <v>109</v>
      </c>
      <c r="AO978" s="1" t="s">
        <v>109</v>
      </c>
      <c r="AP978" s="1" t="s">
        <v>109</v>
      </c>
      <c r="AQ978" s="1">
        <v>0</v>
      </c>
      <c r="AR978" s="2" t="s">
        <v>109</v>
      </c>
      <c r="AS978" s="2" t="s">
        <v>109</v>
      </c>
      <c r="AT978" s="2" t="s">
        <v>109</v>
      </c>
      <c r="AU978" s="2" t="s">
        <v>109</v>
      </c>
      <c r="AV978" s="2" t="s">
        <v>109</v>
      </c>
      <c r="AW978" s="2" t="s">
        <v>109</v>
      </c>
      <c r="AX978" s="2" t="s">
        <v>109</v>
      </c>
      <c r="AY978" s="2" t="s">
        <v>109</v>
      </c>
      <c r="AZ978" s="2" t="s">
        <v>109</v>
      </c>
      <c r="BA978" s="2" t="s">
        <v>109</v>
      </c>
      <c r="BB978" s="2" t="s">
        <v>109</v>
      </c>
      <c r="BC978" s="2">
        <v>0</v>
      </c>
      <c r="BD978" s="1" t="s">
        <v>109</v>
      </c>
      <c r="BE978" s="1" t="s">
        <v>109</v>
      </c>
      <c r="BF978" s="1" t="s">
        <v>109</v>
      </c>
      <c r="BG978" s="1" t="s">
        <v>109</v>
      </c>
      <c r="BH978" s="1" t="s">
        <v>109</v>
      </c>
      <c r="BI978" s="1" t="s">
        <v>109</v>
      </c>
      <c r="BJ978" s="1" t="s">
        <v>109</v>
      </c>
      <c r="BK978" s="1" t="s">
        <v>109</v>
      </c>
      <c r="BL978" s="1" t="s">
        <v>109</v>
      </c>
      <c r="BM978" s="1" t="s">
        <v>109</v>
      </c>
      <c r="BN978" s="1" t="s">
        <v>109</v>
      </c>
      <c r="BO978" s="1">
        <v>2886</v>
      </c>
      <c r="BP978" s="1" t="s">
        <v>109</v>
      </c>
      <c r="BQ978" s="1" t="s">
        <v>109</v>
      </c>
      <c r="BR978" s="1" t="s">
        <v>109</v>
      </c>
      <c r="BS978" s="1" t="s">
        <v>109</v>
      </c>
      <c r="BT978" s="1" t="s">
        <v>109</v>
      </c>
      <c r="BU978" s="1" t="s">
        <v>109</v>
      </c>
      <c r="BV978" s="1" t="s">
        <v>109</v>
      </c>
      <c r="BW978" s="1" t="s">
        <v>109</v>
      </c>
      <c r="BX978" s="1" t="s">
        <v>109</v>
      </c>
      <c r="BY978" s="1" t="s">
        <v>109</v>
      </c>
      <c r="BZ978" s="1" t="s">
        <v>109</v>
      </c>
      <c r="CA978" s="1">
        <v>2886</v>
      </c>
      <c r="CB978" s="1" t="s">
        <v>109</v>
      </c>
      <c r="CC978" s="1" t="s">
        <v>109</v>
      </c>
      <c r="CD978" s="1" t="s">
        <v>109</v>
      </c>
      <c r="CE978" s="1" t="s">
        <v>109</v>
      </c>
      <c r="CF978" s="1" t="s">
        <v>109</v>
      </c>
      <c r="CG978" s="1" t="s">
        <v>109</v>
      </c>
      <c r="CH978" s="1" t="s">
        <v>109</v>
      </c>
      <c r="CI978" s="1" t="s">
        <v>109</v>
      </c>
      <c r="CJ978" s="1" t="s">
        <v>109</v>
      </c>
      <c r="CK978" s="1" t="s">
        <v>109</v>
      </c>
      <c r="CL978" s="1" t="s">
        <v>109</v>
      </c>
      <c r="CM978" s="1">
        <v>317</v>
      </c>
      <c r="CN978" s="1">
        <v>0</v>
      </c>
      <c r="CO978" s="1">
        <v>0</v>
      </c>
      <c r="CP978" s="1">
        <v>2886</v>
      </c>
      <c r="CQ978" s="1">
        <v>2886</v>
      </c>
      <c r="CR978" s="1">
        <v>317</v>
      </c>
      <c r="CS978">
        <v>2018</v>
      </c>
      <c r="CT978">
        <v>9104.1009463722403</v>
      </c>
      <c r="CV978">
        <v>0</v>
      </c>
      <c r="CW978">
        <v>0</v>
      </c>
    </row>
    <row r="979" spans="1:101">
      <c r="A979" s="100">
        <v>62021</v>
      </c>
      <c r="B979" t="s">
        <v>108</v>
      </c>
      <c r="C979" t="s">
        <v>109</v>
      </c>
      <c r="D979" t="s">
        <v>1353</v>
      </c>
      <c r="E979" t="s">
        <v>1089</v>
      </c>
      <c r="F979">
        <v>58135</v>
      </c>
      <c r="G979" s="103" t="s">
        <v>121</v>
      </c>
      <c r="H979" t="s">
        <v>113</v>
      </c>
      <c r="I979" t="s">
        <v>8</v>
      </c>
      <c r="J979" t="s">
        <v>8</v>
      </c>
      <c r="K979">
        <v>22</v>
      </c>
      <c r="L979">
        <v>2</v>
      </c>
      <c r="M979" t="s">
        <v>115</v>
      </c>
      <c r="N979" t="s">
        <v>456</v>
      </c>
      <c r="O979" t="s">
        <v>457</v>
      </c>
      <c r="P979" t="s">
        <v>457</v>
      </c>
      <c r="Q979" t="s">
        <v>8</v>
      </c>
      <c r="R979" t="s">
        <v>142</v>
      </c>
      <c r="S979" t="s">
        <v>8</v>
      </c>
      <c r="T979" s="1" t="s">
        <v>109</v>
      </c>
      <c r="U979" s="1" t="s">
        <v>109</v>
      </c>
      <c r="V979" s="1">
        <v>0</v>
      </c>
      <c r="W979" s="1">
        <v>0</v>
      </c>
      <c r="X979" s="1">
        <v>0</v>
      </c>
      <c r="Y979" s="1">
        <v>0</v>
      </c>
      <c r="Z979" s="1">
        <v>0</v>
      </c>
      <c r="AA979" s="1">
        <v>0</v>
      </c>
      <c r="AB979" s="1">
        <v>0</v>
      </c>
      <c r="AC979" s="1">
        <v>0</v>
      </c>
      <c r="AD979" s="1">
        <v>0</v>
      </c>
      <c r="AE979" s="1">
        <v>0</v>
      </c>
      <c r="AF979" s="1" t="s">
        <v>109</v>
      </c>
      <c r="AG979" s="1" t="s">
        <v>109</v>
      </c>
      <c r="AH979" s="1">
        <v>0</v>
      </c>
      <c r="AI979" s="1">
        <v>0</v>
      </c>
      <c r="AJ979" s="1">
        <v>0</v>
      </c>
      <c r="AK979" s="1">
        <v>0</v>
      </c>
      <c r="AL979" s="1">
        <v>0</v>
      </c>
      <c r="AM979" s="1">
        <v>0</v>
      </c>
      <c r="AN979" s="1">
        <v>0</v>
      </c>
      <c r="AO979" s="1">
        <v>0</v>
      </c>
      <c r="AP979" s="1">
        <v>0</v>
      </c>
      <c r="AQ979" s="1">
        <v>0</v>
      </c>
      <c r="AR979" s="2" t="s">
        <v>109</v>
      </c>
      <c r="AS979" s="2" t="s">
        <v>109</v>
      </c>
      <c r="AT979" s="2">
        <v>0</v>
      </c>
      <c r="AU979" s="2">
        <v>0</v>
      </c>
      <c r="AV979" s="2">
        <v>0</v>
      </c>
      <c r="AW979" s="2">
        <v>0</v>
      </c>
      <c r="AX979" s="2">
        <v>0</v>
      </c>
      <c r="AY979" s="2">
        <v>0</v>
      </c>
      <c r="AZ979" s="2">
        <v>0</v>
      </c>
      <c r="BA979" s="2">
        <v>0</v>
      </c>
      <c r="BB979" s="2">
        <v>0</v>
      </c>
      <c r="BC979" s="2">
        <v>0</v>
      </c>
      <c r="BD979" s="1" t="s">
        <v>109</v>
      </c>
      <c r="BE979" s="1" t="s">
        <v>109</v>
      </c>
      <c r="BF979" s="1">
        <v>1158</v>
      </c>
      <c r="BG979" s="1">
        <v>1275</v>
      </c>
      <c r="BH979" s="1">
        <v>1486</v>
      </c>
      <c r="BI979" s="1">
        <v>1504</v>
      </c>
      <c r="BJ979" s="1">
        <v>1383</v>
      </c>
      <c r="BK979" s="1">
        <v>1137</v>
      </c>
      <c r="BL979" s="1">
        <v>790</v>
      </c>
      <c r="BM979" s="1">
        <v>851</v>
      </c>
      <c r="BN979" s="1">
        <v>619</v>
      </c>
      <c r="BO979" s="1">
        <v>703</v>
      </c>
      <c r="BP979" s="1" t="s">
        <v>109</v>
      </c>
      <c r="BQ979" s="1" t="s">
        <v>109</v>
      </c>
      <c r="BR979" s="1">
        <v>1158</v>
      </c>
      <c r="BS979" s="1">
        <v>1275</v>
      </c>
      <c r="BT979" s="1">
        <v>1486</v>
      </c>
      <c r="BU979" s="1">
        <v>1504</v>
      </c>
      <c r="BV979" s="1">
        <v>1383</v>
      </c>
      <c r="BW979" s="1">
        <v>1137</v>
      </c>
      <c r="BX979" s="1">
        <v>790</v>
      </c>
      <c r="BY979" s="1">
        <v>851</v>
      </c>
      <c r="BZ979" s="1">
        <v>619</v>
      </c>
      <c r="CA979" s="1">
        <v>703</v>
      </c>
      <c r="CB979" s="1" t="s">
        <v>109</v>
      </c>
      <c r="CC979" s="1" t="s">
        <v>109</v>
      </c>
      <c r="CD979" s="1">
        <v>127.17100000000001</v>
      </c>
      <c r="CE979" s="1">
        <v>140.05799999999999</v>
      </c>
      <c r="CF979" s="1">
        <v>163.25299999999999</v>
      </c>
      <c r="CG979" s="1">
        <v>165.16800000000001</v>
      </c>
      <c r="CH979" s="1">
        <v>151.91300000000001</v>
      </c>
      <c r="CI979" s="1">
        <v>124.88800000000001</v>
      </c>
      <c r="CJ979" s="1">
        <v>86.817999999999998</v>
      </c>
      <c r="CK979" s="1">
        <v>93.444999999999993</v>
      </c>
      <c r="CL979" s="1">
        <v>68.040999999999997</v>
      </c>
      <c r="CM979" s="1">
        <v>77.245000000000005</v>
      </c>
      <c r="CN979" s="1">
        <v>0</v>
      </c>
      <c r="CO979" s="1">
        <v>0</v>
      </c>
      <c r="CP979" s="1">
        <v>10906</v>
      </c>
      <c r="CQ979" s="1">
        <v>10906</v>
      </c>
      <c r="CR979" s="1">
        <v>1198</v>
      </c>
      <c r="CS979">
        <v>2018</v>
      </c>
      <c r="CT979">
        <v>9103.5058430717854</v>
      </c>
      <c r="CV979">
        <v>0</v>
      </c>
      <c r="CW979">
        <v>0</v>
      </c>
    </row>
    <row r="980" spans="1:101">
      <c r="A980" s="100">
        <v>62023</v>
      </c>
      <c r="B980" t="s">
        <v>108</v>
      </c>
      <c r="C980" t="s">
        <v>109</v>
      </c>
      <c r="D980" t="s">
        <v>794</v>
      </c>
      <c r="E980" t="s">
        <v>1089</v>
      </c>
      <c r="F980">
        <v>58135</v>
      </c>
      <c r="G980" s="103" t="s">
        <v>121</v>
      </c>
      <c r="H980" t="s">
        <v>113</v>
      </c>
      <c r="I980" t="s">
        <v>8</v>
      </c>
      <c r="J980" t="s">
        <v>8</v>
      </c>
      <c r="K980">
        <v>22</v>
      </c>
      <c r="L980">
        <v>2</v>
      </c>
      <c r="M980" t="s">
        <v>115</v>
      </c>
      <c r="N980" t="s">
        <v>456</v>
      </c>
      <c r="O980" t="s">
        <v>457</v>
      </c>
      <c r="P980" t="s">
        <v>457</v>
      </c>
      <c r="Q980" t="s">
        <v>8</v>
      </c>
      <c r="R980" t="s">
        <v>142</v>
      </c>
      <c r="S980" t="s">
        <v>8</v>
      </c>
      <c r="T980" s="1" t="s">
        <v>109</v>
      </c>
      <c r="U980" s="1" t="s">
        <v>109</v>
      </c>
      <c r="V980" s="1">
        <v>0</v>
      </c>
      <c r="W980" s="1">
        <v>0</v>
      </c>
      <c r="X980" s="1">
        <v>0</v>
      </c>
      <c r="Y980" s="1">
        <v>0</v>
      </c>
      <c r="Z980" s="1">
        <v>0</v>
      </c>
      <c r="AA980" s="1">
        <v>0</v>
      </c>
      <c r="AB980" s="1">
        <v>0</v>
      </c>
      <c r="AC980" s="1">
        <v>0</v>
      </c>
      <c r="AD980" s="1">
        <v>0</v>
      </c>
      <c r="AE980" s="1">
        <v>0</v>
      </c>
      <c r="AF980" s="1" t="s">
        <v>109</v>
      </c>
      <c r="AG980" s="1" t="s">
        <v>109</v>
      </c>
      <c r="AH980" s="1">
        <v>0</v>
      </c>
      <c r="AI980" s="1">
        <v>0</v>
      </c>
      <c r="AJ980" s="1">
        <v>0</v>
      </c>
      <c r="AK980" s="1">
        <v>0</v>
      </c>
      <c r="AL980" s="1">
        <v>0</v>
      </c>
      <c r="AM980" s="1">
        <v>0</v>
      </c>
      <c r="AN980" s="1">
        <v>0</v>
      </c>
      <c r="AO980" s="1">
        <v>0</v>
      </c>
      <c r="AP980" s="1">
        <v>0</v>
      </c>
      <c r="AQ980" s="1">
        <v>0</v>
      </c>
      <c r="AR980" s="2" t="s">
        <v>109</v>
      </c>
      <c r="AS980" s="2" t="s">
        <v>109</v>
      </c>
      <c r="AT980" s="2">
        <v>0</v>
      </c>
      <c r="AU980" s="2">
        <v>0</v>
      </c>
      <c r="AV980" s="2">
        <v>0</v>
      </c>
      <c r="AW980" s="2">
        <v>0</v>
      </c>
      <c r="AX980" s="2">
        <v>0</v>
      </c>
      <c r="AY980" s="2">
        <v>0</v>
      </c>
      <c r="AZ980" s="2">
        <v>0</v>
      </c>
      <c r="BA980" s="2">
        <v>0</v>
      </c>
      <c r="BB980" s="2">
        <v>0</v>
      </c>
      <c r="BC980" s="2">
        <v>0</v>
      </c>
      <c r="BD980" s="1" t="s">
        <v>109</v>
      </c>
      <c r="BE980" s="1" t="s">
        <v>109</v>
      </c>
      <c r="BF980" s="1">
        <v>1209</v>
      </c>
      <c r="BG980" s="1">
        <v>1331</v>
      </c>
      <c r="BH980" s="1">
        <v>1552</v>
      </c>
      <c r="BI980" s="1">
        <v>1570</v>
      </c>
      <c r="BJ980" s="1">
        <v>1444</v>
      </c>
      <c r="BK980" s="1">
        <v>1187</v>
      </c>
      <c r="BL980" s="1">
        <v>825</v>
      </c>
      <c r="BM980" s="1">
        <v>888</v>
      </c>
      <c r="BN980" s="1">
        <v>647</v>
      </c>
      <c r="BO980" s="1">
        <v>734</v>
      </c>
      <c r="BP980" s="1" t="s">
        <v>109</v>
      </c>
      <c r="BQ980" s="1" t="s">
        <v>109</v>
      </c>
      <c r="BR980" s="1">
        <v>1209</v>
      </c>
      <c r="BS980" s="1">
        <v>1331</v>
      </c>
      <c r="BT980" s="1">
        <v>1552</v>
      </c>
      <c r="BU980" s="1">
        <v>1570</v>
      </c>
      <c r="BV980" s="1">
        <v>1444</v>
      </c>
      <c r="BW980" s="1">
        <v>1187</v>
      </c>
      <c r="BX980" s="1">
        <v>825</v>
      </c>
      <c r="BY980" s="1">
        <v>888</v>
      </c>
      <c r="BZ980" s="1">
        <v>647</v>
      </c>
      <c r="CA980" s="1">
        <v>734</v>
      </c>
      <c r="CB980" s="1" t="s">
        <v>109</v>
      </c>
      <c r="CC980" s="1" t="s">
        <v>109</v>
      </c>
      <c r="CD980" s="1">
        <v>132.79599999999999</v>
      </c>
      <c r="CE980" s="1">
        <v>146.25399999999999</v>
      </c>
      <c r="CF980" s="1">
        <v>170.476</v>
      </c>
      <c r="CG980" s="1">
        <v>172.47499999999999</v>
      </c>
      <c r="CH980" s="1">
        <v>158.63399999999999</v>
      </c>
      <c r="CI980" s="1">
        <v>130.41300000000001</v>
      </c>
      <c r="CJ980" s="1">
        <v>90.659000000000006</v>
      </c>
      <c r="CK980" s="1">
        <v>97.578999999999994</v>
      </c>
      <c r="CL980" s="1">
        <v>71.051000000000002</v>
      </c>
      <c r="CM980" s="1">
        <v>80.662999999999997</v>
      </c>
      <c r="CN980" s="1">
        <v>0</v>
      </c>
      <c r="CO980" s="1">
        <v>0</v>
      </c>
      <c r="CP980" s="1">
        <v>11387</v>
      </c>
      <c r="CQ980" s="1">
        <v>11387</v>
      </c>
      <c r="CR980" s="1">
        <v>1251</v>
      </c>
      <c r="CS980">
        <v>2018</v>
      </c>
      <c r="CT980">
        <v>9102.318145483614</v>
      </c>
      <c r="CV980">
        <v>0</v>
      </c>
      <c r="CW980">
        <v>0</v>
      </c>
    </row>
    <row r="981" spans="1:101">
      <c r="A981" s="100">
        <v>62024</v>
      </c>
      <c r="B981" t="s">
        <v>108</v>
      </c>
      <c r="C981" t="s">
        <v>109</v>
      </c>
      <c r="D981" t="s">
        <v>1354</v>
      </c>
      <c r="E981" t="s">
        <v>1089</v>
      </c>
      <c r="F981">
        <v>58135</v>
      </c>
      <c r="G981" s="103" t="s">
        <v>121</v>
      </c>
      <c r="H981" t="s">
        <v>113</v>
      </c>
      <c r="I981" t="s">
        <v>8</v>
      </c>
      <c r="J981" t="s">
        <v>8</v>
      </c>
      <c r="K981">
        <v>22</v>
      </c>
      <c r="L981">
        <v>2</v>
      </c>
      <c r="M981" t="s">
        <v>115</v>
      </c>
      <c r="N981" t="s">
        <v>456</v>
      </c>
      <c r="O981" t="s">
        <v>457</v>
      </c>
      <c r="P981" t="s">
        <v>457</v>
      </c>
      <c r="Q981" t="s">
        <v>8</v>
      </c>
      <c r="R981" t="s">
        <v>142</v>
      </c>
      <c r="S981" t="s">
        <v>8</v>
      </c>
      <c r="T981" s="1">
        <v>0</v>
      </c>
      <c r="U981" s="1">
        <v>0</v>
      </c>
      <c r="V981" s="1">
        <v>0</v>
      </c>
      <c r="W981" s="1">
        <v>0</v>
      </c>
      <c r="X981" s="1">
        <v>0</v>
      </c>
      <c r="Y981" s="1">
        <v>0</v>
      </c>
      <c r="Z981" s="1">
        <v>0</v>
      </c>
      <c r="AA981" s="1">
        <v>0</v>
      </c>
      <c r="AB981" s="1">
        <v>0</v>
      </c>
      <c r="AC981" s="1">
        <v>0</v>
      </c>
      <c r="AD981" s="1">
        <v>0</v>
      </c>
      <c r="AE981" s="1">
        <v>0</v>
      </c>
      <c r="AF981" s="1">
        <v>0</v>
      </c>
      <c r="AG981" s="1">
        <v>0</v>
      </c>
      <c r="AH981" s="1">
        <v>0</v>
      </c>
      <c r="AI981" s="1">
        <v>0</v>
      </c>
      <c r="AJ981" s="1">
        <v>0</v>
      </c>
      <c r="AK981" s="1">
        <v>0</v>
      </c>
      <c r="AL981" s="1">
        <v>0</v>
      </c>
      <c r="AM981" s="1">
        <v>0</v>
      </c>
      <c r="AN981" s="1">
        <v>0</v>
      </c>
      <c r="AO981" s="1">
        <v>0</v>
      </c>
      <c r="AP981" s="1">
        <v>0</v>
      </c>
      <c r="AQ981" s="1">
        <v>0</v>
      </c>
      <c r="AR981" s="2">
        <v>0</v>
      </c>
      <c r="AS981" s="2">
        <v>0</v>
      </c>
      <c r="AT981" s="2">
        <v>0</v>
      </c>
      <c r="AU981" s="2">
        <v>0</v>
      </c>
      <c r="AV981" s="2">
        <v>0</v>
      </c>
      <c r="AW981" s="2">
        <v>0</v>
      </c>
      <c r="AX981" s="2">
        <v>0</v>
      </c>
      <c r="AY981" s="2">
        <v>0</v>
      </c>
      <c r="AZ981" s="2">
        <v>0</v>
      </c>
      <c r="BA981" s="2">
        <v>0</v>
      </c>
      <c r="BB981" s="2">
        <v>0</v>
      </c>
      <c r="BC981" s="2">
        <v>0</v>
      </c>
      <c r="BD981" s="1">
        <v>402</v>
      </c>
      <c r="BE981" s="1">
        <v>652</v>
      </c>
      <c r="BF981" s="1">
        <v>1049</v>
      </c>
      <c r="BG981" s="1">
        <v>1155</v>
      </c>
      <c r="BH981" s="1">
        <v>1346</v>
      </c>
      <c r="BI981" s="1">
        <v>1362</v>
      </c>
      <c r="BJ981" s="1">
        <v>1253</v>
      </c>
      <c r="BK981" s="1">
        <v>1030</v>
      </c>
      <c r="BL981" s="1">
        <v>716</v>
      </c>
      <c r="BM981" s="1">
        <v>771</v>
      </c>
      <c r="BN981" s="1">
        <v>561</v>
      </c>
      <c r="BO981" s="1">
        <v>637</v>
      </c>
      <c r="BP981" s="1">
        <v>402</v>
      </c>
      <c r="BQ981" s="1">
        <v>652</v>
      </c>
      <c r="BR981" s="1">
        <v>1049</v>
      </c>
      <c r="BS981" s="1">
        <v>1155</v>
      </c>
      <c r="BT981" s="1">
        <v>1346</v>
      </c>
      <c r="BU981" s="1">
        <v>1362</v>
      </c>
      <c r="BV981" s="1">
        <v>1253</v>
      </c>
      <c r="BW981" s="1">
        <v>1030</v>
      </c>
      <c r="BX981" s="1">
        <v>716</v>
      </c>
      <c r="BY981" s="1">
        <v>771</v>
      </c>
      <c r="BZ981" s="1">
        <v>561</v>
      </c>
      <c r="CA981" s="1">
        <v>637</v>
      </c>
      <c r="CB981" s="1">
        <v>44.16</v>
      </c>
      <c r="CC981" s="1">
        <v>71.576999999999998</v>
      </c>
      <c r="CD981" s="1">
        <v>115.20399999999999</v>
      </c>
      <c r="CE981" s="1">
        <v>126.877</v>
      </c>
      <c r="CF981" s="1">
        <v>147.88999999999999</v>
      </c>
      <c r="CG981" s="1">
        <v>149.625</v>
      </c>
      <c r="CH981" s="1">
        <v>137.61699999999999</v>
      </c>
      <c r="CI981" s="1">
        <v>113.136</v>
      </c>
      <c r="CJ981" s="1">
        <v>78.647999999999996</v>
      </c>
      <c r="CK981" s="1">
        <v>84.652000000000001</v>
      </c>
      <c r="CL981" s="1">
        <v>61.637999999999998</v>
      </c>
      <c r="CM981" s="1">
        <v>69.975999999999999</v>
      </c>
      <c r="CN981" s="1">
        <v>0</v>
      </c>
      <c r="CO981" s="1">
        <v>0</v>
      </c>
      <c r="CP981" s="1">
        <v>10934</v>
      </c>
      <c r="CQ981" s="1">
        <v>10934</v>
      </c>
      <c r="CR981" s="1">
        <v>1201</v>
      </c>
      <c r="CS981">
        <v>2018</v>
      </c>
      <c r="CT981">
        <v>9104.0799333888426</v>
      </c>
      <c r="CV981">
        <v>0</v>
      </c>
      <c r="CW981">
        <v>0</v>
      </c>
    </row>
    <row r="982" spans="1:101">
      <c r="A982" s="100">
        <v>62025</v>
      </c>
      <c r="B982" t="s">
        <v>108</v>
      </c>
      <c r="C982" t="s">
        <v>109</v>
      </c>
      <c r="D982" t="s">
        <v>1355</v>
      </c>
      <c r="E982" t="s">
        <v>1089</v>
      </c>
      <c r="F982">
        <v>58135</v>
      </c>
      <c r="G982" s="103" t="s">
        <v>121</v>
      </c>
      <c r="H982" t="s">
        <v>113</v>
      </c>
      <c r="I982" t="s">
        <v>8</v>
      </c>
      <c r="J982" t="s">
        <v>8</v>
      </c>
      <c r="K982">
        <v>22</v>
      </c>
      <c r="L982">
        <v>2</v>
      </c>
      <c r="M982" t="s">
        <v>115</v>
      </c>
      <c r="N982" t="s">
        <v>456</v>
      </c>
      <c r="O982" t="s">
        <v>457</v>
      </c>
      <c r="P982" t="s">
        <v>457</v>
      </c>
      <c r="Q982" t="s">
        <v>8</v>
      </c>
      <c r="R982" t="s">
        <v>142</v>
      </c>
      <c r="S982" t="s">
        <v>8</v>
      </c>
      <c r="T982" s="1" t="s">
        <v>109</v>
      </c>
      <c r="U982" s="1" t="s">
        <v>109</v>
      </c>
      <c r="V982" s="1">
        <v>0</v>
      </c>
      <c r="W982" s="1">
        <v>0</v>
      </c>
      <c r="X982" s="1">
        <v>0</v>
      </c>
      <c r="Y982" s="1">
        <v>0</v>
      </c>
      <c r="Z982" s="1">
        <v>0</v>
      </c>
      <c r="AA982" s="1">
        <v>0</v>
      </c>
      <c r="AB982" s="1">
        <v>0</v>
      </c>
      <c r="AC982" s="1">
        <v>0</v>
      </c>
      <c r="AD982" s="1">
        <v>0</v>
      </c>
      <c r="AE982" s="1">
        <v>0</v>
      </c>
      <c r="AF982" s="1" t="s">
        <v>109</v>
      </c>
      <c r="AG982" s="1" t="s">
        <v>109</v>
      </c>
      <c r="AH982" s="1">
        <v>0</v>
      </c>
      <c r="AI982" s="1">
        <v>0</v>
      </c>
      <c r="AJ982" s="1">
        <v>0</v>
      </c>
      <c r="AK982" s="1">
        <v>0</v>
      </c>
      <c r="AL982" s="1">
        <v>0</v>
      </c>
      <c r="AM982" s="1">
        <v>0</v>
      </c>
      <c r="AN982" s="1">
        <v>0</v>
      </c>
      <c r="AO982" s="1">
        <v>0</v>
      </c>
      <c r="AP982" s="1">
        <v>0</v>
      </c>
      <c r="AQ982" s="1">
        <v>0</v>
      </c>
      <c r="AR982" s="2" t="s">
        <v>109</v>
      </c>
      <c r="AS982" s="2" t="s">
        <v>109</v>
      </c>
      <c r="AT982" s="2">
        <v>0</v>
      </c>
      <c r="AU982" s="2">
        <v>0</v>
      </c>
      <c r="AV982" s="2">
        <v>0</v>
      </c>
      <c r="AW982" s="2">
        <v>0</v>
      </c>
      <c r="AX982" s="2">
        <v>0</v>
      </c>
      <c r="AY982" s="2">
        <v>0</v>
      </c>
      <c r="AZ982" s="2">
        <v>0</v>
      </c>
      <c r="BA982" s="2">
        <v>0</v>
      </c>
      <c r="BB982" s="2">
        <v>0</v>
      </c>
      <c r="BC982" s="2">
        <v>0</v>
      </c>
      <c r="BD982" s="1" t="s">
        <v>109</v>
      </c>
      <c r="BE982" s="1" t="s">
        <v>109</v>
      </c>
      <c r="BF982" s="1">
        <v>1162</v>
      </c>
      <c r="BG982" s="1">
        <v>1279</v>
      </c>
      <c r="BH982" s="1">
        <v>1491</v>
      </c>
      <c r="BI982" s="1">
        <v>1509</v>
      </c>
      <c r="BJ982" s="1">
        <v>1388</v>
      </c>
      <c r="BK982" s="1">
        <v>1141</v>
      </c>
      <c r="BL982" s="1">
        <v>793</v>
      </c>
      <c r="BM982" s="1">
        <v>854</v>
      </c>
      <c r="BN982" s="1">
        <v>622</v>
      </c>
      <c r="BO982" s="1">
        <v>706</v>
      </c>
      <c r="BP982" s="1" t="s">
        <v>109</v>
      </c>
      <c r="BQ982" s="1" t="s">
        <v>109</v>
      </c>
      <c r="BR982" s="1">
        <v>1162</v>
      </c>
      <c r="BS982" s="1">
        <v>1279</v>
      </c>
      <c r="BT982" s="1">
        <v>1491</v>
      </c>
      <c r="BU982" s="1">
        <v>1509</v>
      </c>
      <c r="BV982" s="1">
        <v>1388</v>
      </c>
      <c r="BW982" s="1">
        <v>1141</v>
      </c>
      <c r="BX982" s="1">
        <v>793</v>
      </c>
      <c r="BY982" s="1">
        <v>854</v>
      </c>
      <c r="BZ982" s="1">
        <v>622</v>
      </c>
      <c r="CA982" s="1">
        <v>706</v>
      </c>
      <c r="CB982" s="1" t="s">
        <v>109</v>
      </c>
      <c r="CC982" s="1" t="s">
        <v>109</v>
      </c>
      <c r="CD982" s="1">
        <v>127.59699999999999</v>
      </c>
      <c r="CE982" s="1">
        <v>140.52500000000001</v>
      </c>
      <c r="CF982" s="1">
        <v>163.798</v>
      </c>
      <c r="CG982" s="1">
        <v>165.71899999999999</v>
      </c>
      <c r="CH982" s="1">
        <v>152.41999999999999</v>
      </c>
      <c r="CI982" s="1">
        <v>125.30500000000001</v>
      </c>
      <c r="CJ982" s="1">
        <v>87.108000000000004</v>
      </c>
      <c r="CK982" s="1">
        <v>93.757000000000005</v>
      </c>
      <c r="CL982" s="1">
        <v>68.268000000000001</v>
      </c>
      <c r="CM982" s="1">
        <v>77.503</v>
      </c>
      <c r="CN982" s="1">
        <v>0</v>
      </c>
      <c r="CO982" s="1">
        <v>0</v>
      </c>
      <c r="CP982" s="1">
        <v>10945</v>
      </c>
      <c r="CQ982" s="1">
        <v>10945</v>
      </c>
      <c r="CR982" s="1">
        <v>1202</v>
      </c>
      <c r="CS982">
        <v>2018</v>
      </c>
      <c r="CT982">
        <v>9105.6572379367717</v>
      </c>
      <c r="CV982">
        <v>0</v>
      </c>
      <c r="CW982">
        <v>0</v>
      </c>
    </row>
    <row r="983" spans="1:101">
      <c r="A983" s="100">
        <v>62026</v>
      </c>
      <c r="B983" t="s">
        <v>108</v>
      </c>
      <c r="C983" t="s">
        <v>109</v>
      </c>
      <c r="D983" t="s">
        <v>1356</v>
      </c>
      <c r="E983" t="s">
        <v>1089</v>
      </c>
      <c r="F983">
        <v>58135</v>
      </c>
      <c r="G983" s="103" t="s">
        <v>121</v>
      </c>
      <c r="H983" t="s">
        <v>113</v>
      </c>
      <c r="I983" t="s">
        <v>8</v>
      </c>
      <c r="J983" t="s">
        <v>8</v>
      </c>
      <c r="K983">
        <v>22</v>
      </c>
      <c r="L983">
        <v>2</v>
      </c>
      <c r="M983" t="s">
        <v>115</v>
      </c>
      <c r="N983" t="s">
        <v>456</v>
      </c>
      <c r="O983" t="s">
        <v>457</v>
      </c>
      <c r="P983" t="s">
        <v>457</v>
      </c>
      <c r="Q983" t="s">
        <v>8</v>
      </c>
      <c r="R983" t="s">
        <v>142</v>
      </c>
      <c r="S983" t="s">
        <v>8</v>
      </c>
      <c r="T983" s="1" t="s">
        <v>109</v>
      </c>
      <c r="U983" s="1" t="s">
        <v>109</v>
      </c>
      <c r="V983" s="1">
        <v>0</v>
      </c>
      <c r="W983" s="1">
        <v>0</v>
      </c>
      <c r="X983" s="1">
        <v>0</v>
      </c>
      <c r="Y983" s="1">
        <v>0</v>
      </c>
      <c r="Z983" s="1">
        <v>0</v>
      </c>
      <c r="AA983" s="1">
        <v>0</v>
      </c>
      <c r="AB983" s="1">
        <v>0</v>
      </c>
      <c r="AC983" s="1">
        <v>0</v>
      </c>
      <c r="AD983" s="1">
        <v>0</v>
      </c>
      <c r="AE983" s="1">
        <v>0</v>
      </c>
      <c r="AF983" s="1" t="s">
        <v>109</v>
      </c>
      <c r="AG983" s="1" t="s">
        <v>109</v>
      </c>
      <c r="AH983" s="1">
        <v>0</v>
      </c>
      <c r="AI983" s="1">
        <v>0</v>
      </c>
      <c r="AJ983" s="1">
        <v>0</v>
      </c>
      <c r="AK983" s="1">
        <v>0</v>
      </c>
      <c r="AL983" s="1">
        <v>0</v>
      </c>
      <c r="AM983" s="1">
        <v>0</v>
      </c>
      <c r="AN983" s="1">
        <v>0</v>
      </c>
      <c r="AO983" s="1">
        <v>0</v>
      </c>
      <c r="AP983" s="1">
        <v>0</v>
      </c>
      <c r="AQ983" s="1">
        <v>0</v>
      </c>
      <c r="AR983" s="2" t="s">
        <v>109</v>
      </c>
      <c r="AS983" s="2" t="s">
        <v>109</v>
      </c>
      <c r="AT983" s="2">
        <v>0</v>
      </c>
      <c r="AU983" s="2">
        <v>0</v>
      </c>
      <c r="AV983" s="2">
        <v>0</v>
      </c>
      <c r="AW983" s="2">
        <v>0</v>
      </c>
      <c r="AX983" s="2">
        <v>0</v>
      </c>
      <c r="AY983" s="2">
        <v>0</v>
      </c>
      <c r="AZ983" s="2">
        <v>0</v>
      </c>
      <c r="BA983" s="2">
        <v>0</v>
      </c>
      <c r="BB983" s="2">
        <v>0</v>
      </c>
      <c r="BC983" s="2">
        <v>0</v>
      </c>
      <c r="BD983" s="1" t="s">
        <v>109</v>
      </c>
      <c r="BE983" s="1" t="s">
        <v>109</v>
      </c>
      <c r="BF983" s="1">
        <v>1167</v>
      </c>
      <c r="BG983" s="1">
        <v>1286</v>
      </c>
      <c r="BH983" s="1">
        <v>1499</v>
      </c>
      <c r="BI983" s="1">
        <v>1516</v>
      </c>
      <c r="BJ983" s="1">
        <v>1395</v>
      </c>
      <c r="BK983" s="1">
        <v>1146</v>
      </c>
      <c r="BL983" s="1">
        <v>797</v>
      </c>
      <c r="BM983" s="1">
        <v>858</v>
      </c>
      <c r="BN983" s="1">
        <v>625</v>
      </c>
      <c r="BO983" s="1">
        <v>709</v>
      </c>
      <c r="BP983" s="1" t="s">
        <v>109</v>
      </c>
      <c r="BQ983" s="1" t="s">
        <v>109</v>
      </c>
      <c r="BR983" s="1">
        <v>1167</v>
      </c>
      <c r="BS983" s="1">
        <v>1286</v>
      </c>
      <c r="BT983" s="1">
        <v>1499</v>
      </c>
      <c r="BU983" s="1">
        <v>1516</v>
      </c>
      <c r="BV983" s="1">
        <v>1395</v>
      </c>
      <c r="BW983" s="1">
        <v>1146</v>
      </c>
      <c r="BX983" s="1">
        <v>797</v>
      </c>
      <c r="BY983" s="1">
        <v>858</v>
      </c>
      <c r="BZ983" s="1">
        <v>625</v>
      </c>
      <c r="CA983" s="1">
        <v>709</v>
      </c>
      <c r="CB983" s="1" t="s">
        <v>109</v>
      </c>
      <c r="CC983" s="1" t="s">
        <v>109</v>
      </c>
      <c r="CD983" s="1">
        <v>128.232</v>
      </c>
      <c r="CE983" s="1">
        <v>141.227</v>
      </c>
      <c r="CF983" s="1">
        <v>164.61600000000001</v>
      </c>
      <c r="CG983" s="1">
        <v>166.54599999999999</v>
      </c>
      <c r="CH983" s="1">
        <v>153.18100000000001</v>
      </c>
      <c r="CI983" s="1">
        <v>125.931</v>
      </c>
      <c r="CJ983" s="1">
        <v>87.543000000000006</v>
      </c>
      <c r="CK983" s="1">
        <v>94.224999999999994</v>
      </c>
      <c r="CL983" s="1">
        <v>68.608999999999995</v>
      </c>
      <c r="CM983" s="1">
        <v>77.89</v>
      </c>
      <c r="CN983" s="1">
        <v>0</v>
      </c>
      <c r="CO983" s="1">
        <v>0</v>
      </c>
      <c r="CP983" s="1">
        <v>10998</v>
      </c>
      <c r="CQ983" s="1">
        <v>10998</v>
      </c>
      <c r="CR983" s="1">
        <v>1208</v>
      </c>
      <c r="CS983">
        <v>2018</v>
      </c>
      <c r="CT983">
        <v>9104.3046357615895</v>
      </c>
      <c r="CV983">
        <v>0</v>
      </c>
      <c r="CW983">
        <v>0</v>
      </c>
    </row>
    <row r="984" spans="1:101">
      <c r="A984" s="100">
        <v>62055</v>
      </c>
      <c r="B984" t="s">
        <v>108</v>
      </c>
      <c r="C984" t="s">
        <v>109</v>
      </c>
      <c r="D984" t="s">
        <v>1357</v>
      </c>
      <c r="E984" t="s">
        <v>1358</v>
      </c>
      <c r="F984">
        <v>54913</v>
      </c>
      <c r="G984" s="103" t="s">
        <v>112</v>
      </c>
      <c r="H984" t="s">
        <v>113</v>
      </c>
      <c r="I984" t="s">
        <v>8</v>
      </c>
      <c r="J984" t="s">
        <v>8</v>
      </c>
      <c r="K984">
        <v>22</v>
      </c>
      <c r="L984">
        <v>1</v>
      </c>
      <c r="M984" t="s">
        <v>131</v>
      </c>
      <c r="N984" t="s">
        <v>456</v>
      </c>
      <c r="O984" t="s">
        <v>457</v>
      </c>
      <c r="P984" t="s">
        <v>457</v>
      </c>
      <c r="Q984" t="s">
        <v>8</v>
      </c>
      <c r="R984" t="s">
        <v>142</v>
      </c>
      <c r="S984" t="s">
        <v>8</v>
      </c>
      <c r="T984" s="1" t="s">
        <v>109</v>
      </c>
      <c r="U984" s="1" t="s">
        <v>109</v>
      </c>
      <c r="V984" s="1" t="s">
        <v>109</v>
      </c>
      <c r="W984" s="1" t="s">
        <v>109</v>
      </c>
      <c r="X984" s="1" t="s">
        <v>109</v>
      </c>
      <c r="Y984" s="1" t="s">
        <v>109</v>
      </c>
      <c r="Z984" s="1" t="s">
        <v>109</v>
      </c>
      <c r="AA984" s="1" t="s">
        <v>109</v>
      </c>
      <c r="AB984" s="1" t="s">
        <v>109</v>
      </c>
      <c r="AC984" s="1" t="s">
        <v>109</v>
      </c>
      <c r="AD984" s="1" t="s">
        <v>109</v>
      </c>
      <c r="AE984" s="1">
        <v>0</v>
      </c>
      <c r="AF984" s="1" t="s">
        <v>109</v>
      </c>
      <c r="AG984" s="1" t="s">
        <v>109</v>
      </c>
      <c r="AH984" s="1" t="s">
        <v>109</v>
      </c>
      <c r="AI984" s="1" t="s">
        <v>109</v>
      </c>
      <c r="AJ984" s="1" t="s">
        <v>109</v>
      </c>
      <c r="AK984" s="1" t="s">
        <v>109</v>
      </c>
      <c r="AL984" s="1" t="s">
        <v>109</v>
      </c>
      <c r="AM984" s="1" t="s">
        <v>109</v>
      </c>
      <c r="AN984" s="1" t="s">
        <v>109</v>
      </c>
      <c r="AO984" s="1" t="s">
        <v>109</v>
      </c>
      <c r="AP984" s="1" t="s">
        <v>109</v>
      </c>
      <c r="AQ984" s="1">
        <v>0</v>
      </c>
      <c r="AR984" s="2" t="s">
        <v>109</v>
      </c>
      <c r="AS984" s="2" t="s">
        <v>109</v>
      </c>
      <c r="AT984" s="2" t="s">
        <v>109</v>
      </c>
      <c r="AU984" s="2" t="s">
        <v>109</v>
      </c>
      <c r="AV984" s="2" t="s">
        <v>109</v>
      </c>
      <c r="AW984" s="2" t="s">
        <v>109</v>
      </c>
      <c r="AX984" s="2" t="s">
        <v>109</v>
      </c>
      <c r="AY984" s="2" t="s">
        <v>109</v>
      </c>
      <c r="AZ984" s="2" t="s">
        <v>109</v>
      </c>
      <c r="BA984" s="2" t="s">
        <v>109</v>
      </c>
      <c r="BB984" s="2" t="s">
        <v>109</v>
      </c>
      <c r="BC984" s="2">
        <v>0</v>
      </c>
      <c r="BD984" s="1" t="s">
        <v>109</v>
      </c>
      <c r="BE984" s="1" t="s">
        <v>109</v>
      </c>
      <c r="BF984" s="1" t="s">
        <v>109</v>
      </c>
      <c r="BG984" s="1" t="s">
        <v>109</v>
      </c>
      <c r="BH984" s="1" t="s">
        <v>109</v>
      </c>
      <c r="BI984" s="1" t="s">
        <v>109</v>
      </c>
      <c r="BJ984" s="1" t="s">
        <v>109</v>
      </c>
      <c r="BK984" s="1" t="s">
        <v>109</v>
      </c>
      <c r="BL984" s="1" t="s">
        <v>109</v>
      </c>
      <c r="BM984" s="1" t="s">
        <v>109</v>
      </c>
      <c r="BN984" s="1" t="s">
        <v>109</v>
      </c>
      <c r="BO984" s="1">
        <v>1575</v>
      </c>
      <c r="BP984" s="1" t="s">
        <v>109</v>
      </c>
      <c r="BQ984" s="1" t="s">
        <v>109</v>
      </c>
      <c r="BR984" s="1" t="s">
        <v>109</v>
      </c>
      <c r="BS984" s="1" t="s">
        <v>109</v>
      </c>
      <c r="BT984" s="1" t="s">
        <v>109</v>
      </c>
      <c r="BU984" s="1" t="s">
        <v>109</v>
      </c>
      <c r="BV984" s="1" t="s">
        <v>109</v>
      </c>
      <c r="BW984" s="1" t="s">
        <v>109</v>
      </c>
      <c r="BX984" s="1" t="s">
        <v>109</v>
      </c>
      <c r="BY984" s="1" t="s">
        <v>109</v>
      </c>
      <c r="BZ984" s="1" t="s">
        <v>109</v>
      </c>
      <c r="CA984" s="1">
        <v>1575</v>
      </c>
      <c r="CB984" s="1" t="s">
        <v>109</v>
      </c>
      <c r="CC984" s="1" t="s">
        <v>109</v>
      </c>
      <c r="CD984" s="1" t="s">
        <v>109</v>
      </c>
      <c r="CE984" s="1" t="s">
        <v>109</v>
      </c>
      <c r="CF984" s="1" t="s">
        <v>109</v>
      </c>
      <c r="CG984" s="1" t="s">
        <v>109</v>
      </c>
      <c r="CH984" s="1" t="s">
        <v>109</v>
      </c>
      <c r="CI984" s="1" t="s">
        <v>109</v>
      </c>
      <c r="CJ984" s="1" t="s">
        <v>109</v>
      </c>
      <c r="CK984" s="1" t="s">
        <v>109</v>
      </c>
      <c r="CL984" s="1" t="s">
        <v>109</v>
      </c>
      <c r="CM984" s="1">
        <v>173</v>
      </c>
      <c r="CN984" s="1">
        <v>0</v>
      </c>
      <c r="CO984" s="1">
        <v>0</v>
      </c>
      <c r="CP984" s="1">
        <v>1575</v>
      </c>
      <c r="CQ984" s="1">
        <v>1575</v>
      </c>
      <c r="CR984" s="1">
        <v>173</v>
      </c>
      <c r="CS984">
        <v>2018</v>
      </c>
      <c r="CT984">
        <v>9104.0462427745661</v>
      </c>
      <c r="CV984">
        <v>0</v>
      </c>
      <c r="CW984">
        <v>0</v>
      </c>
    </row>
    <row r="985" spans="1:101">
      <c r="A985" s="100">
        <v>62059</v>
      </c>
      <c r="B985" t="s">
        <v>108</v>
      </c>
      <c r="C985" t="s">
        <v>109</v>
      </c>
      <c r="D985" t="s">
        <v>1359</v>
      </c>
      <c r="E985" t="s">
        <v>1358</v>
      </c>
      <c r="F985">
        <v>54913</v>
      </c>
      <c r="G985" s="103" t="s">
        <v>112</v>
      </c>
      <c r="H985" t="s">
        <v>113</v>
      </c>
      <c r="I985" t="s">
        <v>8</v>
      </c>
      <c r="J985" t="s">
        <v>8</v>
      </c>
      <c r="K985">
        <v>22</v>
      </c>
      <c r="L985">
        <v>1</v>
      </c>
      <c r="M985" t="s">
        <v>131</v>
      </c>
      <c r="N985" t="s">
        <v>456</v>
      </c>
      <c r="O985" t="s">
        <v>457</v>
      </c>
      <c r="P985" t="s">
        <v>457</v>
      </c>
      <c r="Q985" t="s">
        <v>8</v>
      </c>
      <c r="R985" t="s">
        <v>142</v>
      </c>
      <c r="S985" t="s">
        <v>8</v>
      </c>
      <c r="T985" s="1">
        <v>0</v>
      </c>
      <c r="U985" s="1">
        <v>0</v>
      </c>
      <c r="V985" s="1">
        <v>0</v>
      </c>
      <c r="W985" s="1">
        <v>0</v>
      </c>
      <c r="X985" s="1">
        <v>0</v>
      </c>
      <c r="Y985" s="1">
        <v>0</v>
      </c>
      <c r="Z985" s="1">
        <v>0</v>
      </c>
      <c r="AA985" s="1">
        <v>0</v>
      </c>
      <c r="AB985" s="1">
        <v>0</v>
      </c>
      <c r="AC985" s="1">
        <v>0</v>
      </c>
      <c r="AD985" s="1">
        <v>0</v>
      </c>
      <c r="AE985" s="1">
        <v>0</v>
      </c>
      <c r="AF985" s="1">
        <v>0</v>
      </c>
      <c r="AG985" s="1">
        <v>0</v>
      </c>
      <c r="AH985" s="1">
        <v>0</v>
      </c>
      <c r="AI985" s="1">
        <v>0</v>
      </c>
      <c r="AJ985" s="1">
        <v>0</v>
      </c>
      <c r="AK985" s="1">
        <v>0</v>
      </c>
      <c r="AL985" s="1">
        <v>0</v>
      </c>
      <c r="AM985" s="1">
        <v>0</v>
      </c>
      <c r="AN985" s="1">
        <v>0</v>
      </c>
      <c r="AO985" s="1">
        <v>0</v>
      </c>
      <c r="AP985" s="1">
        <v>0</v>
      </c>
      <c r="AQ985" s="1">
        <v>0</v>
      </c>
      <c r="AR985" s="2">
        <v>0</v>
      </c>
      <c r="AS985" s="2">
        <v>0</v>
      </c>
      <c r="AT985" s="2">
        <v>0</v>
      </c>
      <c r="AU985" s="2">
        <v>0</v>
      </c>
      <c r="AV985" s="2">
        <v>0</v>
      </c>
      <c r="AW985" s="2">
        <v>0</v>
      </c>
      <c r="AX985" s="2">
        <v>0</v>
      </c>
      <c r="AY985" s="2">
        <v>0</v>
      </c>
      <c r="AZ985" s="2">
        <v>0</v>
      </c>
      <c r="BA985" s="2">
        <v>0</v>
      </c>
      <c r="BB985" s="2">
        <v>0</v>
      </c>
      <c r="BC985" s="2">
        <v>0</v>
      </c>
      <c r="BD985" s="1">
        <v>0</v>
      </c>
      <c r="BE985" s="1">
        <v>0</v>
      </c>
      <c r="BF985" s="1">
        <v>0</v>
      </c>
      <c r="BG985" s="1">
        <v>0</v>
      </c>
      <c r="BH985" s="1">
        <v>0</v>
      </c>
      <c r="BI985" s="1">
        <v>0</v>
      </c>
      <c r="BJ985" s="1">
        <v>0</v>
      </c>
      <c r="BK985" s="1">
        <v>0</v>
      </c>
      <c r="BL985" s="1">
        <v>0</v>
      </c>
      <c r="BM985" s="1">
        <v>0</v>
      </c>
      <c r="BN985" s="1">
        <v>0</v>
      </c>
      <c r="BO985" s="1">
        <v>0</v>
      </c>
      <c r="BP985" s="1">
        <v>0</v>
      </c>
      <c r="BQ985" s="1">
        <v>0</v>
      </c>
      <c r="BR985" s="1">
        <v>0</v>
      </c>
      <c r="BS985" s="1">
        <v>0</v>
      </c>
      <c r="BT985" s="1">
        <v>0</v>
      </c>
      <c r="BU985" s="1">
        <v>0</v>
      </c>
      <c r="BV985" s="1">
        <v>0</v>
      </c>
      <c r="BW985" s="1">
        <v>0</v>
      </c>
      <c r="BX985" s="1">
        <v>0</v>
      </c>
      <c r="BY985" s="1">
        <v>0</v>
      </c>
      <c r="BZ985" s="1">
        <v>0</v>
      </c>
      <c r="CA985" s="1">
        <v>0</v>
      </c>
      <c r="CB985" s="1">
        <v>0</v>
      </c>
      <c r="CC985" s="1">
        <v>0</v>
      </c>
      <c r="CD985" s="1">
        <v>0</v>
      </c>
      <c r="CE985" s="1">
        <v>0</v>
      </c>
      <c r="CF985" s="1">
        <v>0</v>
      </c>
      <c r="CG985" s="1">
        <v>0</v>
      </c>
      <c r="CH985" s="1">
        <v>0</v>
      </c>
      <c r="CI985" s="1">
        <v>0</v>
      </c>
      <c r="CJ985" s="1">
        <v>0</v>
      </c>
      <c r="CK985" s="1">
        <v>0</v>
      </c>
      <c r="CL985" s="1">
        <v>0</v>
      </c>
      <c r="CM985" s="1">
        <v>0</v>
      </c>
      <c r="CN985" s="1">
        <v>0</v>
      </c>
      <c r="CO985" s="1">
        <v>0</v>
      </c>
      <c r="CP985" s="1">
        <v>0</v>
      </c>
      <c r="CQ985" s="1">
        <v>0</v>
      </c>
      <c r="CR985" s="1">
        <v>0</v>
      </c>
      <c r="CS985">
        <v>2018</v>
      </c>
      <c r="CT985" t="s">
        <v>8</v>
      </c>
      <c r="CV985">
        <v>0</v>
      </c>
      <c r="CW985" t="s">
        <v>8</v>
      </c>
    </row>
    <row r="986" spans="1:101">
      <c r="A986" s="100">
        <v>62076</v>
      </c>
      <c r="B986" t="s">
        <v>108</v>
      </c>
      <c r="C986" t="s">
        <v>109</v>
      </c>
      <c r="D986" t="s">
        <v>1360</v>
      </c>
      <c r="E986" t="s">
        <v>842</v>
      </c>
      <c r="F986">
        <v>60947</v>
      </c>
      <c r="G986" s="103" t="s">
        <v>121</v>
      </c>
      <c r="H986" t="s">
        <v>113</v>
      </c>
      <c r="I986" t="s">
        <v>8</v>
      </c>
      <c r="J986" t="s">
        <v>8</v>
      </c>
      <c r="K986">
        <v>22</v>
      </c>
      <c r="L986">
        <v>2</v>
      </c>
      <c r="M986" t="s">
        <v>115</v>
      </c>
      <c r="N986" t="s">
        <v>456</v>
      </c>
      <c r="O986" t="s">
        <v>457</v>
      </c>
      <c r="P986" t="s">
        <v>457</v>
      </c>
      <c r="Q986" t="s">
        <v>8</v>
      </c>
      <c r="R986" t="s">
        <v>142</v>
      </c>
      <c r="S986" t="s">
        <v>8</v>
      </c>
      <c r="T986" s="1" t="s">
        <v>109</v>
      </c>
      <c r="U986" s="1" t="s">
        <v>109</v>
      </c>
      <c r="V986" s="1" t="s">
        <v>109</v>
      </c>
      <c r="W986" s="1" t="s">
        <v>109</v>
      </c>
      <c r="X986" s="1" t="s">
        <v>109</v>
      </c>
      <c r="Y986" s="1">
        <v>0</v>
      </c>
      <c r="Z986" s="1">
        <v>0</v>
      </c>
      <c r="AA986" s="1">
        <v>0</v>
      </c>
      <c r="AB986" s="1">
        <v>0</v>
      </c>
      <c r="AC986" s="1">
        <v>0</v>
      </c>
      <c r="AD986" s="1">
        <v>0</v>
      </c>
      <c r="AE986" s="1">
        <v>0</v>
      </c>
      <c r="AF986" s="1" t="s">
        <v>109</v>
      </c>
      <c r="AG986" s="1" t="s">
        <v>109</v>
      </c>
      <c r="AH986" s="1" t="s">
        <v>109</v>
      </c>
      <c r="AI986" s="1" t="s">
        <v>109</v>
      </c>
      <c r="AJ986" s="1" t="s">
        <v>109</v>
      </c>
      <c r="AK986" s="1">
        <v>0</v>
      </c>
      <c r="AL986" s="1">
        <v>0</v>
      </c>
      <c r="AM986" s="1">
        <v>0</v>
      </c>
      <c r="AN986" s="1">
        <v>0</v>
      </c>
      <c r="AO986" s="1">
        <v>0</v>
      </c>
      <c r="AP986" s="1">
        <v>0</v>
      </c>
      <c r="AQ986" s="1">
        <v>0</v>
      </c>
      <c r="AR986" s="2" t="s">
        <v>109</v>
      </c>
      <c r="AS986" s="2" t="s">
        <v>109</v>
      </c>
      <c r="AT986" s="2" t="s">
        <v>109</v>
      </c>
      <c r="AU986" s="2" t="s">
        <v>109</v>
      </c>
      <c r="AV986" s="2" t="s">
        <v>109</v>
      </c>
      <c r="AW986" s="2">
        <v>0</v>
      </c>
      <c r="AX986" s="2">
        <v>0</v>
      </c>
      <c r="AY986" s="2">
        <v>0</v>
      </c>
      <c r="AZ986" s="2">
        <v>0</v>
      </c>
      <c r="BA986" s="2">
        <v>0</v>
      </c>
      <c r="BB986" s="2">
        <v>0</v>
      </c>
      <c r="BC986" s="2">
        <v>0</v>
      </c>
      <c r="BD986" s="1" t="s">
        <v>109</v>
      </c>
      <c r="BE986" s="1" t="s">
        <v>109</v>
      </c>
      <c r="BF986" s="1" t="s">
        <v>109</v>
      </c>
      <c r="BG986" s="1" t="s">
        <v>109</v>
      </c>
      <c r="BH986" s="1" t="s">
        <v>109</v>
      </c>
      <c r="BI986" s="1">
        <v>746</v>
      </c>
      <c r="BJ986" s="1">
        <v>687</v>
      </c>
      <c r="BK986" s="1">
        <v>564</v>
      </c>
      <c r="BL986" s="1">
        <v>392</v>
      </c>
      <c r="BM986" s="1">
        <v>422</v>
      </c>
      <c r="BN986" s="1">
        <v>307</v>
      </c>
      <c r="BO986" s="1">
        <v>349</v>
      </c>
      <c r="BP986" s="1" t="s">
        <v>109</v>
      </c>
      <c r="BQ986" s="1" t="s">
        <v>109</v>
      </c>
      <c r="BR986" s="1" t="s">
        <v>109</v>
      </c>
      <c r="BS986" s="1" t="s">
        <v>109</v>
      </c>
      <c r="BT986" s="1" t="s">
        <v>109</v>
      </c>
      <c r="BU986" s="1">
        <v>746</v>
      </c>
      <c r="BV986" s="1">
        <v>687</v>
      </c>
      <c r="BW986" s="1">
        <v>564</v>
      </c>
      <c r="BX986" s="1">
        <v>392</v>
      </c>
      <c r="BY986" s="1">
        <v>422</v>
      </c>
      <c r="BZ986" s="1">
        <v>307</v>
      </c>
      <c r="CA986" s="1">
        <v>349</v>
      </c>
      <c r="CB986" s="1" t="s">
        <v>109</v>
      </c>
      <c r="CC986" s="1" t="s">
        <v>109</v>
      </c>
      <c r="CD986" s="1" t="s">
        <v>109</v>
      </c>
      <c r="CE986" s="1" t="s">
        <v>109</v>
      </c>
      <c r="CF986" s="1" t="s">
        <v>109</v>
      </c>
      <c r="CG986" s="1">
        <v>81.99</v>
      </c>
      <c r="CH986" s="1">
        <v>75.41</v>
      </c>
      <c r="CI986" s="1">
        <v>61.994999999999997</v>
      </c>
      <c r="CJ986" s="1">
        <v>43.097000000000001</v>
      </c>
      <c r="CK986" s="1">
        <v>46.387</v>
      </c>
      <c r="CL986" s="1">
        <v>33.776000000000003</v>
      </c>
      <c r="CM986" s="1">
        <v>38.344999999999999</v>
      </c>
      <c r="CN986" s="1">
        <v>0</v>
      </c>
      <c r="CO986" s="1">
        <v>0</v>
      </c>
      <c r="CP986" s="1">
        <v>3467</v>
      </c>
      <c r="CQ986" s="1">
        <v>3467</v>
      </c>
      <c r="CR986" s="1">
        <v>381</v>
      </c>
      <c r="CS986">
        <v>2018</v>
      </c>
      <c r="CT986">
        <v>9099.7375328083981</v>
      </c>
      <c r="CV986">
        <v>0</v>
      </c>
      <c r="CW986">
        <v>0</v>
      </c>
    </row>
    <row r="987" spans="1:101">
      <c r="A987" s="100">
        <v>62082</v>
      </c>
      <c r="B987" t="s">
        <v>108</v>
      </c>
      <c r="C987" t="s">
        <v>109</v>
      </c>
      <c r="D987" t="s">
        <v>1361</v>
      </c>
      <c r="E987" t="s">
        <v>1358</v>
      </c>
      <c r="F987">
        <v>54913</v>
      </c>
      <c r="G987" s="103" t="s">
        <v>112</v>
      </c>
      <c r="H987" t="s">
        <v>113</v>
      </c>
      <c r="I987" t="s">
        <v>8</v>
      </c>
      <c r="J987" t="s">
        <v>8</v>
      </c>
      <c r="K987">
        <v>22</v>
      </c>
      <c r="L987">
        <v>1</v>
      </c>
      <c r="M987" t="s">
        <v>131</v>
      </c>
      <c r="N987" t="s">
        <v>456</v>
      </c>
      <c r="O987" t="s">
        <v>457</v>
      </c>
      <c r="P987" t="s">
        <v>457</v>
      </c>
      <c r="Q987" t="s">
        <v>8</v>
      </c>
      <c r="R987" t="s">
        <v>142</v>
      </c>
      <c r="S987" t="s">
        <v>8</v>
      </c>
      <c r="T987" s="1">
        <v>0</v>
      </c>
      <c r="U987" s="1">
        <v>0</v>
      </c>
      <c r="V987" s="1">
        <v>0</v>
      </c>
      <c r="W987" s="1">
        <v>0</v>
      </c>
      <c r="X987" s="1">
        <v>0</v>
      </c>
      <c r="Y987" s="1">
        <v>0</v>
      </c>
      <c r="Z987" s="1">
        <v>0</v>
      </c>
      <c r="AA987" s="1">
        <v>0</v>
      </c>
      <c r="AB987" s="1">
        <v>0</v>
      </c>
      <c r="AC987" s="1">
        <v>0</v>
      </c>
      <c r="AD987" s="1">
        <v>0</v>
      </c>
      <c r="AE987" s="1">
        <v>0</v>
      </c>
      <c r="AF987" s="1">
        <v>0</v>
      </c>
      <c r="AG987" s="1">
        <v>0</v>
      </c>
      <c r="AH987" s="1">
        <v>0</v>
      </c>
      <c r="AI987" s="1">
        <v>0</v>
      </c>
      <c r="AJ987" s="1">
        <v>0</v>
      </c>
      <c r="AK987" s="1">
        <v>0</v>
      </c>
      <c r="AL987" s="1">
        <v>0</v>
      </c>
      <c r="AM987" s="1">
        <v>0</v>
      </c>
      <c r="AN987" s="1">
        <v>0</v>
      </c>
      <c r="AO987" s="1">
        <v>0</v>
      </c>
      <c r="AP987" s="1">
        <v>0</v>
      </c>
      <c r="AQ987" s="1">
        <v>0</v>
      </c>
      <c r="AR987" s="2">
        <v>0</v>
      </c>
      <c r="AS987" s="2">
        <v>0</v>
      </c>
      <c r="AT987" s="2">
        <v>0</v>
      </c>
      <c r="AU987" s="2">
        <v>0</v>
      </c>
      <c r="AV987" s="2">
        <v>0</v>
      </c>
      <c r="AW987" s="2">
        <v>0</v>
      </c>
      <c r="AX987" s="2">
        <v>0</v>
      </c>
      <c r="AY987" s="2">
        <v>0</v>
      </c>
      <c r="AZ987" s="2">
        <v>0</v>
      </c>
      <c r="BA987" s="2">
        <v>0</v>
      </c>
      <c r="BB987" s="2">
        <v>0</v>
      </c>
      <c r="BC987" s="2">
        <v>0</v>
      </c>
      <c r="BD987" s="1">
        <v>0</v>
      </c>
      <c r="BE987" s="1">
        <v>0</v>
      </c>
      <c r="BF987" s="1">
        <v>0</v>
      </c>
      <c r="BG987" s="1">
        <v>0</v>
      </c>
      <c r="BH987" s="1">
        <v>0</v>
      </c>
      <c r="BI987" s="1">
        <v>0</v>
      </c>
      <c r="BJ987" s="1">
        <v>0</v>
      </c>
      <c r="BK987" s="1">
        <v>0</v>
      </c>
      <c r="BL987" s="1">
        <v>0</v>
      </c>
      <c r="BM987" s="1">
        <v>0</v>
      </c>
      <c r="BN987" s="1">
        <v>0</v>
      </c>
      <c r="BO987" s="1">
        <v>0</v>
      </c>
      <c r="BP987" s="1">
        <v>0</v>
      </c>
      <c r="BQ987" s="1">
        <v>0</v>
      </c>
      <c r="BR987" s="1">
        <v>0</v>
      </c>
      <c r="BS987" s="1">
        <v>0</v>
      </c>
      <c r="BT987" s="1">
        <v>0</v>
      </c>
      <c r="BU987" s="1">
        <v>0</v>
      </c>
      <c r="BV987" s="1">
        <v>0</v>
      </c>
      <c r="BW987" s="1">
        <v>0</v>
      </c>
      <c r="BX987" s="1">
        <v>0</v>
      </c>
      <c r="BY987" s="1">
        <v>0</v>
      </c>
      <c r="BZ987" s="1">
        <v>0</v>
      </c>
      <c r="CA987" s="1">
        <v>0</v>
      </c>
      <c r="CB987" s="1">
        <v>0</v>
      </c>
      <c r="CC987" s="1">
        <v>0</v>
      </c>
      <c r="CD987" s="1">
        <v>0</v>
      </c>
      <c r="CE987" s="1">
        <v>0</v>
      </c>
      <c r="CF987" s="1">
        <v>0</v>
      </c>
      <c r="CG987" s="1">
        <v>0</v>
      </c>
      <c r="CH987" s="1">
        <v>0</v>
      </c>
      <c r="CI987" s="1">
        <v>0</v>
      </c>
      <c r="CJ987" s="1">
        <v>0</v>
      </c>
      <c r="CK987" s="1">
        <v>0</v>
      </c>
      <c r="CL987" s="1">
        <v>0</v>
      </c>
      <c r="CM987" s="1">
        <v>0</v>
      </c>
      <c r="CN987" s="1">
        <v>0</v>
      </c>
      <c r="CO987" s="1">
        <v>0</v>
      </c>
      <c r="CP987" s="1">
        <v>0</v>
      </c>
      <c r="CQ987" s="1">
        <v>0</v>
      </c>
      <c r="CR987" s="1">
        <v>0</v>
      </c>
      <c r="CS987">
        <v>2018</v>
      </c>
      <c r="CT987" t="s">
        <v>8</v>
      </c>
      <c r="CV987">
        <v>0</v>
      </c>
      <c r="CW987" t="s">
        <v>8</v>
      </c>
    </row>
    <row r="988" spans="1:101">
      <c r="A988" s="100">
        <v>62090</v>
      </c>
      <c r="B988" t="s">
        <v>108</v>
      </c>
      <c r="C988" t="s">
        <v>109</v>
      </c>
      <c r="D988" t="s">
        <v>1362</v>
      </c>
      <c r="E988" t="s">
        <v>1358</v>
      </c>
      <c r="F988">
        <v>54913</v>
      </c>
      <c r="G988" s="103" t="s">
        <v>112</v>
      </c>
      <c r="H988" t="s">
        <v>113</v>
      </c>
      <c r="I988" t="s">
        <v>8</v>
      </c>
      <c r="J988" t="s">
        <v>8</v>
      </c>
      <c r="K988">
        <v>22</v>
      </c>
      <c r="L988">
        <v>1</v>
      </c>
      <c r="M988" t="s">
        <v>131</v>
      </c>
      <c r="N988" t="s">
        <v>456</v>
      </c>
      <c r="O988" t="s">
        <v>457</v>
      </c>
      <c r="P988" t="s">
        <v>457</v>
      </c>
      <c r="Q988" t="s">
        <v>8</v>
      </c>
      <c r="R988" t="s">
        <v>142</v>
      </c>
      <c r="S988" t="s">
        <v>8</v>
      </c>
      <c r="T988" s="1" t="s">
        <v>109</v>
      </c>
      <c r="U988" s="1" t="s">
        <v>109</v>
      </c>
      <c r="V988" s="1" t="s">
        <v>109</v>
      </c>
      <c r="W988" s="1" t="s">
        <v>109</v>
      </c>
      <c r="X988" s="1" t="s">
        <v>109</v>
      </c>
      <c r="Y988" s="1" t="s">
        <v>109</v>
      </c>
      <c r="Z988" s="1" t="s">
        <v>109</v>
      </c>
      <c r="AA988" s="1" t="s">
        <v>109</v>
      </c>
      <c r="AB988" s="1">
        <v>0</v>
      </c>
      <c r="AC988" s="1">
        <v>0</v>
      </c>
      <c r="AD988" s="1">
        <v>0</v>
      </c>
      <c r="AE988" s="1">
        <v>0</v>
      </c>
      <c r="AF988" s="1" t="s">
        <v>109</v>
      </c>
      <c r="AG988" s="1" t="s">
        <v>109</v>
      </c>
      <c r="AH988" s="1" t="s">
        <v>109</v>
      </c>
      <c r="AI988" s="1" t="s">
        <v>109</v>
      </c>
      <c r="AJ988" s="1" t="s">
        <v>109</v>
      </c>
      <c r="AK988" s="1" t="s">
        <v>109</v>
      </c>
      <c r="AL988" s="1" t="s">
        <v>109</v>
      </c>
      <c r="AM988" s="1" t="s">
        <v>109</v>
      </c>
      <c r="AN988" s="1">
        <v>0</v>
      </c>
      <c r="AO988" s="1">
        <v>0</v>
      </c>
      <c r="AP988" s="1">
        <v>0</v>
      </c>
      <c r="AQ988" s="1">
        <v>0</v>
      </c>
      <c r="AR988" s="2" t="s">
        <v>109</v>
      </c>
      <c r="AS988" s="2" t="s">
        <v>109</v>
      </c>
      <c r="AT988" s="2" t="s">
        <v>109</v>
      </c>
      <c r="AU988" s="2" t="s">
        <v>109</v>
      </c>
      <c r="AV988" s="2" t="s">
        <v>109</v>
      </c>
      <c r="AW988" s="2" t="s">
        <v>109</v>
      </c>
      <c r="AX988" s="2" t="s">
        <v>109</v>
      </c>
      <c r="AY988" s="2" t="s">
        <v>109</v>
      </c>
      <c r="AZ988" s="2">
        <v>0</v>
      </c>
      <c r="BA988" s="2">
        <v>0</v>
      </c>
      <c r="BB988" s="2">
        <v>0</v>
      </c>
      <c r="BC988" s="2">
        <v>0</v>
      </c>
      <c r="BD988" s="1" t="s">
        <v>109</v>
      </c>
      <c r="BE988" s="1" t="s">
        <v>109</v>
      </c>
      <c r="BF988" s="1" t="s">
        <v>109</v>
      </c>
      <c r="BG988" s="1" t="s">
        <v>109</v>
      </c>
      <c r="BH988" s="1" t="s">
        <v>109</v>
      </c>
      <c r="BI988" s="1" t="s">
        <v>109</v>
      </c>
      <c r="BJ988" s="1" t="s">
        <v>109</v>
      </c>
      <c r="BK988" s="1" t="s">
        <v>109</v>
      </c>
      <c r="BL988" s="1">
        <v>446</v>
      </c>
      <c r="BM988" s="1">
        <v>428</v>
      </c>
      <c r="BN988" s="1">
        <v>256</v>
      </c>
      <c r="BO988" s="1">
        <v>354</v>
      </c>
      <c r="BP988" s="1" t="s">
        <v>109</v>
      </c>
      <c r="BQ988" s="1" t="s">
        <v>109</v>
      </c>
      <c r="BR988" s="1" t="s">
        <v>109</v>
      </c>
      <c r="BS988" s="1" t="s">
        <v>109</v>
      </c>
      <c r="BT988" s="1" t="s">
        <v>109</v>
      </c>
      <c r="BU988" s="1" t="s">
        <v>109</v>
      </c>
      <c r="BV988" s="1" t="s">
        <v>109</v>
      </c>
      <c r="BW988" s="1" t="s">
        <v>109</v>
      </c>
      <c r="BX988" s="1">
        <v>446</v>
      </c>
      <c r="BY988" s="1">
        <v>428</v>
      </c>
      <c r="BZ988" s="1">
        <v>256</v>
      </c>
      <c r="CA988" s="1">
        <v>354</v>
      </c>
      <c r="CB988" s="1" t="s">
        <v>109</v>
      </c>
      <c r="CC988" s="1" t="s">
        <v>109</v>
      </c>
      <c r="CD988" s="1" t="s">
        <v>109</v>
      </c>
      <c r="CE988" s="1" t="s">
        <v>109</v>
      </c>
      <c r="CF988" s="1" t="s">
        <v>109</v>
      </c>
      <c r="CG988" s="1" t="s">
        <v>109</v>
      </c>
      <c r="CH988" s="1" t="s">
        <v>109</v>
      </c>
      <c r="CI988" s="1" t="s">
        <v>109</v>
      </c>
      <c r="CJ988" s="1">
        <v>49</v>
      </c>
      <c r="CK988" s="1">
        <v>47</v>
      </c>
      <c r="CL988" s="1">
        <v>28.067</v>
      </c>
      <c r="CM988" s="1">
        <v>38.933</v>
      </c>
      <c r="CN988" s="1">
        <v>0</v>
      </c>
      <c r="CO988" s="1">
        <v>0</v>
      </c>
      <c r="CP988" s="1">
        <v>1484</v>
      </c>
      <c r="CQ988" s="1">
        <v>1484</v>
      </c>
      <c r="CR988" s="1">
        <v>163</v>
      </c>
      <c r="CS988">
        <v>2018</v>
      </c>
      <c r="CT988">
        <v>9104.2944785276068</v>
      </c>
      <c r="CV988">
        <v>0</v>
      </c>
      <c r="CW988">
        <v>0</v>
      </c>
    </row>
    <row r="989" spans="1:101">
      <c r="A989" s="100">
        <v>62091</v>
      </c>
      <c r="B989" t="s">
        <v>108</v>
      </c>
      <c r="C989" t="s">
        <v>109</v>
      </c>
      <c r="D989" t="s">
        <v>1363</v>
      </c>
      <c r="E989" t="s">
        <v>1358</v>
      </c>
      <c r="F989">
        <v>54913</v>
      </c>
      <c r="G989" s="103" t="s">
        <v>112</v>
      </c>
      <c r="H989" t="s">
        <v>113</v>
      </c>
      <c r="I989" t="s">
        <v>8</v>
      </c>
      <c r="J989" t="s">
        <v>8</v>
      </c>
      <c r="K989">
        <v>22</v>
      </c>
      <c r="L989">
        <v>1</v>
      </c>
      <c r="M989" t="s">
        <v>131</v>
      </c>
      <c r="N989" t="s">
        <v>456</v>
      </c>
      <c r="O989" t="s">
        <v>457</v>
      </c>
      <c r="P989" t="s">
        <v>457</v>
      </c>
      <c r="Q989" t="s">
        <v>8</v>
      </c>
      <c r="R989" t="s">
        <v>142</v>
      </c>
      <c r="S989" t="s">
        <v>8</v>
      </c>
      <c r="T989" s="1" t="s">
        <v>109</v>
      </c>
      <c r="U989" s="1" t="s">
        <v>109</v>
      </c>
      <c r="V989" s="1" t="s">
        <v>109</v>
      </c>
      <c r="W989" s="1" t="s">
        <v>109</v>
      </c>
      <c r="X989" s="1" t="s">
        <v>109</v>
      </c>
      <c r="Y989" s="1" t="s">
        <v>109</v>
      </c>
      <c r="Z989" s="1" t="s">
        <v>109</v>
      </c>
      <c r="AA989" s="1" t="s">
        <v>109</v>
      </c>
      <c r="AB989" s="1" t="s">
        <v>109</v>
      </c>
      <c r="AC989" s="1" t="s">
        <v>109</v>
      </c>
      <c r="AD989" s="1" t="s">
        <v>109</v>
      </c>
      <c r="AE989" s="1">
        <v>0</v>
      </c>
      <c r="AF989" s="1" t="s">
        <v>109</v>
      </c>
      <c r="AG989" s="1" t="s">
        <v>109</v>
      </c>
      <c r="AH989" s="1" t="s">
        <v>109</v>
      </c>
      <c r="AI989" s="1" t="s">
        <v>109</v>
      </c>
      <c r="AJ989" s="1" t="s">
        <v>109</v>
      </c>
      <c r="AK989" s="1" t="s">
        <v>109</v>
      </c>
      <c r="AL989" s="1" t="s">
        <v>109</v>
      </c>
      <c r="AM989" s="1" t="s">
        <v>109</v>
      </c>
      <c r="AN989" s="1" t="s">
        <v>109</v>
      </c>
      <c r="AO989" s="1" t="s">
        <v>109</v>
      </c>
      <c r="AP989" s="1" t="s">
        <v>109</v>
      </c>
      <c r="AQ989" s="1">
        <v>0</v>
      </c>
      <c r="AR989" s="2" t="s">
        <v>109</v>
      </c>
      <c r="AS989" s="2" t="s">
        <v>109</v>
      </c>
      <c r="AT989" s="2" t="s">
        <v>109</v>
      </c>
      <c r="AU989" s="2" t="s">
        <v>109</v>
      </c>
      <c r="AV989" s="2" t="s">
        <v>109</v>
      </c>
      <c r="AW989" s="2" t="s">
        <v>109</v>
      </c>
      <c r="AX989" s="2" t="s">
        <v>109</v>
      </c>
      <c r="AY989" s="2" t="s">
        <v>109</v>
      </c>
      <c r="AZ989" s="2" t="s">
        <v>109</v>
      </c>
      <c r="BA989" s="2" t="s">
        <v>109</v>
      </c>
      <c r="BB989" s="2" t="s">
        <v>109</v>
      </c>
      <c r="BC989" s="2">
        <v>0</v>
      </c>
      <c r="BD989" s="1" t="s">
        <v>109</v>
      </c>
      <c r="BE989" s="1" t="s">
        <v>109</v>
      </c>
      <c r="BF989" s="1" t="s">
        <v>109</v>
      </c>
      <c r="BG989" s="1" t="s">
        <v>109</v>
      </c>
      <c r="BH989" s="1" t="s">
        <v>109</v>
      </c>
      <c r="BI989" s="1" t="s">
        <v>109</v>
      </c>
      <c r="BJ989" s="1" t="s">
        <v>109</v>
      </c>
      <c r="BK989" s="1" t="s">
        <v>109</v>
      </c>
      <c r="BL989" s="1" t="s">
        <v>109</v>
      </c>
      <c r="BM989" s="1" t="s">
        <v>109</v>
      </c>
      <c r="BN989" s="1" t="s">
        <v>109</v>
      </c>
      <c r="BO989" s="1">
        <v>7456</v>
      </c>
      <c r="BP989" s="1" t="s">
        <v>109</v>
      </c>
      <c r="BQ989" s="1" t="s">
        <v>109</v>
      </c>
      <c r="BR989" s="1" t="s">
        <v>109</v>
      </c>
      <c r="BS989" s="1" t="s">
        <v>109</v>
      </c>
      <c r="BT989" s="1" t="s">
        <v>109</v>
      </c>
      <c r="BU989" s="1" t="s">
        <v>109</v>
      </c>
      <c r="BV989" s="1" t="s">
        <v>109</v>
      </c>
      <c r="BW989" s="1" t="s">
        <v>109</v>
      </c>
      <c r="BX989" s="1" t="s">
        <v>109</v>
      </c>
      <c r="BY989" s="1" t="s">
        <v>109</v>
      </c>
      <c r="BZ989" s="1" t="s">
        <v>109</v>
      </c>
      <c r="CA989" s="1">
        <v>7456</v>
      </c>
      <c r="CB989" s="1" t="s">
        <v>109</v>
      </c>
      <c r="CC989" s="1" t="s">
        <v>109</v>
      </c>
      <c r="CD989" s="1" t="s">
        <v>109</v>
      </c>
      <c r="CE989" s="1" t="s">
        <v>109</v>
      </c>
      <c r="CF989" s="1" t="s">
        <v>109</v>
      </c>
      <c r="CG989" s="1" t="s">
        <v>109</v>
      </c>
      <c r="CH989" s="1" t="s">
        <v>109</v>
      </c>
      <c r="CI989" s="1" t="s">
        <v>109</v>
      </c>
      <c r="CJ989" s="1" t="s">
        <v>109</v>
      </c>
      <c r="CK989" s="1" t="s">
        <v>109</v>
      </c>
      <c r="CL989" s="1" t="s">
        <v>109</v>
      </c>
      <c r="CM989" s="1">
        <v>819</v>
      </c>
      <c r="CN989" s="1">
        <v>0</v>
      </c>
      <c r="CO989" s="1">
        <v>0</v>
      </c>
      <c r="CP989" s="1">
        <v>7456</v>
      </c>
      <c r="CQ989" s="1">
        <v>7456</v>
      </c>
      <c r="CR989" s="1">
        <v>819</v>
      </c>
      <c r="CS989">
        <v>2018</v>
      </c>
      <c r="CT989">
        <v>9103.7851037851033</v>
      </c>
      <c r="CV989">
        <v>0</v>
      </c>
      <c r="CW989">
        <v>0</v>
      </c>
    </row>
    <row r="990" spans="1:101">
      <c r="A990" s="100">
        <v>62092</v>
      </c>
      <c r="B990" t="s">
        <v>108</v>
      </c>
      <c r="C990" t="s">
        <v>109</v>
      </c>
      <c r="D990" t="s">
        <v>1364</v>
      </c>
      <c r="E990" t="s">
        <v>1358</v>
      </c>
      <c r="F990">
        <v>54913</v>
      </c>
      <c r="G990" s="103" t="s">
        <v>112</v>
      </c>
      <c r="H990" t="s">
        <v>113</v>
      </c>
      <c r="I990" t="s">
        <v>8</v>
      </c>
      <c r="J990" t="s">
        <v>8</v>
      </c>
      <c r="K990">
        <v>22</v>
      </c>
      <c r="L990">
        <v>1</v>
      </c>
      <c r="M990" t="s">
        <v>131</v>
      </c>
      <c r="N990" t="s">
        <v>456</v>
      </c>
      <c r="O990" t="s">
        <v>457</v>
      </c>
      <c r="P990" t="s">
        <v>457</v>
      </c>
      <c r="Q990" t="s">
        <v>8</v>
      </c>
      <c r="R990" t="s">
        <v>142</v>
      </c>
      <c r="S990" t="s">
        <v>8</v>
      </c>
      <c r="T990" s="1" t="s">
        <v>109</v>
      </c>
      <c r="U990" s="1" t="s">
        <v>109</v>
      </c>
      <c r="V990" s="1" t="s">
        <v>109</v>
      </c>
      <c r="W990" s="1" t="s">
        <v>109</v>
      </c>
      <c r="X990" s="1" t="s">
        <v>109</v>
      </c>
      <c r="Y990" s="1" t="s">
        <v>109</v>
      </c>
      <c r="Z990" s="1" t="s">
        <v>109</v>
      </c>
      <c r="AA990" s="1" t="s">
        <v>109</v>
      </c>
      <c r="AB990" s="1" t="s">
        <v>109</v>
      </c>
      <c r="AC990" s="1">
        <v>0</v>
      </c>
      <c r="AD990" s="1">
        <v>0</v>
      </c>
      <c r="AE990" s="1">
        <v>0</v>
      </c>
      <c r="AF990" s="1" t="s">
        <v>109</v>
      </c>
      <c r="AG990" s="1" t="s">
        <v>109</v>
      </c>
      <c r="AH990" s="1" t="s">
        <v>109</v>
      </c>
      <c r="AI990" s="1" t="s">
        <v>109</v>
      </c>
      <c r="AJ990" s="1" t="s">
        <v>109</v>
      </c>
      <c r="AK990" s="1" t="s">
        <v>109</v>
      </c>
      <c r="AL990" s="1" t="s">
        <v>109</v>
      </c>
      <c r="AM990" s="1" t="s">
        <v>109</v>
      </c>
      <c r="AN990" s="1" t="s">
        <v>109</v>
      </c>
      <c r="AO990" s="1">
        <v>0</v>
      </c>
      <c r="AP990" s="1">
        <v>0</v>
      </c>
      <c r="AQ990" s="1">
        <v>0</v>
      </c>
      <c r="AR990" s="2" t="s">
        <v>109</v>
      </c>
      <c r="AS990" s="2" t="s">
        <v>109</v>
      </c>
      <c r="AT990" s="2" t="s">
        <v>109</v>
      </c>
      <c r="AU990" s="2" t="s">
        <v>109</v>
      </c>
      <c r="AV990" s="2" t="s">
        <v>109</v>
      </c>
      <c r="AW990" s="2" t="s">
        <v>109</v>
      </c>
      <c r="AX990" s="2" t="s">
        <v>109</v>
      </c>
      <c r="AY990" s="2" t="s">
        <v>109</v>
      </c>
      <c r="AZ990" s="2" t="s">
        <v>109</v>
      </c>
      <c r="BA990" s="2">
        <v>0</v>
      </c>
      <c r="BB990" s="2">
        <v>0</v>
      </c>
      <c r="BC990" s="2">
        <v>0</v>
      </c>
      <c r="BD990" s="1" t="s">
        <v>109</v>
      </c>
      <c r="BE990" s="1" t="s">
        <v>109</v>
      </c>
      <c r="BF990" s="1" t="s">
        <v>109</v>
      </c>
      <c r="BG990" s="1" t="s">
        <v>109</v>
      </c>
      <c r="BH990" s="1" t="s">
        <v>109</v>
      </c>
      <c r="BI990" s="1" t="s">
        <v>109</v>
      </c>
      <c r="BJ990" s="1" t="s">
        <v>109</v>
      </c>
      <c r="BK990" s="1" t="s">
        <v>109</v>
      </c>
      <c r="BL990" s="1" t="s">
        <v>109</v>
      </c>
      <c r="BM990" s="1">
        <v>2286</v>
      </c>
      <c r="BN990" s="1">
        <v>1365</v>
      </c>
      <c r="BO990" s="1">
        <v>1894</v>
      </c>
      <c r="BP990" s="1" t="s">
        <v>109</v>
      </c>
      <c r="BQ990" s="1" t="s">
        <v>109</v>
      </c>
      <c r="BR990" s="1" t="s">
        <v>109</v>
      </c>
      <c r="BS990" s="1" t="s">
        <v>109</v>
      </c>
      <c r="BT990" s="1" t="s">
        <v>109</v>
      </c>
      <c r="BU990" s="1" t="s">
        <v>109</v>
      </c>
      <c r="BV990" s="1" t="s">
        <v>109</v>
      </c>
      <c r="BW990" s="1" t="s">
        <v>109</v>
      </c>
      <c r="BX990" s="1" t="s">
        <v>109</v>
      </c>
      <c r="BY990" s="1">
        <v>2286</v>
      </c>
      <c r="BZ990" s="1">
        <v>1365</v>
      </c>
      <c r="CA990" s="1">
        <v>1894</v>
      </c>
      <c r="CB990" s="1" t="s">
        <v>109</v>
      </c>
      <c r="CC990" s="1" t="s">
        <v>109</v>
      </c>
      <c r="CD990" s="1" t="s">
        <v>109</v>
      </c>
      <c r="CE990" s="1" t="s">
        <v>109</v>
      </c>
      <c r="CF990" s="1" t="s">
        <v>109</v>
      </c>
      <c r="CG990" s="1" t="s">
        <v>109</v>
      </c>
      <c r="CH990" s="1" t="s">
        <v>109</v>
      </c>
      <c r="CI990" s="1" t="s">
        <v>109</v>
      </c>
      <c r="CJ990" s="1" t="s">
        <v>109</v>
      </c>
      <c r="CK990" s="1">
        <v>251.07900000000001</v>
      </c>
      <c r="CL990" s="1">
        <v>149.935</v>
      </c>
      <c r="CM990" s="1">
        <v>207.98599999999999</v>
      </c>
      <c r="CN990" s="1">
        <v>0</v>
      </c>
      <c r="CO990" s="1">
        <v>0</v>
      </c>
      <c r="CP990" s="1">
        <v>5545</v>
      </c>
      <c r="CQ990" s="1">
        <v>5545</v>
      </c>
      <c r="CR990" s="1">
        <v>609</v>
      </c>
      <c r="CS990">
        <v>2018</v>
      </c>
      <c r="CT990">
        <v>9105.0903119868635</v>
      </c>
      <c r="CV990">
        <v>0</v>
      </c>
      <c r="CW990">
        <v>0</v>
      </c>
    </row>
    <row r="991" spans="1:101">
      <c r="A991" s="100">
        <v>62093</v>
      </c>
      <c r="B991" t="s">
        <v>108</v>
      </c>
      <c r="C991" t="s">
        <v>109</v>
      </c>
      <c r="D991" t="s">
        <v>1365</v>
      </c>
      <c r="E991" t="s">
        <v>1358</v>
      </c>
      <c r="F991">
        <v>54913</v>
      </c>
      <c r="G991" s="103" t="s">
        <v>112</v>
      </c>
      <c r="H991" t="s">
        <v>113</v>
      </c>
      <c r="I991" t="s">
        <v>8</v>
      </c>
      <c r="J991" t="s">
        <v>8</v>
      </c>
      <c r="K991">
        <v>22</v>
      </c>
      <c r="L991">
        <v>1</v>
      </c>
      <c r="M991" t="s">
        <v>131</v>
      </c>
      <c r="N991" t="s">
        <v>456</v>
      </c>
      <c r="O991" t="s">
        <v>457</v>
      </c>
      <c r="P991" t="s">
        <v>457</v>
      </c>
      <c r="Q991" t="s">
        <v>8</v>
      </c>
      <c r="R991" t="s">
        <v>142</v>
      </c>
      <c r="S991" t="s">
        <v>8</v>
      </c>
      <c r="T991" s="1" t="s">
        <v>109</v>
      </c>
      <c r="U991" s="1" t="s">
        <v>109</v>
      </c>
      <c r="V991" s="1" t="s">
        <v>109</v>
      </c>
      <c r="W991" s="1" t="s">
        <v>109</v>
      </c>
      <c r="X991" s="1" t="s">
        <v>109</v>
      </c>
      <c r="Y991" s="1" t="s">
        <v>109</v>
      </c>
      <c r="Z991" s="1" t="s">
        <v>109</v>
      </c>
      <c r="AA991" s="1" t="s">
        <v>109</v>
      </c>
      <c r="AB991" s="1" t="s">
        <v>109</v>
      </c>
      <c r="AC991" s="1">
        <v>0</v>
      </c>
      <c r="AD991" s="1">
        <v>0</v>
      </c>
      <c r="AE991" s="1">
        <v>0</v>
      </c>
      <c r="AF991" s="1" t="s">
        <v>109</v>
      </c>
      <c r="AG991" s="1" t="s">
        <v>109</v>
      </c>
      <c r="AH991" s="1" t="s">
        <v>109</v>
      </c>
      <c r="AI991" s="1" t="s">
        <v>109</v>
      </c>
      <c r="AJ991" s="1" t="s">
        <v>109</v>
      </c>
      <c r="AK991" s="1" t="s">
        <v>109</v>
      </c>
      <c r="AL991" s="1" t="s">
        <v>109</v>
      </c>
      <c r="AM991" s="1" t="s">
        <v>109</v>
      </c>
      <c r="AN991" s="1" t="s">
        <v>109</v>
      </c>
      <c r="AO991" s="1">
        <v>0</v>
      </c>
      <c r="AP991" s="1">
        <v>0</v>
      </c>
      <c r="AQ991" s="1">
        <v>0</v>
      </c>
      <c r="AR991" s="2" t="s">
        <v>109</v>
      </c>
      <c r="AS991" s="2" t="s">
        <v>109</v>
      </c>
      <c r="AT991" s="2" t="s">
        <v>109</v>
      </c>
      <c r="AU991" s="2" t="s">
        <v>109</v>
      </c>
      <c r="AV991" s="2" t="s">
        <v>109</v>
      </c>
      <c r="AW991" s="2" t="s">
        <v>109</v>
      </c>
      <c r="AX991" s="2" t="s">
        <v>109</v>
      </c>
      <c r="AY991" s="2" t="s">
        <v>109</v>
      </c>
      <c r="AZ991" s="2" t="s">
        <v>109</v>
      </c>
      <c r="BA991" s="2">
        <v>0</v>
      </c>
      <c r="BB991" s="2">
        <v>0</v>
      </c>
      <c r="BC991" s="2">
        <v>0</v>
      </c>
      <c r="BD991" s="1" t="s">
        <v>109</v>
      </c>
      <c r="BE991" s="1" t="s">
        <v>109</v>
      </c>
      <c r="BF991" s="1" t="s">
        <v>109</v>
      </c>
      <c r="BG991" s="1" t="s">
        <v>109</v>
      </c>
      <c r="BH991" s="1" t="s">
        <v>109</v>
      </c>
      <c r="BI991" s="1" t="s">
        <v>109</v>
      </c>
      <c r="BJ991" s="1" t="s">
        <v>109</v>
      </c>
      <c r="BK991" s="1" t="s">
        <v>109</v>
      </c>
      <c r="BL991" s="1" t="s">
        <v>109</v>
      </c>
      <c r="BM991" s="1">
        <v>893</v>
      </c>
      <c r="BN991" s="1">
        <v>533</v>
      </c>
      <c r="BO991" s="1">
        <v>740</v>
      </c>
      <c r="BP991" s="1" t="s">
        <v>109</v>
      </c>
      <c r="BQ991" s="1" t="s">
        <v>109</v>
      </c>
      <c r="BR991" s="1" t="s">
        <v>109</v>
      </c>
      <c r="BS991" s="1" t="s">
        <v>109</v>
      </c>
      <c r="BT991" s="1" t="s">
        <v>109</v>
      </c>
      <c r="BU991" s="1" t="s">
        <v>109</v>
      </c>
      <c r="BV991" s="1" t="s">
        <v>109</v>
      </c>
      <c r="BW991" s="1" t="s">
        <v>109</v>
      </c>
      <c r="BX991" s="1" t="s">
        <v>109</v>
      </c>
      <c r="BY991" s="1">
        <v>893</v>
      </c>
      <c r="BZ991" s="1">
        <v>533</v>
      </c>
      <c r="CA991" s="1">
        <v>740</v>
      </c>
      <c r="CB991" s="1" t="s">
        <v>109</v>
      </c>
      <c r="CC991" s="1" t="s">
        <v>109</v>
      </c>
      <c r="CD991" s="1" t="s">
        <v>109</v>
      </c>
      <c r="CE991" s="1" t="s">
        <v>109</v>
      </c>
      <c r="CF991" s="1" t="s">
        <v>109</v>
      </c>
      <c r="CG991" s="1" t="s">
        <v>109</v>
      </c>
      <c r="CH991" s="1" t="s">
        <v>109</v>
      </c>
      <c r="CI991" s="1" t="s">
        <v>109</v>
      </c>
      <c r="CJ991" s="1" t="s">
        <v>109</v>
      </c>
      <c r="CK991" s="1">
        <v>98.123000000000005</v>
      </c>
      <c r="CL991" s="1">
        <v>58.594999999999999</v>
      </c>
      <c r="CM991" s="1">
        <v>81.281999999999996</v>
      </c>
      <c r="CN991" s="1">
        <v>0</v>
      </c>
      <c r="CO991" s="1">
        <v>0</v>
      </c>
      <c r="CP991" s="1">
        <v>2166</v>
      </c>
      <c r="CQ991" s="1">
        <v>2166</v>
      </c>
      <c r="CR991" s="1">
        <v>238</v>
      </c>
      <c r="CS991">
        <v>2018</v>
      </c>
      <c r="CT991">
        <v>9100.8403361344535</v>
      </c>
      <c r="CV991">
        <v>0</v>
      </c>
      <c r="CW991">
        <v>0</v>
      </c>
    </row>
    <row r="992" spans="1:101">
      <c r="A992" s="100">
        <v>62097</v>
      </c>
      <c r="B992" t="s">
        <v>108</v>
      </c>
      <c r="C992" t="s">
        <v>109</v>
      </c>
      <c r="D992" t="s">
        <v>1366</v>
      </c>
      <c r="E992" t="s">
        <v>1358</v>
      </c>
      <c r="F992">
        <v>54913</v>
      </c>
      <c r="G992" s="103" t="s">
        <v>112</v>
      </c>
      <c r="H992" t="s">
        <v>113</v>
      </c>
      <c r="I992" t="s">
        <v>8</v>
      </c>
      <c r="J992" t="s">
        <v>8</v>
      </c>
      <c r="K992">
        <v>22</v>
      </c>
      <c r="L992">
        <v>1</v>
      </c>
      <c r="M992" t="s">
        <v>131</v>
      </c>
      <c r="N992" t="s">
        <v>456</v>
      </c>
      <c r="O992" t="s">
        <v>457</v>
      </c>
      <c r="P992" t="s">
        <v>457</v>
      </c>
      <c r="Q992" t="s">
        <v>8</v>
      </c>
      <c r="R992" t="s">
        <v>142</v>
      </c>
      <c r="S992" t="s">
        <v>8</v>
      </c>
      <c r="T992" s="1" t="s">
        <v>109</v>
      </c>
      <c r="U992" s="1" t="s">
        <v>109</v>
      </c>
      <c r="V992" s="1" t="s">
        <v>109</v>
      </c>
      <c r="W992" s="1" t="s">
        <v>109</v>
      </c>
      <c r="X992" s="1" t="s">
        <v>109</v>
      </c>
      <c r="Y992" s="1" t="s">
        <v>109</v>
      </c>
      <c r="Z992" s="1" t="s">
        <v>109</v>
      </c>
      <c r="AA992" s="1">
        <v>0</v>
      </c>
      <c r="AB992" s="1">
        <v>0</v>
      </c>
      <c r="AC992" s="1">
        <v>0</v>
      </c>
      <c r="AD992" s="1">
        <v>0</v>
      </c>
      <c r="AE992" s="1">
        <v>0</v>
      </c>
      <c r="AF992" s="1" t="s">
        <v>109</v>
      </c>
      <c r="AG992" s="1" t="s">
        <v>109</v>
      </c>
      <c r="AH992" s="1" t="s">
        <v>109</v>
      </c>
      <c r="AI992" s="1" t="s">
        <v>109</v>
      </c>
      <c r="AJ992" s="1" t="s">
        <v>109</v>
      </c>
      <c r="AK992" s="1" t="s">
        <v>109</v>
      </c>
      <c r="AL992" s="1" t="s">
        <v>109</v>
      </c>
      <c r="AM992" s="1">
        <v>0</v>
      </c>
      <c r="AN992" s="1">
        <v>0</v>
      </c>
      <c r="AO992" s="1">
        <v>0</v>
      </c>
      <c r="AP992" s="1">
        <v>0</v>
      </c>
      <c r="AQ992" s="1">
        <v>0</v>
      </c>
      <c r="AR992" s="2" t="s">
        <v>109</v>
      </c>
      <c r="AS992" s="2" t="s">
        <v>109</v>
      </c>
      <c r="AT992" s="2" t="s">
        <v>109</v>
      </c>
      <c r="AU992" s="2" t="s">
        <v>109</v>
      </c>
      <c r="AV992" s="2" t="s">
        <v>109</v>
      </c>
      <c r="AW992" s="2" t="s">
        <v>109</v>
      </c>
      <c r="AX992" s="2" t="s">
        <v>109</v>
      </c>
      <c r="AY992" s="2">
        <v>0</v>
      </c>
      <c r="AZ992" s="2">
        <v>0</v>
      </c>
      <c r="BA992" s="2">
        <v>0</v>
      </c>
      <c r="BB992" s="2">
        <v>0</v>
      </c>
      <c r="BC992" s="2">
        <v>0</v>
      </c>
      <c r="BD992" s="1" t="s">
        <v>109</v>
      </c>
      <c r="BE992" s="1" t="s">
        <v>109</v>
      </c>
      <c r="BF992" s="1" t="s">
        <v>109</v>
      </c>
      <c r="BG992" s="1" t="s">
        <v>109</v>
      </c>
      <c r="BH992" s="1" t="s">
        <v>109</v>
      </c>
      <c r="BI992" s="1" t="s">
        <v>109</v>
      </c>
      <c r="BJ992" s="1" t="s">
        <v>109</v>
      </c>
      <c r="BK992" s="1">
        <v>1536</v>
      </c>
      <c r="BL992" s="1">
        <v>950</v>
      </c>
      <c r="BM992" s="1">
        <v>912</v>
      </c>
      <c r="BN992" s="1">
        <v>544</v>
      </c>
      <c r="BO992" s="1">
        <v>755</v>
      </c>
      <c r="BP992" s="1" t="s">
        <v>109</v>
      </c>
      <c r="BQ992" s="1" t="s">
        <v>109</v>
      </c>
      <c r="BR992" s="1" t="s">
        <v>109</v>
      </c>
      <c r="BS992" s="1" t="s">
        <v>109</v>
      </c>
      <c r="BT992" s="1" t="s">
        <v>109</v>
      </c>
      <c r="BU992" s="1" t="s">
        <v>109</v>
      </c>
      <c r="BV992" s="1" t="s">
        <v>109</v>
      </c>
      <c r="BW992" s="1">
        <v>1536</v>
      </c>
      <c r="BX992" s="1">
        <v>950</v>
      </c>
      <c r="BY992" s="1">
        <v>912</v>
      </c>
      <c r="BZ992" s="1">
        <v>544</v>
      </c>
      <c r="CA992" s="1">
        <v>755</v>
      </c>
      <c r="CB992" s="1" t="s">
        <v>109</v>
      </c>
      <c r="CC992" s="1" t="s">
        <v>109</v>
      </c>
      <c r="CD992" s="1" t="s">
        <v>109</v>
      </c>
      <c r="CE992" s="1" t="s">
        <v>109</v>
      </c>
      <c r="CF992" s="1" t="s">
        <v>109</v>
      </c>
      <c r="CG992" s="1" t="s">
        <v>109</v>
      </c>
      <c r="CH992" s="1" t="s">
        <v>109</v>
      </c>
      <c r="CI992" s="1">
        <v>168.73400000000001</v>
      </c>
      <c r="CJ992" s="1">
        <v>104.393</v>
      </c>
      <c r="CK992" s="1">
        <v>100.13200000000001</v>
      </c>
      <c r="CL992" s="1">
        <v>59.795000000000002</v>
      </c>
      <c r="CM992" s="1">
        <v>82.945999999999998</v>
      </c>
      <c r="CN992" s="1">
        <v>0</v>
      </c>
      <c r="CO992" s="1">
        <v>0</v>
      </c>
      <c r="CP992" s="1">
        <v>4697</v>
      </c>
      <c r="CQ992" s="1">
        <v>4697</v>
      </c>
      <c r="CR992" s="1">
        <v>516</v>
      </c>
      <c r="CS992">
        <v>2018</v>
      </c>
      <c r="CT992">
        <v>9102.7131782945744</v>
      </c>
      <c r="CV992">
        <v>0</v>
      </c>
      <c r="CW992">
        <v>0</v>
      </c>
    </row>
    <row r="993" spans="1:101">
      <c r="A993" s="100">
        <v>62106</v>
      </c>
      <c r="B993" t="s">
        <v>108</v>
      </c>
      <c r="C993" t="s">
        <v>109</v>
      </c>
      <c r="D993" t="s">
        <v>1367</v>
      </c>
      <c r="E993" t="s">
        <v>1367</v>
      </c>
      <c r="F993">
        <v>61648</v>
      </c>
      <c r="G993" s="103" t="s">
        <v>137</v>
      </c>
      <c r="H993" t="s">
        <v>113</v>
      </c>
      <c r="I993" t="s">
        <v>8</v>
      </c>
      <c r="J993" t="s">
        <v>8</v>
      </c>
      <c r="K993">
        <v>22</v>
      </c>
      <c r="L993">
        <v>2</v>
      </c>
      <c r="M993" t="s">
        <v>115</v>
      </c>
      <c r="N993" t="s">
        <v>439</v>
      </c>
      <c r="O993" t="s">
        <v>440</v>
      </c>
      <c r="P993" t="s">
        <v>440</v>
      </c>
      <c r="Q993" t="s">
        <v>8</v>
      </c>
      <c r="R993" t="s">
        <v>142</v>
      </c>
      <c r="S993" t="s">
        <v>8</v>
      </c>
      <c r="T993" s="1">
        <v>0</v>
      </c>
      <c r="U993" s="1">
        <v>0</v>
      </c>
      <c r="V993" s="1">
        <v>0</v>
      </c>
      <c r="W993" s="1">
        <v>0</v>
      </c>
      <c r="X993" s="1">
        <v>0</v>
      </c>
      <c r="Y993" s="1">
        <v>0</v>
      </c>
      <c r="Z993" s="1">
        <v>0</v>
      </c>
      <c r="AA993" s="1">
        <v>0</v>
      </c>
      <c r="AB993" s="1">
        <v>0</v>
      </c>
      <c r="AC993" s="1">
        <v>0</v>
      </c>
      <c r="AD993" s="1">
        <v>0</v>
      </c>
      <c r="AE993" s="1">
        <v>0</v>
      </c>
      <c r="AF993" s="1">
        <v>0</v>
      </c>
      <c r="AG993" s="1">
        <v>0</v>
      </c>
      <c r="AH993" s="1">
        <v>0</v>
      </c>
      <c r="AI993" s="1">
        <v>0</v>
      </c>
      <c r="AJ993" s="1">
        <v>0</v>
      </c>
      <c r="AK993" s="1">
        <v>0</v>
      </c>
      <c r="AL993" s="1">
        <v>0</v>
      </c>
      <c r="AM993" s="1">
        <v>0</v>
      </c>
      <c r="AN993" s="1">
        <v>0</v>
      </c>
      <c r="AO993" s="1">
        <v>0</v>
      </c>
      <c r="AP993" s="1">
        <v>0</v>
      </c>
      <c r="AQ993" s="1">
        <v>0</v>
      </c>
      <c r="AR993" s="2">
        <v>0</v>
      </c>
      <c r="AS993" s="2">
        <v>0</v>
      </c>
      <c r="AT993" s="2">
        <v>0</v>
      </c>
      <c r="AU993" s="2">
        <v>0</v>
      </c>
      <c r="AV993" s="2">
        <v>0</v>
      </c>
      <c r="AW993" s="2">
        <v>0</v>
      </c>
      <c r="AX993" s="2">
        <v>0</v>
      </c>
      <c r="AY993" s="2">
        <v>0</v>
      </c>
      <c r="AZ993" s="2">
        <v>0</v>
      </c>
      <c r="BA993" s="2">
        <v>0</v>
      </c>
      <c r="BB993" s="2">
        <v>0</v>
      </c>
      <c r="BC993" s="2">
        <v>0</v>
      </c>
      <c r="BD993" s="1">
        <v>0</v>
      </c>
      <c r="BE993" s="1">
        <v>0</v>
      </c>
      <c r="BF993" s="1">
        <v>0</v>
      </c>
      <c r="BG993" s="1">
        <v>0</v>
      </c>
      <c r="BH993" s="1">
        <v>0</v>
      </c>
      <c r="BI993" s="1">
        <v>0</v>
      </c>
      <c r="BJ993" s="1">
        <v>0</v>
      </c>
      <c r="BK993" s="1">
        <v>0</v>
      </c>
      <c r="BL993" s="1">
        <v>0</v>
      </c>
      <c r="BM993" s="1">
        <v>0</v>
      </c>
      <c r="BN993" s="1">
        <v>0</v>
      </c>
      <c r="BO993" s="1">
        <v>0</v>
      </c>
      <c r="BP993" s="1">
        <v>0</v>
      </c>
      <c r="BQ993" s="1">
        <v>0</v>
      </c>
      <c r="BR993" s="1">
        <v>0</v>
      </c>
      <c r="BS993" s="1">
        <v>0</v>
      </c>
      <c r="BT993" s="1">
        <v>0</v>
      </c>
      <c r="BU993" s="1">
        <v>0</v>
      </c>
      <c r="BV993" s="1">
        <v>0</v>
      </c>
      <c r="BW993" s="1">
        <v>0</v>
      </c>
      <c r="BX993" s="1">
        <v>0</v>
      </c>
      <c r="BY993" s="1">
        <v>0</v>
      </c>
      <c r="BZ993" s="1">
        <v>0</v>
      </c>
      <c r="CA993" s="1">
        <v>0</v>
      </c>
      <c r="CB993" s="1">
        <v>0</v>
      </c>
      <c r="CC993" s="1">
        <v>0</v>
      </c>
      <c r="CD993" s="1">
        <v>0</v>
      </c>
      <c r="CE993" s="1">
        <v>0</v>
      </c>
      <c r="CF993" s="1">
        <v>0</v>
      </c>
      <c r="CG993" s="1">
        <v>0</v>
      </c>
      <c r="CH993" s="1">
        <v>0</v>
      </c>
      <c r="CI993" s="1">
        <v>0</v>
      </c>
      <c r="CJ993" s="1">
        <v>0</v>
      </c>
      <c r="CK993" s="1">
        <v>0</v>
      </c>
      <c r="CL993" s="1">
        <v>0</v>
      </c>
      <c r="CM993" s="1">
        <v>0</v>
      </c>
      <c r="CN993" s="1">
        <v>0</v>
      </c>
      <c r="CO993" s="1">
        <v>0</v>
      </c>
      <c r="CP993" s="1">
        <v>0</v>
      </c>
      <c r="CQ993" s="1">
        <v>0</v>
      </c>
      <c r="CR993" s="1">
        <v>0</v>
      </c>
      <c r="CS993">
        <v>2018</v>
      </c>
      <c r="CT993" t="s">
        <v>8</v>
      </c>
      <c r="CV993">
        <v>0</v>
      </c>
      <c r="CW993" t="s">
        <v>8</v>
      </c>
    </row>
    <row r="994" spans="1:101">
      <c r="A994" s="100">
        <v>62110</v>
      </c>
      <c r="B994" t="s">
        <v>108</v>
      </c>
      <c r="C994" t="s">
        <v>109</v>
      </c>
      <c r="D994" t="s">
        <v>1368</v>
      </c>
      <c r="E994" t="s">
        <v>1368</v>
      </c>
      <c r="F994">
        <v>61652</v>
      </c>
      <c r="G994" s="103" t="s">
        <v>137</v>
      </c>
      <c r="H994" t="s">
        <v>113</v>
      </c>
      <c r="I994" t="s">
        <v>8</v>
      </c>
      <c r="J994" t="s">
        <v>8</v>
      </c>
      <c r="K994">
        <v>22</v>
      </c>
      <c r="L994">
        <v>2</v>
      </c>
      <c r="M994" t="s">
        <v>115</v>
      </c>
      <c r="N994" t="s">
        <v>439</v>
      </c>
      <c r="O994" t="s">
        <v>440</v>
      </c>
      <c r="P994" t="s">
        <v>440</v>
      </c>
      <c r="Q994" t="s">
        <v>8</v>
      </c>
      <c r="R994" t="s">
        <v>142</v>
      </c>
      <c r="S994" t="s">
        <v>8</v>
      </c>
      <c r="T994" s="1">
        <v>0</v>
      </c>
      <c r="U994" s="1">
        <v>0</v>
      </c>
      <c r="V994" s="1">
        <v>0</v>
      </c>
      <c r="W994" s="1">
        <v>0</v>
      </c>
      <c r="X994" s="1">
        <v>0</v>
      </c>
      <c r="Y994" s="1">
        <v>0</v>
      </c>
      <c r="Z994" s="1">
        <v>0</v>
      </c>
      <c r="AA994" s="1">
        <v>0</v>
      </c>
      <c r="AB994" s="1">
        <v>0</v>
      </c>
      <c r="AC994" s="1">
        <v>0</v>
      </c>
      <c r="AD994" s="1">
        <v>0</v>
      </c>
      <c r="AE994" s="1">
        <v>0</v>
      </c>
      <c r="AF994" s="1">
        <v>0</v>
      </c>
      <c r="AG994" s="1">
        <v>0</v>
      </c>
      <c r="AH994" s="1">
        <v>0</v>
      </c>
      <c r="AI994" s="1">
        <v>0</v>
      </c>
      <c r="AJ994" s="1">
        <v>0</v>
      </c>
      <c r="AK994" s="1">
        <v>0</v>
      </c>
      <c r="AL994" s="1">
        <v>0</v>
      </c>
      <c r="AM994" s="1">
        <v>0</v>
      </c>
      <c r="AN994" s="1">
        <v>0</v>
      </c>
      <c r="AO994" s="1">
        <v>0</v>
      </c>
      <c r="AP994" s="1">
        <v>0</v>
      </c>
      <c r="AQ994" s="1">
        <v>0</v>
      </c>
      <c r="AR994" s="2">
        <v>0</v>
      </c>
      <c r="AS994" s="2">
        <v>0</v>
      </c>
      <c r="AT994" s="2">
        <v>0</v>
      </c>
      <c r="AU994" s="2">
        <v>0</v>
      </c>
      <c r="AV994" s="2">
        <v>0</v>
      </c>
      <c r="AW994" s="2">
        <v>0</v>
      </c>
      <c r="AX994" s="2">
        <v>0</v>
      </c>
      <c r="AY994" s="2">
        <v>0</v>
      </c>
      <c r="AZ994" s="2">
        <v>0</v>
      </c>
      <c r="BA994" s="2">
        <v>0</v>
      </c>
      <c r="BB994" s="2">
        <v>0</v>
      </c>
      <c r="BC994" s="2">
        <v>0</v>
      </c>
      <c r="BD994" s="1">
        <v>0</v>
      </c>
      <c r="BE994" s="1">
        <v>0</v>
      </c>
      <c r="BF994" s="1">
        <v>0</v>
      </c>
      <c r="BG994" s="1">
        <v>0</v>
      </c>
      <c r="BH994" s="1">
        <v>0</v>
      </c>
      <c r="BI994" s="1">
        <v>0</v>
      </c>
      <c r="BJ994" s="1">
        <v>0</v>
      </c>
      <c r="BK994" s="1">
        <v>0</v>
      </c>
      <c r="BL994" s="1">
        <v>0</v>
      </c>
      <c r="BM994" s="1">
        <v>0</v>
      </c>
      <c r="BN994" s="1">
        <v>0</v>
      </c>
      <c r="BO994" s="1">
        <v>0</v>
      </c>
      <c r="BP994" s="1">
        <v>0</v>
      </c>
      <c r="BQ994" s="1">
        <v>0</v>
      </c>
      <c r="BR994" s="1">
        <v>0</v>
      </c>
      <c r="BS994" s="1">
        <v>0</v>
      </c>
      <c r="BT994" s="1">
        <v>0</v>
      </c>
      <c r="BU994" s="1">
        <v>0</v>
      </c>
      <c r="BV994" s="1">
        <v>0</v>
      </c>
      <c r="BW994" s="1">
        <v>0</v>
      </c>
      <c r="BX994" s="1">
        <v>0</v>
      </c>
      <c r="BY994" s="1">
        <v>0</v>
      </c>
      <c r="BZ994" s="1">
        <v>0</v>
      </c>
      <c r="CA994" s="1">
        <v>0</v>
      </c>
      <c r="CB994" s="1">
        <v>0</v>
      </c>
      <c r="CC994" s="1">
        <v>0</v>
      </c>
      <c r="CD994" s="1">
        <v>0</v>
      </c>
      <c r="CE994" s="1">
        <v>0</v>
      </c>
      <c r="CF994" s="1">
        <v>0</v>
      </c>
      <c r="CG994" s="1">
        <v>0</v>
      </c>
      <c r="CH994" s="1">
        <v>0</v>
      </c>
      <c r="CI994" s="1">
        <v>0</v>
      </c>
      <c r="CJ994" s="1">
        <v>0</v>
      </c>
      <c r="CK994" s="1">
        <v>0</v>
      </c>
      <c r="CL994" s="1">
        <v>0</v>
      </c>
      <c r="CM994" s="1">
        <v>0</v>
      </c>
      <c r="CN994" s="1">
        <v>0</v>
      </c>
      <c r="CO994" s="1">
        <v>0</v>
      </c>
      <c r="CP994" s="1">
        <v>0</v>
      </c>
      <c r="CQ994" s="1">
        <v>0</v>
      </c>
      <c r="CR994" s="1">
        <v>0</v>
      </c>
      <c r="CS994">
        <v>2018</v>
      </c>
      <c r="CT994" t="s">
        <v>8</v>
      </c>
      <c r="CV994">
        <v>0</v>
      </c>
      <c r="CW994" t="s">
        <v>8</v>
      </c>
    </row>
    <row r="995" spans="1:101">
      <c r="A995" s="100">
        <v>62111</v>
      </c>
      <c r="B995" t="s">
        <v>108</v>
      </c>
      <c r="C995" t="s">
        <v>109</v>
      </c>
      <c r="D995" t="s">
        <v>1369</v>
      </c>
      <c r="E995" t="s">
        <v>1369</v>
      </c>
      <c r="F995">
        <v>61653</v>
      </c>
      <c r="G995" s="103" t="s">
        <v>137</v>
      </c>
      <c r="H995" t="s">
        <v>113</v>
      </c>
      <c r="I995" t="s">
        <v>8</v>
      </c>
      <c r="J995" t="s">
        <v>8</v>
      </c>
      <c r="K995">
        <v>22</v>
      </c>
      <c r="L995">
        <v>2</v>
      </c>
      <c r="M995" t="s">
        <v>115</v>
      </c>
      <c r="N995" t="s">
        <v>439</v>
      </c>
      <c r="O995" t="s">
        <v>440</v>
      </c>
      <c r="P995" t="s">
        <v>440</v>
      </c>
      <c r="Q995" t="s">
        <v>8</v>
      </c>
      <c r="R995" t="s">
        <v>142</v>
      </c>
      <c r="S995" t="s">
        <v>8</v>
      </c>
      <c r="T995" s="1">
        <v>0</v>
      </c>
      <c r="U995" s="1">
        <v>0</v>
      </c>
      <c r="V995" s="1">
        <v>0</v>
      </c>
      <c r="W995" s="1">
        <v>0</v>
      </c>
      <c r="X995" s="1">
        <v>0</v>
      </c>
      <c r="Y995" s="1">
        <v>0</v>
      </c>
      <c r="Z995" s="1">
        <v>0</v>
      </c>
      <c r="AA995" s="1">
        <v>0</v>
      </c>
      <c r="AB995" s="1">
        <v>0</v>
      </c>
      <c r="AC995" s="1">
        <v>0</v>
      </c>
      <c r="AD995" s="1">
        <v>0</v>
      </c>
      <c r="AE995" s="1">
        <v>0</v>
      </c>
      <c r="AF995" s="1">
        <v>0</v>
      </c>
      <c r="AG995" s="1">
        <v>0</v>
      </c>
      <c r="AH995" s="1">
        <v>0</v>
      </c>
      <c r="AI995" s="1">
        <v>0</v>
      </c>
      <c r="AJ995" s="1">
        <v>0</v>
      </c>
      <c r="AK995" s="1">
        <v>0</v>
      </c>
      <c r="AL995" s="1">
        <v>0</v>
      </c>
      <c r="AM995" s="1">
        <v>0</v>
      </c>
      <c r="AN995" s="1">
        <v>0</v>
      </c>
      <c r="AO995" s="1">
        <v>0</v>
      </c>
      <c r="AP995" s="1">
        <v>0</v>
      </c>
      <c r="AQ995" s="1">
        <v>0</v>
      </c>
      <c r="AR995" s="2">
        <v>0</v>
      </c>
      <c r="AS995" s="2">
        <v>0</v>
      </c>
      <c r="AT995" s="2">
        <v>0</v>
      </c>
      <c r="AU995" s="2">
        <v>0</v>
      </c>
      <c r="AV995" s="2">
        <v>0</v>
      </c>
      <c r="AW995" s="2">
        <v>0</v>
      </c>
      <c r="AX995" s="2">
        <v>0</v>
      </c>
      <c r="AY995" s="2">
        <v>0</v>
      </c>
      <c r="AZ995" s="2">
        <v>0</v>
      </c>
      <c r="BA995" s="2">
        <v>0</v>
      </c>
      <c r="BB995" s="2">
        <v>0</v>
      </c>
      <c r="BC995" s="2">
        <v>0</v>
      </c>
      <c r="BD995" s="1">
        <v>0</v>
      </c>
      <c r="BE995" s="1">
        <v>0</v>
      </c>
      <c r="BF995" s="1">
        <v>0</v>
      </c>
      <c r="BG995" s="1">
        <v>0</v>
      </c>
      <c r="BH995" s="1">
        <v>0</v>
      </c>
      <c r="BI995" s="1">
        <v>0</v>
      </c>
      <c r="BJ995" s="1">
        <v>0</v>
      </c>
      <c r="BK995" s="1">
        <v>0</v>
      </c>
      <c r="BL995" s="1">
        <v>0</v>
      </c>
      <c r="BM995" s="1">
        <v>0</v>
      </c>
      <c r="BN995" s="1">
        <v>0</v>
      </c>
      <c r="BO995" s="1">
        <v>0</v>
      </c>
      <c r="BP995" s="1">
        <v>0</v>
      </c>
      <c r="BQ995" s="1">
        <v>0</v>
      </c>
      <c r="BR995" s="1">
        <v>0</v>
      </c>
      <c r="BS995" s="1">
        <v>0</v>
      </c>
      <c r="BT995" s="1">
        <v>0</v>
      </c>
      <c r="BU995" s="1">
        <v>0</v>
      </c>
      <c r="BV995" s="1">
        <v>0</v>
      </c>
      <c r="BW995" s="1">
        <v>0</v>
      </c>
      <c r="BX995" s="1">
        <v>0</v>
      </c>
      <c r="BY995" s="1">
        <v>0</v>
      </c>
      <c r="BZ995" s="1">
        <v>0</v>
      </c>
      <c r="CA995" s="1">
        <v>0</v>
      </c>
      <c r="CB995" s="1">
        <v>0</v>
      </c>
      <c r="CC995" s="1">
        <v>0</v>
      </c>
      <c r="CD995" s="1">
        <v>0</v>
      </c>
      <c r="CE995" s="1">
        <v>0</v>
      </c>
      <c r="CF995" s="1">
        <v>0</v>
      </c>
      <c r="CG995" s="1">
        <v>0</v>
      </c>
      <c r="CH995" s="1">
        <v>0</v>
      </c>
      <c r="CI995" s="1">
        <v>0</v>
      </c>
      <c r="CJ995" s="1">
        <v>0</v>
      </c>
      <c r="CK995" s="1">
        <v>0</v>
      </c>
      <c r="CL995" s="1">
        <v>0</v>
      </c>
      <c r="CM995" s="1">
        <v>0</v>
      </c>
      <c r="CN995" s="1">
        <v>0</v>
      </c>
      <c r="CO995" s="1">
        <v>0</v>
      </c>
      <c r="CP995" s="1">
        <v>0</v>
      </c>
      <c r="CQ995" s="1">
        <v>0</v>
      </c>
      <c r="CR995" s="1">
        <v>0</v>
      </c>
      <c r="CS995">
        <v>2018</v>
      </c>
      <c r="CT995" t="s">
        <v>8</v>
      </c>
      <c r="CV995">
        <v>0</v>
      </c>
      <c r="CW995" t="s">
        <v>8</v>
      </c>
    </row>
    <row r="996" spans="1:101">
      <c r="A996" s="100">
        <v>62112</v>
      </c>
      <c r="B996" t="s">
        <v>108</v>
      </c>
      <c r="C996" t="s">
        <v>109</v>
      </c>
      <c r="D996" t="s">
        <v>1370</v>
      </c>
      <c r="E996" t="s">
        <v>1370</v>
      </c>
      <c r="F996">
        <v>61654</v>
      </c>
      <c r="G996" s="103" t="s">
        <v>137</v>
      </c>
      <c r="H996" t="s">
        <v>113</v>
      </c>
      <c r="I996" t="s">
        <v>8</v>
      </c>
      <c r="J996" t="s">
        <v>8</v>
      </c>
      <c r="K996">
        <v>22</v>
      </c>
      <c r="L996">
        <v>2</v>
      </c>
      <c r="M996" t="s">
        <v>115</v>
      </c>
      <c r="N996" t="s">
        <v>439</v>
      </c>
      <c r="O996" t="s">
        <v>440</v>
      </c>
      <c r="P996" t="s">
        <v>440</v>
      </c>
      <c r="Q996" t="s">
        <v>8</v>
      </c>
      <c r="R996" t="s">
        <v>142</v>
      </c>
      <c r="S996" t="s">
        <v>8</v>
      </c>
      <c r="T996" s="1">
        <v>0</v>
      </c>
      <c r="U996" s="1">
        <v>0</v>
      </c>
      <c r="V996" s="1">
        <v>0</v>
      </c>
      <c r="W996" s="1">
        <v>0</v>
      </c>
      <c r="X996" s="1">
        <v>0</v>
      </c>
      <c r="Y996" s="1">
        <v>0</v>
      </c>
      <c r="Z996" s="1">
        <v>0</v>
      </c>
      <c r="AA996" s="1">
        <v>0</v>
      </c>
      <c r="AB996" s="1">
        <v>0</v>
      </c>
      <c r="AC996" s="1">
        <v>0</v>
      </c>
      <c r="AD996" s="1">
        <v>0</v>
      </c>
      <c r="AE996" s="1">
        <v>0</v>
      </c>
      <c r="AF996" s="1">
        <v>0</v>
      </c>
      <c r="AG996" s="1">
        <v>0</v>
      </c>
      <c r="AH996" s="1">
        <v>0</v>
      </c>
      <c r="AI996" s="1">
        <v>0</v>
      </c>
      <c r="AJ996" s="1">
        <v>0</v>
      </c>
      <c r="AK996" s="1">
        <v>0</v>
      </c>
      <c r="AL996" s="1">
        <v>0</v>
      </c>
      <c r="AM996" s="1">
        <v>0</v>
      </c>
      <c r="AN996" s="1">
        <v>0</v>
      </c>
      <c r="AO996" s="1">
        <v>0</v>
      </c>
      <c r="AP996" s="1">
        <v>0</v>
      </c>
      <c r="AQ996" s="1">
        <v>0</v>
      </c>
      <c r="AR996" s="2">
        <v>0</v>
      </c>
      <c r="AS996" s="2">
        <v>0</v>
      </c>
      <c r="AT996" s="2">
        <v>0</v>
      </c>
      <c r="AU996" s="2">
        <v>0</v>
      </c>
      <c r="AV996" s="2">
        <v>0</v>
      </c>
      <c r="AW996" s="2">
        <v>0</v>
      </c>
      <c r="AX996" s="2">
        <v>0</v>
      </c>
      <c r="AY996" s="2">
        <v>0</v>
      </c>
      <c r="AZ996" s="2">
        <v>0</v>
      </c>
      <c r="BA996" s="2">
        <v>0</v>
      </c>
      <c r="BB996" s="2">
        <v>0</v>
      </c>
      <c r="BC996" s="2">
        <v>0</v>
      </c>
      <c r="BD996" s="1">
        <v>0</v>
      </c>
      <c r="BE996" s="1">
        <v>0</v>
      </c>
      <c r="BF996" s="1">
        <v>0</v>
      </c>
      <c r="BG996" s="1">
        <v>0</v>
      </c>
      <c r="BH996" s="1">
        <v>0</v>
      </c>
      <c r="BI996" s="1">
        <v>0</v>
      </c>
      <c r="BJ996" s="1">
        <v>0</v>
      </c>
      <c r="BK996" s="1">
        <v>0</v>
      </c>
      <c r="BL996" s="1">
        <v>0</v>
      </c>
      <c r="BM996" s="1">
        <v>0</v>
      </c>
      <c r="BN996" s="1">
        <v>0</v>
      </c>
      <c r="BO996" s="1">
        <v>0</v>
      </c>
      <c r="BP996" s="1">
        <v>0</v>
      </c>
      <c r="BQ996" s="1">
        <v>0</v>
      </c>
      <c r="BR996" s="1">
        <v>0</v>
      </c>
      <c r="BS996" s="1">
        <v>0</v>
      </c>
      <c r="BT996" s="1">
        <v>0</v>
      </c>
      <c r="BU996" s="1">
        <v>0</v>
      </c>
      <c r="BV996" s="1">
        <v>0</v>
      </c>
      <c r="BW996" s="1">
        <v>0</v>
      </c>
      <c r="BX996" s="1">
        <v>0</v>
      </c>
      <c r="BY996" s="1">
        <v>0</v>
      </c>
      <c r="BZ996" s="1">
        <v>0</v>
      </c>
      <c r="CA996" s="1">
        <v>0</v>
      </c>
      <c r="CB996" s="1">
        <v>0</v>
      </c>
      <c r="CC996" s="1">
        <v>0</v>
      </c>
      <c r="CD996" s="1">
        <v>0</v>
      </c>
      <c r="CE996" s="1">
        <v>0</v>
      </c>
      <c r="CF996" s="1">
        <v>0</v>
      </c>
      <c r="CG996" s="1">
        <v>0</v>
      </c>
      <c r="CH996" s="1">
        <v>0</v>
      </c>
      <c r="CI996" s="1">
        <v>0</v>
      </c>
      <c r="CJ996" s="1">
        <v>0</v>
      </c>
      <c r="CK996" s="1">
        <v>0</v>
      </c>
      <c r="CL996" s="1">
        <v>0</v>
      </c>
      <c r="CM996" s="1">
        <v>0</v>
      </c>
      <c r="CN996" s="1">
        <v>0</v>
      </c>
      <c r="CO996" s="1">
        <v>0</v>
      </c>
      <c r="CP996" s="1">
        <v>0</v>
      </c>
      <c r="CQ996" s="1">
        <v>0</v>
      </c>
      <c r="CR996" s="1">
        <v>0</v>
      </c>
      <c r="CS996">
        <v>2018</v>
      </c>
      <c r="CT996" t="s">
        <v>8</v>
      </c>
      <c r="CV996">
        <v>0</v>
      </c>
      <c r="CW996" t="s">
        <v>8</v>
      </c>
    </row>
    <row r="997" spans="1:101">
      <c r="A997" s="100">
        <v>62196</v>
      </c>
      <c r="B997" t="s">
        <v>108</v>
      </c>
      <c r="C997" t="s">
        <v>109</v>
      </c>
      <c r="D997" t="s">
        <v>1371</v>
      </c>
      <c r="E997" t="s">
        <v>1371</v>
      </c>
      <c r="F997">
        <v>61700</v>
      </c>
      <c r="G997" s="103" t="s">
        <v>112</v>
      </c>
      <c r="H997" t="s">
        <v>113</v>
      </c>
      <c r="I997" t="s">
        <v>8</v>
      </c>
      <c r="J997" t="s">
        <v>8</v>
      </c>
      <c r="K997">
        <v>22</v>
      </c>
      <c r="L997">
        <v>2</v>
      </c>
      <c r="M997" t="s">
        <v>115</v>
      </c>
      <c r="N997" t="s">
        <v>456</v>
      </c>
      <c r="O997" t="s">
        <v>457</v>
      </c>
      <c r="P997" t="s">
        <v>457</v>
      </c>
      <c r="Q997" t="s">
        <v>8</v>
      </c>
      <c r="R997" t="s">
        <v>142</v>
      </c>
      <c r="S997" t="s">
        <v>8</v>
      </c>
      <c r="T997" s="1">
        <v>0</v>
      </c>
      <c r="U997" s="1">
        <v>0</v>
      </c>
      <c r="V997" s="1">
        <v>0</v>
      </c>
      <c r="W997" s="1">
        <v>0</v>
      </c>
      <c r="X997" s="1">
        <v>0</v>
      </c>
      <c r="Y997" s="1">
        <v>0</v>
      </c>
      <c r="Z997" s="1">
        <v>0</v>
      </c>
      <c r="AA997" s="1">
        <v>0</v>
      </c>
      <c r="AB997" s="1">
        <v>0</v>
      </c>
      <c r="AC997" s="1">
        <v>0</v>
      </c>
      <c r="AD997" s="1">
        <v>0</v>
      </c>
      <c r="AE997" s="1">
        <v>0</v>
      </c>
      <c r="AF997" s="1">
        <v>0</v>
      </c>
      <c r="AG997" s="1">
        <v>0</v>
      </c>
      <c r="AH997" s="1">
        <v>0</v>
      </c>
      <c r="AI997" s="1">
        <v>0</v>
      </c>
      <c r="AJ997" s="1">
        <v>0</v>
      </c>
      <c r="AK997" s="1">
        <v>0</v>
      </c>
      <c r="AL997" s="1">
        <v>0</v>
      </c>
      <c r="AM997" s="1">
        <v>0</v>
      </c>
      <c r="AN997" s="1">
        <v>0</v>
      </c>
      <c r="AO997" s="1">
        <v>0</v>
      </c>
      <c r="AP997" s="1">
        <v>0</v>
      </c>
      <c r="AQ997" s="1">
        <v>0</v>
      </c>
      <c r="AR997" s="2">
        <v>0</v>
      </c>
      <c r="AS997" s="2">
        <v>0</v>
      </c>
      <c r="AT997" s="2">
        <v>0</v>
      </c>
      <c r="AU997" s="2">
        <v>0</v>
      </c>
      <c r="AV997" s="2">
        <v>0</v>
      </c>
      <c r="AW997" s="2">
        <v>0</v>
      </c>
      <c r="AX997" s="2">
        <v>0</v>
      </c>
      <c r="AY997" s="2">
        <v>0</v>
      </c>
      <c r="AZ997" s="2">
        <v>0</v>
      </c>
      <c r="BA997" s="2">
        <v>0</v>
      </c>
      <c r="BB997" s="2">
        <v>0</v>
      </c>
      <c r="BC997" s="2">
        <v>0</v>
      </c>
      <c r="BD997" s="1">
        <v>1140</v>
      </c>
      <c r="BE997" s="1">
        <v>1248</v>
      </c>
      <c r="BF997" s="1">
        <v>2011</v>
      </c>
      <c r="BG997" s="1">
        <v>2245</v>
      </c>
      <c r="BH997" s="1">
        <v>2830</v>
      </c>
      <c r="BI997" s="1">
        <v>2759</v>
      </c>
      <c r="BJ997" s="1">
        <v>3242</v>
      </c>
      <c r="BK997" s="1">
        <v>2620</v>
      </c>
      <c r="BL997" s="1">
        <v>1621</v>
      </c>
      <c r="BM997" s="1">
        <v>1555</v>
      </c>
      <c r="BN997" s="1">
        <v>929</v>
      </c>
      <c r="BO997" s="1">
        <v>1288</v>
      </c>
      <c r="BP997" s="1">
        <v>1140</v>
      </c>
      <c r="BQ997" s="1">
        <v>1248</v>
      </c>
      <c r="BR997" s="1">
        <v>2011</v>
      </c>
      <c r="BS997" s="1">
        <v>2245</v>
      </c>
      <c r="BT997" s="1">
        <v>2830</v>
      </c>
      <c r="BU997" s="1">
        <v>2759</v>
      </c>
      <c r="BV997" s="1">
        <v>3242</v>
      </c>
      <c r="BW997" s="1">
        <v>2620</v>
      </c>
      <c r="BX997" s="1">
        <v>1621</v>
      </c>
      <c r="BY997" s="1">
        <v>1555</v>
      </c>
      <c r="BZ997" s="1">
        <v>929</v>
      </c>
      <c r="CA997" s="1">
        <v>1288</v>
      </c>
      <c r="CB997" s="1">
        <v>125.246</v>
      </c>
      <c r="CC997" s="1">
        <v>137.11500000000001</v>
      </c>
      <c r="CD997" s="1">
        <v>220.935</v>
      </c>
      <c r="CE997" s="1">
        <v>246.614</v>
      </c>
      <c r="CF997" s="1">
        <v>310.81099999999998</v>
      </c>
      <c r="CG997" s="1">
        <v>303.05900000000003</v>
      </c>
      <c r="CH997" s="1">
        <v>356.113</v>
      </c>
      <c r="CI997" s="1">
        <v>287.79700000000003</v>
      </c>
      <c r="CJ997" s="1">
        <v>178.05600000000001</v>
      </c>
      <c r="CK997" s="1">
        <v>170.78899999999999</v>
      </c>
      <c r="CL997" s="1">
        <v>101.989</v>
      </c>
      <c r="CM997" s="1">
        <v>141.476</v>
      </c>
      <c r="CN997" s="1">
        <v>0</v>
      </c>
      <c r="CO997" s="1">
        <v>0</v>
      </c>
      <c r="CP997" s="1">
        <v>23488</v>
      </c>
      <c r="CQ997" s="1">
        <v>23488</v>
      </c>
      <c r="CR997" s="1">
        <v>2580</v>
      </c>
      <c r="CS997">
        <v>2018</v>
      </c>
      <c r="CT997">
        <v>9103.8759689922481</v>
      </c>
      <c r="CV997">
        <v>0</v>
      </c>
      <c r="CW997">
        <v>0</v>
      </c>
    </row>
    <row r="998" spans="1:101">
      <c r="A998" s="100">
        <v>62197</v>
      </c>
      <c r="B998" t="s">
        <v>108</v>
      </c>
      <c r="C998" t="s">
        <v>109</v>
      </c>
      <c r="D998" t="s">
        <v>1372</v>
      </c>
      <c r="E998" t="s">
        <v>1373</v>
      </c>
      <c r="F998">
        <v>61696</v>
      </c>
      <c r="G998" s="103" t="s">
        <v>112</v>
      </c>
      <c r="H998" t="s">
        <v>113</v>
      </c>
      <c r="I998" t="s">
        <v>8</v>
      </c>
      <c r="J998" t="s">
        <v>8</v>
      </c>
      <c r="K998">
        <v>22</v>
      </c>
      <c r="L998">
        <v>2</v>
      </c>
      <c r="M998" t="s">
        <v>115</v>
      </c>
      <c r="N998" t="s">
        <v>456</v>
      </c>
      <c r="O998" t="s">
        <v>457</v>
      </c>
      <c r="P998" t="s">
        <v>457</v>
      </c>
      <c r="Q998" t="s">
        <v>8</v>
      </c>
      <c r="R998" t="s">
        <v>142</v>
      </c>
      <c r="S998" t="s">
        <v>8</v>
      </c>
      <c r="T998" s="1">
        <v>0</v>
      </c>
      <c r="U998" s="1">
        <v>0</v>
      </c>
      <c r="V998" s="1">
        <v>0</v>
      </c>
      <c r="W998" s="1">
        <v>0</v>
      </c>
      <c r="X998" s="1">
        <v>0</v>
      </c>
      <c r="Y998" s="1">
        <v>0</v>
      </c>
      <c r="Z998" s="1">
        <v>0</v>
      </c>
      <c r="AA998" s="1">
        <v>0</v>
      </c>
      <c r="AB998" s="1">
        <v>0</v>
      </c>
      <c r="AC998" s="1">
        <v>0</v>
      </c>
      <c r="AD998" s="1">
        <v>0</v>
      </c>
      <c r="AE998" s="1">
        <v>0</v>
      </c>
      <c r="AF998" s="1">
        <v>0</v>
      </c>
      <c r="AG998" s="1">
        <v>0</v>
      </c>
      <c r="AH998" s="1">
        <v>0</v>
      </c>
      <c r="AI998" s="1">
        <v>0</v>
      </c>
      <c r="AJ998" s="1">
        <v>0</v>
      </c>
      <c r="AK998" s="1">
        <v>0</v>
      </c>
      <c r="AL998" s="1">
        <v>0</v>
      </c>
      <c r="AM998" s="1">
        <v>0</v>
      </c>
      <c r="AN998" s="1">
        <v>0</v>
      </c>
      <c r="AO998" s="1">
        <v>0</v>
      </c>
      <c r="AP998" s="1">
        <v>0</v>
      </c>
      <c r="AQ998" s="1">
        <v>0</v>
      </c>
      <c r="AR998" s="2">
        <v>0</v>
      </c>
      <c r="AS998" s="2">
        <v>0</v>
      </c>
      <c r="AT998" s="2">
        <v>0</v>
      </c>
      <c r="AU998" s="2">
        <v>0</v>
      </c>
      <c r="AV998" s="2">
        <v>0</v>
      </c>
      <c r="AW998" s="2">
        <v>0</v>
      </c>
      <c r="AX998" s="2">
        <v>0</v>
      </c>
      <c r="AY998" s="2">
        <v>0</v>
      </c>
      <c r="AZ998" s="2">
        <v>0</v>
      </c>
      <c r="BA998" s="2">
        <v>0</v>
      </c>
      <c r="BB998" s="2">
        <v>0</v>
      </c>
      <c r="BC998" s="2">
        <v>0</v>
      </c>
      <c r="BD998" s="1">
        <v>1488</v>
      </c>
      <c r="BE998" s="1">
        <v>1629</v>
      </c>
      <c r="BF998" s="1">
        <v>2624</v>
      </c>
      <c r="BG998" s="1">
        <v>2929</v>
      </c>
      <c r="BH998" s="1">
        <v>3692</v>
      </c>
      <c r="BI998" s="1">
        <v>3600</v>
      </c>
      <c r="BJ998" s="1">
        <v>4230</v>
      </c>
      <c r="BK998" s="1">
        <v>3418</v>
      </c>
      <c r="BL998" s="1">
        <v>2115</v>
      </c>
      <c r="BM998" s="1">
        <v>2029</v>
      </c>
      <c r="BN998" s="1">
        <v>1211</v>
      </c>
      <c r="BO998" s="1">
        <v>1680</v>
      </c>
      <c r="BP998" s="1">
        <v>1488</v>
      </c>
      <c r="BQ998" s="1">
        <v>1629</v>
      </c>
      <c r="BR998" s="1">
        <v>2624</v>
      </c>
      <c r="BS998" s="1">
        <v>2929</v>
      </c>
      <c r="BT998" s="1">
        <v>3692</v>
      </c>
      <c r="BU998" s="1">
        <v>3600</v>
      </c>
      <c r="BV998" s="1">
        <v>4230</v>
      </c>
      <c r="BW998" s="1">
        <v>3418</v>
      </c>
      <c r="BX998" s="1">
        <v>2115</v>
      </c>
      <c r="BY998" s="1">
        <v>2029</v>
      </c>
      <c r="BZ998" s="1">
        <v>1211</v>
      </c>
      <c r="CA998" s="1">
        <v>1680</v>
      </c>
      <c r="CB998" s="1">
        <v>163.40199999999999</v>
      </c>
      <c r="CC998" s="1">
        <v>178.88800000000001</v>
      </c>
      <c r="CD998" s="1">
        <v>288.24299999999999</v>
      </c>
      <c r="CE998" s="1">
        <v>321.745</v>
      </c>
      <c r="CF998" s="1">
        <v>405.5</v>
      </c>
      <c r="CG998" s="1">
        <v>395.38600000000002</v>
      </c>
      <c r="CH998" s="1">
        <v>464.60300000000001</v>
      </c>
      <c r="CI998" s="1">
        <v>375.47500000000002</v>
      </c>
      <c r="CJ998" s="1">
        <v>232.30099999999999</v>
      </c>
      <c r="CK998" s="1">
        <v>222.82</v>
      </c>
      <c r="CL998" s="1">
        <v>133.06</v>
      </c>
      <c r="CM998" s="1">
        <v>184.577</v>
      </c>
      <c r="CN998" s="1">
        <v>0</v>
      </c>
      <c r="CO998" s="1">
        <v>0</v>
      </c>
      <c r="CP998" s="1">
        <v>30645</v>
      </c>
      <c r="CQ998" s="1">
        <v>30645</v>
      </c>
      <c r="CR998" s="1">
        <v>3366</v>
      </c>
      <c r="CS998">
        <v>2018</v>
      </c>
      <c r="CT998">
        <v>9104.2780748663099</v>
      </c>
      <c r="CV998">
        <v>0</v>
      </c>
      <c r="CW998">
        <v>0</v>
      </c>
    </row>
    <row r="999" spans="1:101">
      <c r="A999" s="100">
        <v>62198</v>
      </c>
      <c r="B999" t="s">
        <v>108</v>
      </c>
      <c r="C999" t="s">
        <v>109</v>
      </c>
      <c r="D999" t="s">
        <v>1374</v>
      </c>
      <c r="E999" t="s">
        <v>1374</v>
      </c>
      <c r="F999">
        <v>61693</v>
      </c>
      <c r="G999" s="103" t="s">
        <v>112</v>
      </c>
      <c r="H999" t="s">
        <v>113</v>
      </c>
      <c r="I999" t="s">
        <v>8</v>
      </c>
      <c r="J999" t="s">
        <v>8</v>
      </c>
      <c r="K999">
        <v>22</v>
      </c>
      <c r="L999">
        <v>2</v>
      </c>
      <c r="M999" t="s">
        <v>115</v>
      </c>
      <c r="N999" t="s">
        <v>456</v>
      </c>
      <c r="O999" t="s">
        <v>457</v>
      </c>
      <c r="P999" t="s">
        <v>457</v>
      </c>
      <c r="Q999" t="s">
        <v>8</v>
      </c>
      <c r="R999" t="s">
        <v>142</v>
      </c>
      <c r="S999" t="s">
        <v>8</v>
      </c>
      <c r="T999" s="1" t="s">
        <v>109</v>
      </c>
      <c r="U999" s="1" t="s">
        <v>109</v>
      </c>
      <c r="V999" s="1">
        <v>0</v>
      </c>
      <c r="W999" s="1">
        <v>0</v>
      </c>
      <c r="X999" s="1">
        <v>0</v>
      </c>
      <c r="Y999" s="1">
        <v>0</v>
      </c>
      <c r="Z999" s="1">
        <v>0</v>
      </c>
      <c r="AA999" s="1">
        <v>0</v>
      </c>
      <c r="AB999" s="1">
        <v>0</v>
      </c>
      <c r="AC999" s="1">
        <v>0</v>
      </c>
      <c r="AD999" s="1">
        <v>0</v>
      </c>
      <c r="AE999" s="1">
        <v>0</v>
      </c>
      <c r="AF999" s="1" t="s">
        <v>109</v>
      </c>
      <c r="AG999" s="1" t="s">
        <v>109</v>
      </c>
      <c r="AH999" s="1">
        <v>0</v>
      </c>
      <c r="AI999" s="1">
        <v>0</v>
      </c>
      <c r="AJ999" s="1">
        <v>0</v>
      </c>
      <c r="AK999" s="1">
        <v>0</v>
      </c>
      <c r="AL999" s="1">
        <v>0</v>
      </c>
      <c r="AM999" s="1">
        <v>0</v>
      </c>
      <c r="AN999" s="1">
        <v>0</v>
      </c>
      <c r="AO999" s="1">
        <v>0</v>
      </c>
      <c r="AP999" s="1">
        <v>0</v>
      </c>
      <c r="AQ999" s="1">
        <v>0</v>
      </c>
      <c r="AR999" s="2" t="s">
        <v>109</v>
      </c>
      <c r="AS999" s="2" t="s">
        <v>109</v>
      </c>
      <c r="AT999" s="2">
        <v>0</v>
      </c>
      <c r="AU999" s="2">
        <v>0</v>
      </c>
      <c r="AV999" s="2">
        <v>0</v>
      </c>
      <c r="AW999" s="2">
        <v>0</v>
      </c>
      <c r="AX999" s="2">
        <v>0</v>
      </c>
      <c r="AY999" s="2">
        <v>0</v>
      </c>
      <c r="AZ999" s="2">
        <v>0</v>
      </c>
      <c r="BA999" s="2">
        <v>0</v>
      </c>
      <c r="BB999" s="2">
        <v>0</v>
      </c>
      <c r="BC999" s="2">
        <v>0</v>
      </c>
      <c r="BD999" s="1" t="s">
        <v>109</v>
      </c>
      <c r="BE999" s="1" t="s">
        <v>109</v>
      </c>
      <c r="BF999" s="1">
        <v>2384</v>
      </c>
      <c r="BG999" s="1">
        <v>2661</v>
      </c>
      <c r="BH999" s="1">
        <v>3354</v>
      </c>
      <c r="BI999" s="1">
        <v>3270</v>
      </c>
      <c r="BJ999" s="1">
        <v>3843</v>
      </c>
      <c r="BK999" s="1">
        <v>3106</v>
      </c>
      <c r="BL999" s="1">
        <v>1921</v>
      </c>
      <c r="BM999" s="1">
        <v>1843</v>
      </c>
      <c r="BN999" s="1">
        <v>1101</v>
      </c>
      <c r="BO999" s="1">
        <v>1527</v>
      </c>
      <c r="BP999" s="1" t="s">
        <v>109</v>
      </c>
      <c r="BQ999" s="1" t="s">
        <v>109</v>
      </c>
      <c r="BR999" s="1">
        <v>2384</v>
      </c>
      <c r="BS999" s="1">
        <v>2661</v>
      </c>
      <c r="BT999" s="1">
        <v>3354</v>
      </c>
      <c r="BU999" s="1">
        <v>3270</v>
      </c>
      <c r="BV999" s="1">
        <v>3843</v>
      </c>
      <c r="BW999" s="1">
        <v>3106</v>
      </c>
      <c r="BX999" s="1">
        <v>1921</v>
      </c>
      <c r="BY999" s="1">
        <v>1843</v>
      </c>
      <c r="BZ999" s="1">
        <v>1101</v>
      </c>
      <c r="CA999" s="1">
        <v>1527</v>
      </c>
      <c r="CB999" s="1" t="s">
        <v>109</v>
      </c>
      <c r="CC999" s="1" t="s">
        <v>109</v>
      </c>
      <c r="CD999" s="1">
        <v>261.86500000000001</v>
      </c>
      <c r="CE999" s="1">
        <v>292.30099999999999</v>
      </c>
      <c r="CF999" s="1">
        <v>368.39100000000002</v>
      </c>
      <c r="CG999" s="1">
        <v>359.20299999999997</v>
      </c>
      <c r="CH999" s="1">
        <v>422.08499999999998</v>
      </c>
      <c r="CI999" s="1">
        <v>341.11399999999998</v>
      </c>
      <c r="CJ999" s="1">
        <v>211.04300000000001</v>
      </c>
      <c r="CK999" s="1">
        <v>202.429</v>
      </c>
      <c r="CL999" s="1">
        <v>120.883</v>
      </c>
      <c r="CM999" s="1">
        <v>167.68600000000001</v>
      </c>
      <c r="CN999" s="1">
        <v>0</v>
      </c>
      <c r="CO999" s="1">
        <v>0</v>
      </c>
      <c r="CP999" s="1">
        <v>25010</v>
      </c>
      <c r="CQ999" s="1">
        <v>25010</v>
      </c>
      <c r="CR999" s="1">
        <v>2747</v>
      </c>
      <c r="CS999">
        <v>2018</v>
      </c>
      <c r="CT999">
        <v>9104.4776119402977</v>
      </c>
      <c r="CV999">
        <v>0</v>
      </c>
      <c r="CW999">
        <v>0</v>
      </c>
    </row>
    <row r="1000" spans="1:101">
      <c r="A1000" s="100">
        <v>62199</v>
      </c>
      <c r="B1000" t="s">
        <v>108</v>
      </c>
      <c r="C1000" t="s">
        <v>109</v>
      </c>
      <c r="D1000" t="s">
        <v>1375</v>
      </c>
      <c r="E1000" t="s">
        <v>1375</v>
      </c>
      <c r="F1000">
        <v>61692</v>
      </c>
      <c r="G1000" s="103" t="s">
        <v>112</v>
      </c>
      <c r="H1000" t="s">
        <v>113</v>
      </c>
      <c r="I1000" t="s">
        <v>8</v>
      </c>
      <c r="J1000" t="s">
        <v>8</v>
      </c>
      <c r="K1000">
        <v>22</v>
      </c>
      <c r="L1000">
        <v>2</v>
      </c>
      <c r="M1000" t="s">
        <v>115</v>
      </c>
      <c r="N1000" t="s">
        <v>456</v>
      </c>
      <c r="O1000" t="s">
        <v>457</v>
      </c>
      <c r="P1000" t="s">
        <v>457</v>
      </c>
      <c r="Q1000" t="s">
        <v>8</v>
      </c>
      <c r="R1000" t="s">
        <v>142</v>
      </c>
      <c r="S1000" t="s">
        <v>8</v>
      </c>
      <c r="T1000" s="1" t="s">
        <v>109</v>
      </c>
      <c r="U1000" s="1" t="s">
        <v>109</v>
      </c>
      <c r="V1000" s="1" t="s">
        <v>109</v>
      </c>
      <c r="W1000" s="1" t="s">
        <v>109</v>
      </c>
      <c r="X1000" s="1" t="s">
        <v>109</v>
      </c>
      <c r="Y1000" s="1" t="s">
        <v>109</v>
      </c>
      <c r="Z1000" s="1">
        <v>0</v>
      </c>
      <c r="AA1000" s="1">
        <v>0</v>
      </c>
      <c r="AB1000" s="1">
        <v>0</v>
      </c>
      <c r="AC1000" s="1">
        <v>0</v>
      </c>
      <c r="AD1000" s="1">
        <v>0</v>
      </c>
      <c r="AE1000" s="1">
        <v>0</v>
      </c>
      <c r="AF1000" s="1" t="s">
        <v>109</v>
      </c>
      <c r="AG1000" s="1" t="s">
        <v>109</v>
      </c>
      <c r="AH1000" s="1" t="s">
        <v>109</v>
      </c>
      <c r="AI1000" s="1" t="s">
        <v>109</v>
      </c>
      <c r="AJ1000" s="1" t="s">
        <v>109</v>
      </c>
      <c r="AK1000" s="1" t="s">
        <v>109</v>
      </c>
      <c r="AL1000" s="1">
        <v>0</v>
      </c>
      <c r="AM1000" s="1">
        <v>0</v>
      </c>
      <c r="AN1000" s="1">
        <v>0</v>
      </c>
      <c r="AO1000" s="1">
        <v>0</v>
      </c>
      <c r="AP1000" s="1">
        <v>0</v>
      </c>
      <c r="AQ1000" s="1">
        <v>0</v>
      </c>
      <c r="AR1000" s="2" t="s">
        <v>109</v>
      </c>
      <c r="AS1000" s="2" t="s">
        <v>109</v>
      </c>
      <c r="AT1000" s="2" t="s">
        <v>109</v>
      </c>
      <c r="AU1000" s="2" t="s">
        <v>109</v>
      </c>
      <c r="AV1000" s="2" t="s">
        <v>109</v>
      </c>
      <c r="AW1000" s="2" t="s">
        <v>109</v>
      </c>
      <c r="AX1000" s="2">
        <v>0</v>
      </c>
      <c r="AY1000" s="2">
        <v>0</v>
      </c>
      <c r="AZ1000" s="2">
        <v>0</v>
      </c>
      <c r="BA1000" s="2">
        <v>0</v>
      </c>
      <c r="BB1000" s="2">
        <v>0</v>
      </c>
      <c r="BC1000" s="2">
        <v>0</v>
      </c>
      <c r="BD1000" s="1" t="s">
        <v>109</v>
      </c>
      <c r="BE1000" s="1" t="s">
        <v>109</v>
      </c>
      <c r="BF1000" s="1" t="s">
        <v>109</v>
      </c>
      <c r="BG1000" s="1" t="s">
        <v>109</v>
      </c>
      <c r="BH1000" s="1" t="s">
        <v>109</v>
      </c>
      <c r="BI1000" s="1" t="s">
        <v>109</v>
      </c>
      <c r="BJ1000" s="1">
        <v>3053</v>
      </c>
      <c r="BK1000" s="1">
        <v>2467</v>
      </c>
      <c r="BL1000" s="1">
        <v>1526</v>
      </c>
      <c r="BM1000" s="1">
        <v>1464</v>
      </c>
      <c r="BN1000" s="1">
        <v>874</v>
      </c>
      <c r="BO1000" s="1">
        <v>1213</v>
      </c>
      <c r="BP1000" s="1" t="s">
        <v>109</v>
      </c>
      <c r="BQ1000" s="1" t="s">
        <v>109</v>
      </c>
      <c r="BR1000" s="1" t="s">
        <v>109</v>
      </c>
      <c r="BS1000" s="1" t="s">
        <v>109</v>
      </c>
      <c r="BT1000" s="1" t="s">
        <v>109</v>
      </c>
      <c r="BU1000" s="1" t="s">
        <v>109</v>
      </c>
      <c r="BV1000" s="1">
        <v>3053</v>
      </c>
      <c r="BW1000" s="1">
        <v>2467</v>
      </c>
      <c r="BX1000" s="1">
        <v>1526</v>
      </c>
      <c r="BY1000" s="1">
        <v>1464</v>
      </c>
      <c r="BZ1000" s="1">
        <v>874</v>
      </c>
      <c r="CA1000" s="1">
        <v>1213</v>
      </c>
      <c r="CB1000" s="1" t="s">
        <v>109</v>
      </c>
      <c r="CC1000" s="1" t="s">
        <v>109</v>
      </c>
      <c r="CD1000" s="1" t="s">
        <v>109</v>
      </c>
      <c r="CE1000" s="1" t="s">
        <v>109</v>
      </c>
      <c r="CF1000" s="1" t="s">
        <v>109</v>
      </c>
      <c r="CG1000" s="1" t="s">
        <v>109</v>
      </c>
      <c r="CH1000" s="1">
        <v>335.30900000000003</v>
      </c>
      <c r="CI1000" s="1">
        <v>270.98399999999998</v>
      </c>
      <c r="CJ1000" s="1">
        <v>167.654</v>
      </c>
      <c r="CK1000" s="1">
        <v>160.81100000000001</v>
      </c>
      <c r="CL1000" s="1">
        <v>96.031000000000006</v>
      </c>
      <c r="CM1000" s="1">
        <v>133.21100000000001</v>
      </c>
      <c r="CN1000" s="1">
        <v>0</v>
      </c>
      <c r="CO1000" s="1">
        <v>0</v>
      </c>
      <c r="CP1000" s="1">
        <v>10597</v>
      </c>
      <c r="CQ1000" s="1">
        <v>10597</v>
      </c>
      <c r="CR1000" s="1">
        <v>1164</v>
      </c>
      <c r="CS1000">
        <v>2018</v>
      </c>
      <c r="CT1000">
        <v>9103.9518900343646</v>
      </c>
      <c r="CV1000">
        <v>0</v>
      </c>
      <c r="CW1000">
        <v>0</v>
      </c>
    </row>
    <row r="1001" spans="1:101">
      <c r="A1001" s="100">
        <v>62201</v>
      </c>
      <c r="B1001" t="s">
        <v>108</v>
      </c>
      <c r="C1001" t="s">
        <v>109</v>
      </c>
      <c r="D1001" t="s">
        <v>1376</v>
      </c>
      <c r="E1001" t="s">
        <v>1377</v>
      </c>
      <c r="F1001">
        <v>61698</v>
      </c>
      <c r="G1001" s="103" t="s">
        <v>112</v>
      </c>
      <c r="H1001" t="s">
        <v>113</v>
      </c>
      <c r="I1001" t="s">
        <v>8</v>
      </c>
      <c r="J1001" t="s">
        <v>8</v>
      </c>
      <c r="K1001">
        <v>22</v>
      </c>
      <c r="L1001">
        <v>2</v>
      </c>
      <c r="M1001" t="s">
        <v>115</v>
      </c>
      <c r="N1001" t="s">
        <v>456</v>
      </c>
      <c r="O1001" t="s">
        <v>457</v>
      </c>
      <c r="P1001" t="s">
        <v>457</v>
      </c>
      <c r="Q1001" t="s">
        <v>8</v>
      </c>
      <c r="R1001" t="s">
        <v>142</v>
      </c>
      <c r="S1001" t="s">
        <v>8</v>
      </c>
      <c r="T1001" s="1">
        <v>0</v>
      </c>
      <c r="U1001" s="1">
        <v>0</v>
      </c>
      <c r="V1001" s="1">
        <v>0</v>
      </c>
      <c r="W1001" s="1">
        <v>0</v>
      </c>
      <c r="X1001" s="1">
        <v>0</v>
      </c>
      <c r="Y1001" s="1">
        <v>0</v>
      </c>
      <c r="Z1001" s="1">
        <v>0</v>
      </c>
      <c r="AA1001" s="1">
        <v>0</v>
      </c>
      <c r="AB1001" s="1">
        <v>0</v>
      </c>
      <c r="AC1001" s="1">
        <v>0</v>
      </c>
      <c r="AD1001" s="1">
        <v>0</v>
      </c>
      <c r="AE1001" s="1">
        <v>0</v>
      </c>
      <c r="AF1001" s="1">
        <v>0</v>
      </c>
      <c r="AG1001" s="1">
        <v>0</v>
      </c>
      <c r="AH1001" s="1">
        <v>0</v>
      </c>
      <c r="AI1001" s="1">
        <v>0</v>
      </c>
      <c r="AJ1001" s="1">
        <v>0</v>
      </c>
      <c r="AK1001" s="1">
        <v>0</v>
      </c>
      <c r="AL1001" s="1">
        <v>0</v>
      </c>
      <c r="AM1001" s="1">
        <v>0</v>
      </c>
      <c r="AN1001" s="1">
        <v>0</v>
      </c>
      <c r="AO1001" s="1">
        <v>0</v>
      </c>
      <c r="AP1001" s="1">
        <v>0</v>
      </c>
      <c r="AQ1001" s="1">
        <v>0</v>
      </c>
      <c r="AR1001" s="2">
        <v>0</v>
      </c>
      <c r="AS1001" s="2">
        <v>0</v>
      </c>
      <c r="AT1001" s="2">
        <v>0</v>
      </c>
      <c r="AU1001" s="2">
        <v>0</v>
      </c>
      <c r="AV1001" s="2">
        <v>0</v>
      </c>
      <c r="AW1001" s="2">
        <v>0</v>
      </c>
      <c r="AX1001" s="2">
        <v>0</v>
      </c>
      <c r="AY1001" s="2">
        <v>0</v>
      </c>
      <c r="AZ1001" s="2">
        <v>0</v>
      </c>
      <c r="BA1001" s="2">
        <v>0</v>
      </c>
      <c r="BB1001" s="2">
        <v>0</v>
      </c>
      <c r="BC1001" s="2">
        <v>0</v>
      </c>
      <c r="BD1001" s="1">
        <v>1180</v>
      </c>
      <c r="BE1001" s="1">
        <v>1291</v>
      </c>
      <c r="BF1001" s="1">
        <v>2081</v>
      </c>
      <c r="BG1001" s="1">
        <v>2323</v>
      </c>
      <c r="BH1001" s="1">
        <v>2927</v>
      </c>
      <c r="BI1001" s="1">
        <v>2854</v>
      </c>
      <c r="BJ1001" s="1">
        <v>3354</v>
      </c>
      <c r="BK1001" s="1">
        <v>2710</v>
      </c>
      <c r="BL1001" s="1">
        <v>1677</v>
      </c>
      <c r="BM1001" s="1">
        <v>1608</v>
      </c>
      <c r="BN1001" s="1">
        <v>961</v>
      </c>
      <c r="BO1001" s="1">
        <v>1332</v>
      </c>
      <c r="BP1001" s="1">
        <v>1180</v>
      </c>
      <c r="BQ1001" s="1">
        <v>1291</v>
      </c>
      <c r="BR1001" s="1">
        <v>2081</v>
      </c>
      <c r="BS1001" s="1">
        <v>2323</v>
      </c>
      <c r="BT1001" s="1">
        <v>2927</v>
      </c>
      <c r="BU1001" s="1">
        <v>2854</v>
      </c>
      <c r="BV1001" s="1">
        <v>3354</v>
      </c>
      <c r="BW1001" s="1">
        <v>2710</v>
      </c>
      <c r="BX1001" s="1">
        <v>1677</v>
      </c>
      <c r="BY1001" s="1">
        <v>1608</v>
      </c>
      <c r="BZ1001" s="1">
        <v>961</v>
      </c>
      <c r="CA1001" s="1">
        <v>1332</v>
      </c>
      <c r="CB1001" s="1">
        <v>129.566</v>
      </c>
      <c r="CC1001" s="1">
        <v>141.845</v>
      </c>
      <c r="CD1001" s="1">
        <v>228.55699999999999</v>
      </c>
      <c r="CE1001" s="1">
        <v>255.12100000000001</v>
      </c>
      <c r="CF1001" s="1">
        <v>321.53300000000002</v>
      </c>
      <c r="CG1001" s="1">
        <v>313.51400000000001</v>
      </c>
      <c r="CH1001" s="1">
        <v>368.39699999999999</v>
      </c>
      <c r="CI1001" s="1">
        <v>297.72500000000002</v>
      </c>
      <c r="CJ1001" s="1">
        <v>184.19900000000001</v>
      </c>
      <c r="CK1001" s="1">
        <v>176.68</v>
      </c>
      <c r="CL1001" s="1">
        <v>105.50700000000001</v>
      </c>
      <c r="CM1001" s="1">
        <v>146.35599999999999</v>
      </c>
      <c r="CN1001" s="1">
        <v>0</v>
      </c>
      <c r="CO1001" s="1">
        <v>0</v>
      </c>
      <c r="CP1001" s="1">
        <v>24298</v>
      </c>
      <c r="CQ1001" s="1">
        <v>24298</v>
      </c>
      <c r="CR1001" s="1">
        <v>2669</v>
      </c>
      <c r="CS1001">
        <v>2018</v>
      </c>
      <c r="CT1001">
        <v>9103.7841888347702</v>
      </c>
      <c r="CV1001">
        <v>0</v>
      </c>
      <c r="CW1001">
        <v>0</v>
      </c>
    </row>
    <row r="1002" spans="1:101">
      <c r="A1002" s="100">
        <v>62203</v>
      </c>
      <c r="B1002" t="s">
        <v>108</v>
      </c>
      <c r="C1002" t="s">
        <v>109</v>
      </c>
      <c r="D1002" t="s">
        <v>1378</v>
      </c>
      <c r="E1002" t="s">
        <v>1378</v>
      </c>
      <c r="F1002">
        <v>61725</v>
      </c>
      <c r="G1002" s="103" t="s">
        <v>112</v>
      </c>
      <c r="H1002" t="s">
        <v>113</v>
      </c>
      <c r="I1002" t="s">
        <v>8</v>
      </c>
      <c r="J1002" t="s">
        <v>8</v>
      </c>
      <c r="K1002">
        <v>22</v>
      </c>
      <c r="L1002">
        <v>2</v>
      </c>
      <c r="M1002" t="s">
        <v>115</v>
      </c>
      <c r="N1002" t="s">
        <v>456</v>
      </c>
      <c r="O1002" t="s">
        <v>457</v>
      </c>
      <c r="P1002" t="s">
        <v>457</v>
      </c>
      <c r="Q1002" t="s">
        <v>8</v>
      </c>
      <c r="R1002" t="s">
        <v>142</v>
      </c>
      <c r="S1002" t="s">
        <v>8</v>
      </c>
      <c r="T1002" s="1">
        <v>0</v>
      </c>
      <c r="U1002" s="1">
        <v>0</v>
      </c>
      <c r="V1002" s="1">
        <v>0</v>
      </c>
      <c r="W1002" s="1">
        <v>0</v>
      </c>
      <c r="X1002" s="1">
        <v>0</v>
      </c>
      <c r="Y1002" s="1">
        <v>0</v>
      </c>
      <c r="Z1002" s="1">
        <v>0</v>
      </c>
      <c r="AA1002" s="1">
        <v>0</v>
      </c>
      <c r="AB1002" s="1">
        <v>0</v>
      </c>
      <c r="AC1002" s="1">
        <v>0</v>
      </c>
      <c r="AD1002" s="1">
        <v>0</v>
      </c>
      <c r="AE1002" s="1">
        <v>0</v>
      </c>
      <c r="AF1002" s="1">
        <v>0</v>
      </c>
      <c r="AG1002" s="1">
        <v>0</v>
      </c>
      <c r="AH1002" s="1">
        <v>0</v>
      </c>
      <c r="AI1002" s="1">
        <v>0</v>
      </c>
      <c r="AJ1002" s="1">
        <v>0</v>
      </c>
      <c r="AK1002" s="1">
        <v>0</v>
      </c>
      <c r="AL1002" s="1">
        <v>0</v>
      </c>
      <c r="AM1002" s="1">
        <v>0</v>
      </c>
      <c r="AN1002" s="1">
        <v>0</v>
      </c>
      <c r="AO1002" s="1">
        <v>0</v>
      </c>
      <c r="AP1002" s="1">
        <v>0</v>
      </c>
      <c r="AQ1002" s="1">
        <v>0</v>
      </c>
      <c r="AR1002" s="2">
        <v>0</v>
      </c>
      <c r="AS1002" s="2">
        <v>0</v>
      </c>
      <c r="AT1002" s="2">
        <v>0</v>
      </c>
      <c r="AU1002" s="2">
        <v>0</v>
      </c>
      <c r="AV1002" s="2">
        <v>0</v>
      </c>
      <c r="AW1002" s="2">
        <v>0</v>
      </c>
      <c r="AX1002" s="2">
        <v>0</v>
      </c>
      <c r="AY1002" s="2">
        <v>0</v>
      </c>
      <c r="AZ1002" s="2">
        <v>0</v>
      </c>
      <c r="BA1002" s="2">
        <v>0</v>
      </c>
      <c r="BB1002" s="2">
        <v>0</v>
      </c>
      <c r="BC1002" s="2">
        <v>0</v>
      </c>
      <c r="BD1002" s="1">
        <v>1365</v>
      </c>
      <c r="BE1002" s="1">
        <v>1495</v>
      </c>
      <c r="BF1002" s="1">
        <v>2408</v>
      </c>
      <c r="BG1002" s="1">
        <v>2688</v>
      </c>
      <c r="BH1002" s="1">
        <v>3388</v>
      </c>
      <c r="BI1002" s="1">
        <v>3303</v>
      </c>
      <c r="BJ1002" s="1">
        <v>3882</v>
      </c>
      <c r="BK1002" s="1">
        <v>3137</v>
      </c>
      <c r="BL1002" s="1">
        <v>1941</v>
      </c>
      <c r="BM1002" s="1">
        <v>1862</v>
      </c>
      <c r="BN1002" s="1">
        <v>1112</v>
      </c>
      <c r="BO1002" s="1">
        <v>1542</v>
      </c>
      <c r="BP1002" s="1">
        <v>1365</v>
      </c>
      <c r="BQ1002" s="1">
        <v>1495</v>
      </c>
      <c r="BR1002" s="1">
        <v>2408</v>
      </c>
      <c r="BS1002" s="1">
        <v>2688</v>
      </c>
      <c r="BT1002" s="1">
        <v>3388</v>
      </c>
      <c r="BU1002" s="1">
        <v>3303</v>
      </c>
      <c r="BV1002" s="1">
        <v>3882</v>
      </c>
      <c r="BW1002" s="1">
        <v>3137</v>
      </c>
      <c r="BX1002" s="1">
        <v>1941</v>
      </c>
      <c r="BY1002" s="1">
        <v>1862</v>
      </c>
      <c r="BZ1002" s="1">
        <v>1112</v>
      </c>
      <c r="CA1002" s="1">
        <v>1542</v>
      </c>
      <c r="CB1002" s="1">
        <v>149.953</v>
      </c>
      <c r="CC1002" s="1">
        <v>164.167</v>
      </c>
      <c r="CD1002" s="1">
        <v>264.52300000000002</v>
      </c>
      <c r="CE1002" s="1">
        <v>295.26799999999997</v>
      </c>
      <c r="CF1002" s="1">
        <v>372.13</v>
      </c>
      <c r="CG1002" s="1">
        <v>362.84899999999999</v>
      </c>
      <c r="CH1002" s="1">
        <v>426.36900000000003</v>
      </c>
      <c r="CI1002" s="1">
        <v>344.57600000000002</v>
      </c>
      <c r="CJ1002" s="1">
        <v>213.185</v>
      </c>
      <c r="CK1002" s="1">
        <v>204.483</v>
      </c>
      <c r="CL1002" s="1">
        <v>122.11</v>
      </c>
      <c r="CM1002" s="1">
        <v>169.387</v>
      </c>
      <c r="CN1002" s="1">
        <v>0</v>
      </c>
      <c r="CO1002" s="1">
        <v>0</v>
      </c>
      <c r="CP1002" s="1">
        <v>28123</v>
      </c>
      <c r="CQ1002" s="1">
        <v>28123</v>
      </c>
      <c r="CR1002" s="1">
        <v>3089</v>
      </c>
      <c r="CS1002">
        <v>2018</v>
      </c>
      <c r="CT1002">
        <v>9104.2408546455172</v>
      </c>
      <c r="CV1002">
        <v>0</v>
      </c>
      <c r="CW1002">
        <v>0</v>
      </c>
    </row>
    <row r="1003" spans="1:101">
      <c r="A1003" s="100">
        <v>62226</v>
      </c>
      <c r="B1003" t="s">
        <v>108</v>
      </c>
      <c r="C1003" t="s">
        <v>109</v>
      </c>
      <c r="D1003" t="s">
        <v>1379</v>
      </c>
      <c r="E1003" t="s">
        <v>1379</v>
      </c>
      <c r="F1003">
        <v>61744</v>
      </c>
      <c r="G1003" s="103" t="s">
        <v>112</v>
      </c>
      <c r="H1003" t="s">
        <v>113</v>
      </c>
      <c r="I1003" t="s">
        <v>8</v>
      </c>
      <c r="J1003" t="s">
        <v>8</v>
      </c>
      <c r="K1003">
        <v>22</v>
      </c>
      <c r="L1003">
        <v>2</v>
      </c>
      <c r="M1003" t="s">
        <v>115</v>
      </c>
      <c r="N1003" t="s">
        <v>456</v>
      </c>
      <c r="O1003" t="s">
        <v>457</v>
      </c>
      <c r="P1003" t="s">
        <v>457</v>
      </c>
      <c r="Q1003" t="s">
        <v>8</v>
      </c>
      <c r="R1003" t="s">
        <v>142</v>
      </c>
      <c r="S1003" t="s">
        <v>8</v>
      </c>
      <c r="T1003" s="1" t="s">
        <v>109</v>
      </c>
      <c r="U1003" s="1" t="s">
        <v>109</v>
      </c>
      <c r="V1003" s="1" t="s">
        <v>109</v>
      </c>
      <c r="W1003" s="1" t="s">
        <v>109</v>
      </c>
      <c r="X1003" s="1" t="s">
        <v>109</v>
      </c>
      <c r="Y1003" s="1" t="s">
        <v>109</v>
      </c>
      <c r="Z1003" s="1" t="s">
        <v>109</v>
      </c>
      <c r="AA1003" s="1" t="s">
        <v>109</v>
      </c>
      <c r="AB1003" s="1" t="s">
        <v>109</v>
      </c>
      <c r="AC1003" s="1">
        <v>0</v>
      </c>
      <c r="AD1003" s="1">
        <v>0</v>
      </c>
      <c r="AE1003" s="1">
        <v>0</v>
      </c>
      <c r="AF1003" s="1" t="s">
        <v>109</v>
      </c>
      <c r="AG1003" s="1" t="s">
        <v>109</v>
      </c>
      <c r="AH1003" s="1" t="s">
        <v>109</v>
      </c>
      <c r="AI1003" s="1" t="s">
        <v>109</v>
      </c>
      <c r="AJ1003" s="1" t="s">
        <v>109</v>
      </c>
      <c r="AK1003" s="1" t="s">
        <v>109</v>
      </c>
      <c r="AL1003" s="1" t="s">
        <v>109</v>
      </c>
      <c r="AM1003" s="1" t="s">
        <v>109</v>
      </c>
      <c r="AN1003" s="1" t="s">
        <v>109</v>
      </c>
      <c r="AO1003" s="1">
        <v>0</v>
      </c>
      <c r="AP1003" s="1">
        <v>0</v>
      </c>
      <c r="AQ1003" s="1">
        <v>0</v>
      </c>
      <c r="AR1003" s="2" t="s">
        <v>109</v>
      </c>
      <c r="AS1003" s="2" t="s">
        <v>109</v>
      </c>
      <c r="AT1003" s="2" t="s">
        <v>109</v>
      </c>
      <c r="AU1003" s="2" t="s">
        <v>109</v>
      </c>
      <c r="AV1003" s="2" t="s">
        <v>109</v>
      </c>
      <c r="AW1003" s="2" t="s">
        <v>109</v>
      </c>
      <c r="AX1003" s="2" t="s">
        <v>109</v>
      </c>
      <c r="AY1003" s="2" t="s">
        <v>109</v>
      </c>
      <c r="AZ1003" s="2" t="s">
        <v>109</v>
      </c>
      <c r="BA1003" s="2">
        <v>0</v>
      </c>
      <c r="BB1003" s="2">
        <v>0</v>
      </c>
      <c r="BC1003" s="2">
        <v>0</v>
      </c>
      <c r="BD1003" s="1" t="s">
        <v>109</v>
      </c>
      <c r="BE1003" s="1" t="s">
        <v>109</v>
      </c>
      <c r="BF1003" s="1" t="s">
        <v>109</v>
      </c>
      <c r="BG1003" s="1" t="s">
        <v>109</v>
      </c>
      <c r="BH1003" s="1" t="s">
        <v>109</v>
      </c>
      <c r="BI1003" s="1" t="s">
        <v>109</v>
      </c>
      <c r="BJ1003" s="1" t="s">
        <v>109</v>
      </c>
      <c r="BK1003" s="1" t="s">
        <v>109</v>
      </c>
      <c r="BL1003" s="1" t="s">
        <v>109</v>
      </c>
      <c r="BM1003" s="1">
        <v>1479</v>
      </c>
      <c r="BN1003" s="1">
        <v>883</v>
      </c>
      <c r="BO1003" s="1">
        <v>1225</v>
      </c>
      <c r="BP1003" s="1" t="s">
        <v>109</v>
      </c>
      <c r="BQ1003" s="1" t="s">
        <v>109</v>
      </c>
      <c r="BR1003" s="1" t="s">
        <v>109</v>
      </c>
      <c r="BS1003" s="1" t="s">
        <v>109</v>
      </c>
      <c r="BT1003" s="1" t="s">
        <v>109</v>
      </c>
      <c r="BU1003" s="1" t="s">
        <v>109</v>
      </c>
      <c r="BV1003" s="1" t="s">
        <v>109</v>
      </c>
      <c r="BW1003" s="1" t="s">
        <v>109</v>
      </c>
      <c r="BX1003" s="1" t="s">
        <v>109</v>
      </c>
      <c r="BY1003" s="1">
        <v>1479</v>
      </c>
      <c r="BZ1003" s="1">
        <v>883</v>
      </c>
      <c r="CA1003" s="1">
        <v>1225</v>
      </c>
      <c r="CB1003" s="1" t="s">
        <v>109</v>
      </c>
      <c r="CC1003" s="1" t="s">
        <v>109</v>
      </c>
      <c r="CD1003" s="1" t="s">
        <v>109</v>
      </c>
      <c r="CE1003" s="1" t="s">
        <v>109</v>
      </c>
      <c r="CF1003" s="1" t="s">
        <v>109</v>
      </c>
      <c r="CG1003" s="1" t="s">
        <v>109</v>
      </c>
      <c r="CH1003" s="1" t="s">
        <v>109</v>
      </c>
      <c r="CI1003" s="1" t="s">
        <v>109</v>
      </c>
      <c r="CJ1003" s="1" t="s">
        <v>109</v>
      </c>
      <c r="CK1003" s="1">
        <v>162.43899999999999</v>
      </c>
      <c r="CL1003" s="1">
        <v>97.001999999999995</v>
      </c>
      <c r="CM1003" s="1">
        <v>134.559</v>
      </c>
      <c r="CN1003" s="1">
        <v>0</v>
      </c>
      <c r="CO1003" s="1">
        <v>0</v>
      </c>
      <c r="CP1003" s="1">
        <v>3587</v>
      </c>
      <c r="CQ1003" s="1">
        <v>3587</v>
      </c>
      <c r="CR1003" s="1">
        <v>394</v>
      </c>
      <c r="CS1003">
        <v>2018</v>
      </c>
      <c r="CT1003">
        <v>9104.0609137055835</v>
      </c>
      <c r="CV1003">
        <v>0</v>
      </c>
      <c r="CW1003">
        <v>0</v>
      </c>
    </row>
    <row r="1004" spans="1:101">
      <c r="A1004" s="100">
        <v>62257</v>
      </c>
      <c r="B1004" t="s">
        <v>108</v>
      </c>
      <c r="C1004" t="s">
        <v>109</v>
      </c>
      <c r="D1004" t="s">
        <v>1380</v>
      </c>
      <c r="E1004" t="s">
        <v>130</v>
      </c>
      <c r="F1004">
        <v>2144</v>
      </c>
      <c r="G1004" s="103" t="s">
        <v>112</v>
      </c>
      <c r="H1004" t="s">
        <v>113</v>
      </c>
      <c r="I1004" t="s">
        <v>8</v>
      </c>
      <c r="J1004" t="s">
        <v>8</v>
      </c>
      <c r="K1004">
        <v>22</v>
      </c>
      <c r="L1004">
        <v>1</v>
      </c>
      <c r="M1004" t="s">
        <v>131</v>
      </c>
      <c r="N1004" t="s">
        <v>308</v>
      </c>
      <c r="O1004" t="s">
        <v>309</v>
      </c>
      <c r="P1004" t="s">
        <v>310</v>
      </c>
      <c r="Q1004" t="s">
        <v>8</v>
      </c>
      <c r="R1004" t="s">
        <v>142</v>
      </c>
      <c r="S1004" t="s">
        <v>228</v>
      </c>
      <c r="T1004" s="1" t="s">
        <v>109</v>
      </c>
      <c r="U1004" s="1" t="s">
        <v>109</v>
      </c>
      <c r="V1004" s="1" t="s">
        <v>109</v>
      </c>
      <c r="W1004" s="1" t="s">
        <v>109</v>
      </c>
      <c r="X1004" s="1" t="s">
        <v>109</v>
      </c>
      <c r="Y1004" s="1">
        <v>25</v>
      </c>
      <c r="Z1004" s="1">
        <v>23</v>
      </c>
      <c r="AA1004" s="1">
        <v>23</v>
      </c>
      <c r="AB1004" s="1">
        <v>22</v>
      </c>
      <c r="AC1004" s="1">
        <v>23</v>
      </c>
      <c r="AD1004" s="1">
        <v>23</v>
      </c>
      <c r="AE1004" s="1">
        <v>25</v>
      </c>
      <c r="AF1004" s="1" t="s">
        <v>109</v>
      </c>
      <c r="AG1004" s="1" t="s">
        <v>109</v>
      </c>
      <c r="AH1004" s="1" t="s">
        <v>109</v>
      </c>
      <c r="AI1004" s="1" t="s">
        <v>109</v>
      </c>
      <c r="AJ1004" s="1" t="s">
        <v>109</v>
      </c>
      <c r="AK1004" s="1">
        <v>25</v>
      </c>
      <c r="AL1004" s="1">
        <v>23</v>
      </c>
      <c r="AM1004" s="1">
        <v>23</v>
      </c>
      <c r="AN1004" s="1">
        <v>22</v>
      </c>
      <c r="AO1004" s="1">
        <v>23</v>
      </c>
      <c r="AP1004" s="1">
        <v>23</v>
      </c>
      <c r="AQ1004" s="1">
        <v>25</v>
      </c>
      <c r="AR1004" s="2" t="s">
        <v>109</v>
      </c>
      <c r="AS1004" s="2" t="s">
        <v>109</v>
      </c>
      <c r="AT1004" s="2" t="s">
        <v>109</v>
      </c>
      <c r="AU1004" s="2" t="s">
        <v>109</v>
      </c>
      <c r="AV1004" s="2" t="s">
        <v>109</v>
      </c>
      <c r="AW1004" s="2">
        <v>0</v>
      </c>
      <c r="AX1004" s="2">
        <v>0</v>
      </c>
      <c r="AY1004" s="2">
        <v>0</v>
      </c>
      <c r="AZ1004" s="2">
        <v>0</v>
      </c>
      <c r="BA1004" s="2">
        <v>0</v>
      </c>
      <c r="BB1004" s="2">
        <v>0</v>
      </c>
      <c r="BC1004" s="2">
        <v>0</v>
      </c>
      <c r="BD1004" s="1" t="s">
        <v>109</v>
      </c>
      <c r="BE1004" s="1" t="s">
        <v>109</v>
      </c>
      <c r="BF1004" s="1" t="s">
        <v>109</v>
      </c>
      <c r="BG1004" s="1" t="s">
        <v>109</v>
      </c>
      <c r="BH1004" s="1" t="s">
        <v>109</v>
      </c>
      <c r="BI1004" s="1">
        <v>0</v>
      </c>
      <c r="BJ1004" s="1">
        <v>0</v>
      </c>
      <c r="BK1004" s="1">
        <v>0</v>
      </c>
      <c r="BL1004" s="1">
        <v>0</v>
      </c>
      <c r="BM1004" s="1">
        <v>0</v>
      </c>
      <c r="BN1004" s="1">
        <v>0</v>
      </c>
      <c r="BO1004" s="1">
        <v>0</v>
      </c>
      <c r="BP1004" s="1" t="s">
        <v>109</v>
      </c>
      <c r="BQ1004" s="1" t="s">
        <v>109</v>
      </c>
      <c r="BR1004" s="1" t="s">
        <v>109</v>
      </c>
      <c r="BS1004" s="1" t="s">
        <v>109</v>
      </c>
      <c r="BT1004" s="1" t="s">
        <v>109</v>
      </c>
      <c r="BU1004" s="1">
        <v>0</v>
      </c>
      <c r="BV1004" s="1">
        <v>0</v>
      </c>
      <c r="BW1004" s="1">
        <v>0</v>
      </c>
      <c r="BX1004" s="1">
        <v>0</v>
      </c>
      <c r="BY1004" s="1">
        <v>0</v>
      </c>
      <c r="BZ1004" s="1">
        <v>0</v>
      </c>
      <c r="CA1004" s="1">
        <v>0</v>
      </c>
      <c r="CB1004" s="1" t="s">
        <v>109</v>
      </c>
      <c r="CC1004" s="1" t="s">
        <v>109</v>
      </c>
      <c r="CD1004" s="1" t="s">
        <v>109</v>
      </c>
      <c r="CE1004" s="1" t="s">
        <v>109</v>
      </c>
      <c r="CF1004" s="1" t="s">
        <v>109</v>
      </c>
      <c r="CG1004" s="1">
        <v>-4.7380000000000004</v>
      </c>
      <c r="CH1004" s="1">
        <v>-4.7030000000000003</v>
      </c>
      <c r="CI1004" s="1">
        <v>-4.6859999999999999</v>
      </c>
      <c r="CJ1004" s="1">
        <v>-4.4939999999999998</v>
      </c>
      <c r="CK1004" s="1">
        <v>-4.6420000000000003</v>
      </c>
      <c r="CL1004" s="1">
        <v>-4.6779999999999999</v>
      </c>
      <c r="CM1004" s="1">
        <v>-5.0590000000000002</v>
      </c>
      <c r="CN1004" s="1">
        <v>164</v>
      </c>
      <c r="CO1004" s="1">
        <v>164</v>
      </c>
      <c r="CP1004" s="1">
        <v>0</v>
      </c>
      <c r="CQ1004" s="1">
        <v>0</v>
      </c>
      <c r="CR1004" s="1">
        <v>-33</v>
      </c>
      <c r="CS1004">
        <v>2018</v>
      </c>
      <c r="CT1004">
        <v>0</v>
      </c>
      <c r="CV1004">
        <v>0</v>
      </c>
      <c r="CW1004">
        <v>0</v>
      </c>
    </row>
    <row r="1005" spans="1:101">
      <c r="A1005" s="100">
        <v>62264</v>
      </c>
      <c r="B1005" t="s">
        <v>108</v>
      </c>
      <c r="C1005" t="s">
        <v>109</v>
      </c>
      <c r="D1005" t="s">
        <v>1381</v>
      </c>
      <c r="E1005" t="s">
        <v>1358</v>
      </c>
      <c r="F1005">
        <v>54913</v>
      </c>
      <c r="G1005" s="103" t="s">
        <v>112</v>
      </c>
      <c r="H1005" t="s">
        <v>113</v>
      </c>
      <c r="I1005" t="s">
        <v>8</v>
      </c>
      <c r="J1005" t="s">
        <v>8</v>
      </c>
      <c r="K1005">
        <v>22</v>
      </c>
      <c r="L1005">
        <v>1</v>
      </c>
      <c r="M1005" t="s">
        <v>131</v>
      </c>
      <c r="N1005" t="s">
        <v>456</v>
      </c>
      <c r="O1005" t="s">
        <v>457</v>
      </c>
      <c r="P1005" t="s">
        <v>457</v>
      </c>
      <c r="Q1005" t="s">
        <v>8</v>
      </c>
      <c r="R1005" t="s">
        <v>142</v>
      </c>
      <c r="S1005" t="s">
        <v>8</v>
      </c>
      <c r="T1005" s="1" t="s">
        <v>109</v>
      </c>
      <c r="U1005" s="1" t="s">
        <v>109</v>
      </c>
      <c r="V1005" s="1" t="s">
        <v>109</v>
      </c>
      <c r="W1005" s="1" t="s">
        <v>109</v>
      </c>
      <c r="X1005" s="1" t="s">
        <v>109</v>
      </c>
      <c r="Y1005" s="1" t="s">
        <v>109</v>
      </c>
      <c r="Z1005" s="1" t="s">
        <v>109</v>
      </c>
      <c r="AA1005" s="1">
        <v>0</v>
      </c>
      <c r="AB1005" s="1">
        <v>0</v>
      </c>
      <c r="AC1005" s="1">
        <v>0</v>
      </c>
      <c r="AD1005" s="1">
        <v>0</v>
      </c>
      <c r="AE1005" s="1">
        <v>0</v>
      </c>
      <c r="AF1005" s="1" t="s">
        <v>109</v>
      </c>
      <c r="AG1005" s="1" t="s">
        <v>109</v>
      </c>
      <c r="AH1005" s="1" t="s">
        <v>109</v>
      </c>
      <c r="AI1005" s="1" t="s">
        <v>109</v>
      </c>
      <c r="AJ1005" s="1" t="s">
        <v>109</v>
      </c>
      <c r="AK1005" s="1" t="s">
        <v>109</v>
      </c>
      <c r="AL1005" s="1" t="s">
        <v>109</v>
      </c>
      <c r="AM1005" s="1">
        <v>0</v>
      </c>
      <c r="AN1005" s="1">
        <v>0</v>
      </c>
      <c r="AO1005" s="1">
        <v>0</v>
      </c>
      <c r="AP1005" s="1">
        <v>0</v>
      </c>
      <c r="AQ1005" s="1">
        <v>0</v>
      </c>
      <c r="AR1005" s="2" t="s">
        <v>109</v>
      </c>
      <c r="AS1005" s="2" t="s">
        <v>109</v>
      </c>
      <c r="AT1005" s="2" t="s">
        <v>109</v>
      </c>
      <c r="AU1005" s="2" t="s">
        <v>109</v>
      </c>
      <c r="AV1005" s="2" t="s">
        <v>109</v>
      </c>
      <c r="AW1005" s="2" t="s">
        <v>109</v>
      </c>
      <c r="AX1005" s="2" t="s">
        <v>109</v>
      </c>
      <c r="AY1005" s="2">
        <v>0</v>
      </c>
      <c r="AZ1005" s="2">
        <v>0</v>
      </c>
      <c r="BA1005" s="2">
        <v>0</v>
      </c>
      <c r="BB1005" s="2">
        <v>0</v>
      </c>
      <c r="BC1005" s="2">
        <v>0</v>
      </c>
      <c r="BD1005" s="1" t="s">
        <v>109</v>
      </c>
      <c r="BE1005" s="1" t="s">
        <v>109</v>
      </c>
      <c r="BF1005" s="1" t="s">
        <v>109</v>
      </c>
      <c r="BG1005" s="1" t="s">
        <v>109</v>
      </c>
      <c r="BH1005" s="1" t="s">
        <v>109</v>
      </c>
      <c r="BI1005" s="1" t="s">
        <v>109</v>
      </c>
      <c r="BJ1005" s="1" t="s">
        <v>109</v>
      </c>
      <c r="BK1005" s="1">
        <v>1191</v>
      </c>
      <c r="BL1005" s="1">
        <v>737</v>
      </c>
      <c r="BM1005" s="1">
        <v>707</v>
      </c>
      <c r="BN1005" s="1">
        <v>422</v>
      </c>
      <c r="BO1005" s="1">
        <v>585</v>
      </c>
      <c r="BP1005" s="1" t="s">
        <v>109</v>
      </c>
      <c r="BQ1005" s="1" t="s">
        <v>109</v>
      </c>
      <c r="BR1005" s="1" t="s">
        <v>109</v>
      </c>
      <c r="BS1005" s="1" t="s">
        <v>109</v>
      </c>
      <c r="BT1005" s="1" t="s">
        <v>109</v>
      </c>
      <c r="BU1005" s="1" t="s">
        <v>109</v>
      </c>
      <c r="BV1005" s="1" t="s">
        <v>109</v>
      </c>
      <c r="BW1005" s="1">
        <v>1191</v>
      </c>
      <c r="BX1005" s="1">
        <v>737</v>
      </c>
      <c r="BY1005" s="1">
        <v>707</v>
      </c>
      <c r="BZ1005" s="1">
        <v>422</v>
      </c>
      <c r="CA1005" s="1">
        <v>585</v>
      </c>
      <c r="CB1005" s="1" t="s">
        <v>109</v>
      </c>
      <c r="CC1005" s="1" t="s">
        <v>109</v>
      </c>
      <c r="CD1005" s="1" t="s">
        <v>109</v>
      </c>
      <c r="CE1005" s="1" t="s">
        <v>109</v>
      </c>
      <c r="CF1005" s="1" t="s">
        <v>109</v>
      </c>
      <c r="CG1005" s="1" t="s">
        <v>109</v>
      </c>
      <c r="CH1005" s="1" t="s">
        <v>109</v>
      </c>
      <c r="CI1005" s="1">
        <v>130.80099999999999</v>
      </c>
      <c r="CJ1005" s="1">
        <v>80.924999999999997</v>
      </c>
      <c r="CK1005" s="1">
        <v>77.622</v>
      </c>
      <c r="CL1005" s="1">
        <v>46.353000000000002</v>
      </c>
      <c r="CM1005" s="1">
        <v>64.299000000000007</v>
      </c>
      <c r="CN1005" s="1">
        <v>0</v>
      </c>
      <c r="CO1005" s="1">
        <v>0</v>
      </c>
      <c r="CP1005" s="1">
        <v>3642</v>
      </c>
      <c r="CQ1005" s="1">
        <v>3642</v>
      </c>
      <c r="CR1005" s="1">
        <v>400</v>
      </c>
      <c r="CS1005">
        <v>2018</v>
      </c>
      <c r="CT1005">
        <v>9105</v>
      </c>
      <c r="CV1005">
        <v>0</v>
      </c>
      <c r="CW1005">
        <v>0</v>
      </c>
    </row>
    <row r="1006" spans="1:101">
      <c r="A1006" s="100">
        <v>62265</v>
      </c>
      <c r="B1006" t="s">
        <v>108</v>
      </c>
      <c r="C1006" t="s">
        <v>109</v>
      </c>
      <c r="D1006" t="s">
        <v>1382</v>
      </c>
      <c r="E1006" t="s">
        <v>1358</v>
      </c>
      <c r="F1006">
        <v>54913</v>
      </c>
      <c r="G1006" s="103" t="s">
        <v>112</v>
      </c>
      <c r="H1006" t="s">
        <v>113</v>
      </c>
      <c r="I1006" t="s">
        <v>8</v>
      </c>
      <c r="J1006" t="s">
        <v>8</v>
      </c>
      <c r="K1006">
        <v>22</v>
      </c>
      <c r="L1006">
        <v>1</v>
      </c>
      <c r="M1006" t="s">
        <v>131</v>
      </c>
      <c r="N1006" t="s">
        <v>456</v>
      </c>
      <c r="O1006" t="s">
        <v>457</v>
      </c>
      <c r="P1006" t="s">
        <v>457</v>
      </c>
      <c r="Q1006" t="s">
        <v>8</v>
      </c>
      <c r="R1006" t="s">
        <v>142</v>
      </c>
      <c r="S1006" t="s">
        <v>8</v>
      </c>
      <c r="T1006" s="1" t="s">
        <v>109</v>
      </c>
      <c r="U1006" s="1" t="s">
        <v>109</v>
      </c>
      <c r="V1006" s="1" t="s">
        <v>109</v>
      </c>
      <c r="W1006" s="1" t="s">
        <v>109</v>
      </c>
      <c r="X1006" s="1" t="s">
        <v>109</v>
      </c>
      <c r="Y1006" s="1" t="s">
        <v>109</v>
      </c>
      <c r="Z1006" s="1" t="s">
        <v>109</v>
      </c>
      <c r="AA1006" s="1">
        <v>0</v>
      </c>
      <c r="AB1006" s="1">
        <v>0</v>
      </c>
      <c r="AC1006" s="1">
        <v>0</v>
      </c>
      <c r="AD1006" s="1">
        <v>0</v>
      </c>
      <c r="AE1006" s="1">
        <v>0</v>
      </c>
      <c r="AF1006" s="1" t="s">
        <v>109</v>
      </c>
      <c r="AG1006" s="1" t="s">
        <v>109</v>
      </c>
      <c r="AH1006" s="1" t="s">
        <v>109</v>
      </c>
      <c r="AI1006" s="1" t="s">
        <v>109</v>
      </c>
      <c r="AJ1006" s="1" t="s">
        <v>109</v>
      </c>
      <c r="AK1006" s="1" t="s">
        <v>109</v>
      </c>
      <c r="AL1006" s="1" t="s">
        <v>109</v>
      </c>
      <c r="AM1006" s="1">
        <v>0</v>
      </c>
      <c r="AN1006" s="1">
        <v>0</v>
      </c>
      <c r="AO1006" s="1">
        <v>0</v>
      </c>
      <c r="AP1006" s="1">
        <v>0</v>
      </c>
      <c r="AQ1006" s="1">
        <v>0</v>
      </c>
      <c r="AR1006" s="2" t="s">
        <v>109</v>
      </c>
      <c r="AS1006" s="2" t="s">
        <v>109</v>
      </c>
      <c r="AT1006" s="2" t="s">
        <v>109</v>
      </c>
      <c r="AU1006" s="2" t="s">
        <v>109</v>
      </c>
      <c r="AV1006" s="2" t="s">
        <v>109</v>
      </c>
      <c r="AW1006" s="2" t="s">
        <v>109</v>
      </c>
      <c r="AX1006" s="2" t="s">
        <v>109</v>
      </c>
      <c r="AY1006" s="2">
        <v>0</v>
      </c>
      <c r="AZ1006" s="2">
        <v>0</v>
      </c>
      <c r="BA1006" s="2">
        <v>0</v>
      </c>
      <c r="BB1006" s="2">
        <v>0</v>
      </c>
      <c r="BC1006" s="2">
        <v>0</v>
      </c>
      <c r="BD1006" s="1" t="s">
        <v>109</v>
      </c>
      <c r="BE1006" s="1" t="s">
        <v>109</v>
      </c>
      <c r="BF1006" s="1" t="s">
        <v>109</v>
      </c>
      <c r="BG1006" s="1" t="s">
        <v>109</v>
      </c>
      <c r="BH1006" s="1" t="s">
        <v>109</v>
      </c>
      <c r="BI1006" s="1" t="s">
        <v>109</v>
      </c>
      <c r="BJ1006" s="1" t="s">
        <v>109</v>
      </c>
      <c r="BK1006" s="1">
        <v>1244</v>
      </c>
      <c r="BL1006" s="1">
        <v>770</v>
      </c>
      <c r="BM1006" s="1">
        <v>738</v>
      </c>
      <c r="BN1006" s="1">
        <v>441</v>
      </c>
      <c r="BO1006" s="1">
        <v>612</v>
      </c>
      <c r="BP1006" s="1" t="s">
        <v>109</v>
      </c>
      <c r="BQ1006" s="1" t="s">
        <v>109</v>
      </c>
      <c r="BR1006" s="1" t="s">
        <v>109</v>
      </c>
      <c r="BS1006" s="1" t="s">
        <v>109</v>
      </c>
      <c r="BT1006" s="1" t="s">
        <v>109</v>
      </c>
      <c r="BU1006" s="1" t="s">
        <v>109</v>
      </c>
      <c r="BV1006" s="1" t="s">
        <v>109</v>
      </c>
      <c r="BW1006" s="1">
        <v>1244</v>
      </c>
      <c r="BX1006" s="1">
        <v>770</v>
      </c>
      <c r="BY1006" s="1">
        <v>738</v>
      </c>
      <c r="BZ1006" s="1">
        <v>441</v>
      </c>
      <c r="CA1006" s="1">
        <v>612</v>
      </c>
      <c r="CB1006" s="1" t="s">
        <v>109</v>
      </c>
      <c r="CC1006" s="1" t="s">
        <v>109</v>
      </c>
      <c r="CD1006" s="1" t="s">
        <v>109</v>
      </c>
      <c r="CE1006" s="1" t="s">
        <v>109</v>
      </c>
      <c r="CF1006" s="1" t="s">
        <v>109</v>
      </c>
      <c r="CG1006" s="1" t="s">
        <v>109</v>
      </c>
      <c r="CH1006" s="1" t="s">
        <v>109</v>
      </c>
      <c r="CI1006" s="1">
        <v>136.68700000000001</v>
      </c>
      <c r="CJ1006" s="1">
        <v>84.566000000000003</v>
      </c>
      <c r="CK1006" s="1">
        <v>81.114999999999995</v>
      </c>
      <c r="CL1006" s="1">
        <v>48.439</v>
      </c>
      <c r="CM1006" s="1">
        <v>67.192999999999998</v>
      </c>
      <c r="CN1006" s="1">
        <v>0</v>
      </c>
      <c r="CO1006" s="1">
        <v>0</v>
      </c>
      <c r="CP1006" s="1">
        <v>3805</v>
      </c>
      <c r="CQ1006" s="1">
        <v>3805</v>
      </c>
      <c r="CR1006" s="1">
        <v>418</v>
      </c>
      <c r="CS1006">
        <v>2018</v>
      </c>
      <c r="CT1006">
        <v>9102.8708133971286</v>
      </c>
      <c r="CV1006">
        <v>0</v>
      </c>
      <c r="CW1006">
        <v>0</v>
      </c>
    </row>
    <row r="1007" spans="1:101">
      <c r="A1007" s="100">
        <v>62266</v>
      </c>
      <c r="B1007" t="s">
        <v>108</v>
      </c>
      <c r="C1007" t="s">
        <v>109</v>
      </c>
      <c r="D1007" t="s">
        <v>1383</v>
      </c>
      <c r="E1007" t="s">
        <v>1358</v>
      </c>
      <c r="F1007">
        <v>54913</v>
      </c>
      <c r="G1007" s="103" t="s">
        <v>112</v>
      </c>
      <c r="H1007" t="s">
        <v>113</v>
      </c>
      <c r="I1007" t="s">
        <v>8</v>
      </c>
      <c r="J1007" t="s">
        <v>8</v>
      </c>
      <c r="K1007">
        <v>22</v>
      </c>
      <c r="L1007">
        <v>1</v>
      </c>
      <c r="M1007" t="s">
        <v>131</v>
      </c>
      <c r="N1007" t="s">
        <v>456</v>
      </c>
      <c r="O1007" t="s">
        <v>457</v>
      </c>
      <c r="P1007" t="s">
        <v>457</v>
      </c>
      <c r="Q1007" t="s">
        <v>8</v>
      </c>
      <c r="R1007" t="s">
        <v>142</v>
      </c>
      <c r="S1007" t="s">
        <v>8</v>
      </c>
      <c r="T1007" s="1" t="s">
        <v>109</v>
      </c>
      <c r="U1007" s="1" t="s">
        <v>109</v>
      </c>
      <c r="V1007" s="1" t="s">
        <v>109</v>
      </c>
      <c r="W1007" s="1" t="s">
        <v>109</v>
      </c>
      <c r="X1007" s="1" t="s">
        <v>109</v>
      </c>
      <c r="Y1007" s="1">
        <v>0</v>
      </c>
      <c r="Z1007" s="1">
        <v>0</v>
      </c>
      <c r="AA1007" s="1">
        <v>0</v>
      </c>
      <c r="AB1007" s="1">
        <v>0</v>
      </c>
      <c r="AC1007" s="1">
        <v>0</v>
      </c>
      <c r="AD1007" s="1">
        <v>0</v>
      </c>
      <c r="AE1007" s="1">
        <v>0</v>
      </c>
      <c r="AF1007" s="1" t="s">
        <v>109</v>
      </c>
      <c r="AG1007" s="1" t="s">
        <v>109</v>
      </c>
      <c r="AH1007" s="1" t="s">
        <v>109</v>
      </c>
      <c r="AI1007" s="1" t="s">
        <v>109</v>
      </c>
      <c r="AJ1007" s="1" t="s">
        <v>109</v>
      </c>
      <c r="AK1007" s="1">
        <v>0</v>
      </c>
      <c r="AL1007" s="1">
        <v>0</v>
      </c>
      <c r="AM1007" s="1">
        <v>0</v>
      </c>
      <c r="AN1007" s="1">
        <v>0</v>
      </c>
      <c r="AO1007" s="1">
        <v>0</v>
      </c>
      <c r="AP1007" s="1">
        <v>0</v>
      </c>
      <c r="AQ1007" s="1">
        <v>0</v>
      </c>
      <c r="AR1007" s="2" t="s">
        <v>109</v>
      </c>
      <c r="AS1007" s="2" t="s">
        <v>109</v>
      </c>
      <c r="AT1007" s="2" t="s">
        <v>109</v>
      </c>
      <c r="AU1007" s="2" t="s">
        <v>109</v>
      </c>
      <c r="AV1007" s="2" t="s">
        <v>109</v>
      </c>
      <c r="AW1007" s="2">
        <v>0</v>
      </c>
      <c r="AX1007" s="2">
        <v>0</v>
      </c>
      <c r="AY1007" s="2">
        <v>0</v>
      </c>
      <c r="AZ1007" s="2">
        <v>0</v>
      </c>
      <c r="BA1007" s="2">
        <v>0</v>
      </c>
      <c r="BB1007" s="2">
        <v>0</v>
      </c>
      <c r="BC1007" s="2">
        <v>0</v>
      </c>
      <c r="BD1007" s="1" t="s">
        <v>109</v>
      </c>
      <c r="BE1007" s="1" t="s">
        <v>109</v>
      </c>
      <c r="BF1007" s="1" t="s">
        <v>109</v>
      </c>
      <c r="BG1007" s="1" t="s">
        <v>109</v>
      </c>
      <c r="BH1007" s="1" t="s">
        <v>109</v>
      </c>
      <c r="BI1007" s="1">
        <v>1366</v>
      </c>
      <c r="BJ1007" s="1">
        <v>1605</v>
      </c>
      <c r="BK1007" s="1">
        <v>1297</v>
      </c>
      <c r="BL1007" s="1">
        <v>802</v>
      </c>
      <c r="BM1007" s="1">
        <v>770</v>
      </c>
      <c r="BN1007" s="1">
        <v>460</v>
      </c>
      <c r="BO1007" s="1">
        <v>638</v>
      </c>
      <c r="BP1007" s="1" t="s">
        <v>109</v>
      </c>
      <c r="BQ1007" s="1" t="s">
        <v>109</v>
      </c>
      <c r="BR1007" s="1" t="s">
        <v>109</v>
      </c>
      <c r="BS1007" s="1" t="s">
        <v>109</v>
      </c>
      <c r="BT1007" s="1" t="s">
        <v>109</v>
      </c>
      <c r="BU1007" s="1">
        <v>1366</v>
      </c>
      <c r="BV1007" s="1">
        <v>1605</v>
      </c>
      <c r="BW1007" s="1">
        <v>1297</v>
      </c>
      <c r="BX1007" s="1">
        <v>802</v>
      </c>
      <c r="BY1007" s="1">
        <v>770</v>
      </c>
      <c r="BZ1007" s="1">
        <v>460</v>
      </c>
      <c r="CA1007" s="1">
        <v>638</v>
      </c>
      <c r="CB1007" s="1" t="s">
        <v>109</v>
      </c>
      <c r="CC1007" s="1" t="s">
        <v>109</v>
      </c>
      <c r="CD1007" s="1" t="s">
        <v>109</v>
      </c>
      <c r="CE1007" s="1" t="s">
        <v>109</v>
      </c>
      <c r="CF1007" s="1" t="s">
        <v>109</v>
      </c>
      <c r="CG1007" s="1">
        <v>150.02600000000001</v>
      </c>
      <c r="CH1007" s="1">
        <v>176.28899999999999</v>
      </c>
      <c r="CI1007" s="1">
        <v>142.47</v>
      </c>
      <c r="CJ1007" s="1">
        <v>88.144000000000005</v>
      </c>
      <c r="CK1007" s="1">
        <v>84.546999999999997</v>
      </c>
      <c r="CL1007" s="1">
        <v>50.488</v>
      </c>
      <c r="CM1007" s="1">
        <v>70.036000000000001</v>
      </c>
      <c r="CN1007" s="1">
        <v>0</v>
      </c>
      <c r="CO1007" s="1">
        <v>0</v>
      </c>
      <c r="CP1007" s="1">
        <v>6938</v>
      </c>
      <c r="CQ1007" s="1">
        <v>6938</v>
      </c>
      <c r="CR1007" s="1">
        <v>762</v>
      </c>
      <c r="CS1007">
        <v>2018</v>
      </c>
      <c r="CT1007">
        <v>9104.9868766404197</v>
      </c>
      <c r="CV1007">
        <v>0</v>
      </c>
      <c r="CW1007">
        <v>0</v>
      </c>
    </row>
    <row r="1008" spans="1:101">
      <c r="A1008" s="100">
        <v>62301</v>
      </c>
      <c r="B1008" t="s">
        <v>108</v>
      </c>
      <c r="C1008" t="s">
        <v>109</v>
      </c>
      <c r="D1008" t="s">
        <v>1384</v>
      </c>
      <c r="E1008" t="s">
        <v>1385</v>
      </c>
      <c r="F1008">
        <v>61012</v>
      </c>
      <c r="G1008" s="103" t="s">
        <v>137</v>
      </c>
      <c r="H1008" t="s">
        <v>113</v>
      </c>
      <c r="I1008" t="s">
        <v>8</v>
      </c>
      <c r="J1008" t="s">
        <v>8</v>
      </c>
      <c r="K1008">
        <v>22</v>
      </c>
      <c r="L1008">
        <v>2</v>
      </c>
      <c r="M1008" t="s">
        <v>115</v>
      </c>
      <c r="N1008" t="s">
        <v>456</v>
      </c>
      <c r="O1008" t="s">
        <v>457</v>
      </c>
      <c r="P1008" t="s">
        <v>457</v>
      </c>
      <c r="Q1008" t="s">
        <v>8</v>
      </c>
      <c r="R1008" t="s">
        <v>142</v>
      </c>
      <c r="S1008" t="s">
        <v>8</v>
      </c>
      <c r="T1008" s="1" t="s">
        <v>109</v>
      </c>
      <c r="U1008" s="1" t="s">
        <v>109</v>
      </c>
      <c r="V1008" s="1" t="s">
        <v>109</v>
      </c>
      <c r="W1008" s="1" t="s">
        <v>109</v>
      </c>
      <c r="X1008" s="1" t="s">
        <v>109</v>
      </c>
      <c r="Y1008" s="1" t="s">
        <v>109</v>
      </c>
      <c r="Z1008" s="1" t="s">
        <v>109</v>
      </c>
      <c r="AA1008" s="1" t="s">
        <v>109</v>
      </c>
      <c r="AB1008" s="1" t="s">
        <v>109</v>
      </c>
      <c r="AC1008" s="1" t="s">
        <v>109</v>
      </c>
      <c r="AD1008" s="1" t="s">
        <v>109</v>
      </c>
      <c r="AE1008" s="1">
        <v>0</v>
      </c>
      <c r="AF1008" s="1" t="s">
        <v>109</v>
      </c>
      <c r="AG1008" s="1" t="s">
        <v>109</v>
      </c>
      <c r="AH1008" s="1" t="s">
        <v>109</v>
      </c>
      <c r="AI1008" s="1" t="s">
        <v>109</v>
      </c>
      <c r="AJ1008" s="1" t="s">
        <v>109</v>
      </c>
      <c r="AK1008" s="1" t="s">
        <v>109</v>
      </c>
      <c r="AL1008" s="1" t="s">
        <v>109</v>
      </c>
      <c r="AM1008" s="1" t="s">
        <v>109</v>
      </c>
      <c r="AN1008" s="1" t="s">
        <v>109</v>
      </c>
      <c r="AO1008" s="1" t="s">
        <v>109</v>
      </c>
      <c r="AP1008" s="1" t="s">
        <v>109</v>
      </c>
      <c r="AQ1008" s="1">
        <v>0</v>
      </c>
      <c r="AR1008" s="2" t="s">
        <v>109</v>
      </c>
      <c r="AS1008" s="2" t="s">
        <v>109</v>
      </c>
      <c r="AT1008" s="2" t="s">
        <v>109</v>
      </c>
      <c r="AU1008" s="2" t="s">
        <v>109</v>
      </c>
      <c r="AV1008" s="2" t="s">
        <v>109</v>
      </c>
      <c r="AW1008" s="2" t="s">
        <v>109</v>
      </c>
      <c r="AX1008" s="2" t="s">
        <v>109</v>
      </c>
      <c r="AY1008" s="2" t="s">
        <v>109</v>
      </c>
      <c r="AZ1008" s="2" t="s">
        <v>109</v>
      </c>
      <c r="BA1008" s="2" t="s">
        <v>109</v>
      </c>
      <c r="BB1008" s="2" t="s">
        <v>109</v>
      </c>
      <c r="BC1008" s="2">
        <v>0</v>
      </c>
      <c r="BD1008" s="1" t="s">
        <v>109</v>
      </c>
      <c r="BE1008" s="1" t="s">
        <v>109</v>
      </c>
      <c r="BF1008" s="1" t="s">
        <v>109</v>
      </c>
      <c r="BG1008" s="1" t="s">
        <v>109</v>
      </c>
      <c r="BH1008" s="1" t="s">
        <v>109</v>
      </c>
      <c r="BI1008" s="1" t="s">
        <v>109</v>
      </c>
      <c r="BJ1008" s="1" t="s">
        <v>109</v>
      </c>
      <c r="BK1008" s="1" t="s">
        <v>109</v>
      </c>
      <c r="BL1008" s="1" t="s">
        <v>109</v>
      </c>
      <c r="BM1008" s="1" t="s">
        <v>109</v>
      </c>
      <c r="BN1008" s="1" t="s">
        <v>109</v>
      </c>
      <c r="BO1008" s="1">
        <v>0</v>
      </c>
      <c r="BP1008" s="1" t="s">
        <v>109</v>
      </c>
      <c r="BQ1008" s="1" t="s">
        <v>109</v>
      </c>
      <c r="BR1008" s="1" t="s">
        <v>109</v>
      </c>
      <c r="BS1008" s="1" t="s">
        <v>109</v>
      </c>
      <c r="BT1008" s="1" t="s">
        <v>109</v>
      </c>
      <c r="BU1008" s="1" t="s">
        <v>109</v>
      </c>
      <c r="BV1008" s="1" t="s">
        <v>109</v>
      </c>
      <c r="BW1008" s="1" t="s">
        <v>109</v>
      </c>
      <c r="BX1008" s="1" t="s">
        <v>109</v>
      </c>
      <c r="BY1008" s="1" t="s">
        <v>109</v>
      </c>
      <c r="BZ1008" s="1" t="s">
        <v>109</v>
      </c>
      <c r="CA1008" s="1">
        <v>0</v>
      </c>
      <c r="CB1008" s="1" t="s">
        <v>109</v>
      </c>
      <c r="CC1008" s="1" t="s">
        <v>109</v>
      </c>
      <c r="CD1008" s="1" t="s">
        <v>109</v>
      </c>
      <c r="CE1008" s="1" t="s">
        <v>109</v>
      </c>
      <c r="CF1008" s="1" t="s">
        <v>109</v>
      </c>
      <c r="CG1008" s="1" t="s">
        <v>109</v>
      </c>
      <c r="CH1008" s="1" t="s">
        <v>109</v>
      </c>
      <c r="CI1008" s="1" t="s">
        <v>109</v>
      </c>
      <c r="CJ1008" s="1" t="s">
        <v>109</v>
      </c>
      <c r="CK1008" s="1" t="s">
        <v>109</v>
      </c>
      <c r="CL1008" s="1" t="s">
        <v>109</v>
      </c>
      <c r="CM1008" s="1">
        <v>0</v>
      </c>
      <c r="CN1008" s="1">
        <v>0</v>
      </c>
      <c r="CO1008" s="1">
        <v>0</v>
      </c>
      <c r="CP1008" s="1">
        <v>0</v>
      </c>
      <c r="CQ1008" s="1">
        <v>0</v>
      </c>
      <c r="CR1008" s="1">
        <v>0</v>
      </c>
      <c r="CS1008">
        <v>2018</v>
      </c>
      <c r="CT1008" t="s">
        <v>8</v>
      </c>
      <c r="CV1008">
        <v>0</v>
      </c>
      <c r="CW1008" t="s">
        <v>8</v>
      </c>
    </row>
    <row r="1009" spans="1:101">
      <c r="A1009" s="100">
        <v>62302</v>
      </c>
      <c r="B1009" t="s">
        <v>108</v>
      </c>
      <c r="C1009" t="s">
        <v>109</v>
      </c>
      <c r="D1009" t="s">
        <v>1386</v>
      </c>
      <c r="E1009" t="s">
        <v>1385</v>
      </c>
      <c r="F1009">
        <v>61012</v>
      </c>
      <c r="G1009" s="103" t="s">
        <v>137</v>
      </c>
      <c r="H1009" t="s">
        <v>113</v>
      </c>
      <c r="I1009" t="s">
        <v>8</v>
      </c>
      <c r="J1009" t="s">
        <v>8</v>
      </c>
      <c r="K1009">
        <v>22</v>
      </c>
      <c r="L1009">
        <v>2</v>
      </c>
      <c r="M1009" t="s">
        <v>115</v>
      </c>
      <c r="N1009" t="s">
        <v>456</v>
      </c>
      <c r="O1009" t="s">
        <v>457</v>
      </c>
      <c r="P1009" t="s">
        <v>457</v>
      </c>
      <c r="Q1009" t="s">
        <v>8</v>
      </c>
      <c r="R1009" t="s">
        <v>142</v>
      </c>
      <c r="S1009" t="s">
        <v>8</v>
      </c>
      <c r="T1009" s="1">
        <v>0</v>
      </c>
      <c r="U1009" s="1">
        <v>0</v>
      </c>
      <c r="V1009" s="1">
        <v>0</v>
      </c>
      <c r="W1009" s="1">
        <v>0</v>
      </c>
      <c r="X1009" s="1">
        <v>0</v>
      </c>
      <c r="Y1009" s="1">
        <v>0</v>
      </c>
      <c r="Z1009" s="1">
        <v>0</v>
      </c>
      <c r="AA1009" s="1">
        <v>0</v>
      </c>
      <c r="AB1009" s="1">
        <v>0</v>
      </c>
      <c r="AC1009" s="1">
        <v>0</v>
      </c>
      <c r="AD1009" s="1">
        <v>0</v>
      </c>
      <c r="AE1009" s="1">
        <v>0</v>
      </c>
      <c r="AF1009" s="1">
        <v>0</v>
      </c>
      <c r="AG1009" s="1">
        <v>0</v>
      </c>
      <c r="AH1009" s="1">
        <v>0</v>
      </c>
      <c r="AI1009" s="1">
        <v>0</v>
      </c>
      <c r="AJ1009" s="1">
        <v>0</v>
      </c>
      <c r="AK1009" s="1">
        <v>0</v>
      </c>
      <c r="AL1009" s="1">
        <v>0</v>
      </c>
      <c r="AM1009" s="1">
        <v>0</v>
      </c>
      <c r="AN1009" s="1">
        <v>0</v>
      </c>
      <c r="AO1009" s="1">
        <v>0</v>
      </c>
      <c r="AP1009" s="1">
        <v>0</v>
      </c>
      <c r="AQ1009" s="1">
        <v>0</v>
      </c>
      <c r="AR1009" s="2">
        <v>0</v>
      </c>
      <c r="AS1009" s="2">
        <v>0</v>
      </c>
      <c r="AT1009" s="2">
        <v>0</v>
      </c>
      <c r="AU1009" s="2">
        <v>0</v>
      </c>
      <c r="AV1009" s="2">
        <v>0</v>
      </c>
      <c r="AW1009" s="2">
        <v>0</v>
      </c>
      <c r="AX1009" s="2">
        <v>0</v>
      </c>
      <c r="AY1009" s="2">
        <v>0</v>
      </c>
      <c r="AZ1009" s="2">
        <v>0</v>
      </c>
      <c r="BA1009" s="2">
        <v>0</v>
      </c>
      <c r="BB1009" s="2">
        <v>0</v>
      </c>
      <c r="BC1009" s="2">
        <v>0</v>
      </c>
      <c r="BD1009" s="1">
        <v>0</v>
      </c>
      <c r="BE1009" s="1">
        <v>0</v>
      </c>
      <c r="BF1009" s="1">
        <v>0</v>
      </c>
      <c r="BG1009" s="1">
        <v>0</v>
      </c>
      <c r="BH1009" s="1">
        <v>0</v>
      </c>
      <c r="BI1009" s="1">
        <v>0</v>
      </c>
      <c r="BJ1009" s="1">
        <v>0</v>
      </c>
      <c r="BK1009" s="1">
        <v>0</v>
      </c>
      <c r="BL1009" s="1">
        <v>0</v>
      </c>
      <c r="BM1009" s="1">
        <v>0</v>
      </c>
      <c r="BN1009" s="1">
        <v>0</v>
      </c>
      <c r="BO1009" s="1">
        <v>0</v>
      </c>
      <c r="BP1009" s="1">
        <v>0</v>
      </c>
      <c r="BQ1009" s="1">
        <v>0</v>
      </c>
      <c r="BR1009" s="1">
        <v>0</v>
      </c>
      <c r="BS1009" s="1">
        <v>0</v>
      </c>
      <c r="BT1009" s="1">
        <v>0</v>
      </c>
      <c r="BU1009" s="1">
        <v>0</v>
      </c>
      <c r="BV1009" s="1">
        <v>0</v>
      </c>
      <c r="BW1009" s="1">
        <v>0</v>
      </c>
      <c r="BX1009" s="1">
        <v>0</v>
      </c>
      <c r="BY1009" s="1">
        <v>0</v>
      </c>
      <c r="BZ1009" s="1">
        <v>0</v>
      </c>
      <c r="CA1009" s="1">
        <v>0</v>
      </c>
      <c r="CB1009" s="1">
        <v>0</v>
      </c>
      <c r="CC1009" s="1">
        <v>0</v>
      </c>
      <c r="CD1009" s="1">
        <v>0</v>
      </c>
      <c r="CE1009" s="1">
        <v>0</v>
      </c>
      <c r="CF1009" s="1">
        <v>0</v>
      </c>
      <c r="CG1009" s="1">
        <v>0</v>
      </c>
      <c r="CH1009" s="1">
        <v>0</v>
      </c>
      <c r="CI1009" s="1">
        <v>0</v>
      </c>
      <c r="CJ1009" s="1">
        <v>0</v>
      </c>
      <c r="CK1009" s="1">
        <v>0</v>
      </c>
      <c r="CL1009" s="1">
        <v>0</v>
      </c>
      <c r="CM1009" s="1">
        <v>0</v>
      </c>
      <c r="CN1009" s="1">
        <v>0</v>
      </c>
      <c r="CO1009" s="1">
        <v>0</v>
      </c>
      <c r="CP1009" s="1">
        <v>0</v>
      </c>
      <c r="CQ1009" s="1">
        <v>0</v>
      </c>
      <c r="CR1009" s="1">
        <v>0</v>
      </c>
      <c r="CS1009">
        <v>2018</v>
      </c>
      <c r="CT1009" t="s">
        <v>8</v>
      </c>
      <c r="CV1009">
        <v>0</v>
      </c>
      <c r="CW1009" t="s">
        <v>8</v>
      </c>
    </row>
    <row r="1010" spans="1:101">
      <c r="A1010" s="100">
        <v>62324</v>
      </c>
      <c r="B1010" t="s">
        <v>108</v>
      </c>
      <c r="C1010" t="s">
        <v>109</v>
      </c>
      <c r="D1010" t="s">
        <v>1387</v>
      </c>
      <c r="E1010" t="s">
        <v>1385</v>
      </c>
      <c r="F1010">
        <v>61012</v>
      </c>
      <c r="G1010" s="103" t="s">
        <v>112</v>
      </c>
      <c r="H1010" t="s">
        <v>113</v>
      </c>
      <c r="I1010" t="s">
        <v>8</v>
      </c>
      <c r="J1010" t="s">
        <v>8</v>
      </c>
      <c r="K1010">
        <v>22</v>
      </c>
      <c r="L1010">
        <v>2</v>
      </c>
      <c r="M1010" t="s">
        <v>115</v>
      </c>
      <c r="N1010" t="s">
        <v>456</v>
      </c>
      <c r="O1010" t="s">
        <v>457</v>
      </c>
      <c r="P1010" t="s">
        <v>457</v>
      </c>
      <c r="Q1010" t="s">
        <v>8</v>
      </c>
      <c r="R1010" t="s">
        <v>142</v>
      </c>
      <c r="S1010" t="s">
        <v>8</v>
      </c>
      <c r="T1010" s="1">
        <v>0</v>
      </c>
      <c r="U1010" s="1">
        <v>0</v>
      </c>
      <c r="V1010" s="1">
        <v>0</v>
      </c>
      <c r="W1010" s="1">
        <v>0</v>
      </c>
      <c r="X1010" s="1">
        <v>0</v>
      </c>
      <c r="Y1010" s="1">
        <v>0</v>
      </c>
      <c r="Z1010" s="1">
        <v>0</v>
      </c>
      <c r="AA1010" s="1">
        <v>0</v>
      </c>
      <c r="AB1010" s="1">
        <v>0</v>
      </c>
      <c r="AC1010" s="1">
        <v>0</v>
      </c>
      <c r="AD1010" s="1">
        <v>0</v>
      </c>
      <c r="AE1010" s="1">
        <v>0</v>
      </c>
      <c r="AF1010" s="1">
        <v>0</v>
      </c>
      <c r="AG1010" s="1">
        <v>0</v>
      </c>
      <c r="AH1010" s="1">
        <v>0</v>
      </c>
      <c r="AI1010" s="1">
        <v>0</v>
      </c>
      <c r="AJ1010" s="1">
        <v>0</v>
      </c>
      <c r="AK1010" s="1">
        <v>0</v>
      </c>
      <c r="AL1010" s="1">
        <v>0</v>
      </c>
      <c r="AM1010" s="1">
        <v>0</v>
      </c>
      <c r="AN1010" s="1">
        <v>0</v>
      </c>
      <c r="AO1010" s="1">
        <v>0</v>
      </c>
      <c r="AP1010" s="1">
        <v>0</v>
      </c>
      <c r="AQ1010" s="1">
        <v>0</v>
      </c>
      <c r="AR1010" s="2">
        <v>0</v>
      </c>
      <c r="AS1010" s="2">
        <v>0</v>
      </c>
      <c r="AT1010" s="2">
        <v>0</v>
      </c>
      <c r="AU1010" s="2">
        <v>0</v>
      </c>
      <c r="AV1010" s="2">
        <v>0</v>
      </c>
      <c r="AW1010" s="2">
        <v>0</v>
      </c>
      <c r="AX1010" s="2">
        <v>0</v>
      </c>
      <c r="AY1010" s="2">
        <v>0</v>
      </c>
      <c r="AZ1010" s="2">
        <v>0</v>
      </c>
      <c r="BA1010" s="2">
        <v>0</v>
      </c>
      <c r="BB1010" s="2">
        <v>0</v>
      </c>
      <c r="BC1010" s="2">
        <v>0</v>
      </c>
      <c r="BD1010" s="1">
        <v>1281</v>
      </c>
      <c r="BE1010" s="1">
        <v>1402</v>
      </c>
      <c r="BF1010" s="1">
        <v>2259</v>
      </c>
      <c r="BG1010" s="1">
        <v>2522</v>
      </c>
      <c r="BH1010" s="1">
        <v>3178</v>
      </c>
      <c r="BI1010" s="1">
        <v>3099</v>
      </c>
      <c r="BJ1010" s="1">
        <v>3642</v>
      </c>
      <c r="BK1010" s="1">
        <v>2943</v>
      </c>
      <c r="BL1010" s="1">
        <v>1821</v>
      </c>
      <c r="BM1010" s="1">
        <v>1747</v>
      </c>
      <c r="BN1010" s="1">
        <v>1043</v>
      </c>
      <c r="BO1010" s="1">
        <v>1447</v>
      </c>
      <c r="BP1010" s="1">
        <v>1281</v>
      </c>
      <c r="BQ1010" s="1">
        <v>1402</v>
      </c>
      <c r="BR1010" s="1">
        <v>2259</v>
      </c>
      <c r="BS1010" s="1">
        <v>2522</v>
      </c>
      <c r="BT1010" s="1">
        <v>3178</v>
      </c>
      <c r="BU1010" s="1">
        <v>3099</v>
      </c>
      <c r="BV1010" s="1">
        <v>3642</v>
      </c>
      <c r="BW1010" s="1">
        <v>2943</v>
      </c>
      <c r="BX1010" s="1">
        <v>1821</v>
      </c>
      <c r="BY1010" s="1">
        <v>1747</v>
      </c>
      <c r="BZ1010" s="1">
        <v>1043</v>
      </c>
      <c r="CA1010" s="1">
        <v>1447</v>
      </c>
      <c r="CB1010" s="1">
        <v>140.68100000000001</v>
      </c>
      <c r="CC1010" s="1">
        <v>154.01599999999999</v>
      </c>
      <c r="CD1010" s="1">
        <v>248.167</v>
      </c>
      <c r="CE1010" s="1">
        <v>277.01100000000002</v>
      </c>
      <c r="CF1010" s="1">
        <v>349.12099999999998</v>
      </c>
      <c r="CG1010" s="1">
        <v>340.41300000000001</v>
      </c>
      <c r="CH1010" s="1">
        <v>400.00599999999997</v>
      </c>
      <c r="CI1010" s="1">
        <v>323.27</v>
      </c>
      <c r="CJ1010" s="1">
        <v>200.00299999999999</v>
      </c>
      <c r="CK1010" s="1">
        <v>191.839</v>
      </c>
      <c r="CL1010" s="1">
        <v>114.559</v>
      </c>
      <c r="CM1010" s="1">
        <v>158.91399999999999</v>
      </c>
      <c r="CN1010" s="1">
        <v>0</v>
      </c>
      <c r="CO1010" s="1">
        <v>0</v>
      </c>
      <c r="CP1010" s="1">
        <v>26384</v>
      </c>
      <c r="CQ1010" s="1">
        <v>26384</v>
      </c>
      <c r="CR1010" s="1">
        <v>2898</v>
      </c>
      <c r="CS1010">
        <v>2018</v>
      </c>
      <c r="CT1010">
        <v>9104.2097998619738</v>
      </c>
      <c r="CV1010">
        <v>0</v>
      </c>
      <c r="CW1010">
        <v>0</v>
      </c>
    </row>
    <row r="1011" spans="1:101">
      <c r="A1011" s="100">
        <v>62363</v>
      </c>
      <c r="B1011" t="s">
        <v>108</v>
      </c>
      <c r="C1011" t="s">
        <v>109</v>
      </c>
      <c r="D1011" t="s">
        <v>1388</v>
      </c>
      <c r="E1011" t="s">
        <v>1388</v>
      </c>
      <c r="F1011">
        <v>61889</v>
      </c>
      <c r="G1011" s="103" t="s">
        <v>112</v>
      </c>
      <c r="H1011" t="s">
        <v>113</v>
      </c>
      <c r="I1011" t="s">
        <v>8</v>
      </c>
      <c r="J1011" t="s">
        <v>8</v>
      </c>
      <c r="K1011">
        <v>22</v>
      </c>
      <c r="L1011">
        <v>2</v>
      </c>
      <c r="M1011" t="s">
        <v>115</v>
      </c>
      <c r="N1011" t="s">
        <v>456</v>
      </c>
      <c r="O1011" t="s">
        <v>457</v>
      </c>
      <c r="P1011" t="s">
        <v>457</v>
      </c>
      <c r="Q1011" t="s">
        <v>8</v>
      </c>
      <c r="R1011" t="s">
        <v>142</v>
      </c>
      <c r="S1011" t="s">
        <v>8</v>
      </c>
      <c r="T1011" s="1" t="s">
        <v>109</v>
      </c>
      <c r="U1011" s="1" t="s">
        <v>109</v>
      </c>
      <c r="V1011" s="1">
        <v>0</v>
      </c>
      <c r="W1011" s="1">
        <v>0</v>
      </c>
      <c r="X1011" s="1">
        <v>0</v>
      </c>
      <c r="Y1011" s="1">
        <v>0</v>
      </c>
      <c r="Z1011" s="1">
        <v>0</v>
      </c>
      <c r="AA1011" s="1">
        <v>0</v>
      </c>
      <c r="AB1011" s="1">
        <v>0</v>
      </c>
      <c r="AC1011" s="1">
        <v>0</v>
      </c>
      <c r="AD1011" s="1">
        <v>0</v>
      </c>
      <c r="AE1011" s="1">
        <v>0</v>
      </c>
      <c r="AF1011" s="1" t="s">
        <v>109</v>
      </c>
      <c r="AG1011" s="1" t="s">
        <v>109</v>
      </c>
      <c r="AH1011" s="1">
        <v>0</v>
      </c>
      <c r="AI1011" s="1">
        <v>0</v>
      </c>
      <c r="AJ1011" s="1">
        <v>0</v>
      </c>
      <c r="AK1011" s="1">
        <v>0</v>
      </c>
      <c r="AL1011" s="1">
        <v>0</v>
      </c>
      <c r="AM1011" s="1">
        <v>0</v>
      </c>
      <c r="AN1011" s="1">
        <v>0</v>
      </c>
      <c r="AO1011" s="1">
        <v>0</v>
      </c>
      <c r="AP1011" s="1">
        <v>0</v>
      </c>
      <c r="AQ1011" s="1">
        <v>0</v>
      </c>
      <c r="AR1011" s="2" t="s">
        <v>109</v>
      </c>
      <c r="AS1011" s="2" t="s">
        <v>109</v>
      </c>
      <c r="AT1011" s="2">
        <v>0</v>
      </c>
      <c r="AU1011" s="2">
        <v>0</v>
      </c>
      <c r="AV1011" s="2">
        <v>0</v>
      </c>
      <c r="AW1011" s="2">
        <v>0</v>
      </c>
      <c r="AX1011" s="2">
        <v>0</v>
      </c>
      <c r="AY1011" s="2">
        <v>0</v>
      </c>
      <c r="AZ1011" s="2">
        <v>0</v>
      </c>
      <c r="BA1011" s="2">
        <v>0</v>
      </c>
      <c r="BB1011" s="2">
        <v>0</v>
      </c>
      <c r="BC1011" s="2">
        <v>0</v>
      </c>
      <c r="BD1011" s="1" t="s">
        <v>109</v>
      </c>
      <c r="BE1011" s="1" t="s">
        <v>109</v>
      </c>
      <c r="BF1011" s="1">
        <v>1133</v>
      </c>
      <c r="BG1011" s="1">
        <v>1264</v>
      </c>
      <c r="BH1011" s="1">
        <v>1593</v>
      </c>
      <c r="BI1011" s="1">
        <v>1554</v>
      </c>
      <c r="BJ1011" s="1">
        <v>1826</v>
      </c>
      <c r="BK1011" s="1">
        <v>1475</v>
      </c>
      <c r="BL1011" s="1">
        <v>913</v>
      </c>
      <c r="BM1011" s="1">
        <v>876</v>
      </c>
      <c r="BN1011" s="1">
        <v>523</v>
      </c>
      <c r="BO1011" s="1">
        <v>725</v>
      </c>
      <c r="BP1011" s="1" t="s">
        <v>109</v>
      </c>
      <c r="BQ1011" s="1" t="s">
        <v>109</v>
      </c>
      <c r="BR1011" s="1">
        <v>1133</v>
      </c>
      <c r="BS1011" s="1">
        <v>1264</v>
      </c>
      <c r="BT1011" s="1">
        <v>1593</v>
      </c>
      <c r="BU1011" s="1">
        <v>1554</v>
      </c>
      <c r="BV1011" s="1">
        <v>1826</v>
      </c>
      <c r="BW1011" s="1">
        <v>1475</v>
      </c>
      <c r="BX1011" s="1">
        <v>913</v>
      </c>
      <c r="BY1011" s="1">
        <v>876</v>
      </c>
      <c r="BZ1011" s="1">
        <v>523</v>
      </c>
      <c r="CA1011" s="1">
        <v>725</v>
      </c>
      <c r="CB1011" s="1" t="s">
        <v>109</v>
      </c>
      <c r="CC1011" s="1" t="s">
        <v>109</v>
      </c>
      <c r="CD1011" s="1">
        <v>124.40300000000001</v>
      </c>
      <c r="CE1011" s="1">
        <v>138.86199999999999</v>
      </c>
      <c r="CF1011" s="1">
        <v>175.00899999999999</v>
      </c>
      <c r="CG1011" s="1">
        <v>170.64400000000001</v>
      </c>
      <c r="CH1011" s="1">
        <v>200.517</v>
      </c>
      <c r="CI1011" s="1">
        <v>162.05099999999999</v>
      </c>
      <c r="CJ1011" s="1">
        <v>100.259</v>
      </c>
      <c r="CK1011" s="1">
        <v>96.167000000000002</v>
      </c>
      <c r="CL1011" s="1">
        <v>57.427</v>
      </c>
      <c r="CM1011" s="1">
        <v>79.661000000000001</v>
      </c>
      <c r="CN1011" s="1">
        <v>0</v>
      </c>
      <c r="CO1011" s="1">
        <v>0</v>
      </c>
      <c r="CP1011" s="1">
        <v>11882</v>
      </c>
      <c r="CQ1011" s="1">
        <v>11882</v>
      </c>
      <c r="CR1011" s="1">
        <v>1305</v>
      </c>
      <c r="CS1011">
        <v>2018</v>
      </c>
      <c r="CT1011">
        <v>9104.9808429118766</v>
      </c>
      <c r="CV1011">
        <v>0</v>
      </c>
      <c r="CW1011">
        <v>0</v>
      </c>
    </row>
    <row r="1012" spans="1:101">
      <c r="A1012" s="100">
        <v>62368</v>
      </c>
      <c r="B1012" t="s">
        <v>108</v>
      </c>
      <c r="C1012" t="s">
        <v>109</v>
      </c>
      <c r="D1012" t="s">
        <v>1389</v>
      </c>
      <c r="E1012" t="s">
        <v>1390</v>
      </c>
      <c r="F1012">
        <v>61894</v>
      </c>
      <c r="G1012" s="103" t="s">
        <v>112</v>
      </c>
      <c r="H1012" t="s">
        <v>113</v>
      </c>
      <c r="I1012" t="s">
        <v>8</v>
      </c>
      <c r="J1012" t="s">
        <v>8</v>
      </c>
      <c r="K1012">
        <v>22</v>
      </c>
      <c r="L1012">
        <v>2</v>
      </c>
      <c r="M1012" t="s">
        <v>115</v>
      </c>
      <c r="N1012" t="s">
        <v>456</v>
      </c>
      <c r="O1012" t="s">
        <v>457</v>
      </c>
      <c r="P1012" t="s">
        <v>457</v>
      </c>
      <c r="Q1012" t="s">
        <v>8</v>
      </c>
      <c r="R1012" t="s">
        <v>142</v>
      </c>
      <c r="S1012" t="s">
        <v>8</v>
      </c>
      <c r="T1012" s="1" t="s">
        <v>109</v>
      </c>
      <c r="U1012" s="1" t="s">
        <v>109</v>
      </c>
      <c r="V1012" s="1" t="s">
        <v>109</v>
      </c>
      <c r="W1012" s="1" t="s">
        <v>109</v>
      </c>
      <c r="X1012" s="1" t="s">
        <v>109</v>
      </c>
      <c r="Y1012" s="1" t="s">
        <v>109</v>
      </c>
      <c r="Z1012" s="1" t="s">
        <v>109</v>
      </c>
      <c r="AA1012" s="1" t="s">
        <v>109</v>
      </c>
      <c r="AB1012" s="1" t="s">
        <v>109</v>
      </c>
      <c r="AC1012" s="1" t="s">
        <v>109</v>
      </c>
      <c r="AD1012" s="1" t="s">
        <v>109</v>
      </c>
      <c r="AE1012" s="1">
        <v>0</v>
      </c>
      <c r="AF1012" s="1" t="s">
        <v>109</v>
      </c>
      <c r="AG1012" s="1" t="s">
        <v>109</v>
      </c>
      <c r="AH1012" s="1" t="s">
        <v>109</v>
      </c>
      <c r="AI1012" s="1" t="s">
        <v>109</v>
      </c>
      <c r="AJ1012" s="1" t="s">
        <v>109</v>
      </c>
      <c r="AK1012" s="1" t="s">
        <v>109</v>
      </c>
      <c r="AL1012" s="1" t="s">
        <v>109</v>
      </c>
      <c r="AM1012" s="1" t="s">
        <v>109</v>
      </c>
      <c r="AN1012" s="1" t="s">
        <v>109</v>
      </c>
      <c r="AO1012" s="1" t="s">
        <v>109</v>
      </c>
      <c r="AP1012" s="1" t="s">
        <v>109</v>
      </c>
      <c r="AQ1012" s="1">
        <v>0</v>
      </c>
      <c r="AR1012" s="2" t="s">
        <v>109</v>
      </c>
      <c r="AS1012" s="2" t="s">
        <v>109</v>
      </c>
      <c r="AT1012" s="2" t="s">
        <v>109</v>
      </c>
      <c r="AU1012" s="2" t="s">
        <v>109</v>
      </c>
      <c r="AV1012" s="2" t="s">
        <v>109</v>
      </c>
      <c r="AW1012" s="2" t="s">
        <v>109</v>
      </c>
      <c r="AX1012" s="2" t="s">
        <v>109</v>
      </c>
      <c r="AY1012" s="2" t="s">
        <v>109</v>
      </c>
      <c r="AZ1012" s="2" t="s">
        <v>109</v>
      </c>
      <c r="BA1012" s="2" t="s">
        <v>109</v>
      </c>
      <c r="BB1012" s="2" t="s">
        <v>109</v>
      </c>
      <c r="BC1012" s="2">
        <v>0</v>
      </c>
      <c r="BD1012" s="1" t="s">
        <v>109</v>
      </c>
      <c r="BE1012" s="1" t="s">
        <v>109</v>
      </c>
      <c r="BF1012" s="1" t="s">
        <v>109</v>
      </c>
      <c r="BG1012" s="1" t="s">
        <v>109</v>
      </c>
      <c r="BH1012" s="1" t="s">
        <v>109</v>
      </c>
      <c r="BI1012" s="1" t="s">
        <v>109</v>
      </c>
      <c r="BJ1012" s="1" t="s">
        <v>109</v>
      </c>
      <c r="BK1012" s="1" t="s">
        <v>109</v>
      </c>
      <c r="BL1012" s="1" t="s">
        <v>109</v>
      </c>
      <c r="BM1012" s="1" t="s">
        <v>109</v>
      </c>
      <c r="BN1012" s="1" t="s">
        <v>109</v>
      </c>
      <c r="BO1012" s="1">
        <v>0</v>
      </c>
      <c r="BP1012" s="1" t="s">
        <v>109</v>
      </c>
      <c r="BQ1012" s="1" t="s">
        <v>109</v>
      </c>
      <c r="BR1012" s="1" t="s">
        <v>109</v>
      </c>
      <c r="BS1012" s="1" t="s">
        <v>109</v>
      </c>
      <c r="BT1012" s="1" t="s">
        <v>109</v>
      </c>
      <c r="BU1012" s="1" t="s">
        <v>109</v>
      </c>
      <c r="BV1012" s="1" t="s">
        <v>109</v>
      </c>
      <c r="BW1012" s="1" t="s">
        <v>109</v>
      </c>
      <c r="BX1012" s="1" t="s">
        <v>109</v>
      </c>
      <c r="BY1012" s="1" t="s">
        <v>109</v>
      </c>
      <c r="BZ1012" s="1" t="s">
        <v>109</v>
      </c>
      <c r="CA1012" s="1">
        <v>0</v>
      </c>
      <c r="CB1012" s="1" t="s">
        <v>109</v>
      </c>
      <c r="CC1012" s="1" t="s">
        <v>109</v>
      </c>
      <c r="CD1012" s="1" t="s">
        <v>109</v>
      </c>
      <c r="CE1012" s="1" t="s">
        <v>109</v>
      </c>
      <c r="CF1012" s="1" t="s">
        <v>109</v>
      </c>
      <c r="CG1012" s="1" t="s">
        <v>109</v>
      </c>
      <c r="CH1012" s="1" t="s">
        <v>109</v>
      </c>
      <c r="CI1012" s="1" t="s">
        <v>109</v>
      </c>
      <c r="CJ1012" s="1" t="s">
        <v>109</v>
      </c>
      <c r="CK1012" s="1" t="s">
        <v>109</v>
      </c>
      <c r="CL1012" s="1" t="s">
        <v>109</v>
      </c>
      <c r="CM1012" s="1">
        <v>0</v>
      </c>
      <c r="CN1012" s="1">
        <v>0</v>
      </c>
      <c r="CO1012" s="1">
        <v>0</v>
      </c>
      <c r="CP1012" s="1">
        <v>0</v>
      </c>
      <c r="CQ1012" s="1">
        <v>0</v>
      </c>
      <c r="CR1012" s="1">
        <v>0</v>
      </c>
      <c r="CS1012">
        <v>2018</v>
      </c>
      <c r="CT1012" t="s">
        <v>8</v>
      </c>
      <c r="CV1012">
        <v>0</v>
      </c>
      <c r="CW1012" t="s">
        <v>8</v>
      </c>
    </row>
    <row r="1013" spans="1:101">
      <c r="A1013" s="100">
        <v>62369</v>
      </c>
      <c r="B1013" t="s">
        <v>108</v>
      </c>
      <c r="C1013" t="s">
        <v>109</v>
      </c>
      <c r="D1013" t="s">
        <v>1391</v>
      </c>
      <c r="E1013" t="s">
        <v>1392</v>
      </c>
      <c r="F1013">
        <v>61895</v>
      </c>
      <c r="G1013" s="103" t="s">
        <v>112</v>
      </c>
      <c r="H1013" t="s">
        <v>113</v>
      </c>
      <c r="I1013" t="s">
        <v>8</v>
      </c>
      <c r="J1013" t="s">
        <v>8</v>
      </c>
      <c r="K1013">
        <v>22</v>
      </c>
      <c r="L1013">
        <v>2</v>
      </c>
      <c r="M1013" t="s">
        <v>115</v>
      </c>
      <c r="N1013" t="s">
        <v>456</v>
      </c>
      <c r="O1013" t="s">
        <v>457</v>
      </c>
      <c r="P1013" t="s">
        <v>457</v>
      </c>
      <c r="Q1013" t="s">
        <v>8</v>
      </c>
      <c r="R1013" t="s">
        <v>142</v>
      </c>
      <c r="S1013" t="s">
        <v>8</v>
      </c>
      <c r="T1013" s="1" t="s">
        <v>109</v>
      </c>
      <c r="U1013" s="1" t="s">
        <v>109</v>
      </c>
      <c r="V1013" s="1" t="s">
        <v>109</v>
      </c>
      <c r="W1013" s="1" t="s">
        <v>109</v>
      </c>
      <c r="X1013" s="1" t="s">
        <v>109</v>
      </c>
      <c r="Y1013" s="1" t="s">
        <v>109</v>
      </c>
      <c r="Z1013" s="1" t="s">
        <v>109</v>
      </c>
      <c r="AA1013" s="1" t="s">
        <v>109</v>
      </c>
      <c r="AB1013" s="1" t="s">
        <v>109</v>
      </c>
      <c r="AC1013" s="1" t="s">
        <v>109</v>
      </c>
      <c r="AD1013" s="1" t="s">
        <v>109</v>
      </c>
      <c r="AE1013" s="1">
        <v>0</v>
      </c>
      <c r="AF1013" s="1" t="s">
        <v>109</v>
      </c>
      <c r="AG1013" s="1" t="s">
        <v>109</v>
      </c>
      <c r="AH1013" s="1" t="s">
        <v>109</v>
      </c>
      <c r="AI1013" s="1" t="s">
        <v>109</v>
      </c>
      <c r="AJ1013" s="1" t="s">
        <v>109</v>
      </c>
      <c r="AK1013" s="1" t="s">
        <v>109</v>
      </c>
      <c r="AL1013" s="1" t="s">
        <v>109</v>
      </c>
      <c r="AM1013" s="1" t="s">
        <v>109</v>
      </c>
      <c r="AN1013" s="1" t="s">
        <v>109</v>
      </c>
      <c r="AO1013" s="1" t="s">
        <v>109</v>
      </c>
      <c r="AP1013" s="1" t="s">
        <v>109</v>
      </c>
      <c r="AQ1013" s="1">
        <v>0</v>
      </c>
      <c r="AR1013" s="2" t="s">
        <v>109</v>
      </c>
      <c r="AS1013" s="2" t="s">
        <v>109</v>
      </c>
      <c r="AT1013" s="2" t="s">
        <v>109</v>
      </c>
      <c r="AU1013" s="2" t="s">
        <v>109</v>
      </c>
      <c r="AV1013" s="2" t="s">
        <v>109</v>
      </c>
      <c r="AW1013" s="2" t="s">
        <v>109</v>
      </c>
      <c r="AX1013" s="2" t="s">
        <v>109</v>
      </c>
      <c r="AY1013" s="2" t="s">
        <v>109</v>
      </c>
      <c r="AZ1013" s="2" t="s">
        <v>109</v>
      </c>
      <c r="BA1013" s="2" t="s">
        <v>109</v>
      </c>
      <c r="BB1013" s="2" t="s">
        <v>109</v>
      </c>
      <c r="BC1013" s="2">
        <v>0</v>
      </c>
      <c r="BD1013" s="1" t="s">
        <v>109</v>
      </c>
      <c r="BE1013" s="1" t="s">
        <v>109</v>
      </c>
      <c r="BF1013" s="1" t="s">
        <v>109</v>
      </c>
      <c r="BG1013" s="1" t="s">
        <v>109</v>
      </c>
      <c r="BH1013" s="1" t="s">
        <v>109</v>
      </c>
      <c r="BI1013" s="1" t="s">
        <v>109</v>
      </c>
      <c r="BJ1013" s="1" t="s">
        <v>109</v>
      </c>
      <c r="BK1013" s="1" t="s">
        <v>109</v>
      </c>
      <c r="BL1013" s="1" t="s">
        <v>109</v>
      </c>
      <c r="BM1013" s="1" t="s">
        <v>109</v>
      </c>
      <c r="BN1013" s="1" t="s">
        <v>109</v>
      </c>
      <c r="BO1013" s="1">
        <v>0</v>
      </c>
      <c r="BP1013" s="1" t="s">
        <v>109</v>
      </c>
      <c r="BQ1013" s="1" t="s">
        <v>109</v>
      </c>
      <c r="BR1013" s="1" t="s">
        <v>109</v>
      </c>
      <c r="BS1013" s="1" t="s">
        <v>109</v>
      </c>
      <c r="BT1013" s="1" t="s">
        <v>109</v>
      </c>
      <c r="BU1013" s="1" t="s">
        <v>109</v>
      </c>
      <c r="BV1013" s="1" t="s">
        <v>109</v>
      </c>
      <c r="BW1013" s="1" t="s">
        <v>109</v>
      </c>
      <c r="BX1013" s="1" t="s">
        <v>109</v>
      </c>
      <c r="BY1013" s="1" t="s">
        <v>109</v>
      </c>
      <c r="BZ1013" s="1" t="s">
        <v>109</v>
      </c>
      <c r="CA1013" s="1">
        <v>0</v>
      </c>
      <c r="CB1013" s="1" t="s">
        <v>109</v>
      </c>
      <c r="CC1013" s="1" t="s">
        <v>109</v>
      </c>
      <c r="CD1013" s="1" t="s">
        <v>109</v>
      </c>
      <c r="CE1013" s="1" t="s">
        <v>109</v>
      </c>
      <c r="CF1013" s="1" t="s">
        <v>109</v>
      </c>
      <c r="CG1013" s="1" t="s">
        <v>109</v>
      </c>
      <c r="CH1013" s="1" t="s">
        <v>109</v>
      </c>
      <c r="CI1013" s="1" t="s">
        <v>109</v>
      </c>
      <c r="CJ1013" s="1" t="s">
        <v>109</v>
      </c>
      <c r="CK1013" s="1" t="s">
        <v>109</v>
      </c>
      <c r="CL1013" s="1" t="s">
        <v>109</v>
      </c>
      <c r="CM1013" s="1">
        <v>0</v>
      </c>
      <c r="CN1013" s="1">
        <v>0</v>
      </c>
      <c r="CO1013" s="1">
        <v>0</v>
      </c>
      <c r="CP1013" s="1">
        <v>0</v>
      </c>
      <c r="CQ1013" s="1">
        <v>0</v>
      </c>
      <c r="CR1013" s="1">
        <v>0</v>
      </c>
      <c r="CS1013">
        <v>2018</v>
      </c>
      <c r="CT1013" t="s">
        <v>8</v>
      </c>
      <c r="CV1013">
        <v>0</v>
      </c>
      <c r="CW1013" t="s">
        <v>8</v>
      </c>
    </row>
    <row r="1014" spans="1:101">
      <c r="A1014" s="100">
        <v>62370</v>
      </c>
      <c r="B1014" t="s">
        <v>108</v>
      </c>
      <c r="C1014" t="s">
        <v>109</v>
      </c>
      <c r="D1014" t="s">
        <v>1393</v>
      </c>
      <c r="E1014" t="s">
        <v>1394</v>
      </c>
      <c r="F1014">
        <v>61896</v>
      </c>
      <c r="G1014" s="103" t="s">
        <v>112</v>
      </c>
      <c r="H1014" t="s">
        <v>113</v>
      </c>
      <c r="I1014" t="s">
        <v>8</v>
      </c>
      <c r="J1014" t="s">
        <v>8</v>
      </c>
      <c r="K1014">
        <v>22</v>
      </c>
      <c r="L1014">
        <v>2</v>
      </c>
      <c r="M1014" t="s">
        <v>115</v>
      </c>
      <c r="N1014" t="s">
        <v>456</v>
      </c>
      <c r="O1014" t="s">
        <v>457</v>
      </c>
      <c r="P1014" t="s">
        <v>457</v>
      </c>
      <c r="Q1014" t="s">
        <v>8</v>
      </c>
      <c r="R1014" t="s">
        <v>142</v>
      </c>
      <c r="S1014" t="s">
        <v>8</v>
      </c>
      <c r="T1014" s="1" t="s">
        <v>109</v>
      </c>
      <c r="U1014" s="1" t="s">
        <v>109</v>
      </c>
      <c r="V1014" s="1" t="s">
        <v>109</v>
      </c>
      <c r="W1014" s="1" t="s">
        <v>109</v>
      </c>
      <c r="X1014" s="1" t="s">
        <v>109</v>
      </c>
      <c r="Y1014" s="1" t="s">
        <v>109</v>
      </c>
      <c r="Z1014" s="1" t="s">
        <v>109</v>
      </c>
      <c r="AA1014" s="1" t="s">
        <v>109</v>
      </c>
      <c r="AB1014" s="1" t="s">
        <v>109</v>
      </c>
      <c r="AC1014" s="1" t="s">
        <v>109</v>
      </c>
      <c r="AD1014" s="1" t="s">
        <v>109</v>
      </c>
      <c r="AE1014" s="1">
        <v>0</v>
      </c>
      <c r="AF1014" s="1" t="s">
        <v>109</v>
      </c>
      <c r="AG1014" s="1" t="s">
        <v>109</v>
      </c>
      <c r="AH1014" s="1" t="s">
        <v>109</v>
      </c>
      <c r="AI1014" s="1" t="s">
        <v>109</v>
      </c>
      <c r="AJ1014" s="1" t="s">
        <v>109</v>
      </c>
      <c r="AK1014" s="1" t="s">
        <v>109</v>
      </c>
      <c r="AL1014" s="1" t="s">
        <v>109</v>
      </c>
      <c r="AM1014" s="1" t="s">
        <v>109</v>
      </c>
      <c r="AN1014" s="1" t="s">
        <v>109</v>
      </c>
      <c r="AO1014" s="1" t="s">
        <v>109</v>
      </c>
      <c r="AP1014" s="1" t="s">
        <v>109</v>
      </c>
      <c r="AQ1014" s="1">
        <v>0</v>
      </c>
      <c r="AR1014" s="2" t="s">
        <v>109</v>
      </c>
      <c r="AS1014" s="2" t="s">
        <v>109</v>
      </c>
      <c r="AT1014" s="2" t="s">
        <v>109</v>
      </c>
      <c r="AU1014" s="2" t="s">
        <v>109</v>
      </c>
      <c r="AV1014" s="2" t="s">
        <v>109</v>
      </c>
      <c r="AW1014" s="2" t="s">
        <v>109</v>
      </c>
      <c r="AX1014" s="2" t="s">
        <v>109</v>
      </c>
      <c r="AY1014" s="2" t="s">
        <v>109</v>
      </c>
      <c r="AZ1014" s="2" t="s">
        <v>109</v>
      </c>
      <c r="BA1014" s="2" t="s">
        <v>109</v>
      </c>
      <c r="BB1014" s="2" t="s">
        <v>109</v>
      </c>
      <c r="BC1014" s="2">
        <v>0</v>
      </c>
      <c r="BD1014" s="1" t="s">
        <v>109</v>
      </c>
      <c r="BE1014" s="1" t="s">
        <v>109</v>
      </c>
      <c r="BF1014" s="1" t="s">
        <v>109</v>
      </c>
      <c r="BG1014" s="1" t="s">
        <v>109</v>
      </c>
      <c r="BH1014" s="1" t="s">
        <v>109</v>
      </c>
      <c r="BI1014" s="1" t="s">
        <v>109</v>
      </c>
      <c r="BJ1014" s="1" t="s">
        <v>109</v>
      </c>
      <c r="BK1014" s="1" t="s">
        <v>109</v>
      </c>
      <c r="BL1014" s="1" t="s">
        <v>109</v>
      </c>
      <c r="BM1014" s="1" t="s">
        <v>109</v>
      </c>
      <c r="BN1014" s="1" t="s">
        <v>109</v>
      </c>
      <c r="BO1014" s="1">
        <v>0</v>
      </c>
      <c r="BP1014" s="1" t="s">
        <v>109</v>
      </c>
      <c r="BQ1014" s="1" t="s">
        <v>109</v>
      </c>
      <c r="BR1014" s="1" t="s">
        <v>109</v>
      </c>
      <c r="BS1014" s="1" t="s">
        <v>109</v>
      </c>
      <c r="BT1014" s="1" t="s">
        <v>109</v>
      </c>
      <c r="BU1014" s="1" t="s">
        <v>109</v>
      </c>
      <c r="BV1014" s="1" t="s">
        <v>109</v>
      </c>
      <c r="BW1014" s="1" t="s">
        <v>109</v>
      </c>
      <c r="BX1014" s="1" t="s">
        <v>109</v>
      </c>
      <c r="BY1014" s="1" t="s">
        <v>109</v>
      </c>
      <c r="BZ1014" s="1" t="s">
        <v>109</v>
      </c>
      <c r="CA1014" s="1">
        <v>0</v>
      </c>
      <c r="CB1014" s="1" t="s">
        <v>109</v>
      </c>
      <c r="CC1014" s="1" t="s">
        <v>109</v>
      </c>
      <c r="CD1014" s="1" t="s">
        <v>109</v>
      </c>
      <c r="CE1014" s="1" t="s">
        <v>109</v>
      </c>
      <c r="CF1014" s="1" t="s">
        <v>109</v>
      </c>
      <c r="CG1014" s="1" t="s">
        <v>109</v>
      </c>
      <c r="CH1014" s="1" t="s">
        <v>109</v>
      </c>
      <c r="CI1014" s="1" t="s">
        <v>109</v>
      </c>
      <c r="CJ1014" s="1" t="s">
        <v>109</v>
      </c>
      <c r="CK1014" s="1" t="s">
        <v>109</v>
      </c>
      <c r="CL1014" s="1" t="s">
        <v>109</v>
      </c>
      <c r="CM1014" s="1">
        <v>0</v>
      </c>
      <c r="CN1014" s="1">
        <v>0</v>
      </c>
      <c r="CO1014" s="1">
        <v>0</v>
      </c>
      <c r="CP1014" s="1">
        <v>0</v>
      </c>
      <c r="CQ1014" s="1">
        <v>0</v>
      </c>
      <c r="CR1014" s="1">
        <v>0</v>
      </c>
      <c r="CS1014">
        <v>2018</v>
      </c>
      <c r="CT1014" t="s">
        <v>8</v>
      </c>
      <c r="CV1014">
        <v>0</v>
      </c>
      <c r="CW1014" t="s">
        <v>8</v>
      </c>
    </row>
    <row r="1015" spans="1:101">
      <c r="A1015" s="100">
        <v>62371</v>
      </c>
      <c r="B1015" t="s">
        <v>108</v>
      </c>
      <c r="C1015" t="s">
        <v>109</v>
      </c>
      <c r="D1015" t="s">
        <v>1395</v>
      </c>
      <c r="E1015" t="s">
        <v>1396</v>
      </c>
      <c r="F1015">
        <v>61897</v>
      </c>
      <c r="G1015" s="103" t="s">
        <v>112</v>
      </c>
      <c r="H1015" t="s">
        <v>113</v>
      </c>
      <c r="I1015" t="s">
        <v>8</v>
      </c>
      <c r="J1015" t="s">
        <v>8</v>
      </c>
      <c r="K1015">
        <v>22</v>
      </c>
      <c r="L1015">
        <v>2</v>
      </c>
      <c r="M1015" t="s">
        <v>115</v>
      </c>
      <c r="N1015" t="s">
        <v>456</v>
      </c>
      <c r="O1015" t="s">
        <v>457</v>
      </c>
      <c r="P1015" t="s">
        <v>457</v>
      </c>
      <c r="Q1015" t="s">
        <v>8</v>
      </c>
      <c r="R1015" t="s">
        <v>142</v>
      </c>
      <c r="S1015" t="s">
        <v>8</v>
      </c>
      <c r="T1015" s="1" t="s">
        <v>109</v>
      </c>
      <c r="U1015" s="1" t="s">
        <v>109</v>
      </c>
      <c r="V1015" s="1" t="s">
        <v>109</v>
      </c>
      <c r="W1015" s="1" t="s">
        <v>109</v>
      </c>
      <c r="X1015" s="1" t="s">
        <v>109</v>
      </c>
      <c r="Y1015" s="1" t="s">
        <v>109</v>
      </c>
      <c r="Z1015" s="1" t="s">
        <v>109</v>
      </c>
      <c r="AA1015" s="1" t="s">
        <v>109</v>
      </c>
      <c r="AB1015" s="1" t="s">
        <v>109</v>
      </c>
      <c r="AC1015" s="1" t="s">
        <v>109</v>
      </c>
      <c r="AD1015" s="1" t="s">
        <v>109</v>
      </c>
      <c r="AE1015" s="1">
        <v>0</v>
      </c>
      <c r="AF1015" s="1" t="s">
        <v>109</v>
      </c>
      <c r="AG1015" s="1" t="s">
        <v>109</v>
      </c>
      <c r="AH1015" s="1" t="s">
        <v>109</v>
      </c>
      <c r="AI1015" s="1" t="s">
        <v>109</v>
      </c>
      <c r="AJ1015" s="1" t="s">
        <v>109</v>
      </c>
      <c r="AK1015" s="1" t="s">
        <v>109</v>
      </c>
      <c r="AL1015" s="1" t="s">
        <v>109</v>
      </c>
      <c r="AM1015" s="1" t="s">
        <v>109</v>
      </c>
      <c r="AN1015" s="1" t="s">
        <v>109</v>
      </c>
      <c r="AO1015" s="1" t="s">
        <v>109</v>
      </c>
      <c r="AP1015" s="1" t="s">
        <v>109</v>
      </c>
      <c r="AQ1015" s="1">
        <v>0</v>
      </c>
      <c r="AR1015" s="2" t="s">
        <v>109</v>
      </c>
      <c r="AS1015" s="2" t="s">
        <v>109</v>
      </c>
      <c r="AT1015" s="2" t="s">
        <v>109</v>
      </c>
      <c r="AU1015" s="2" t="s">
        <v>109</v>
      </c>
      <c r="AV1015" s="2" t="s">
        <v>109</v>
      </c>
      <c r="AW1015" s="2" t="s">
        <v>109</v>
      </c>
      <c r="AX1015" s="2" t="s">
        <v>109</v>
      </c>
      <c r="AY1015" s="2" t="s">
        <v>109</v>
      </c>
      <c r="AZ1015" s="2" t="s">
        <v>109</v>
      </c>
      <c r="BA1015" s="2" t="s">
        <v>109</v>
      </c>
      <c r="BB1015" s="2" t="s">
        <v>109</v>
      </c>
      <c r="BC1015" s="2">
        <v>0</v>
      </c>
      <c r="BD1015" s="1" t="s">
        <v>109</v>
      </c>
      <c r="BE1015" s="1" t="s">
        <v>109</v>
      </c>
      <c r="BF1015" s="1" t="s">
        <v>109</v>
      </c>
      <c r="BG1015" s="1" t="s">
        <v>109</v>
      </c>
      <c r="BH1015" s="1" t="s">
        <v>109</v>
      </c>
      <c r="BI1015" s="1" t="s">
        <v>109</v>
      </c>
      <c r="BJ1015" s="1" t="s">
        <v>109</v>
      </c>
      <c r="BK1015" s="1" t="s">
        <v>109</v>
      </c>
      <c r="BL1015" s="1" t="s">
        <v>109</v>
      </c>
      <c r="BM1015" s="1" t="s">
        <v>109</v>
      </c>
      <c r="BN1015" s="1" t="s">
        <v>109</v>
      </c>
      <c r="BO1015" s="1">
        <v>0</v>
      </c>
      <c r="BP1015" s="1" t="s">
        <v>109</v>
      </c>
      <c r="BQ1015" s="1" t="s">
        <v>109</v>
      </c>
      <c r="BR1015" s="1" t="s">
        <v>109</v>
      </c>
      <c r="BS1015" s="1" t="s">
        <v>109</v>
      </c>
      <c r="BT1015" s="1" t="s">
        <v>109</v>
      </c>
      <c r="BU1015" s="1" t="s">
        <v>109</v>
      </c>
      <c r="BV1015" s="1" t="s">
        <v>109</v>
      </c>
      <c r="BW1015" s="1" t="s">
        <v>109</v>
      </c>
      <c r="BX1015" s="1" t="s">
        <v>109</v>
      </c>
      <c r="BY1015" s="1" t="s">
        <v>109</v>
      </c>
      <c r="BZ1015" s="1" t="s">
        <v>109</v>
      </c>
      <c r="CA1015" s="1">
        <v>0</v>
      </c>
      <c r="CB1015" s="1" t="s">
        <v>109</v>
      </c>
      <c r="CC1015" s="1" t="s">
        <v>109</v>
      </c>
      <c r="CD1015" s="1" t="s">
        <v>109</v>
      </c>
      <c r="CE1015" s="1" t="s">
        <v>109</v>
      </c>
      <c r="CF1015" s="1" t="s">
        <v>109</v>
      </c>
      <c r="CG1015" s="1" t="s">
        <v>109</v>
      </c>
      <c r="CH1015" s="1" t="s">
        <v>109</v>
      </c>
      <c r="CI1015" s="1" t="s">
        <v>109</v>
      </c>
      <c r="CJ1015" s="1" t="s">
        <v>109</v>
      </c>
      <c r="CK1015" s="1" t="s">
        <v>109</v>
      </c>
      <c r="CL1015" s="1" t="s">
        <v>109</v>
      </c>
      <c r="CM1015" s="1">
        <v>0</v>
      </c>
      <c r="CN1015" s="1">
        <v>0</v>
      </c>
      <c r="CO1015" s="1">
        <v>0</v>
      </c>
      <c r="CP1015" s="1">
        <v>0</v>
      </c>
      <c r="CQ1015" s="1">
        <v>0</v>
      </c>
      <c r="CR1015" s="1">
        <v>0</v>
      </c>
      <c r="CS1015">
        <v>2018</v>
      </c>
      <c r="CT1015" t="s">
        <v>8</v>
      </c>
      <c r="CV1015">
        <v>0</v>
      </c>
      <c r="CW1015" t="s">
        <v>8</v>
      </c>
    </row>
    <row r="1016" spans="1:101">
      <c r="A1016" s="100">
        <v>62372</v>
      </c>
      <c r="B1016" t="s">
        <v>108</v>
      </c>
      <c r="C1016" t="s">
        <v>109</v>
      </c>
      <c r="D1016" t="s">
        <v>1397</v>
      </c>
      <c r="E1016" t="s">
        <v>1398</v>
      </c>
      <c r="F1016">
        <v>61898</v>
      </c>
      <c r="G1016" s="103" t="s">
        <v>112</v>
      </c>
      <c r="H1016" t="s">
        <v>113</v>
      </c>
      <c r="I1016" t="s">
        <v>8</v>
      </c>
      <c r="J1016" t="s">
        <v>8</v>
      </c>
      <c r="K1016">
        <v>22</v>
      </c>
      <c r="L1016">
        <v>2</v>
      </c>
      <c r="M1016" t="s">
        <v>115</v>
      </c>
      <c r="N1016" t="s">
        <v>456</v>
      </c>
      <c r="O1016" t="s">
        <v>457</v>
      </c>
      <c r="P1016" t="s">
        <v>457</v>
      </c>
      <c r="Q1016" t="s">
        <v>8</v>
      </c>
      <c r="R1016" t="s">
        <v>142</v>
      </c>
      <c r="S1016" t="s">
        <v>8</v>
      </c>
      <c r="T1016" s="1" t="s">
        <v>109</v>
      </c>
      <c r="U1016" s="1" t="s">
        <v>109</v>
      </c>
      <c r="V1016" s="1" t="s">
        <v>109</v>
      </c>
      <c r="W1016" s="1" t="s">
        <v>109</v>
      </c>
      <c r="X1016" s="1" t="s">
        <v>109</v>
      </c>
      <c r="Y1016" s="1" t="s">
        <v>109</v>
      </c>
      <c r="Z1016" s="1" t="s">
        <v>109</v>
      </c>
      <c r="AA1016" s="1" t="s">
        <v>109</v>
      </c>
      <c r="AB1016" s="1" t="s">
        <v>109</v>
      </c>
      <c r="AC1016" s="1" t="s">
        <v>109</v>
      </c>
      <c r="AD1016" s="1" t="s">
        <v>109</v>
      </c>
      <c r="AE1016" s="1">
        <v>0</v>
      </c>
      <c r="AF1016" s="1" t="s">
        <v>109</v>
      </c>
      <c r="AG1016" s="1" t="s">
        <v>109</v>
      </c>
      <c r="AH1016" s="1" t="s">
        <v>109</v>
      </c>
      <c r="AI1016" s="1" t="s">
        <v>109</v>
      </c>
      <c r="AJ1016" s="1" t="s">
        <v>109</v>
      </c>
      <c r="AK1016" s="1" t="s">
        <v>109</v>
      </c>
      <c r="AL1016" s="1" t="s">
        <v>109</v>
      </c>
      <c r="AM1016" s="1" t="s">
        <v>109</v>
      </c>
      <c r="AN1016" s="1" t="s">
        <v>109</v>
      </c>
      <c r="AO1016" s="1" t="s">
        <v>109</v>
      </c>
      <c r="AP1016" s="1" t="s">
        <v>109</v>
      </c>
      <c r="AQ1016" s="1">
        <v>0</v>
      </c>
      <c r="AR1016" s="2" t="s">
        <v>109</v>
      </c>
      <c r="AS1016" s="2" t="s">
        <v>109</v>
      </c>
      <c r="AT1016" s="2" t="s">
        <v>109</v>
      </c>
      <c r="AU1016" s="2" t="s">
        <v>109</v>
      </c>
      <c r="AV1016" s="2" t="s">
        <v>109</v>
      </c>
      <c r="AW1016" s="2" t="s">
        <v>109</v>
      </c>
      <c r="AX1016" s="2" t="s">
        <v>109</v>
      </c>
      <c r="AY1016" s="2" t="s">
        <v>109</v>
      </c>
      <c r="AZ1016" s="2" t="s">
        <v>109</v>
      </c>
      <c r="BA1016" s="2" t="s">
        <v>109</v>
      </c>
      <c r="BB1016" s="2" t="s">
        <v>109</v>
      </c>
      <c r="BC1016" s="2">
        <v>0</v>
      </c>
      <c r="BD1016" s="1" t="s">
        <v>109</v>
      </c>
      <c r="BE1016" s="1" t="s">
        <v>109</v>
      </c>
      <c r="BF1016" s="1" t="s">
        <v>109</v>
      </c>
      <c r="BG1016" s="1" t="s">
        <v>109</v>
      </c>
      <c r="BH1016" s="1" t="s">
        <v>109</v>
      </c>
      <c r="BI1016" s="1" t="s">
        <v>109</v>
      </c>
      <c r="BJ1016" s="1" t="s">
        <v>109</v>
      </c>
      <c r="BK1016" s="1" t="s">
        <v>109</v>
      </c>
      <c r="BL1016" s="1" t="s">
        <v>109</v>
      </c>
      <c r="BM1016" s="1" t="s">
        <v>109</v>
      </c>
      <c r="BN1016" s="1" t="s">
        <v>109</v>
      </c>
      <c r="BO1016" s="1">
        <v>0</v>
      </c>
      <c r="BP1016" s="1" t="s">
        <v>109</v>
      </c>
      <c r="BQ1016" s="1" t="s">
        <v>109</v>
      </c>
      <c r="BR1016" s="1" t="s">
        <v>109</v>
      </c>
      <c r="BS1016" s="1" t="s">
        <v>109</v>
      </c>
      <c r="BT1016" s="1" t="s">
        <v>109</v>
      </c>
      <c r="BU1016" s="1" t="s">
        <v>109</v>
      </c>
      <c r="BV1016" s="1" t="s">
        <v>109</v>
      </c>
      <c r="BW1016" s="1" t="s">
        <v>109</v>
      </c>
      <c r="BX1016" s="1" t="s">
        <v>109</v>
      </c>
      <c r="BY1016" s="1" t="s">
        <v>109</v>
      </c>
      <c r="BZ1016" s="1" t="s">
        <v>109</v>
      </c>
      <c r="CA1016" s="1">
        <v>0</v>
      </c>
      <c r="CB1016" s="1" t="s">
        <v>109</v>
      </c>
      <c r="CC1016" s="1" t="s">
        <v>109</v>
      </c>
      <c r="CD1016" s="1" t="s">
        <v>109</v>
      </c>
      <c r="CE1016" s="1" t="s">
        <v>109</v>
      </c>
      <c r="CF1016" s="1" t="s">
        <v>109</v>
      </c>
      <c r="CG1016" s="1" t="s">
        <v>109</v>
      </c>
      <c r="CH1016" s="1" t="s">
        <v>109</v>
      </c>
      <c r="CI1016" s="1" t="s">
        <v>109</v>
      </c>
      <c r="CJ1016" s="1" t="s">
        <v>109</v>
      </c>
      <c r="CK1016" s="1" t="s">
        <v>109</v>
      </c>
      <c r="CL1016" s="1" t="s">
        <v>109</v>
      </c>
      <c r="CM1016" s="1">
        <v>0</v>
      </c>
      <c r="CN1016" s="1">
        <v>0</v>
      </c>
      <c r="CO1016" s="1">
        <v>0</v>
      </c>
      <c r="CP1016" s="1">
        <v>0</v>
      </c>
      <c r="CQ1016" s="1">
        <v>0</v>
      </c>
      <c r="CR1016" s="1">
        <v>0</v>
      </c>
      <c r="CS1016">
        <v>2018</v>
      </c>
      <c r="CT1016" t="s">
        <v>8</v>
      </c>
      <c r="CV1016">
        <v>0</v>
      </c>
      <c r="CW1016" t="s">
        <v>8</v>
      </c>
    </row>
    <row r="1017" spans="1:101">
      <c r="A1017" s="100">
        <v>62455</v>
      </c>
      <c r="B1017" t="s">
        <v>108</v>
      </c>
      <c r="C1017" t="s">
        <v>109</v>
      </c>
      <c r="D1017" t="s">
        <v>1399</v>
      </c>
      <c r="E1017" t="s">
        <v>1037</v>
      </c>
      <c r="F1017">
        <v>57128</v>
      </c>
      <c r="G1017" s="103" t="s">
        <v>121</v>
      </c>
      <c r="H1017" t="s">
        <v>113</v>
      </c>
      <c r="I1017" t="s">
        <v>8</v>
      </c>
      <c r="J1017" t="s">
        <v>8</v>
      </c>
      <c r="K1017">
        <v>22</v>
      </c>
      <c r="L1017">
        <v>2</v>
      </c>
      <c r="M1017" t="s">
        <v>115</v>
      </c>
      <c r="N1017" t="s">
        <v>619</v>
      </c>
      <c r="O1017" t="s">
        <v>117</v>
      </c>
      <c r="P1017" t="s">
        <v>117</v>
      </c>
      <c r="Q1017" t="s">
        <v>8</v>
      </c>
      <c r="R1017" t="s">
        <v>142</v>
      </c>
      <c r="S1017" t="s">
        <v>120</v>
      </c>
      <c r="T1017" s="1" t="s">
        <v>109</v>
      </c>
      <c r="U1017" s="1" t="s">
        <v>109</v>
      </c>
      <c r="V1017" s="1" t="s">
        <v>109</v>
      </c>
      <c r="W1017" s="1" t="s">
        <v>109</v>
      </c>
      <c r="X1017" s="1" t="s">
        <v>109</v>
      </c>
      <c r="Y1017" s="1">
        <v>8352</v>
      </c>
      <c r="Z1017" s="1">
        <v>10056</v>
      </c>
      <c r="AA1017" s="1">
        <v>10514</v>
      </c>
      <c r="AB1017" s="1">
        <v>8718</v>
      </c>
      <c r="AC1017" s="1">
        <v>8702</v>
      </c>
      <c r="AD1017" s="1">
        <v>9209</v>
      </c>
      <c r="AE1017" s="1">
        <v>9613</v>
      </c>
      <c r="AF1017" s="1" t="s">
        <v>109</v>
      </c>
      <c r="AG1017" s="1" t="s">
        <v>109</v>
      </c>
      <c r="AH1017" s="1" t="s">
        <v>109</v>
      </c>
      <c r="AI1017" s="1" t="s">
        <v>109</v>
      </c>
      <c r="AJ1017" s="1" t="s">
        <v>109</v>
      </c>
      <c r="AK1017" s="1">
        <v>8352</v>
      </c>
      <c r="AL1017" s="1">
        <v>10056</v>
      </c>
      <c r="AM1017" s="1">
        <v>10514</v>
      </c>
      <c r="AN1017" s="1">
        <v>8718</v>
      </c>
      <c r="AO1017" s="1">
        <v>8702</v>
      </c>
      <c r="AP1017" s="1">
        <v>9209</v>
      </c>
      <c r="AQ1017" s="1">
        <v>9613</v>
      </c>
      <c r="AR1017" s="2" t="s">
        <v>109</v>
      </c>
      <c r="AS1017" s="2" t="s">
        <v>109</v>
      </c>
      <c r="AT1017" s="2" t="s">
        <v>109</v>
      </c>
      <c r="AU1017" s="2" t="s">
        <v>109</v>
      </c>
      <c r="AV1017" s="2" t="s">
        <v>109</v>
      </c>
      <c r="AW1017" s="2">
        <v>1.028</v>
      </c>
      <c r="AX1017" s="2">
        <v>1.028</v>
      </c>
      <c r="AY1017" s="2">
        <v>1.028</v>
      </c>
      <c r="AZ1017" s="2">
        <v>1.028</v>
      </c>
      <c r="BA1017" s="2">
        <v>1.028</v>
      </c>
      <c r="BB1017" s="2">
        <v>1.028</v>
      </c>
      <c r="BC1017" s="2">
        <v>1.028</v>
      </c>
      <c r="BD1017" s="1" t="s">
        <v>109</v>
      </c>
      <c r="BE1017" s="1" t="s">
        <v>109</v>
      </c>
      <c r="BF1017" s="1" t="s">
        <v>109</v>
      </c>
      <c r="BG1017" s="1" t="s">
        <v>109</v>
      </c>
      <c r="BH1017" s="1" t="s">
        <v>109</v>
      </c>
      <c r="BI1017" s="1">
        <v>8586</v>
      </c>
      <c r="BJ1017" s="1">
        <v>10338</v>
      </c>
      <c r="BK1017" s="1">
        <v>10808</v>
      </c>
      <c r="BL1017" s="1">
        <v>8962</v>
      </c>
      <c r="BM1017" s="1">
        <v>8946</v>
      </c>
      <c r="BN1017" s="1">
        <v>9467</v>
      </c>
      <c r="BO1017" s="1">
        <v>9882</v>
      </c>
      <c r="BP1017" s="1" t="s">
        <v>109</v>
      </c>
      <c r="BQ1017" s="1" t="s">
        <v>109</v>
      </c>
      <c r="BR1017" s="1" t="s">
        <v>109</v>
      </c>
      <c r="BS1017" s="1" t="s">
        <v>109</v>
      </c>
      <c r="BT1017" s="1" t="s">
        <v>109</v>
      </c>
      <c r="BU1017" s="1">
        <v>8586</v>
      </c>
      <c r="BV1017" s="1">
        <v>10338</v>
      </c>
      <c r="BW1017" s="1">
        <v>10808</v>
      </c>
      <c r="BX1017" s="1">
        <v>8962</v>
      </c>
      <c r="BY1017" s="1">
        <v>8946</v>
      </c>
      <c r="BZ1017" s="1">
        <v>9467</v>
      </c>
      <c r="CA1017" s="1">
        <v>9882</v>
      </c>
      <c r="CB1017" s="1" t="s">
        <v>109</v>
      </c>
      <c r="CC1017" s="1" t="s">
        <v>109</v>
      </c>
      <c r="CD1017" s="1" t="s">
        <v>109</v>
      </c>
      <c r="CE1017" s="1" t="s">
        <v>109</v>
      </c>
      <c r="CF1017" s="1" t="s">
        <v>109</v>
      </c>
      <c r="CG1017" s="1">
        <v>1344.1010000000001</v>
      </c>
      <c r="CH1017" s="1">
        <v>1618.54</v>
      </c>
      <c r="CI1017" s="1">
        <v>1692.2360000000001</v>
      </c>
      <c r="CJ1017" s="1">
        <v>1403.1980000000001</v>
      </c>
      <c r="CK1017" s="1">
        <v>1400.4929999999999</v>
      </c>
      <c r="CL1017" s="1">
        <v>1482.2429999999999</v>
      </c>
      <c r="CM1017" s="1">
        <v>1547.1890000000001</v>
      </c>
      <c r="CN1017" s="1">
        <v>65164</v>
      </c>
      <c r="CO1017" s="1">
        <v>65164</v>
      </c>
      <c r="CP1017" s="1">
        <v>66989</v>
      </c>
      <c r="CQ1017" s="1">
        <v>66989</v>
      </c>
      <c r="CR1017" s="1">
        <v>10488</v>
      </c>
      <c r="CS1017">
        <v>2018</v>
      </c>
      <c r="CT1017">
        <v>6387.2044241037374</v>
      </c>
      <c r="CV1017">
        <v>475.6390309534886</v>
      </c>
      <c r="CW1017">
        <v>30.380037227825369</v>
      </c>
    </row>
    <row r="1018" spans="1:101">
      <c r="A1018" s="100">
        <v>62503</v>
      </c>
      <c r="B1018" t="s">
        <v>108</v>
      </c>
      <c r="C1018" t="s">
        <v>109</v>
      </c>
      <c r="D1018" t="s">
        <v>1400</v>
      </c>
      <c r="E1018" t="s">
        <v>1320</v>
      </c>
      <c r="F1018">
        <v>60584</v>
      </c>
      <c r="G1018" s="103" t="s">
        <v>112</v>
      </c>
      <c r="H1018" t="s">
        <v>113</v>
      </c>
      <c r="I1018" t="s">
        <v>8</v>
      </c>
      <c r="J1018" t="s">
        <v>8</v>
      </c>
      <c r="K1018">
        <v>22</v>
      </c>
      <c r="L1018">
        <v>2</v>
      </c>
      <c r="M1018" t="s">
        <v>115</v>
      </c>
      <c r="N1018" t="s">
        <v>456</v>
      </c>
      <c r="O1018" t="s">
        <v>457</v>
      </c>
      <c r="P1018" t="s">
        <v>457</v>
      </c>
      <c r="Q1018" t="s">
        <v>8</v>
      </c>
      <c r="R1018" t="s">
        <v>142</v>
      </c>
      <c r="S1018" t="s">
        <v>8</v>
      </c>
      <c r="T1018" s="1" t="s">
        <v>109</v>
      </c>
      <c r="U1018" s="1" t="s">
        <v>109</v>
      </c>
      <c r="V1018" s="1" t="s">
        <v>109</v>
      </c>
      <c r="W1018" s="1" t="s">
        <v>109</v>
      </c>
      <c r="X1018" s="1" t="s">
        <v>109</v>
      </c>
      <c r="Y1018" s="1" t="s">
        <v>109</v>
      </c>
      <c r="Z1018" s="1" t="s">
        <v>109</v>
      </c>
      <c r="AA1018" s="1" t="s">
        <v>109</v>
      </c>
      <c r="AB1018" s="1" t="s">
        <v>109</v>
      </c>
      <c r="AC1018" s="1">
        <v>0</v>
      </c>
      <c r="AD1018" s="1">
        <v>0</v>
      </c>
      <c r="AE1018" s="1">
        <v>0</v>
      </c>
      <c r="AF1018" s="1" t="s">
        <v>109</v>
      </c>
      <c r="AG1018" s="1" t="s">
        <v>109</v>
      </c>
      <c r="AH1018" s="1" t="s">
        <v>109</v>
      </c>
      <c r="AI1018" s="1" t="s">
        <v>109</v>
      </c>
      <c r="AJ1018" s="1" t="s">
        <v>109</v>
      </c>
      <c r="AK1018" s="1" t="s">
        <v>109</v>
      </c>
      <c r="AL1018" s="1" t="s">
        <v>109</v>
      </c>
      <c r="AM1018" s="1" t="s">
        <v>109</v>
      </c>
      <c r="AN1018" s="1" t="s">
        <v>109</v>
      </c>
      <c r="AO1018" s="1">
        <v>0</v>
      </c>
      <c r="AP1018" s="1">
        <v>0</v>
      </c>
      <c r="AQ1018" s="1">
        <v>0</v>
      </c>
      <c r="AR1018" s="2" t="s">
        <v>109</v>
      </c>
      <c r="AS1018" s="2" t="s">
        <v>109</v>
      </c>
      <c r="AT1018" s="2" t="s">
        <v>109</v>
      </c>
      <c r="AU1018" s="2" t="s">
        <v>109</v>
      </c>
      <c r="AV1018" s="2" t="s">
        <v>109</v>
      </c>
      <c r="AW1018" s="2" t="s">
        <v>109</v>
      </c>
      <c r="AX1018" s="2" t="s">
        <v>109</v>
      </c>
      <c r="AY1018" s="2" t="s">
        <v>109</v>
      </c>
      <c r="AZ1018" s="2" t="s">
        <v>109</v>
      </c>
      <c r="BA1018" s="2">
        <v>0</v>
      </c>
      <c r="BB1018" s="2">
        <v>0</v>
      </c>
      <c r="BC1018" s="2">
        <v>0</v>
      </c>
      <c r="BD1018" s="1" t="s">
        <v>109</v>
      </c>
      <c r="BE1018" s="1" t="s">
        <v>109</v>
      </c>
      <c r="BF1018" s="1" t="s">
        <v>109</v>
      </c>
      <c r="BG1018" s="1" t="s">
        <v>109</v>
      </c>
      <c r="BH1018" s="1" t="s">
        <v>109</v>
      </c>
      <c r="BI1018" s="1" t="s">
        <v>109</v>
      </c>
      <c r="BJ1018" s="1" t="s">
        <v>109</v>
      </c>
      <c r="BK1018" s="1" t="s">
        <v>109</v>
      </c>
      <c r="BL1018" s="1" t="s">
        <v>109</v>
      </c>
      <c r="BM1018" s="1">
        <v>1460</v>
      </c>
      <c r="BN1018" s="1">
        <v>872</v>
      </c>
      <c r="BO1018" s="1">
        <v>1209</v>
      </c>
      <c r="BP1018" s="1" t="s">
        <v>109</v>
      </c>
      <c r="BQ1018" s="1" t="s">
        <v>109</v>
      </c>
      <c r="BR1018" s="1" t="s">
        <v>109</v>
      </c>
      <c r="BS1018" s="1" t="s">
        <v>109</v>
      </c>
      <c r="BT1018" s="1" t="s">
        <v>109</v>
      </c>
      <c r="BU1018" s="1" t="s">
        <v>109</v>
      </c>
      <c r="BV1018" s="1" t="s">
        <v>109</v>
      </c>
      <c r="BW1018" s="1" t="s">
        <v>109</v>
      </c>
      <c r="BX1018" s="1" t="s">
        <v>109</v>
      </c>
      <c r="BY1018" s="1">
        <v>1460</v>
      </c>
      <c r="BZ1018" s="1">
        <v>872</v>
      </c>
      <c r="CA1018" s="1">
        <v>1209</v>
      </c>
      <c r="CB1018" s="1" t="s">
        <v>109</v>
      </c>
      <c r="CC1018" s="1" t="s">
        <v>109</v>
      </c>
      <c r="CD1018" s="1" t="s">
        <v>109</v>
      </c>
      <c r="CE1018" s="1" t="s">
        <v>109</v>
      </c>
      <c r="CF1018" s="1" t="s">
        <v>109</v>
      </c>
      <c r="CG1018" s="1" t="s">
        <v>109</v>
      </c>
      <c r="CH1018" s="1" t="s">
        <v>109</v>
      </c>
      <c r="CI1018" s="1" t="s">
        <v>109</v>
      </c>
      <c r="CJ1018" s="1" t="s">
        <v>109</v>
      </c>
      <c r="CK1018" s="1">
        <v>160.37799999999999</v>
      </c>
      <c r="CL1018" s="1">
        <v>95.771000000000001</v>
      </c>
      <c r="CM1018" s="1">
        <v>132.851</v>
      </c>
      <c r="CN1018" s="1">
        <v>0</v>
      </c>
      <c r="CO1018" s="1">
        <v>0</v>
      </c>
      <c r="CP1018" s="1">
        <v>3541</v>
      </c>
      <c r="CQ1018" s="1">
        <v>3541</v>
      </c>
      <c r="CR1018" s="1">
        <v>389</v>
      </c>
      <c r="CS1018">
        <v>2018</v>
      </c>
      <c r="CT1018">
        <v>9102.8277634961432</v>
      </c>
      <c r="CV1018">
        <v>0</v>
      </c>
      <c r="CW1018">
        <v>0</v>
      </c>
    </row>
    <row r="1019" spans="1:101">
      <c r="A1019" s="100">
        <v>62550</v>
      </c>
      <c r="B1019" t="s">
        <v>108</v>
      </c>
      <c r="C1019" t="s">
        <v>109</v>
      </c>
      <c r="D1019" t="s">
        <v>1401</v>
      </c>
      <c r="E1019" t="s">
        <v>1402</v>
      </c>
      <c r="F1019">
        <v>62053</v>
      </c>
      <c r="G1019" s="103" t="s">
        <v>112</v>
      </c>
      <c r="H1019" t="s">
        <v>113</v>
      </c>
      <c r="I1019" t="s">
        <v>8</v>
      </c>
      <c r="J1019" t="s">
        <v>8</v>
      </c>
      <c r="K1019">
        <v>22</v>
      </c>
      <c r="L1019">
        <v>2</v>
      </c>
      <c r="M1019" t="s">
        <v>115</v>
      </c>
      <c r="N1019" t="s">
        <v>456</v>
      </c>
      <c r="O1019" t="s">
        <v>457</v>
      </c>
      <c r="P1019" t="s">
        <v>457</v>
      </c>
      <c r="Q1019" t="s">
        <v>8</v>
      </c>
      <c r="R1019" t="s">
        <v>142</v>
      </c>
      <c r="S1019" t="s">
        <v>8</v>
      </c>
      <c r="T1019" s="1" t="s">
        <v>109</v>
      </c>
      <c r="U1019" s="1" t="s">
        <v>109</v>
      </c>
      <c r="V1019" s="1" t="s">
        <v>109</v>
      </c>
      <c r="W1019" s="1" t="s">
        <v>109</v>
      </c>
      <c r="X1019" s="1" t="s">
        <v>109</v>
      </c>
      <c r="Y1019" s="1" t="s">
        <v>109</v>
      </c>
      <c r="Z1019" s="1" t="s">
        <v>109</v>
      </c>
      <c r="AA1019" s="1">
        <v>0</v>
      </c>
      <c r="AB1019" s="1">
        <v>0</v>
      </c>
      <c r="AC1019" s="1">
        <v>0</v>
      </c>
      <c r="AD1019" s="1">
        <v>0</v>
      </c>
      <c r="AE1019" s="1">
        <v>0</v>
      </c>
      <c r="AF1019" s="1" t="s">
        <v>109</v>
      </c>
      <c r="AG1019" s="1" t="s">
        <v>109</v>
      </c>
      <c r="AH1019" s="1" t="s">
        <v>109</v>
      </c>
      <c r="AI1019" s="1" t="s">
        <v>109</v>
      </c>
      <c r="AJ1019" s="1" t="s">
        <v>109</v>
      </c>
      <c r="AK1019" s="1" t="s">
        <v>109</v>
      </c>
      <c r="AL1019" s="1" t="s">
        <v>109</v>
      </c>
      <c r="AM1019" s="1">
        <v>0</v>
      </c>
      <c r="AN1019" s="1">
        <v>0</v>
      </c>
      <c r="AO1019" s="1">
        <v>0</v>
      </c>
      <c r="AP1019" s="1">
        <v>0</v>
      </c>
      <c r="AQ1019" s="1">
        <v>0</v>
      </c>
      <c r="AR1019" s="2" t="s">
        <v>109</v>
      </c>
      <c r="AS1019" s="2" t="s">
        <v>109</v>
      </c>
      <c r="AT1019" s="2" t="s">
        <v>109</v>
      </c>
      <c r="AU1019" s="2" t="s">
        <v>109</v>
      </c>
      <c r="AV1019" s="2" t="s">
        <v>109</v>
      </c>
      <c r="AW1019" s="2" t="s">
        <v>109</v>
      </c>
      <c r="AX1019" s="2" t="s">
        <v>109</v>
      </c>
      <c r="AY1019" s="2">
        <v>0</v>
      </c>
      <c r="AZ1019" s="2">
        <v>0</v>
      </c>
      <c r="BA1019" s="2">
        <v>0</v>
      </c>
      <c r="BB1019" s="2">
        <v>0</v>
      </c>
      <c r="BC1019" s="2">
        <v>0</v>
      </c>
      <c r="BD1019" s="1" t="s">
        <v>109</v>
      </c>
      <c r="BE1019" s="1" t="s">
        <v>109</v>
      </c>
      <c r="BF1019" s="1" t="s">
        <v>109</v>
      </c>
      <c r="BG1019" s="1" t="s">
        <v>109</v>
      </c>
      <c r="BH1019" s="1" t="s">
        <v>109</v>
      </c>
      <c r="BI1019" s="1" t="s">
        <v>109</v>
      </c>
      <c r="BJ1019" s="1" t="s">
        <v>109</v>
      </c>
      <c r="BK1019" s="1">
        <v>2781</v>
      </c>
      <c r="BL1019" s="1">
        <v>1720</v>
      </c>
      <c r="BM1019" s="1">
        <v>1650</v>
      </c>
      <c r="BN1019" s="1">
        <v>985</v>
      </c>
      <c r="BO1019" s="1">
        <v>1367</v>
      </c>
      <c r="BP1019" s="1" t="s">
        <v>109</v>
      </c>
      <c r="BQ1019" s="1" t="s">
        <v>109</v>
      </c>
      <c r="BR1019" s="1" t="s">
        <v>109</v>
      </c>
      <c r="BS1019" s="1" t="s">
        <v>109</v>
      </c>
      <c r="BT1019" s="1" t="s">
        <v>109</v>
      </c>
      <c r="BU1019" s="1" t="s">
        <v>109</v>
      </c>
      <c r="BV1019" s="1" t="s">
        <v>109</v>
      </c>
      <c r="BW1019" s="1">
        <v>2781</v>
      </c>
      <c r="BX1019" s="1">
        <v>1720</v>
      </c>
      <c r="BY1019" s="1">
        <v>1650</v>
      </c>
      <c r="BZ1019" s="1">
        <v>985</v>
      </c>
      <c r="CA1019" s="1">
        <v>1367</v>
      </c>
      <c r="CB1019" s="1" t="s">
        <v>109</v>
      </c>
      <c r="CC1019" s="1" t="s">
        <v>109</v>
      </c>
      <c r="CD1019" s="1" t="s">
        <v>109</v>
      </c>
      <c r="CE1019" s="1" t="s">
        <v>109</v>
      </c>
      <c r="CF1019" s="1" t="s">
        <v>109</v>
      </c>
      <c r="CG1019" s="1" t="s">
        <v>109</v>
      </c>
      <c r="CH1019" s="1" t="s">
        <v>109</v>
      </c>
      <c r="CI1019" s="1">
        <v>305.42</v>
      </c>
      <c r="CJ1019" s="1">
        <v>188.96</v>
      </c>
      <c r="CK1019" s="1">
        <v>181.24700000000001</v>
      </c>
      <c r="CL1019" s="1">
        <v>108.23399999999999</v>
      </c>
      <c r="CM1019" s="1">
        <v>150.13900000000001</v>
      </c>
      <c r="CN1019" s="1">
        <v>0</v>
      </c>
      <c r="CO1019" s="1">
        <v>0</v>
      </c>
      <c r="CP1019" s="1">
        <v>8503</v>
      </c>
      <c r="CQ1019" s="1">
        <v>8503</v>
      </c>
      <c r="CR1019" s="1">
        <v>934</v>
      </c>
      <c r="CS1019">
        <v>2018</v>
      </c>
      <c r="CT1019">
        <v>9103.8543897216277</v>
      </c>
      <c r="CV1019">
        <v>0</v>
      </c>
      <c r="CW1019">
        <v>0</v>
      </c>
    </row>
    <row r="1020" spans="1:101">
      <c r="A1020" s="100">
        <v>62551</v>
      </c>
      <c r="B1020" t="s">
        <v>108</v>
      </c>
      <c r="C1020" t="s">
        <v>109</v>
      </c>
      <c r="D1020" t="s">
        <v>1403</v>
      </c>
      <c r="E1020" t="s">
        <v>1403</v>
      </c>
      <c r="F1020">
        <v>62054</v>
      </c>
      <c r="G1020" s="103" t="s">
        <v>137</v>
      </c>
      <c r="H1020" t="s">
        <v>113</v>
      </c>
      <c r="I1020" t="s">
        <v>8</v>
      </c>
      <c r="J1020" t="s">
        <v>8</v>
      </c>
      <c r="K1020">
        <v>22</v>
      </c>
      <c r="L1020">
        <v>2</v>
      </c>
      <c r="M1020" t="s">
        <v>115</v>
      </c>
      <c r="N1020" t="s">
        <v>456</v>
      </c>
      <c r="O1020" t="s">
        <v>457</v>
      </c>
      <c r="P1020" t="s">
        <v>457</v>
      </c>
      <c r="Q1020" t="s">
        <v>8</v>
      </c>
      <c r="R1020" t="s">
        <v>142</v>
      </c>
      <c r="S1020" t="s">
        <v>8</v>
      </c>
      <c r="T1020" s="1" t="s">
        <v>109</v>
      </c>
      <c r="U1020" s="1" t="s">
        <v>109</v>
      </c>
      <c r="V1020" s="1" t="s">
        <v>109</v>
      </c>
      <c r="W1020" s="1" t="s">
        <v>109</v>
      </c>
      <c r="X1020" s="1" t="s">
        <v>109</v>
      </c>
      <c r="Y1020" s="1" t="s">
        <v>109</v>
      </c>
      <c r="Z1020" s="1" t="s">
        <v>109</v>
      </c>
      <c r="AA1020" s="1" t="s">
        <v>109</v>
      </c>
      <c r="AB1020" s="1" t="s">
        <v>109</v>
      </c>
      <c r="AC1020" s="1">
        <v>0</v>
      </c>
      <c r="AD1020" s="1">
        <v>0</v>
      </c>
      <c r="AE1020" s="1">
        <v>0</v>
      </c>
      <c r="AF1020" s="1" t="s">
        <v>109</v>
      </c>
      <c r="AG1020" s="1" t="s">
        <v>109</v>
      </c>
      <c r="AH1020" s="1" t="s">
        <v>109</v>
      </c>
      <c r="AI1020" s="1" t="s">
        <v>109</v>
      </c>
      <c r="AJ1020" s="1" t="s">
        <v>109</v>
      </c>
      <c r="AK1020" s="1" t="s">
        <v>109</v>
      </c>
      <c r="AL1020" s="1" t="s">
        <v>109</v>
      </c>
      <c r="AM1020" s="1" t="s">
        <v>109</v>
      </c>
      <c r="AN1020" s="1" t="s">
        <v>109</v>
      </c>
      <c r="AO1020" s="1">
        <v>0</v>
      </c>
      <c r="AP1020" s="1">
        <v>0</v>
      </c>
      <c r="AQ1020" s="1">
        <v>0</v>
      </c>
      <c r="AR1020" s="2" t="s">
        <v>109</v>
      </c>
      <c r="AS1020" s="2" t="s">
        <v>109</v>
      </c>
      <c r="AT1020" s="2" t="s">
        <v>109</v>
      </c>
      <c r="AU1020" s="2" t="s">
        <v>109</v>
      </c>
      <c r="AV1020" s="2" t="s">
        <v>109</v>
      </c>
      <c r="AW1020" s="2" t="s">
        <v>109</v>
      </c>
      <c r="AX1020" s="2" t="s">
        <v>109</v>
      </c>
      <c r="AY1020" s="2" t="s">
        <v>109</v>
      </c>
      <c r="AZ1020" s="2" t="s">
        <v>109</v>
      </c>
      <c r="BA1020" s="2">
        <v>0</v>
      </c>
      <c r="BB1020" s="2">
        <v>0</v>
      </c>
      <c r="BC1020" s="2">
        <v>0</v>
      </c>
      <c r="BD1020" s="1" t="s">
        <v>109</v>
      </c>
      <c r="BE1020" s="1" t="s">
        <v>109</v>
      </c>
      <c r="BF1020" s="1" t="s">
        <v>109</v>
      </c>
      <c r="BG1020" s="1" t="s">
        <v>109</v>
      </c>
      <c r="BH1020" s="1" t="s">
        <v>109</v>
      </c>
      <c r="BI1020" s="1" t="s">
        <v>109</v>
      </c>
      <c r="BJ1020" s="1" t="s">
        <v>109</v>
      </c>
      <c r="BK1020" s="1" t="s">
        <v>109</v>
      </c>
      <c r="BL1020" s="1" t="s">
        <v>109</v>
      </c>
      <c r="BM1020" s="1">
        <v>2633</v>
      </c>
      <c r="BN1020" s="1">
        <v>1918</v>
      </c>
      <c r="BO1020" s="1">
        <v>2177</v>
      </c>
      <c r="BP1020" s="1" t="s">
        <v>109</v>
      </c>
      <c r="BQ1020" s="1" t="s">
        <v>109</v>
      </c>
      <c r="BR1020" s="1" t="s">
        <v>109</v>
      </c>
      <c r="BS1020" s="1" t="s">
        <v>109</v>
      </c>
      <c r="BT1020" s="1" t="s">
        <v>109</v>
      </c>
      <c r="BU1020" s="1" t="s">
        <v>109</v>
      </c>
      <c r="BV1020" s="1" t="s">
        <v>109</v>
      </c>
      <c r="BW1020" s="1" t="s">
        <v>109</v>
      </c>
      <c r="BX1020" s="1" t="s">
        <v>109</v>
      </c>
      <c r="BY1020" s="1">
        <v>2633</v>
      </c>
      <c r="BZ1020" s="1">
        <v>1918</v>
      </c>
      <c r="CA1020" s="1">
        <v>2177</v>
      </c>
      <c r="CB1020" s="1" t="s">
        <v>109</v>
      </c>
      <c r="CC1020" s="1" t="s">
        <v>109</v>
      </c>
      <c r="CD1020" s="1" t="s">
        <v>109</v>
      </c>
      <c r="CE1020" s="1" t="s">
        <v>109</v>
      </c>
      <c r="CF1020" s="1" t="s">
        <v>109</v>
      </c>
      <c r="CG1020" s="1" t="s">
        <v>109</v>
      </c>
      <c r="CH1020" s="1" t="s">
        <v>109</v>
      </c>
      <c r="CI1020" s="1" t="s">
        <v>109</v>
      </c>
      <c r="CJ1020" s="1" t="s">
        <v>109</v>
      </c>
      <c r="CK1020" s="1">
        <v>289.26299999999998</v>
      </c>
      <c r="CL1020" s="1">
        <v>210.62200000000001</v>
      </c>
      <c r="CM1020" s="1">
        <v>239.11500000000001</v>
      </c>
      <c r="CN1020" s="1">
        <v>0</v>
      </c>
      <c r="CO1020" s="1">
        <v>0</v>
      </c>
      <c r="CP1020" s="1">
        <v>6728</v>
      </c>
      <c r="CQ1020" s="1">
        <v>6728</v>
      </c>
      <c r="CR1020" s="1">
        <v>739</v>
      </c>
      <c r="CS1020">
        <v>2018</v>
      </c>
      <c r="CT1020">
        <v>9104.1948579161035</v>
      </c>
      <c r="CV1020">
        <v>0</v>
      </c>
      <c r="CW1020">
        <v>0</v>
      </c>
    </row>
    <row r="1021" spans="1:101">
      <c r="A1021" s="100">
        <v>62552</v>
      </c>
      <c r="B1021" t="s">
        <v>108</v>
      </c>
      <c r="C1021" t="s">
        <v>109</v>
      </c>
      <c r="D1021" t="s">
        <v>1404</v>
      </c>
      <c r="E1021" t="s">
        <v>1405</v>
      </c>
      <c r="F1021">
        <v>62055</v>
      </c>
      <c r="G1021" s="103" t="s">
        <v>112</v>
      </c>
      <c r="H1021" t="s">
        <v>113</v>
      </c>
      <c r="I1021" t="s">
        <v>8</v>
      </c>
      <c r="J1021" t="s">
        <v>8</v>
      </c>
      <c r="K1021">
        <v>22</v>
      </c>
      <c r="L1021">
        <v>2</v>
      </c>
      <c r="M1021" t="s">
        <v>115</v>
      </c>
      <c r="N1021" t="s">
        <v>456</v>
      </c>
      <c r="O1021" t="s">
        <v>457</v>
      </c>
      <c r="P1021" t="s">
        <v>457</v>
      </c>
      <c r="Q1021" t="s">
        <v>8</v>
      </c>
      <c r="R1021" t="s">
        <v>142</v>
      </c>
      <c r="S1021" t="s">
        <v>8</v>
      </c>
      <c r="T1021" s="1" t="s">
        <v>109</v>
      </c>
      <c r="U1021" s="1" t="s">
        <v>109</v>
      </c>
      <c r="V1021" s="1" t="s">
        <v>109</v>
      </c>
      <c r="W1021" s="1" t="s">
        <v>109</v>
      </c>
      <c r="X1021" s="1" t="s">
        <v>109</v>
      </c>
      <c r="Y1021" s="1" t="s">
        <v>109</v>
      </c>
      <c r="Z1021" s="1" t="s">
        <v>109</v>
      </c>
      <c r="AA1021" s="1" t="s">
        <v>109</v>
      </c>
      <c r="AB1021" s="1">
        <v>0</v>
      </c>
      <c r="AC1021" s="1">
        <v>0</v>
      </c>
      <c r="AD1021" s="1">
        <v>0</v>
      </c>
      <c r="AE1021" s="1">
        <v>0</v>
      </c>
      <c r="AF1021" s="1" t="s">
        <v>109</v>
      </c>
      <c r="AG1021" s="1" t="s">
        <v>109</v>
      </c>
      <c r="AH1021" s="1" t="s">
        <v>109</v>
      </c>
      <c r="AI1021" s="1" t="s">
        <v>109</v>
      </c>
      <c r="AJ1021" s="1" t="s">
        <v>109</v>
      </c>
      <c r="AK1021" s="1" t="s">
        <v>109</v>
      </c>
      <c r="AL1021" s="1" t="s">
        <v>109</v>
      </c>
      <c r="AM1021" s="1" t="s">
        <v>109</v>
      </c>
      <c r="AN1021" s="1">
        <v>0</v>
      </c>
      <c r="AO1021" s="1">
        <v>0</v>
      </c>
      <c r="AP1021" s="1">
        <v>0</v>
      </c>
      <c r="AQ1021" s="1">
        <v>0</v>
      </c>
      <c r="AR1021" s="2" t="s">
        <v>109</v>
      </c>
      <c r="AS1021" s="2" t="s">
        <v>109</v>
      </c>
      <c r="AT1021" s="2" t="s">
        <v>109</v>
      </c>
      <c r="AU1021" s="2" t="s">
        <v>109</v>
      </c>
      <c r="AV1021" s="2" t="s">
        <v>109</v>
      </c>
      <c r="AW1021" s="2" t="s">
        <v>109</v>
      </c>
      <c r="AX1021" s="2" t="s">
        <v>109</v>
      </c>
      <c r="AY1021" s="2" t="s">
        <v>109</v>
      </c>
      <c r="AZ1021" s="2">
        <v>0</v>
      </c>
      <c r="BA1021" s="2">
        <v>0</v>
      </c>
      <c r="BB1021" s="2">
        <v>0</v>
      </c>
      <c r="BC1021" s="2">
        <v>0</v>
      </c>
      <c r="BD1021" s="1" t="s">
        <v>109</v>
      </c>
      <c r="BE1021" s="1" t="s">
        <v>109</v>
      </c>
      <c r="BF1021" s="1" t="s">
        <v>109</v>
      </c>
      <c r="BG1021" s="1" t="s">
        <v>109</v>
      </c>
      <c r="BH1021" s="1" t="s">
        <v>109</v>
      </c>
      <c r="BI1021" s="1" t="s">
        <v>109</v>
      </c>
      <c r="BJ1021" s="1" t="s">
        <v>109</v>
      </c>
      <c r="BK1021" s="1" t="s">
        <v>109</v>
      </c>
      <c r="BL1021" s="1">
        <v>1773</v>
      </c>
      <c r="BM1021" s="1">
        <v>1701</v>
      </c>
      <c r="BN1021" s="1">
        <v>1016</v>
      </c>
      <c r="BO1021" s="1">
        <v>1409</v>
      </c>
      <c r="BP1021" s="1" t="s">
        <v>109</v>
      </c>
      <c r="BQ1021" s="1" t="s">
        <v>109</v>
      </c>
      <c r="BR1021" s="1" t="s">
        <v>109</v>
      </c>
      <c r="BS1021" s="1" t="s">
        <v>109</v>
      </c>
      <c r="BT1021" s="1" t="s">
        <v>109</v>
      </c>
      <c r="BU1021" s="1" t="s">
        <v>109</v>
      </c>
      <c r="BV1021" s="1" t="s">
        <v>109</v>
      </c>
      <c r="BW1021" s="1" t="s">
        <v>109</v>
      </c>
      <c r="BX1021" s="1">
        <v>1773</v>
      </c>
      <c r="BY1021" s="1">
        <v>1701</v>
      </c>
      <c r="BZ1021" s="1">
        <v>1016</v>
      </c>
      <c r="CA1021" s="1">
        <v>1409</v>
      </c>
      <c r="CB1021" s="1" t="s">
        <v>109</v>
      </c>
      <c r="CC1021" s="1" t="s">
        <v>109</v>
      </c>
      <c r="CD1021" s="1" t="s">
        <v>109</v>
      </c>
      <c r="CE1021" s="1" t="s">
        <v>109</v>
      </c>
      <c r="CF1021" s="1" t="s">
        <v>109</v>
      </c>
      <c r="CG1021" s="1" t="s">
        <v>109</v>
      </c>
      <c r="CH1021" s="1" t="s">
        <v>109</v>
      </c>
      <c r="CI1021" s="1" t="s">
        <v>109</v>
      </c>
      <c r="CJ1021" s="1">
        <v>194.797</v>
      </c>
      <c r="CK1021" s="1">
        <v>186.84700000000001</v>
      </c>
      <c r="CL1021" s="1">
        <v>111.578</v>
      </c>
      <c r="CM1021" s="1">
        <v>154.77799999999999</v>
      </c>
      <c r="CN1021" s="1">
        <v>0</v>
      </c>
      <c r="CO1021" s="1">
        <v>0</v>
      </c>
      <c r="CP1021" s="1">
        <v>5899</v>
      </c>
      <c r="CQ1021" s="1">
        <v>5899</v>
      </c>
      <c r="CR1021" s="1">
        <v>648</v>
      </c>
      <c r="CS1021">
        <v>2018</v>
      </c>
      <c r="CT1021">
        <v>9103.3950617283954</v>
      </c>
      <c r="CV1021">
        <v>0</v>
      </c>
      <c r="CW1021">
        <v>0</v>
      </c>
    </row>
    <row r="1022" spans="1:101">
      <c r="A1022" s="100">
        <v>62557</v>
      </c>
      <c r="B1022" t="s">
        <v>108</v>
      </c>
      <c r="C1022" t="s">
        <v>109</v>
      </c>
      <c r="D1022" t="s">
        <v>1406</v>
      </c>
      <c r="E1022" t="s">
        <v>1407</v>
      </c>
      <c r="F1022">
        <v>62057</v>
      </c>
      <c r="G1022" s="103" t="s">
        <v>112</v>
      </c>
      <c r="H1022" t="s">
        <v>113</v>
      </c>
      <c r="I1022" t="s">
        <v>8</v>
      </c>
      <c r="J1022" t="s">
        <v>8</v>
      </c>
      <c r="K1022">
        <v>22</v>
      </c>
      <c r="L1022">
        <v>2</v>
      </c>
      <c r="M1022" t="s">
        <v>115</v>
      </c>
      <c r="N1022" t="s">
        <v>456</v>
      </c>
      <c r="O1022" t="s">
        <v>457</v>
      </c>
      <c r="P1022" t="s">
        <v>457</v>
      </c>
      <c r="Q1022" t="s">
        <v>8</v>
      </c>
      <c r="R1022" t="s">
        <v>142</v>
      </c>
      <c r="S1022" t="s">
        <v>8</v>
      </c>
      <c r="T1022" s="1" t="s">
        <v>109</v>
      </c>
      <c r="U1022" s="1" t="s">
        <v>109</v>
      </c>
      <c r="V1022" s="1" t="s">
        <v>109</v>
      </c>
      <c r="W1022" s="1" t="s">
        <v>109</v>
      </c>
      <c r="X1022" s="1" t="s">
        <v>109</v>
      </c>
      <c r="Y1022" s="1">
        <v>0</v>
      </c>
      <c r="Z1022" s="1">
        <v>0</v>
      </c>
      <c r="AA1022" s="1">
        <v>0</v>
      </c>
      <c r="AB1022" s="1">
        <v>0</v>
      </c>
      <c r="AC1022" s="1">
        <v>0</v>
      </c>
      <c r="AD1022" s="1">
        <v>0</v>
      </c>
      <c r="AE1022" s="1">
        <v>0</v>
      </c>
      <c r="AF1022" s="1" t="s">
        <v>109</v>
      </c>
      <c r="AG1022" s="1" t="s">
        <v>109</v>
      </c>
      <c r="AH1022" s="1" t="s">
        <v>109</v>
      </c>
      <c r="AI1022" s="1" t="s">
        <v>109</v>
      </c>
      <c r="AJ1022" s="1" t="s">
        <v>109</v>
      </c>
      <c r="AK1022" s="1">
        <v>0</v>
      </c>
      <c r="AL1022" s="1">
        <v>0</v>
      </c>
      <c r="AM1022" s="1">
        <v>0</v>
      </c>
      <c r="AN1022" s="1">
        <v>0</v>
      </c>
      <c r="AO1022" s="1">
        <v>0</v>
      </c>
      <c r="AP1022" s="1">
        <v>0</v>
      </c>
      <c r="AQ1022" s="1">
        <v>0</v>
      </c>
      <c r="AR1022" s="2" t="s">
        <v>109</v>
      </c>
      <c r="AS1022" s="2" t="s">
        <v>109</v>
      </c>
      <c r="AT1022" s="2" t="s">
        <v>109</v>
      </c>
      <c r="AU1022" s="2" t="s">
        <v>109</v>
      </c>
      <c r="AV1022" s="2" t="s">
        <v>109</v>
      </c>
      <c r="AW1022" s="2">
        <v>0</v>
      </c>
      <c r="AX1022" s="2">
        <v>0</v>
      </c>
      <c r="AY1022" s="2">
        <v>0</v>
      </c>
      <c r="AZ1022" s="2">
        <v>0</v>
      </c>
      <c r="BA1022" s="2">
        <v>0</v>
      </c>
      <c r="BB1022" s="2">
        <v>0</v>
      </c>
      <c r="BC1022" s="2">
        <v>0</v>
      </c>
      <c r="BD1022" s="1" t="s">
        <v>109</v>
      </c>
      <c r="BE1022" s="1" t="s">
        <v>109</v>
      </c>
      <c r="BF1022" s="1" t="s">
        <v>109</v>
      </c>
      <c r="BG1022" s="1" t="s">
        <v>109</v>
      </c>
      <c r="BH1022" s="1" t="s">
        <v>109</v>
      </c>
      <c r="BI1022" s="1">
        <v>3364</v>
      </c>
      <c r="BJ1022" s="1">
        <v>3953</v>
      </c>
      <c r="BK1022" s="1">
        <v>3195</v>
      </c>
      <c r="BL1022" s="1">
        <v>1977</v>
      </c>
      <c r="BM1022" s="1">
        <v>1896</v>
      </c>
      <c r="BN1022" s="1">
        <v>1132</v>
      </c>
      <c r="BO1022" s="1">
        <v>1571</v>
      </c>
      <c r="BP1022" s="1" t="s">
        <v>109</v>
      </c>
      <c r="BQ1022" s="1" t="s">
        <v>109</v>
      </c>
      <c r="BR1022" s="1" t="s">
        <v>109</v>
      </c>
      <c r="BS1022" s="1" t="s">
        <v>109</v>
      </c>
      <c r="BT1022" s="1" t="s">
        <v>109</v>
      </c>
      <c r="BU1022" s="1">
        <v>3364</v>
      </c>
      <c r="BV1022" s="1">
        <v>3953</v>
      </c>
      <c r="BW1022" s="1">
        <v>3195</v>
      </c>
      <c r="BX1022" s="1">
        <v>1977</v>
      </c>
      <c r="BY1022" s="1">
        <v>1896</v>
      </c>
      <c r="BZ1022" s="1">
        <v>1132</v>
      </c>
      <c r="CA1022" s="1">
        <v>1571</v>
      </c>
      <c r="CB1022" s="1" t="s">
        <v>109</v>
      </c>
      <c r="CC1022" s="1" t="s">
        <v>109</v>
      </c>
      <c r="CD1022" s="1" t="s">
        <v>109</v>
      </c>
      <c r="CE1022" s="1" t="s">
        <v>109</v>
      </c>
      <c r="CF1022" s="1" t="s">
        <v>109</v>
      </c>
      <c r="CG1022" s="1">
        <v>369.55099999999999</v>
      </c>
      <c r="CH1022" s="1">
        <v>434.245</v>
      </c>
      <c r="CI1022" s="1">
        <v>350.94099999999997</v>
      </c>
      <c r="CJ1022" s="1">
        <v>217.12200000000001</v>
      </c>
      <c r="CK1022" s="1">
        <v>208.26</v>
      </c>
      <c r="CL1022" s="1">
        <v>124.36499999999999</v>
      </c>
      <c r="CM1022" s="1">
        <v>172.51599999999999</v>
      </c>
      <c r="CN1022" s="1">
        <v>0</v>
      </c>
      <c r="CO1022" s="1">
        <v>0</v>
      </c>
      <c r="CP1022" s="1">
        <v>17088</v>
      </c>
      <c r="CQ1022" s="1">
        <v>17088</v>
      </c>
      <c r="CR1022" s="1">
        <v>1877</v>
      </c>
      <c r="CS1022">
        <v>2018</v>
      </c>
      <c r="CT1022">
        <v>9103.889184869473</v>
      </c>
      <c r="CV1022">
        <v>0</v>
      </c>
      <c r="CW1022">
        <v>0</v>
      </c>
    </row>
    <row r="1023" spans="1:101">
      <c r="A1023" s="100">
        <v>62558</v>
      </c>
      <c r="B1023" t="s">
        <v>108</v>
      </c>
      <c r="C1023" t="s">
        <v>109</v>
      </c>
      <c r="D1023" t="s">
        <v>1408</v>
      </c>
      <c r="E1023" t="s">
        <v>1408</v>
      </c>
      <c r="F1023">
        <v>62058</v>
      </c>
      <c r="G1023" s="103" t="s">
        <v>137</v>
      </c>
      <c r="H1023" t="s">
        <v>113</v>
      </c>
      <c r="I1023" t="s">
        <v>8</v>
      </c>
      <c r="J1023" t="s">
        <v>8</v>
      </c>
      <c r="K1023">
        <v>22</v>
      </c>
      <c r="L1023">
        <v>2</v>
      </c>
      <c r="M1023" t="s">
        <v>115</v>
      </c>
      <c r="N1023" t="s">
        <v>456</v>
      </c>
      <c r="O1023" t="s">
        <v>457</v>
      </c>
      <c r="P1023" t="s">
        <v>457</v>
      </c>
      <c r="Q1023" t="s">
        <v>8</v>
      </c>
      <c r="R1023" t="s">
        <v>142</v>
      </c>
      <c r="S1023" t="s">
        <v>8</v>
      </c>
      <c r="T1023" s="1" t="s">
        <v>109</v>
      </c>
      <c r="U1023" s="1" t="s">
        <v>109</v>
      </c>
      <c r="V1023" s="1" t="s">
        <v>109</v>
      </c>
      <c r="W1023" s="1" t="s">
        <v>109</v>
      </c>
      <c r="X1023" s="1" t="s">
        <v>109</v>
      </c>
      <c r="Y1023" s="1" t="s">
        <v>109</v>
      </c>
      <c r="Z1023" s="1" t="s">
        <v>109</v>
      </c>
      <c r="AA1023" s="1" t="s">
        <v>109</v>
      </c>
      <c r="AB1023" s="1" t="s">
        <v>109</v>
      </c>
      <c r="AC1023" s="1">
        <v>0</v>
      </c>
      <c r="AD1023" s="1">
        <v>0</v>
      </c>
      <c r="AE1023" s="1">
        <v>0</v>
      </c>
      <c r="AF1023" s="1" t="s">
        <v>109</v>
      </c>
      <c r="AG1023" s="1" t="s">
        <v>109</v>
      </c>
      <c r="AH1023" s="1" t="s">
        <v>109</v>
      </c>
      <c r="AI1023" s="1" t="s">
        <v>109</v>
      </c>
      <c r="AJ1023" s="1" t="s">
        <v>109</v>
      </c>
      <c r="AK1023" s="1" t="s">
        <v>109</v>
      </c>
      <c r="AL1023" s="1" t="s">
        <v>109</v>
      </c>
      <c r="AM1023" s="1" t="s">
        <v>109</v>
      </c>
      <c r="AN1023" s="1" t="s">
        <v>109</v>
      </c>
      <c r="AO1023" s="1">
        <v>0</v>
      </c>
      <c r="AP1023" s="1">
        <v>0</v>
      </c>
      <c r="AQ1023" s="1">
        <v>0</v>
      </c>
      <c r="AR1023" s="2" t="s">
        <v>109</v>
      </c>
      <c r="AS1023" s="2" t="s">
        <v>109</v>
      </c>
      <c r="AT1023" s="2" t="s">
        <v>109</v>
      </c>
      <c r="AU1023" s="2" t="s">
        <v>109</v>
      </c>
      <c r="AV1023" s="2" t="s">
        <v>109</v>
      </c>
      <c r="AW1023" s="2" t="s">
        <v>109</v>
      </c>
      <c r="AX1023" s="2" t="s">
        <v>109</v>
      </c>
      <c r="AY1023" s="2" t="s">
        <v>109</v>
      </c>
      <c r="AZ1023" s="2" t="s">
        <v>109</v>
      </c>
      <c r="BA1023" s="2">
        <v>0</v>
      </c>
      <c r="BB1023" s="2">
        <v>0</v>
      </c>
      <c r="BC1023" s="2">
        <v>0</v>
      </c>
      <c r="BD1023" s="1" t="s">
        <v>109</v>
      </c>
      <c r="BE1023" s="1" t="s">
        <v>109</v>
      </c>
      <c r="BF1023" s="1" t="s">
        <v>109</v>
      </c>
      <c r="BG1023" s="1" t="s">
        <v>109</v>
      </c>
      <c r="BH1023" s="1" t="s">
        <v>109</v>
      </c>
      <c r="BI1023" s="1" t="s">
        <v>109</v>
      </c>
      <c r="BJ1023" s="1" t="s">
        <v>109</v>
      </c>
      <c r="BK1023" s="1" t="s">
        <v>109</v>
      </c>
      <c r="BL1023" s="1" t="s">
        <v>109</v>
      </c>
      <c r="BM1023" s="1">
        <v>2584</v>
      </c>
      <c r="BN1023" s="1">
        <v>1881</v>
      </c>
      <c r="BO1023" s="1">
        <v>2136</v>
      </c>
      <c r="BP1023" s="1" t="s">
        <v>109</v>
      </c>
      <c r="BQ1023" s="1" t="s">
        <v>109</v>
      </c>
      <c r="BR1023" s="1" t="s">
        <v>109</v>
      </c>
      <c r="BS1023" s="1" t="s">
        <v>109</v>
      </c>
      <c r="BT1023" s="1" t="s">
        <v>109</v>
      </c>
      <c r="BU1023" s="1" t="s">
        <v>109</v>
      </c>
      <c r="BV1023" s="1" t="s">
        <v>109</v>
      </c>
      <c r="BW1023" s="1" t="s">
        <v>109</v>
      </c>
      <c r="BX1023" s="1" t="s">
        <v>109</v>
      </c>
      <c r="BY1023" s="1">
        <v>2584</v>
      </c>
      <c r="BZ1023" s="1">
        <v>1881</v>
      </c>
      <c r="CA1023" s="1">
        <v>2136</v>
      </c>
      <c r="CB1023" s="1" t="s">
        <v>109</v>
      </c>
      <c r="CC1023" s="1" t="s">
        <v>109</v>
      </c>
      <c r="CD1023" s="1" t="s">
        <v>109</v>
      </c>
      <c r="CE1023" s="1" t="s">
        <v>109</v>
      </c>
      <c r="CF1023" s="1" t="s">
        <v>109</v>
      </c>
      <c r="CG1023" s="1" t="s">
        <v>109</v>
      </c>
      <c r="CH1023" s="1" t="s">
        <v>109</v>
      </c>
      <c r="CI1023" s="1" t="s">
        <v>109</v>
      </c>
      <c r="CJ1023" s="1" t="s">
        <v>109</v>
      </c>
      <c r="CK1023" s="1">
        <v>283.78300000000002</v>
      </c>
      <c r="CL1023" s="1">
        <v>206.63200000000001</v>
      </c>
      <c r="CM1023" s="1">
        <v>234.58500000000001</v>
      </c>
      <c r="CN1023" s="1">
        <v>0</v>
      </c>
      <c r="CO1023" s="1">
        <v>0</v>
      </c>
      <c r="CP1023" s="1">
        <v>6601</v>
      </c>
      <c r="CQ1023" s="1">
        <v>6601</v>
      </c>
      <c r="CR1023" s="1">
        <v>725</v>
      </c>
      <c r="CS1023">
        <v>2018</v>
      </c>
      <c r="CT1023">
        <v>9104.8275862068967</v>
      </c>
      <c r="CV1023">
        <v>0</v>
      </c>
      <c r="CW1023">
        <v>0</v>
      </c>
    </row>
    <row r="1024" spans="1:101">
      <c r="A1024" s="100">
        <v>62583</v>
      </c>
      <c r="B1024" t="s">
        <v>108</v>
      </c>
      <c r="C1024" t="s">
        <v>109</v>
      </c>
      <c r="D1024" t="s">
        <v>1409</v>
      </c>
      <c r="E1024" t="s">
        <v>1409</v>
      </c>
      <c r="F1024">
        <v>62073</v>
      </c>
      <c r="G1024" s="103" t="s">
        <v>112</v>
      </c>
      <c r="H1024" t="s">
        <v>113</v>
      </c>
      <c r="I1024" t="s">
        <v>8</v>
      </c>
      <c r="J1024" t="s">
        <v>8</v>
      </c>
      <c r="K1024">
        <v>22</v>
      </c>
      <c r="L1024">
        <v>2</v>
      </c>
      <c r="M1024" t="s">
        <v>115</v>
      </c>
      <c r="N1024" t="s">
        <v>456</v>
      </c>
      <c r="O1024" t="s">
        <v>457</v>
      </c>
      <c r="P1024" t="s">
        <v>457</v>
      </c>
      <c r="Q1024" t="s">
        <v>8</v>
      </c>
      <c r="R1024" t="s">
        <v>142</v>
      </c>
      <c r="S1024" t="s">
        <v>8</v>
      </c>
      <c r="T1024" s="1" t="s">
        <v>109</v>
      </c>
      <c r="U1024" s="1" t="s">
        <v>109</v>
      </c>
      <c r="V1024" s="1" t="s">
        <v>109</v>
      </c>
      <c r="W1024" s="1" t="s">
        <v>109</v>
      </c>
      <c r="X1024" s="1" t="s">
        <v>109</v>
      </c>
      <c r="Y1024" s="1" t="s">
        <v>109</v>
      </c>
      <c r="Z1024" s="1" t="s">
        <v>109</v>
      </c>
      <c r="AA1024" s="1" t="s">
        <v>109</v>
      </c>
      <c r="AB1024" s="1" t="s">
        <v>109</v>
      </c>
      <c r="AC1024" s="1" t="s">
        <v>109</v>
      </c>
      <c r="AD1024" s="1">
        <v>0</v>
      </c>
      <c r="AE1024" s="1">
        <v>0</v>
      </c>
      <c r="AF1024" s="1" t="s">
        <v>109</v>
      </c>
      <c r="AG1024" s="1" t="s">
        <v>109</v>
      </c>
      <c r="AH1024" s="1" t="s">
        <v>109</v>
      </c>
      <c r="AI1024" s="1" t="s">
        <v>109</v>
      </c>
      <c r="AJ1024" s="1" t="s">
        <v>109</v>
      </c>
      <c r="AK1024" s="1" t="s">
        <v>109</v>
      </c>
      <c r="AL1024" s="1" t="s">
        <v>109</v>
      </c>
      <c r="AM1024" s="1" t="s">
        <v>109</v>
      </c>
      <c r="AN1024" s="1" t="s">
        <v>109</v>
      </c>
      <c r="AO1024" s="1" t="s">
        <v>109</v>
      </c>
      <c r="AP1024" s="1">
        <v>0</v>
      </c>
      <c r="AQ1024" s="1">
        <v>0</v>
      </c>
      <c r="AR1024" s="2" t="s">
        <v>109</v>
      </c>
      <c r="AS1024" s="2" t="s">
        <v>109</v>
      </c>
      <c r="AT1024" s="2" t="s">
        <v>109</v>
      </c>
      <c r="AU1024" s="2" t="s">
        <v>109</v>
      </c>
      <c r="AV1024" s="2" t="s">
        <v>109</v>
      </c>
      <c r="AW1024" s="2" t="s">
        <v>109</v>
      </c>
      <c r="AX1024" s="2" t="s">
        <v>109</v>
      </c>
      <c r="AY1024" s="2" t="s">
        <v>109</v>
      </c>
      <c r="AZ1024" s="2" t="s">
        <v>109</v>
      </c>
      <c r="BA1024" s="2" t="s">
        <v>109</v>
      </c>
      <c r="BB1024" s="2">
        <v>0</v>
      </c>
      <c r="BC1024" s="2">
        <v>0</v>
      </c>
      <c r="BD1024" s="1" t="s">
        <v>109</v>
      </c>
      <c r="BE1024" s="1" t="s">
        <v>109</v>
      </c>
      <c r="BF1024" s="1" t="s">
        <v>109</v>
      </c>
      <c r="BG1024" s="1" t="s">
        <v>109</v>
      </c>
      <c r="BH1024" s="1" t="s">
        <v>109</v>
      </c>
      <c r="BI1024" s="1" t="s">
        <v>109</v>
      </c>
      <c r="BJ1024" s="1" t="s">
        <v>109</v>
      </c>
      <c r="BK1024" s="1" t="s">
        <v>109</v>
      </c>
      <c r="BL1024" s="1" t="s">
        <v>109</v>
      </c>
      <c r="BM1024" s="1" t="s">
        <v>109</v>
      </c>
      <c r="BN1024" s="1">
        <v>763</v>
      </c>
      <c r="BO1024" s="1">
        <v>1058</v>
      </c>
      <c r="BP1024" s="1" t="s">
        <v>109</v>
      </c>
      <c r="BQ1024" s="1" t="s">
        <v>109</v>
      </c>
      <c r="BR1024" s="1" t="s">
        <v>109</v>
      </c>
      <c r="BS1024" s="1" t="s">
        <v>109</v>
      </c>
      <c r="BT1024" s="1" t="s">
        <v>109</v>
      </c>
      <c r="BU1024" s="1" t="s">
        <v>109</v>
      </c>
      <c r="BV1024" s="1" t="s">
        <v>109</v>
      </c>
      <c r="BW1024" s="1" t="s">
        <v>109</v>
      </c>
      <c r="BX1024" s="1" t="s">
        <v>109</v>
      </c>
      <c r="BY1024" s="1" t="s">
        <v>109</v>
      </c>
      <c r="BZ1024" s="1">
        <v>763</v>
      </c>
      <c r="CA1024" s="1">
        <v>1058</v>
      </c>
      <c r="CB1024" s="1" t="s">
        <v>109</v>
      </c>
      <c r="CC1024" s="1" t="s">
        <v>109</v>
      </c>
      <c r="CD1024" s="1" t="s">
        <v>109</v>
      </c>
      <c r="CE1024" s="1" t="s">
        <v>109</v>
      </c>
      <c r="CF1024" s="1" t="s">
        <v>109</v>
      </c>
      <c r="CG1024" s="1" t="s">
        <v>109</v>
      </c>
      <c r="CH1024" s="1" t="s">
        <v>109</v>
      </c>
      <c r="CI1024" s="1" t="s">
        <v>109</v>
      </c>
      <c r="CJ1024" s="1" t="s">
        <v>109</v>
      </c>
      <c r="CK1024" s="1" t="s">
        <v>109</v>
      </c>
      <c r="CL1024" s="1">
        <v>83.781000000000006</v>
      </c>
      <c r="CM1024" s="1">
        <v>116.21899999999999</v>
      </c>
      <c r="CN1024" s="1">
        <v>0</v>
      </c>
      <c r="CO1024" s="1">
        <v>0</v>
      </c>
      <c r="CP1024" s="1">
        <v>1821</v>
      </c>
      <c r="CQ1024" s="1">
        <v>1821</v>
      </c>
      <c r="CR1024" s="1">
        <v>200</v>
      </c>
      <c r="CS1024">
        <v>2018</v>
      </c>
      <c r="CT1024">
        <v>9105</v>
      </c>
      <c r="CV1024">
        <v>0</v>
      </c>
      <c r="CW1024">
        <v>0</v>
      </c>
    </row>
    <row r="1025" spans="1:101">
      <c r="A1025" s="100">
        <v>62615</v>
      </c>
      <c r="B1025" t="s">
        <v>108</v>
      </c>
      <c r="C1025" t="s">
        <v>109</v>
      </c>
      <c r="D1025" t="s">
        <v>1410</v>
      </c>
      <c r="E1025" t="s">
        <v>1411</v>
      </c>
      <c r="F1025">
        <v>62067</v>
      </c>
      <c r="G1025" s="103" t="s">
        <v>121</v>
      </c>
      <c r="H1025" t="s">
        <v>113</v>
      </c>
      <c r="I1025" t="s">
        <v>8</v>
      </c>
      <c r="J1025" t="s">
        <v>8</v>
      </c>
      <c r="K1025">
        <v>22</v>
      </c>
      <c r="L1025">
        <v>2</v>
      </c>
      <c r="M1025" t="s">
        <v>115</v>
      </c>
      <c r="N1025" t="s">
        <v>456</v>
      </c>
      <c r="O1025" t="s">
        <v>457</v>
      </c>
      <c r="P1025" t="s">
        <v>457</v>
      </c>
      <c r="Q1025" t="s">
        <v>8</v>
      </c>
      <c r="R1025" t="s">
        <v>142</v>
      </c>
      <c r="S1025" t="s">
        <v>8</v>
      </c>
      <c r="T1025" s="1" t="s">
        <v>109</v>
      </c>
      <c r="U1025" s="1">
        <v>0</v>
      </c>
      <c r="V1025" s="1">
        <v>0</v>
      </c>
      <c r="W1025" s="1">
        <v>0</v>
      </c>
      <c r="X1025" s="1">
        <v>0</v>
      </c>
      <c r="Y1025" s="1">
        <v>0</v>
      </c>
      <c r="Z1025" s="1">
        <v>0</v>
      </c>
      <c r="AA1025" s="1">
        <v>0</v>
      </c>
      <c r="AB1025" s="1">
        <v>0</v>
      </c>
      <c r="AC1025" s="1">
        <v>0</v>
      </c>
      <c r="AD1025" s="1">
        <v>0</v>
      </c>
      <c r="AE1025" s="1">
        <v>0</v>
      </c>
      <c r="AF1025" s="1" t="s">
        <v>109</v>
      </c>
      <c r="AG1025" s="1">
        <v>0</v>
      </c>
      <c r="AH1025" s="1">
        <v>0</v>
      </c>
      <c r="AI1025" s="1">
        <v>0</v>
      </c>
      <c r="AJ1025" s="1">
        <v>0</v>
      </c>
      <c r="AK1025" s="1">
        <v>0</v>
      </c>
      <c r="AL1025" s="1">
        <v>0</v>
      </c>
      <c r="AM1025" s="1">
        <v>0</v>
      </c>
      <c r="AN1025" s="1">
        <v>0</v>
      </c>
      <c r="AO1025" s="1">
        <v>0</v>
      </c>
      <c r="AP1025" s="1">
        <v>0</v>
      </c>
      <c r="AQ1025" s="1">
        <v>0</v>
      </c>
      <c r="AR1025" s="2" t="s">
        <v>109</v>
      </c>
      <c r="AS1025" s="2">
        <v>0</v>
      </c>
      <c r="AT1025" s="2">
        <v>0</v>
      </c>
      <c r="AU1025" s="2">
        <v>0</v>
      </c>
      <c r="AV1025" s="2">
        <v>0</v>
      </c>
      <c r="AW1025" s="2">
        <v>0</v>
      </c>
      <c r="AX1025" s="2">
        <v>0</v>
      </c>
      <c r="AY1025" s="2">
        <v>0</v>
      </c>
      <c r="AZ1025" s="2">
        <v>0</v>
      </c>
      <c r="BA1025" s="2">
        <v>0</v>
      </c>
      <c r="BB1025" s="2">
        <v>0</v>
      </c>
      <c r="BC1025" s="2">
        <v>0</v>
      </c>
      <c r="BD1025" s="1" t="s">
        <v>109</v>
      </c>
      <c r="BE1025" s="1">
        <v>1279</v>
      </c>
      <c r="BF1025" s="1">
        <v>2059</v>
      </c>
      <c r="BG1025" s="1">
        <v>2268</v>
      </c>
      <c r="BH1025" s="1">
        <v>2643</v>
      </c>
      <c r="BI1025" s="1">
        <v>2674</v>
      </c>
      <c r="BJ1025" s="1">
        <v>2460</v>
      </c>
      <c r="BK1025" s="1">
        <v>2022</v>
      </c>
      <c r="BL1025" s="1">
        <v>1406</v>
      </c>
      <c r="BM1025" s="1">
        <v>1513</v>
      </c>
      <c r="BN1025" s="1">
        <v>1102</v>
      </c>
      <c r="BO1025" s="1">
        <v>1251</v>
      </c>
      <c r="BP1025" s="1" t="s">
        <v>109</v>
      </c>
      <c r="BQ1025" s="1">
        <v>1279</v>
      </c>
      <c r="BR1025" s="1">
        <v>2059</v>
      </c>
      <c r="BS1025" s="1">
        <v>2268</v>
      </c>
      <c r="BT1025" s="1">
        <v>2643</v>
      </c>
      <c r="BU1025" s="1">
        <v>2674</v>
      </c>
      <c r="BV1025" s="1">
        <v>2460</v>
      </c>
      <c r="BW1025" s="1">
        <v>2022</v>
      </c>
      <c r="BX1025" s="1">
        <v>1406</v>
      </c>
      <c r="BY1025" s="1">
        <v>1513</v>
      </c>
      <c r="BZ1025" s="1">
        <v>1102</v>
      </c>
      <c r="CA1025" s="1">
        <v>1251</v>
      </c>
      <c r="CB1025" s="1" t="s">
        <v>109</v>
      </c>
      <c r="CC1025" s="1">
        <v>140.51499999999999</v>
      </c>
      <c r="CD1025" s="1">
        <v>226.15700000000001</v>
      </c>
      <c r="CE1025" s="1">
        <v>249.07400000000001</v>
      </c>
      <c r="CF1025" s="1">
        <v>290.32400000000001</v>
      </c>
      <c r="CG1025" s="1">
        <v>293.72899999999998</v>
      </c>
      <c r="CH1025" s="1">
        <v>270.15800000000002</v>
      </c>
      <c r="CI1025" s="1">
        <v>222.09800000000001</v>
      </c>
      <c r="CJ1025" s="1">
        <v>154.39400000000001</v>
      </c>
      <c r="CK1025" s="1">
        <v>166.18</v>
      </c>
      <c r="CL1025" s="1">
        <v>121.001</v>
      </c>
      <c r="CM1025" s="1">
        <v>137.37</v>
      </c>
      <c r="CN1025" s="1">
        <v>0</v>
      </c>
      <c r="CO1025" s="1">
        <v>0</v>
      </c>
      <c r="CP1025" s="1">
        <v>20677</v>
      </c>
      <c r="CQ1025" s="1">
        <v>20677</v>
      </c>
      <c r="CR1025" s="1">
        <v>2271</v>
      </c>
      <c r="CS1025">
        <v>2018</v>
      </c>
      <c r="CT1025">
        <v>9104.7996477322758</v>
      </c>
      <c r="CV1025">
        <v>0</v>
      </c>
      <c r="CW1025">
        <v>0</v>
      </c>
    </row>
    <row r="1026" spans="1:101">
      <c r="A1026" s="100">
        <v>62639</v>
      </c>
      <c r="B1026" t="s">
        <v>108</v>
      </c>
      <c r="C1026" t="s">
        <v>109</v>
      </c>
      <c r="D1026" t="s">
        <v>1413</v>
      </c>
      <c r="E1026" t="s">
        <v>1320</v>
      </c>
      <c r="F1026">
        <v>60584</v>
      </c>
      <c r="G1026" s="103" t="s">
        <v>121</v>
      </c>
      <c r="H1026" t="s">
        <v>113</v>
      </c>
      <c r="I1026" t="s">
        <v>8</v>
      </c>
      <c r="J1026" t="s">
        <v>8</v>
      </c>
      <c r="K1026">
        <v>22</v>
      </c>
      <c r="L1026">
        <v>2</v>
      </c>
      <c r="M1026" t="s">
        <v>115</v>
      </c>
      <c r="N1026" t="s">
        <v>456</v>
      </c>
      <c r="O1026" t="s">
        <v>457</v>
      </c>
      <c r="P1026" t="s">
        <v>457</v>
      </c>
      <c r="Q1026" t="s">
        <v>8</v>
      </c>
      <c r="R1026" t="s">
        <v>142</v>
      </c>
      <c r="S1026" t="s">
        <v>8</v>
      </c>
      <c r="T1026" s="1" t="s">
        <v>109</v>
      </c>
      <c r="U1026" s="1" t="s">
        <v>109</v>
      </c>
      <c r="V1026" s="1" t="s">
        <v>109</v>
      </c>
      <c r="W1026" s="1" t="s">
        <v>109</v>
      </c>
      <c r="X1026" s="1" t="s">
        <v>109</v>
      </c>
      <c r="Y1026" s="1" t="s">
        <v>109</v>
      </c>
      <c r="Z1026" s="1" t="s">
        <v>109</v>
      </c>
      <c r="AA1026" s="1" t="s">
        <v>109</v>
      </c>
      <c r="AB1026" s="1" t="s">
        <v>109</v>
      </c>
      <c r="AC1026" s="1">
        <v>0</v>
      </c>
      <c r="AD1026" s="1">
        <v>0</v>
      </c>
      <c r="AE1026" s="1">
        <v>0</v>
      </c>
      <c r="AF1026" s="1" t="s">
        <v>109</v>
      </c>
      <c r="AG1026" s="1" t="s">
        <v>109</v>
      </c>
      <c r="AH1026" s="1" t="s">
        <v>109</v>
      </c>
      <c r="AI1026" s="1" t="s">
        <v>109</v>
      </c>
      <c r="AJ1026" s="1" t="s">
        <v>109</v>
      </c>
      <c r="AK1026" s="1" t="s">
        <v>109</v>
      </c>
      <c r="AL1026" s="1" t="s">
        <v>109</v>
      </c>
      <c r="AM1026" s="1" t="s">
        <v>109</v>
      </c>
      <c r="AN1026" s="1" t="s">
        <v>109</v>
      </c>
      <c r="AO1026" s="1">
        <v>0</v>
      </c>
      <c r="AP1026" s="1">
        <v>0</v>
      </c>
      <c r="AQ1026" s="1">
        <v>0</v>
      </c>
      <c r="AR1026" s="2" t="s">
        <v>109</v>
      </c>
      <c r="AS1026" s="2" t="s">
        <v>109</v>
      </c>
      <c r="AT1026" s="2" t="s">
        <v>109</v>
      </c>
      <c r="AU1026" s="2" t="s">
        <v>109</v>
      </c>
      <c r="AV1026" s="2" t="s">
        <v>109</v>
      </c>
      <c r="AW1026" s="2" t="s">
        <v>109</v>
      </c>
      <c r="AX1026" s="2" t="s">
        <v>109</v>
      </c>
      <c r="AY1026" s="2" t="s">
        <v>109</v>
      </c>
      <c r="AZ1026" s="2" t="s">
        <v>109</v>
      </c>
      <c r="BA1026" s="2">
        <v>0</v>
      </c>
      <c r="BB1026" s="2">
        <v>0</v>
      </c>
      <c r="BC1026" s="2">
        <v>0</v>
      </c>
      <c r="BD1026" s="1" t="s">
        <v>109</v>
      </c>
      <c r="BE1026" s="1" t="s">
        <v>109</v>
      </c>
      <c r="BF1026" s="1" t="s">
        <v>109</v>
      </c>
      <c r="BG1026" s="1" t="s">
        <v>109</v>
      </c>
      <c r="BH1026" s="1" t="s">
        <v>109</v>
      </c>
      <c r="BI1026" s="1" t="s">
        <v>109</v>
      </c>
      <c r="BJ1026" s="1" t="s">
        <v>109</v>
      </c>
      <c r="BK1026" s="1" t="s">
        <v>109</v>
      </c>
      <c r="BL1026" s="1" t="s">
        <v>109</v>
      </c>
      <c r="BM1026" s="1">
        <v>791</v>
      </c>
      <c r="BN1026" s="1">
        <v>576</v>
      </c>
      <c r="BO1026" s="1">
        <v>654</v>
      </c>
      <c r="BP1026" s="1" t="s">
        <v>109</v>
      </c>
      <c r="BQ1026" s="1" t="s">
        <v>109</v>
      </c>
      <c r="BR1026" s="1" t="s">
        <v>109</v>
      </c>
      <c r="BS1026" s="1" t="s">
        <v>109</v>
      </c>
      <c r="BT1026" s="1" t="s">
        <v>109</v>
      </c>
      <c r="BU1026" s="1" t="s">
        <v>109</v>
      </c>
      <c r="BV1026" s="1" t="s">
        <v>109</v>
      </c>
      <c r="BW1026" s="1" t="s">
        <v>109</v>
      </c>
      <c r="BX1026" s="1" t="s">
        <v>109</v>
      </c>
      <c r="BY1026" s="1">
        <v>791</v>
      </c>
      <c r="BZ1026" s="1">
        <v>576</v>
      </c>
      <c r="CA1026" s="1">
        <v>654</v>
      </c>
      <c r="CB1026" s="1" t="s">
        <v>109</v>
      </c>
      <c r="CC1026" s="1" t="s">
        <v>109</v>
      </c>
      <c r="CD1026" s="1" t="s">
        <v>109</v>
      </c>
      <c r="CE1026" s="1" t="s">
        <v>109</v>
      </c>
      <c r="CF1026" s="1" t="s">
        <v>109</v>
      </c>
      <c r="CG1026" s="1" t="s">
        <v>109</v>
      </c>
      <c r="CH1026" s="1" t="s">
        <v>109</v>
      </c>
      <c r="CI1026" s="1" t="s">
        <v>109</v>
      </c>
      <c r="CJ1026" s="1" t="s">
        <v>109</v>
      </c>
      <c r="CK1026" s="1">
        <v>86.896000000000001</v>
      </c>
      <c r="CL1026" s="1">
        <v>63.271999999999998</v>
      </c>
      <c r="CM1026" s="1">
        <v>71.831999999999994</v>
      </c>
      <c r="CN1026" s="1">
        <v>0</v>
      </c>
      <c r="CO1026" s="1">
        <v>0</v>
      </c>
      <c r="CP1026" s="1">
        <v>2021</v>
      </c>
      <c r="CQ1026" s="1">
        <v>2021</v>
      </c>
      <c r="CR1026" s="1">
        <v>222</v>
      </c>
      <c r="CS1026">
        <v>2018</v>
      </c>
      <c r="CT1026">
        <v>9103.6036036036039</v>
      </c>
      <c r="CV1026">
        <v>0</v>
      </c>
      <c r="CW1026">
        <v>0</v>
      </c>
    </row>
    <row r="1027" spans="1:101">
      <c r="A1027" s="100">
        <v>62640</v>
      </c>
      <c r="B1027" t="s">
        <v>108</v>
      </c>
      <c r="C1027" t="s">
        <v>109</v>
      </c>
      <c r="D1027" t="s">
        <v>1414</v>
      </c>
      <c r="E1027" t="s">
        <v>1320</v>
      </c>
      <c r="F1027">
        <v>60584</v>
      </c>
      <c r="G1027" s="103" t="s">
        <v>121</v>
      </c>
      <c r="H1027" t="s">
        <v>113</v>
      </c>
      <c r="I1027" t="s">
        <v>8</v>
      </c>
      <c r="J1027" t="s">
        <v>8</v>
      </c>
      <c r="K1027">
        <v>22</v>
      </c>
      <c r="L1027">
        <v>2</v>
      </c>
      <c r="M1027" t="s">
        <v>115</v>
      </c>
      <c r="N1027" t="s">
        <v>456</v>
      </c>
      <c r="O1027" t="s">
        <v>457</v>
      </c>
      <c r="P1027" t="s">
        <v>457</v>
      </c>
      <c r="Q1027" t="s">
        <v>8</v>
      </c>
      <c r="R1027" t="s">
        <v>142</v>
      </c>
      <c r="S1027" t="s">
        <v>8</v>
      </c>
      <c r="T1027" s="1" t="s">
        <v>109</v>
      </c>
      <c r="U1027" s="1" t="s">
        <v>109</v>
      </c>
      <c r="V1027" s="1" t="s">
        <v>109</v>
      </c>
      <c r="W1027" s="1" t="s">
        <v>109</v>
      </c>
      <c r="X1027" s="1" t="s">
        <v>109</v>
      </c>
      <c r="Y1027" s="1" t="s">
        <v>109</v>
      </c>
      <c r="Z1027" s="1" t="s">
        <v>109</v>
      </c>
      <c r="AA1027" s="1" t="s">
        <v>109</v>
      </c>
      <c r="AB1027" s="1" t="s">
        <v>109</v>
      </c>
      <c r="AC1027" s="1">
        <v>0</v>
      </c>
      <c r="AD1027" s="1">
        <v>0</v>
      </c>
      <c r="AE1027" s="1">
        <v>0</v>
      </c>
      <c r="AF1027" s="1" t="s">
        <v>109</v>
      </c>
      <c r="AG1027" s="1" t="s">
        <v>109</v>
      </c>
      <c r="AH1027" s="1" t="s">
        <v>109</v>
      </c>
      <c r="AI1027" s="1" t="s">
        <v>109</v>
      </c>
      <c r="AJ1027" s="1" t="s">
        <v>109</v>
      </c>
      <c r="AK1027" s="1" t="s">
        <v>109</v>
      </c>
      <c r="AL1027" s="1" t="s">
        <v>109</v>
      </c>
      <c r="AM1027" s="1" t="s">
        <v>109</v>
      </c>
      <c r="AN1027" s="1" t="s">
        <v>109</v>
      </c>
      <c r="AO1027" s="1">
        <v>0</v>
      </c>
      <c r="AP1027" s="1">
        <v>0</v>
      </c>
      <c r="AQ1027" s="1">
        <v>0</v>
      </c>
      <c r="AR1027" s="2" t="s">
        <v>109</v>
      </c>
      <c r="AS1027" s="2" t="s">
        <v>109</v>
      </c>
      <c r="AT1027" s="2" t="s">
        <v>109</v>
      </c>
      <c r="AU1027" s="2" t="s">
        <v>109</v>
      </c>
      <c r="AV1027" s="2" t="s">
        <v>109</v>
      </c>
      <c r="AW1027" s="2" t="s">
        <v>109</v>
      </c>
      <c r="AX1027" s="2" t="s">
        <v>109</v>
      </c>
      <c r="AY1027" s="2" t="s">
        <v>109</v>
      </c>
      <c r="AZ1027" s="2" t="s">
        <v>109</v>
      </c>
      <c r="BA1027" s="2">
        <v>0</v>
      </c>
      <c r="BB1027" s="2">
        <v>0</v>
      </c>
      <c r="BC1027" s="2">
        <v>0</v>
      </c>
      <c r="BD1027" s="1" t="s">
        <v>109</v>
      </c>
      <c r="BE1027" s="1" t="s">
        <v>109</v>
      </c>
      <c r="BF1027" s="1" t="s">
        <v>109</v>
      </c>
      <c r="BG1027" s="1" t="s">
        <v>109</v>
      </c>
      <c r="BH1027" s="1" t="s">
        <v>109</v>
      </c>
      <c r="BI1027" s="1" t="s">
        <v>109</v>
      </c>
      <c r="BJ1027" s="1" t="s">
        <v>109</v>
      </c>
      <c r="BK1027" s="1" t="s">
        <v>109</v>
      </c>
      <c r="BL1027" s="1" t="s">
        <v>109</v>
      </c>
      <c r="BM1027" s="1">
        <v>880</v>
      </c>
      <c r="BN1027" s="1">
        <v>641</v>
      </c>
      <c r="BO1027" s="1">
        <v>728</v>
      </c>
      <c r="BP1027" s="1" t="s">
        <v>109</v>
      </c>
      <c r="BQ1027" s="1" t="s">
        <v>109</v>
      </c>
      <c r="BR1027" s="1" t="s">
        <v>109</v>
      </c>
      <c r="BS1027" s="1" t="s">
        <v>109</v>
      </c>
      <c r="BT1027" s="1" t="s">
        <v>109</v>
      </c>
      <c r="BU1027" s="1" t="s">
        <v>109</v>
      </c>
      <c r="BV1027" s="1" t="s">
        <v>109</v>
      </c>
      <c r="BW1027" s="1" t="s">
        <v>109</v>
      </c>
      <c r="BX1027" s="1" t="s">
        <v>109</v>
      </c>
      <c r="BY1027" s="1">
        <v>880</v>
      </c>
      <c r="BZ1027" s="1">
        <v>641</v>
      </c>
      <c r="CA1027" s="1">
        <v>728</v>
      </c>
      <c r="CB1027" s="1" t="s">
        <v>109</v>
      </c>
      <c r="CC1027" s="1" t="s">
        <v>109</v>
      </c>
      <c r="CD1027" s="1" t="s">
        <v>109</v>
      </c>
      <c r="CE1027" s="1" t="s">
        <v>109</v>
      </c>
      <c r="CF1027" s="1" t="s">
        <v>109</v>
      </c>
      <c r="CG1027" s="1" t="s">
        <v>109</v>
      </c>
      <c r="CH1027" s="1" t="s">
        <v>109</v>
      </c>
      <c r="CI1027" s="1" t="s">
        <v>109</v>
      </c>
      <c r="CJ1027" s="1" t="s">
        <v>109</v>
      </c>
      <c r="CK1027" s="1">
        <v>96.682000000000002</v>
      </c>
      <c r="CL1027" s="1">
        <v>70.397000000000006</v>
      </c>
      <c r="CM1027" s="1">
        <v>79.921000000000006</v>
      </c>
      <c r="CN1027" s="1">
        <v>0</v>
      </c>
      <c r="CO1027" s="1">
        <v>0</v>
      </c>
      <c r="CP1027" s="1">
        <v>2249</v>
      </c>
      <c r="CQ1027" s="1">
        <v>2249</v>
      </c>
      <c r="CR1027" s="1">
        <v>247</v>
      </c>
      <c r="CS1027">
        <v>2018</v>
      </c>
      <c r="CT1027">
        <v>9105.2631578947367</v>
      </c>
      <c r="CV1027">
        <v>0</v>
      </c>
      <c r="CW1027">
        <v>0</v>
      </c>
    </row>
    <row r="1028" spans="1:101">
      <c r="A1028" s="100">
        <v>62646</v>
      </c>
      <c r="B1028" t="s">
        <v>108</v>
      </c>
      <c r="C1028" t="s">
        <v>109</v>
      </c>
      <c r="D1028" t="s">
        <v>1415</v>
      </c>
      <c r="E1028" t="s">
        <v>1416</v>
      </c>
      <c r="F1028">
        <v>62123</v>
      </c>
      <c r="G1028" s="103" t="s">
        <v>112</v>
      </c>
      <c r="H1028" t="s">
        <v>113</v>
      </c>
      <c r="I1028" t="s">
        <v>8</v>
      </c>
      <c r="J1028" t="s">
        <v>8</v>
      </c>
      <c r="K1028">
        <v>22</v>
      </c>
      <c r="L1028">
        <v>2</v>
      </c>
      <c r="M1028" t="s">
        <v>115</v>
      </c>
      <c r="N1028" t="s">
        <v>456</v>
      </c>
      <c r="O1028" t="s">
        <v>457</v>
      </c>
      <c r="P1028" t="s">
        <v>457</v>
      </c>
      <c r="Q1028" t="s">
        <v>8</v>
      </c>
      <c r="R1028" t="s">
        <v>142</v>
      </c>
      <c r="S1028" t="s">
        <v>8</v>
      </c>
      <c r="T1028" s="1" t="s">
        <v>109</v>
      </c>
      <c r="U1028" s="1" t="s">
        <v>109</v>
      </c>
      <c r="V1028" s="1" t="s">
        <v>109</v>
      </c>
      <c r="W1028" s="1" t="s">
        <v>109</v>
      </c>
      <c r="X1028" s="1" t="s">
        <v>109</v>
      </c>
      <c r="Y1028" s="1" t="s">
        <v>109</v>
      </c>
      <c r="Z1028" s="1" t="s">
        <v>109</v>
      </c>
      <c r="AA1028" s="1" t="s">
        <v>109</v>
      </c>
      <c r="AB1028" s="1" t="s">
        <v>109</v>
      </c>
      <c r="AC1028" s="1" t="s">
        <v>109</v>
      </c>
      <c r="AD1028" s="1" t="s">
        <v>109</v>
      </c>
      <c r="AE1028" s="1">
        <v>0</v>
      </c>
      <c r="AF1028" s="1" t="s">
        <v>109</v>
      </c>
      <c r="AG1028" s="1" t="s">
        <v>109</v>
      </c>
      <c r="AH1028" s="1" t="s">
        <v>109</v>
      </c>
      <c r="AI1028" s="1" t="s">
        <v>109</v>
      </c>
      <c r="AJ1028" s="1" t="s">
        <v>109</v>
      </c>
      <c r="AK1028" s="1" t="s">
        <v>109</v>
      </c>
      <c r="AL1028" s="1" t="s">
        <v>109</v>
      </c>
      <c r="AM1028" s="1" t="s">
        <v>109</v>
      </c>
      <c r="AN1028" s="1" t="s">
        <v>109</v>
      </c>
      <c r="AO1028" s="1" t="s">
        <v>109</v>
      </c>
      <c r="AP1028" s="1" t="s">
        <v>109</v>
      </c>
      <c r="AQ1028" s="1">
        <v>0</v>
      </c>
      <c r="AR1028" s="2" t="s">
        <v>109</v>
      </c>
      <c r="AS1028" s="2" t="s">
        <v>109</v>
      </c>
      <c r="AT1028" s="2" t="s">
        <v>109</v>
      </c>
      <c r="AU1028" s="2" t="s">
        <v>109</v>
      </c>
      <c r="AV1028" s="2" t="s">
        <v>109</v>
      </c>
      <c r="AW1028" s="2" t="s">
        <v>109</v>
      </c>
      <c r="AX1028" s="2" t="s">
        <v>109</v>
      </c>
      <c r="AY1028" s="2" t="s">
        <v>109</v>
      </c>
      <c r="AZ1028" s="2" t="s">
        <v>109</v>
      </c>
      <c r="BA1028" s="2" t="s">
        <v>109</v>
      </c>
      <c r="BB1028" s="2" t="s">
        <v>109</v>
      </c>
      <c r="BC1028" s="2">
        <v>0</v>
      </c>
      <c r="BD1028" s="1" t="s">
        <v>109</v>
      </c>
      <c r="BE1028" s="1" t="s">
        <v>109</v>
      </c>
      <c r="BF1028" s="1" t="s">
        <v>109</v>
      </c>
      <c r="BG1028" s="1" t="s">
        <v>109</v>
      </c>
      <c r="BH1028" s="1" t="s">
        <v>109</v>
      </c>
      <c r="BI1028" s="1" t="s">
        <v>109</v>
      </c>
      <c r="BJ1028" s="1" t="s">
        <v>109</v>
      </c>
      <c r="BK1028" s="1" t="s">
        <v>109</v>
      </c>
      <c r="BL1028" s="1" t="s">
        <v>109</v>
      </c>
      <c r="BM1028" s="1" t="s">
        <v>109</v>
      </c>
      <c r="BN1028" s="1" t="s">
        <v>109</v>
      </c>
      <c r="BO1028" s="1">
        <v>756</v>
      </c>
      <c r="BP1028" s="1" t="s">
        <v>109</v>
      </c>
      <c r="BQ1028" s="1" t="s">
        <v>109</v>
      </c>
      <c r="BR1028" s="1" t="s">
        <v>109</v>
      </c>
      <c r="BS1028" s="1" t="s">
        <v>109</v>
      </c>
      <c r="BT1028" s="1" t="s">
        <v>109</v>
      </c>
      <c r="BU1028" s="1" t="s">
        <v>109</v>
      </c>
      <c r="BV1028" s="1" t="s">
        <v>109</v>
      </c>
      <c r="BW1028" s="1" t="s">
        <v>109</v>
      </c>
      <c r="BX1028" s="1" t="s">
        <v>109</v>
      </c>
      <c r="BY1028" s="1" t="s">
        <v>109</v>
      </c>
      <c r="BZ1028" s="1" t="s">
        <v>109</v>
      </c>
      <c r="CA1028" s="1">
        <v>756</v>
      </c>
      <c r="CB1028" s="1" t="s">
        <v>109</v>
      </c>
      <c r="CC1028" s="1" t="s">
        <v>109</v>
      </c>
      <c r="CD1028" s="1" t="s">
        <v>109</v>
      </c>
      <c r="CE1028" s="1" t="s">
        <v>109</v>
      </c>
      <c r="CF1028" s="1" t="s">
        <v>109</v>
      </c>
      <c r="CG1028" s="1" t="s">
        <v>109</v>
      </c>
      <c r="CH1028" s="1" t="s">
        <v>109</v>
      </c>
      <c r="CI1028" s="1" t="s">
        <v>109</v>
      </c>
      <c r="CJ1028" s="1" t="s">
        <v>109</v>
      </c>
      <c r="CK1028" s="1" t="s">
        <v>109</v>
      </c>
      <c r="CL1028" s="1" t="s">
        <v>109</v>
      </c>
      <c r="CM1028" s="1">
        <v>83</v>
      </c>
      <c r="CN1028" s="1">
        <v>0</v>
      </c>
      <c r="CO1028" s="1">
        <v>0</v>
      </c>
      <c r="CP1028" s="1">
        <v>756</v>
      </c>
      <c r="CQ1028" s="1">
        <v>756</v>
      </c>
      <c r="CR1028" s="1">
        <v>83</v>
      </c>
      <c r="CS1028">
        <v>2018</v>
      </c>
      <c r="CT1028">
        <v>9108.4337349397592</v>
      </c>
      <c r="CV1028">
        <v>0</v>
      </c>
      <c r="CW1028">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A35418-29CD-0A45-B85E-E1A8C56DB6BD}">
  <dimension ref="A1:V125"/>
  <sheetViews>
    <sheetView workbookViewId="0">
      <pane xSplit="10" ySplit="1" topLeftCell="K48" activePane="bottomRight" state="frozen"/>
      <selection pane="topRight" activeCell="K1" sqref="K1"/>
      <selection pane="bottomLeft" activeCell="A2" sqref="A2"/>
      <selection pane="bottomRight" activeCell="K82" sqref="K82:K83"/>
    </sheetView>
  </sheetViews>
  <sheetFormatPr baseColWidth="10" defaultRowHeight="16"/>
  <sheetData>
    <row r="1" spans="1:22">
      <c r="A1" t="s">
        <v>1847</v>
      </c>
      <c r="B1" t="s">
        <v>1848</v>
      </c>
      <c r="C1" t="s">
        <v>1508</v>
      </c>
      <c r="D1" t="s">
        <v>12</v>
      </c>
      <c r="E1" t="s">
        <v>1849</v>
      </c>
      <c r="F1" t="s">
        <v>15</v>
      </c>
      <c r="G1" s="79" t="s">
        <v>1850</v>
      </c>
      <c r="H1" s="79" t="s">
        <v>1851</v>
      </c>
      <c r="I1" s="79" t="s">
        <v>1852</v>
      </c>
      <c r="J1" s="79" t="s">
        <v>1853</v>
      </c>
      <c r="K1" s="80" t="s">
        <v>1854</v>
      </c>
      <c r="L1" s="80" t="s">
        <v>1855</v>
      </c>
      <c r="M1" s="80" t="s">
        <v>1856</v>
      </c>
      <c r="N1" t="s">
        <v>1857</v>
      </c>
      <c r="O1" t="s">
        <v>1858</v>
      </c>
      <c r="P1" t="s">
        <v>1859</v>
      </c>
      <c r="Q1" t="s">
        <v>1860</v>
      </c>
      <c r="R1" t="s">
        <v>1861</v>
      </c>
      <c r="S1" t="s">
        <v>1862</v>
      </c>
      <c r="T1" t="s">
        <v>1863</v>
      </c>
      <c r="U1" t="s">
        <v>1864</v>
      </c>
      <c r="V1" t="s">
        <v>1865</v>
      </c>
    </row>
    <row r="2" spans="1:22" s="83" customFormat="1">
      <c r="A2" s="83">
        <v>49965</v>
      </c>
      <c r="B2" s="83" t="s">
        <v>111</v>
      </c>
      <c r="C2" s="83">
        <v>1588</v>
      </c>
      <c r="D2" s="83" t="s">
        <v>110</v>
      </c>
      <c r="E2" s="83" t="s">
        <v>1866</v>
      </c>
      <c r="F2" s="83" t="s">
        <v>112</v>
      </c>
      <c r="G2" s="84" t="s">
        <v>1867</v>
      </c>
      <c r="H2" s="84" t="s">
        <v>1868</v>
      </c>
      <c r="I2" s="84"/>
      <c r="J2" s="84" t="s">
        <v>1869</v>
      </c>
      <c r="K2" s="85">
        <v>278.60000000000002</v>
      </c>
      <c r="L2" s="85">
        <v>224.6</v>
      </c>
      <c r="M2" s="85">
        <v>268.7</v>
      </c>
      <c r="N2" s="83" t="s">
        <v>1870</v>
      </c>
      <c r="O2" s="83" t="s">
        <v>117</v>
      </c>
      <c r="P2" s="83" t="s">
        <v>121</v>
      </c>
      <c r="Q2" s="83">
        <v>4</v>
      </c>
      <c r="R2" s="83">
        <v>2003</v>
      </c>
      <c r="S2" s="83" t="s">
        <v>1502</v>
      </c>
      <c r="T2" s="83" t="s">
        <v>1502</v>
      </c>
      <c r="U2" s="83" t="s">
        <v>1871</v>
      </c>
    </row>
    <row r="3" spans="1:22" s="83" customFormat="1">
      <c r="A3" s="83">
        <v>49965</v>
      </c>
      <c r="B3" s="83" t="s">
        <v>111</v>
      </c>
      <c r="C3" s="83">
        <v>1588</v>
      </c>
      <c r="D3" s="83" t="s">
        <v>110</v>
      </c>
      <c r="E3" s="83" t="s">
        <v>1866</v>
      </c>
      <c r="F3" s="83" t="s">
        <v>112</v>
      </c>
      <c r="G3" s="84" t="s">
        <v>1872</v>
      </c>
      <c r="H3" s="84" t="s">
        <v>1873</v>
      </c>
      <c r="I3" s="84"/>
      <c r="J3" s="84" t="s">
        <v>1869</v>
      </c>
      <c r="K3" s="85">
        <v>278.60000000000002</v>
      </c>
      <c r="L3" s="85">
        <v>226.7</v>
      </c>
      <c r="M3" s="85">
        <v>271.2</v>
      </c>
      <c r="N3" s="83" t="s">
        <v>1870</v>
      </c>
      <c r="O3" s="83" t="s">
        <v>117</v>
      </c>
      <c r="P3" s="83" t="s">
        <v>121</v>
      </c>
      <c r="Q3" s="83">
        <v>4</v>
      </c>
      <c r="R3" s="83">
        <v>2003</v>
      </c>
      <c r="S3" s="83" t="s">
        <v>1502</v>
      </c>
      <c r="T3" s="83" t="s">
        <v>1502</v>
      </c>
      <c r="U3" s="83" t="s">
        <v>1871</v>
      </c>
    </row>
    <row r="4" spans="1:22" s="83" customFormat="1">
      <c r="A4" s="83">
        <v>49965</v>
      </c>
      <c r="B4" s="83" t="s">
        <v>111</v>
      </c>
      <c r="C4" s="83">
        <v>1588</v>
      </c>
      <c r="D4" s="83" t="s">
        <v>110</v>
      </c>
      <c r="E4" s="83" t="s">
        <v>1866</v>
      </c>
      <c r="F4" s="83" t="s">
        <v>112</v>
      </c>
      <c r="G4" s="84" t="s">
        <v>1874</v>
      </c>
      <c r="H4" s="84" t="s">
        <v>1875</v>
      </c>
      <c r="I4" s="84"/>
      <c r="J4" s="84" t="s">
        <v>1876</v>
      </c>
      <c r="K4" s="85">
        <v>278.60000000000002</v>
      </c>
      <c r="L4" s="85">
        <v>227.9</v>
      </c>
      <c r="M4" s="85">
        <v>274.10000000000002</v>
      </c>
      <c r="N4" s="83" t="s">
        <v>1870</v>
      </c>
      <c r="O4" s="83" t="s">
        <v>117</v>
      </c>
      <c r="P4" s="83" t="s">
        <v>121</v>
      </c>
      <c r="Q4" s="83">
        <v>6</v>
      </c>
      <c r="R4" s="83">
        <v>2003</v>
      </c>
      <c r="S4" s="83" t="s">
        <v>1502</v>
      </c>
      <c r="T4" s="83" t="s">
        <v>1502</v>
      </c>
      <c r="U4" s="83" t="s">
        <v>1871</v>
      </c>
    </row>
    <row r="5" spans="1:22" s="83" customFormat="1">
      <c r="A5" s="83">
        <v>49965</v>
      </c>
      <c r="B5" s="83" t="s">
        <v>111</v>
      </c>
      <c r="C5" s="83">
        <v>1588</v>
      </c>
      <c r="D5" s="83" t="s">
        <v>110</v>
      </c>
      <c r="E5" s="83" t="s">
        <v>1866</v>
      </c>
      <c r="F5" s="83" t="s">
        <v>112</v>
      </c>
      <c r="G5" s="84" t="s">
        <v>1877</v>
      </c>
      <c r="H5" s="84" t="s">
        <v>1878</v>
      </c>
      <c r="I5" s="84"/>
      <c r="J5" s="84" t="s">
        <v>1876</v>
      </c>
      <c r="K5" s="85">
        <v>278.60000000000002</v>
      </c>
      <c r="L5" s="85">
        <v>230.1</v>
      </c>
      <c r="M5" s="85">
        <v>276.7</v>
      </c>
      <c r="N5" s="83" t="s">
        <v>1870</v>
      </c>
      <c r="O5" s="83" t="s">
        <v>117</v>
      </c>
      <c r="P5" s="83" t="s">
        <v>121</v>
      </c>
      <c r="Q5" s="83">
        <v>6</v>
      </c>
      <c r="R5" s="83">
        <v>2003</v>
      </c>
      <c r="S5" s="83" t="s">
        <v>1502</v>
      </c>
      <c r="T5" s="83" t="s">
        <v>1502</v>
      </c>
      <c r="U5" s="83" t="s">
        <v>1871</v>
      </c>
    </row>
    <row r="6" spans="1:22" s="83" customFormat="1">
      <c r="A6" s="83">
        <v>49965</v>
      </c>
      <c r="B6" s="83" t="s">
        <v>111</v>
      </c>
      <c r="C6" s="83">
        <v>1588</v>
      </c>
      <c r="D6" s="83" t="s">
        <v>110</v>
      </c>
      <c r="E6" s="83" t="s">
        <v>1866</v>
      </c>
      <c r="F6" s="83" t="s">
        <v>112</v>
      </c>
      <c r="G6" s="84" t="s">
        <v>1879</v>
      </c>
      <c r="H6" s="84"/>
      <c r="I6" s="84" t="s">
        <v>1880</v>
      </c>
      <c r="J6" s="84" t="s">
        <v>1869</v>
      </c>
      <c r="K6" s="85">
        <v>315</v>
      </c>
      <c r="L6" s="85">
        <v>252.1</v>
      </c>
      <c r="M6" s="85">
        <v>301.60000000000002</v>
      </c>
      <c r="N6" s="83" t="s">
        <v>1870</v>
      </c>
      <c r="O6" s="83" t="s">
        <v>117</v>
      </c>
      <c r="P6" s="83" t="s">
        <v>116</v>
      </c>
      <c r="Q6" s="83">
        <v>4</v>
      </c>
      <c r="R6" s="83">
        <v>2003</v>
      </c>
      <c r="S6" s="83" t="s">
        <v>1502</v>
      </c>
      <c r="T6" s="83" t="s">
        <v>1502</v>
      </c>
      <c r="U6" s="83" t="s">
        <v>1871</v>
      </c>
    </row>
    <row r="7" spans="1:22" s="83" customFormat="1">
      <c r="A7" s="83">
        <v>49965</v>
      </c>
      <c r="B7" s="83" t="s">
        <v>111</v>
      </c>
      <c r="C7" s="83">
        <v>1588</v>
      </c>
      <c r="D7" s="83" t="s">
        <v>110</v>
      </c>
      <c r="E7" s="83" t="s">
        <v>1866</v>
      </c>
      <c r="F7" s="83" t="s">
        <v>112</v>
      </c>
      <c r="G7" s="84" t="s">
        <v>1881</v>
      </c>
      <c r="H7" s="84"/>
      <c r="I7" s="84" t="s">
        <v>1880</v>
      </c>
      <c r="J7" s="84" t="s">
        <v>1876</v>
      </c>
      <c r="K7" s="85">
        <v>315</v>
      </c>
      <c r="L7" s="85">
        <v>255.9</v>
      </c>
      <c r="M7" s="85">
        <v>307.7</v>
      </c>
      <c r="N7" s="83" t="s">
        <v>1870</v>
      </c>
      <c r="O7" s="83" t="s">
        <v>117</v>
      </c>
      <c r="P7" s="83" t="s">
        <v>116</v>
      </c>
      <c r="Q7" s="83">
        <v>6</v>
      </c>
      <c r="R7" s="83">
        <v>2003</v>
      </c>
      <c r="S7" s="83" t="s">
        <v>1502</v>
      </c>
      <c r="T7" s="83" t="s">
        <v>1502</v>
      </c>
      <c r="U7" s="83" t="s">
        <v>1871</v>
      </c>
    </row>
    <row r="8" spans="1:22">
      <c r="A8">
        <v>59528</v>
      </c>
      <c r="B8" t="s">
        <v>124</v>
      </c>
      <c r="C8">
        <v>1595</v>
      </c>
      <c r="D8" t="s">
        <v>123</v>
      </c>
      <c r="E8" t="s">
        <v>1882</v>
      </c>
      <c r="F8" t="s">
        <v>112</v>
      </c>
      <c r="G8" s="79" t="s">
        <v>1883</v>
      </c>
      <c r="H8" s="79" t="s">
        <v>1884</v>
      </c>
      <c r="I8" t="s">
        <v>1885</v>
      </c>
      <c r="J8" s="79" t="s">
        <v>1886</v>
      </c>
      <c r="K8" s="80">
        <v>17.2</v>
      </c>
      <c r="L8" s="80">
        <v>14.8</v>
      </c>
      <c r="M8" s="80">
        <v>14.8</v>
      </c>
      <c r="N8" t="s">
        <v>1870</v>
      </c>
      <c r="O8" t="s">
        <v>117</v>
      </c>
      <c r="P8" t="s">
        <v>116</v>
      </c>
      <c r="Q8">
        <v>6</v>
      </c>
      <c r="R8">
        <v>1949</v>
      </c>
      <c r="S8" t="s">
        <v>1502</v>
      </c>
      <c r="T8" t="s">
        <v>1502</v>
      </c>
      <c r="U8" t="s">
        <v>1887</v>
      </c>
    </row>
    <row r="9" spans="1:22">
      <c r="A9">
        <v>59528</v>
      </c>
      <c r="B9" t="s">
        <v>124</v>
      </c>
      <c r="C9">
        <v>1595</v>
      </c>
      <c r="D9" t="s">
        <v>123</v>
      </c>
      <c r="E9" t="s">
        <v>1882</v>
      </c>
      <c r="F9" t="s">
        <v>112</v>
      </c>
      <c r="G9" s="79" t="s">
        <v>1888</v>
      </c>
      <c r="H9" s="79" t="s">
        <v>1889</v>
      </c>
      <c r="I9" t="s">
        <v>1885</v>
      </c>
      <c r="J9" s="79" t="s">
        <v>1886</v>
      </c>
      <c r="K9" s="80">
        <v>23</v>
      </c>
      <c r="L9" s="80">
        <v>19.7</v>
      </c>
      <c r="M9" s="80">
        <v>19.7</v>
      </c>
      <c r="N9" t="s">
        <v>1870</v>
      </c>
      <c r="O9" t="s">
        <v>117</v>
      </c>
      <c r="P9" t="s">
        <v>116</v>
      </c>
      <c r="Q9">
        <v>1</v>
      </c>
      <c r="R9">
        <v>1951</v>
      </c>
      <c r="S9" t="s">
        <v>1502</v>
      </c>
      <c r="T9" t="s">
        <v>1502</v>
      </c>
      <c r="U9" t="s">
        <v>1887</v>
      </c>
    </row>
    <row r="10" spans="1:22">
      <c r="A10">
        <v>59528</v>
      </c>
      <c r="B10" t="s">
        <v>124</v>
      </c>
      <c r="C10">
        <v>1595</v>
      </c>
      <c r="D10" t="s">
        <v>123</v>
      </c>
      <c r="E10" t="s">
        <v>1882</v>
      </c>
      <c r="F10" t="s">
        <v>112</v>
      </c>
      <c r="G10" s="79" t="s">
        <v>1890</v>
      </c>
      <c r="H10" s="79" t="s">
        <v>1891</v>
      </c>
      <c r="I10" t="s">
        <v>1885</v>
      </c>
      <c r="J10" s="79" t="s">
        <v>1886</v>
      </c>
      <c r="K10" s="80">
        <v>27.2</v>
      </c>
      <c r="L10" s="80">
        <v>20.399999999999999</v>
      </c>
      <c r="M10" s="80">
        <v>20.399999999999999</v>
      </c>
      <c r="N10" t="s">
        <v>1870</v>
      </c>
      <c r="O10" t="s">
        <v>117</v>
      </c>
      <c r="P10" t="s">
        <v>116</v>
      </c>
      <c r="Q10">
        <v>8</v>
      </c>
      <c r="R10">
        <v>1958</v>
      </c>
      <c r="S10" t="s">
        <v>1502</v>
      </c>
      <c r="T10" t="s">
        <v>1502</v>
      </c>
      <c r="U10" t="s">
        <v>1871</v>
      </c>
    </row>
    <row r="11" spans="1:22">
      <c r="A11">
        <v>59528</v>
      </c>
      <c r="B11" t="s">
        <v>124</v>
      </c>
      <c r="C11">
        <v>1595</v>
      </c>
      <c r="D11" t="s">
        <v>123</v>
      </c>
      <c r="E11" t="s">
        <v>1882</v>
      </c>
      <c r="F11" t="s">
        <v>112</v>
      </c>
      <c r="G11" s="79" t="s">
        <v>1892</v>
      </c>
      <c r="H11" s="79" t="s">
        <v>1893</v>
      </c>
      <c r="J11" s="79" t="s">
        <v>1886</v>
      </c>
      <c r="K11" s="80">
        <v>186.2</v>
      </c>
      <c r="L11" s="80">
        <v>171</v>
      </c>
      <c r="M11" s="80">
        <v>187.4</v>
      </c>
      <c r="N11" t="s">
        <v>1870</v>
      </c>
      <c r="O11" t="s">
        <v>117</v>
      </c>
      <c r="P11" t="s">
        <v>121</v>
      </c>
      <c r="Q11">
        <v>12</v>
      </c>
      <c r="R11">
        <v>2002</v>
      </c>
      <c r="S11" t="s">
        <v>1502</v>
      </c>
      <c r="T11" t="s">
        <v>1502</v>
      </c>
      <c r="U11" t="s">
        <v>1871</v>
      </c>
      <c r="V11" t="s">
        <v>122</v>
      </c>
    </row>
    <row r="12" spans="1:22">
      <c r="A12">
        <v>2144</v>
      </c>
      <c r="B12" t="s">
        <v>130</v>
      </c>
      <c r="C12">
        <v>1660</v>
      </c>
      <c r="D12" t="s">
        <v>129</v>
      </c>
      <c r="E12" t="s">
        <v>131</v>
      </c>
      <c r="F12" t="s">
        <v>112</v>
      </c>
      <c r="G12" s="79" t="s">
        <v>1894</v>
      </c>
      <c r="H12" s="79" t="s">
        <v>1890</v>
      </c>
      <c r="I12" s="79"/>
      <c r="J12" s="79" t="s">
        <v>1895</v>
      </c>
      <c r="K12" s="80">
        <v>76</v>
      </c>
      <c r="L12" s="80">
        <v>62.6</v>
      </c>
      <c r="M12" s="80">
        <v>77.599999999999994</v>
      </c>
      <c r="N12" t="s">
        <v>1870</v>
      </c>
      <c r="O12" t="s">
        <v>117</v>
      </c>
      <c r="P12" t="s">
        <v>121</v>
      </c>
      <c r="Q12">
        <v>4</v>
      </c>
      <c r="R12">
        <v>1977</v>
      </c>
      <c r="S12" t="s">
        <v>1502</v>
      </c>
      <c r="T12" t="s">
        <v>1502</v>
      </c>
      <c r="U12" t="s">
        <v>1871</v>
      </c>
      <c r="V12" t="s">
        <v>122</v>
      </c>
    </row>
    <row r="13" spans="1:22">
      <c r="A13">
        <v>2144</v>
      </c>
      <c r="B13" t="s">
        <v>130</v>
      </c>
      <c r="C13">
        <v>1660</v>
      </c>
      <c r="D13" t="s">
        <v>129</v>
      </c>
      <c r="E13" t="s">
        <v>131</v>
      </c>
      <c r="F13" t="s">
        <v>112</v>
      </c>
      <c r="G13" s="79" t="s">
        <v>1896</v>
      </c>
      <c r="H13" s="79" t="s">
        <v>1890</v>
      </c>
      <c r="I13" s="79" t="s">
        <v>1880</v>
      </c>
      <c r="J13" s="79" t="s">
        <v>1895</v>
      </c>
      <c r="K13" s="80">
        <v>25</v>
      </c>
      <c r="L13" s="80">
        <v>15.5</v>
      </c>
      <c r="M13" s="80">
        <v>18.5</v>
      </c>
      <c r="N13" t="s">
        <v>1870</v>
      </c>
      <c r="O13" t="s">
        <v>117</v>
      </c>
      <c r="P13" t="s">
        <v>116</v>
      </c>
      <c r="Q13">
        <v>4</v>
      </c>
      <c r="R13">
        <v>1977</v>
      </c>
      <c r="S13" t="s">
        <v>1502</v>
      </c>
      <c r="T13" t="s">
        <v>1502</v>
      </c>
      <c r="U13" t="s">
        <v>1871</v>
      </c>
    </row>
    <row r="14" spans="1:22">
      <c r="A14">
        <v>18488</v>
      </c>
      <c r="B14" t="s">
        <v>134</v>
      </c>
      <c r="C14">
        <v>1682</v>
      </c>
      <c r="D14" t="s">
        <v>133</v>
      </c>
      <c r="E14" t="s">
        <v>131</v>
      </c>
      <c r="F14" t="s">
        <v>112</v>
      </c>
      <c r="G14" s="79" t="s">
        <v>1897</v>
      </c>
      <c r="H14" s="79" t="s">
        <v>1898</v>
      </c>
      <c r="I14" s="79"/>
      <c r="J14" s="79" t="s">
        <v>1886</v>
      </c>
      <c r="K14" s="80">
        <v>23</v>
      </c>
      <c r="L14" s="80">
        <v>18</v>
      </c>
      <c r="M14" s="80">
        <v>21.4</v>
      </c>
      <c r="N14" t="s">
        <v>1870</v>
      </c>
      <c r="O14" t="s">
        <v>117</v>
      </c>
      <c r="P14" t="s">
        <v>121</v>
      </c>
      <c r="Q14">
        <v>10</v>
      </c>
      <c r="R14">
        <v>1976</v>
      </c>
      <c r="S14" t="s">
        <v>1502</v>
      </c>
      <c r="T14" t="s">
        <v>1502</v>
      </c>
      <c r="U14" t="s">
        <v>1871</v>
      </c>
      <c r="V14" t="s">
        <v>122</v>
      </c>
    </row>
    <row r="15" spans="1:22">
      <c r="A15">
        <v>18488</v>
      </c>
      <c r="B15" t="s">
        <v>134</v>
      </c>
      <c r="C15">
        <v>1682</v>
      </c>
      <c r="D15" t="s">
        <v>133</v>
      </c>
      <c r="E15" t="s">
        <v>131</v>
      </c>
      <c r="F15" t="s">
        <v>112</v>
      </c>
      <c r="G15" s="79" t="s">
        <v>1899</v>
      </c>
      <c r="H15" s="79" t="s">
        <v>1898</v>
      </c>
      <c r="I15" s="79" t="s">
        <v>1880</v>
      </c>
      <c r="J15" s="79" t="s">
        <v>1886</v>
      </c>
      <c r="K15" s="80">
        <v>95</v>
      </c>
      <c r="L15" s="80">
        <v>87</v>
      </c>
      <c r="M15" s="80">
        <v>85</v>
      </c>
      <c r="N15" t="s">
        <v>1870</v>
      </c>
      <c r="O15" t="s">
        <v>117</v>
      </c>
      <c r="P15" t="s">
        <v>116</v>
      </c>
      <c r="Q15">
        <v>12</v>
      </c>
      <c r="R15">
        <v>1975</v>
      </c>
      <c r="S15" t="s">
        <v>1502</v>
      </c>
      <c r="T15" t="s">
        <v>1502</v>
      </c>
      <c r="U15" t="s">
        <v>1871</v>
      </c>
      <c r="V15" t="s">
        <v>122</v>
      </c>
    </row>
    <row r="16" spans="1:22">
      <c r="A16">
        <v>50018</v>
      </c>
      <c r="B16" t="s">
        <v>1900</v>
      </c>
      <c r="C16">
        <v>3236</v>
      </c>
      <c r="D16" t="s">
        <v>135</v>
      </c>
      <c r="E16" t="s">
        <v>1866</v>
      </c>
      <c r="F16" t="s">
        <v>137</v>
      </c>
      <c r="G16" s="79" t="s">
        <v>1901</v>
      </c>
      <c r="H16" s="79" t="s">
        <v>1902</v>
      </c>
      <c r="I16" s="79" t="s">
        <v>1880</v>
      </c>
      <c r="J16" s="79" t="s">
        <v>1903</v>
      </c>
      <c r="K16" s="80">
        <v>125</v>
      </c>
      <c r="L16" s="80">
        <v>110.1</v>
      </c>
      <c r="M16" s="80">
        <v>115.6</v>
      </c>
      <c r="N16" t="s">
        <v>1870</v>
      </c>
      <c r="O16" t="s">
        <v>117</v>
      </c>
      <c r="P16" t="s">
        <v>121</v>
      </c>
      <c r="Q16">
        <v>11</v>
      </c>
      <c r="R16">
        <v>1995</v>
      </c>
      <c r="S16" t="s">
        <v>1502</v>
      </c>
      <c r="T16" t="s">
        <v>1502</v>
      </c>
      <c r="U16" t="s">
        <v>1871</v>
      </c>
      <c r="V16" t="s">
        <v>122</v>
      </c>
    </row>
    <row r="17" spans="1:22">
      <c r="A17">
        <v>50018</v>
      </c>
      <c r="B17" t="s">
        <v>1900</v>
      </c>
      <c r="C17">
        <v>3236</v>
      </c>
      <c r="D17" t="s">
        <v>135</v>
      </c>
      <c r="E17" t="s">
        <v>1866</v>
      </c>
      <c r="F17" t="s">
        <v>137</v>
      </c>
      <c r="G17" s="79" t="s">
        <v>1904</v>
      </c>
      <c r="H17" s="79" t="s">
        <v>1905</v>
      </c>
      <c r="I17" s="79"/>
      <c r="J17" s="79" t="s">
        <v>1906</v>
      </c>
      <c r="K17" s="80">
        <v>125</v>
      </c>
      <c r="L17" s="80">
        <v>110.2</v>
      </c>
      <c r="M17" s="80">
        <v>115.6</v>
      </c>
      <c r="N17" t="s">
        <v>1870</v>
      </c>
      <c r="O17" t="s">
        <v>117</v>
      </c>
      <c r="P17" t="s">
        <v>121</v>
      </c>
      <c r="Q17">
        <v>9</v>
      </c>
      <c r="R17">
        <v>1995</v>
      </c>
      <c r="S17" t="s">
        <v>1502</v>
      </c>
      <c r="T17" t="s">
        <v>1502</v>
      </c>
      <c r="U17" t="s">
        <v>1871</v>
      </c>
      <c r="V17" t="s">
        <v>122</v>
      </c>
    </row>
    <row r="18" spans="1:22">
      <c r="A18">
        <v>50018</v>
      </c>
      <c r="B18" t="s">
        <v>1900</v>
      </c>
      <c r="C18">
        <v>3236</v>
      </c>
      <c r="D18" t="s">
        <v>135</v>
      </c>
      <c r="E18" t="s">
        <v>1866</v>
      </c>
      <c r="F18" t="s">
        <v>137</v>
      </c>
      <c r="G18" s="79" t="s">
        <v>1907</v>
      </c>
      <c r="H18" s="79" t="s">
        <v>1902</v>
      </c>
      <c r="I18" s="79"/>
      <c r="J18" s="79" t="s">
        <v>1903</v>
      </c>
      <c r="K18" s="80">
        <v>48</v>
      </c>
      <c r="L18" s="80">
        <v>46.9</v>
      </c>
      <c r="M18" s="80">
        <v>54.4</v>
      </c>
      <c r="N18" t="s">
        <v>1870</v>
      </c>
      <c r="O18" t="s">
        <v>117</v>
      </c>
      <c r="P18" t="s">
        <v>116</v>
      </c>
      <c r="Q18">
        <v>11</v>
      </c>
      <c r="R18">
        <v>1995</v>
      </c>
      <c r="S18" t="s">
        <v>1502</v>
      </c>
      <c r="T18" t="s">
        <v>1502</v>
      </c>
      <c r="U18" t="s">
        <v>1871</v>
      </c>
      <c r="V18" t="s">
        <v>122</v>
      </c>
    </row>
    <row r="19" spans="1:22">
      <c r="A19">
        <v>50018</v>
      </c>
      <c r="B19" t="s">
        <v>1900</v>
      </c>
      <c r="C19">
        <v>3236</v>
      </c>
      <c r="D19" t="s">
        <v>135</v>
      </c>
      <c r="E19" t="s">
        <v>1866</v>
      </c>
      <c r="F19" t="s">
        <v>137</v>
      </c>
      <c r="G19" s="79" t="s">
        <v>1908</v>
      </c>
      <c r="H19" s="79" t="s">
        <v>1905</v>
      </c>
      <c r="I19" s="79"/>
      <c r="J19" s="79" t="s">
        <v>1906</v>
      </c>
      <c r="K19" s="80">
        <v>46</v>
      </c>
      <c r="L19" s="80">
        <v>46.8</v>
      </c>
      <c r="M19" s="80">
        <v>54.4</v>
      </c>
      <c r="N19" t="s">
        <v>1870</v>
      </c>
      <c r="O19" t="s">
        <v>117</v>
      </c>
      <c r="P19" t="s">
        <v>116</v>
      </c>
      <c r="Q19">
        <v>9</v>
      </c>
      <c r="R19">
        <v>1995</v>
      </c>
      <c r="S19" t="s">
        <v>1502</v>
      </c>
      <c r="T19" t="s">
        <v>1502</v>
      </c>
      <c r="U19" t="s">
        <v>1871</v>
      </c>
      <c r="V19" t="s">
        <v>122</v>
      </c>
    </row>
    <row r="20" spans="1:22">
      <c r="A20">
        <v>50018</v>
      </c>
      <c r="B20" t="s">
        <v>1900</v>
      </c>
      <c r="C20">
        <v>3236</v>
      </c>
      <c r="D20" t="s">
        <v>135</v>
      </c>
      <c r="E20" t="s">
        <v>1866</v>
      </c>
      <c r="F20" t="s">
        <v>137</v>
      </c>
      <c r="G20" s="79" t="s">
        <v>1909</v>
      </c>
      <c r="H20" s="79" t="s">
        <v>1898</v>
      </c>
      <c r="I20" s="79"/>
      <c r="J20" s="79" t="s">
        <v>1910</v>
      </c>
      <c r="K20" s="80">
        <v>125</v>
      </c>
      <c r="L20" s="80">
        <v>107.1</v>
      </c>
      <c r="M20" s="80">
        <v>115.6</v>
      </c>
      <c r="N20" t="s">
        <v>1870</v>
      </c>
      <c r="O20" t="s">
        <v>117</v>
      </c>
      <c r="P20" t="s">
        <v>121</v>
      </c>
      <c r="Q20">
        <v>11</v>
      </c>
      <c r="R20">
        <v>1995</v>
      </c>
      <c r="S20" t="s">
        <v>1502</v>
      </c>
      <c r="T20" t="s">
        <v>1502</v>
      </c>
      <c r="U20" t="s">
        <v>1871</v>
      </c>
      <c r="V20" t="s">
        <v>122</v>
      </c>
    </row>
    <row r="21" spans="1:22">
      <c r="A21">
        <v>50018</v>
      </c>
      <c r="B21" t="s">
        <v>1900</v>
      </c>
      <c r="C21">
        <v>3236</v>
      </c>
      <c r="D21" t="s">
        <v>135</v>
      </c>
      <c r="E21" t="s">
        <v>1866</v>
      </c>
      <c r="F21" t="s">
        <v>137</v>
      </c>
      <c r="G21" s="79" t="s">
        <v>1911</v>
      </c>
      <c r="H21" s="79" t="s">
        <v>1898</v>
      </c>
      <c r="I21" s="79"/>
      <c r="J21" s="79" t="s">
        <v>1910</v>
      </c>
      <c r="K21" s="80">
        <v>46</v>
      </c>
      <c r="L21" s="80">
        <v>46.9</v>
      </c>
      <c r="M21" s="80">
        <v>54.5</v>
      </c>
      <c r="N21" t="s">
        <v>1870</v>
      </c>
      <c r="O21" t="s">
        <v>117</v>
      </c>
      <c r="P21" t="s">
        <v>116</v>
      </c>
      <c r="Q21">
        <v>11</v>
      </c>
      <c r="R21">
        <v>1995</v>
      </c>
      <c r="S21" t="s">
        <v>1502</v>
      </c>
      <c r="T21" t="s">
        <v>1502</v>
      </c>
      <c r="U21" t="s">
        <v>1871</v>
      </c>
      <c r="V21" t="s">
        <v>122</v>
      </c>
    </row>
    <row r="22" spans="1:22">
      <c r="A22">
        <v>11806</v>
      </c>
      <c r="B22" t="s">
        <v>139</v>
      </c>
      <c r="C22">
        <v>6081</v>
      </c>
      <c r="D22" t="s">
        <v>138</v>
      </c>
      <c r="E22" t="s">
        <v>131</v>
      </c>
      <c r="F22" t="s">
        <v>112</v>
      </c>
      <c r="G22" s="79" t="s">
        <v>1912</v>
      </c>
      <c r="H22" s="79" t="s">
        <v>1913</v>
      </c>
      <c r="I22" s="79" t="s">
        <v>1880</v>
      </c>
      <c r="J22" s="79" t="s">
        <v>1886</v>
      </c>
      <c r="K22" s="80">
        <v>105</v>
      </c>
      <c r="L22" s="80">
        <v>96</v>
      </c>
      <c r="M22" s="80">
        <v>105</v>
      </c>
      <c r="N22" t="s">
        <v>1914</v>
      </c>
      <c r="O22" t="s">
        <v>126</v>
      </c>
      <c r="P22" t="s">
        <v>116</v>
      </c>
      <c r="Q22">
        <v>11</v>
      </c>
      <c r="R22">
        <v>1981</v>
      </c>
      <c r="S22" t="s">
        <v>1502</v>
      </c>
      <c r="T22" t="s">
        <v>1502</v>
      </c>
      <c r="U22" t="s">
        <v>1871</v>
      </c>
    </row>
    <row r="23" spans="1:22">
      <c r="A23">
        <v>11806</v>
      </c>
      <c r="B23" t="s">
        <v>139</v>
      </c>
      <c r="C23">
        <v>6081</v>
      </c>
      <c r="D23" t="s">
        <v>138</v>
      </c>
      <c r="E23" t="s">
        <v>131</v>
      </c>
      <c r="F23" t="s">
        <v>112</v>
      </c>
      <c r="G23" s="79" t="s">
        <v>1915</v>
      </c>
      <c r="H23" s="79" t="s">
        <v>1893</v>
      </c>
      <c r="I23" s="79"/>
      <c r="J23" s="79" t="s">
        <v>1886</v>
      </c>
      <c r="K23" s="80">
        <v>85</v>
      </c>
      <c r="L23" s="80">
        <v>69.7</v>
      </c>
      <c r="M23" s="80">
        <v>87</v>
      </c>
      <c r="N23" t="s">
        <v>1914</v>
      </c>
      <c r="O23" t="s">
        <v>126</v>
      </c>
      <c r="P23" t="s">
        <v>121</v>
      </c>
      <c r="Q23">
        <v>11</v>
      </c>
      <c r="R23">
        <v>1981</v>
      </c>
      <c r="S23" t="s">
        <v>1502</v>
      </c>
      <c r="T23" t="s">
        <v>1502</v>
      </c>
      <c r="U23" t="s">
        <v>1871</v>
      </c>
      <c r="V23" t="s">
        <v>122</v>
      </c>
    </row>
    <row r="24" spans="1:22">
      <c r="A24">
        <v>11806</v>
      </c>
      <c r="B24" t="s">
        <v>139</v>
      </c>
      <c r="C24">
        <v>6081</v>
      </c>
      <c r="D24" t="s">
        <v>138</v>
      </c>
      <c r="E24" t="s">
        <v>131</v>
      </c>
      <c r="F24" t="s">
        <v>112</v>
      </c>
      <c r="G24" s="79" t="s">
        <v>1916</v>
      </c>
      <c r="H24" s="79" t="s">
        <v>1917</v>
      </c>
      <c r="I24" s="79"/>
      <c r="J24" s="79" t="s">
        <v>1886</v>
      </c>
      <c r="K24" s="80">
        <v>85</v>
      </c>
      <c r="L24" s="80">
        <v>69.7</v>
      </c>
      <c r="M24" s="80">
        <v>87</v>
      </c>
      <c r="N24" t="s">
        <v>1914</v>
      </c>
      <c r="O24" t="s">
        <v>126</v>
      </c>
      <c r="P24" t="s">
        <v>121</v>
      </c>
      <c r="Q24">
        <v>11</v>
      </c>
      <c r="R24">
        <v>1981</v>
      </c>
      <c r="S24" t="s">
        <v>1502</v>
      </c>
      <c r="T24" t="s">
        <v>1502</v>
      </c>
      <c r="U24" t="s">
        <v>1871</v>
      </c>
      <c r="V24" t="s">
        <v>122</v>
      </c>
    </row>
    <row r="25" spans="1:22">
      <c r="A25">
        <v>11806</v>
      </c>
      <c r="B25" t="s">
        <v>139</v>
      </c>
      <c r="C25">
        <v>6081</v>
      </c>
      <c r="D25" t="s">
        <v>138</v>
      </c>
      <c r="E25" t="s">
        <v>131</v>
      </c>
      <c r="F25" t="s">
        <v>112</v>
      </c>
      <c r="G25" s="79" t="s">
        <v>1918</v>
      </c>
      <c r="H25" s="79" t="s">
        <v>1890</v>
      </c>
      <c r="I25" s="79"/>
      <c r="J25" s="79" t="s">
        <v>1886</v>
      </c>
      <c r="K25" s="80">
        <v>85</v>
      </c>
      <c r="L25" s="80">
        <v>69.7</v>
      </c>
      <c r="M25" s="80">
        <v>87</v>
      </c>
      <c r="N25" t="s">
        <v>1914</v>
      </c>
      <c r="O25" t="s">
        <v>126</v>
      </c>
      <c r="P25" t="s">
        <v>121</v>
      </c>
      <c r="Q25">
        <v>11</v>
      </c>
      <c r="R25">
        <v>1981</v>
      </c>
      <c r="S25" t="s">
        <v>1502</v>
      </c>
      <c r="T25" t="s">
        <v>1502</v>
      </c>
      <c r="U25" t="s">
        <v>1871</v>
      </c>
      <c r="V25" t="s">
        <v>122</v>
      </c>
    </row>
    <row r="26" spans="1:22">
      <c r="A26">
        <v>21970</v>
      </c>
      <c r="B26" t="s">
        <v>141</v>
      </c>
      <c r="C26">
        <v>10307</v>
      </c>
      <c r="D26" t="s">
        <v>140</v>
      </c>
      <c r="E26" t="s">
        <v>1866</v>
      </c>
      <c r="F26" t="s">
        <v>112</v>
      </c>
      <c r="G26" s="79" t="s">
        <v>1915</v>
      </c>
      <c r="H26" s="79" t="s">
        <v>1883</v>
      </c>
      <c r="I26" s="79"/>
      <c r="J26" s="79" t="s">
        <v>1886</v>
      </c>
      <c r="K26" s="80">
        <v>128.69999999999999</v>
      </c>
      <c r="L26" s="80">
        <v>102</v>
      </c>
      <c r="M26" s="80">
        <v>126</v>
      </c>
      <c r="N26" t="s">
        <v>1870</v>
      </c>
      <c r="O26" t="s">
        <v>117</v>
      </c>
      <c r="P26" t="s">
        <v>121</v>
      </c>
      <c r="Q26">
        <v>9</v>
      </c>
      <c r="R26">
        <v>1991</v>
      </c>
      <c r="S26" t="s">
        <v>1502</v>
      </c>
      <c r="T26" t="s">
        <v>1502</v>
      </c>
      <c r="U26" t="s">
        <v>1871</v>
      </c>
      <c r="V26" t="s">
        <v>122</v>
      </c>
    </row>
    <row r="27" spans="1:22">
      <c r="A27">
        <v>21970</v>
      </c>
      <c r="B27" t="s">
        <v>141</v>
      </c>
      <c r="C27">
        <v>10307</v>
      </c>
      <c r="D27" t="s">
        <v>140</v>
      </c>
      <c r="E27" t="s">
        <v>1866</v>
      </c>
      <c r="F27" t="s">
        <v>112</v>
      </c>
      <c r="G27" s="79" t="s">
        <v>1916</v>
      </c>
      <c r="H27" s="79" t="s">
        <v>1888</v>
      </c>
      <c r="I27" s="79"/>
      <c r="J27" s="79" t="s">
        <v>1886</v>
      </c>
      <c r="K27" s="80">
        <v>128.69999999999999</v>
      </c>
      <c r="L27" s="80">
        <v>102</v>
      </c>
      <c r="M27" s="80">
        <v>126</v>
      </c>
      <c r="N27" t="s">
        <v>1870</v>
      </c>
      <c r="O27" t="s">
        <v>117</v>
      </c>
      <c r="P27" t="s">
        <v>121</v>
      </c>
      <c r="Q27">
        <v>9</v>
      </c>
      <c r="R27">
        <v>1991</v>
      </c>
      <c r="S27" t="s">
        <v>1502</v>
      </c>
      <c r="T27" t="s">
        <v>1502</v>
      </c>
      <c r="U27" t="s">
        <v>1871</v>
      </c>
      <c r="V27" t="s">
        <v>122</v>
      </c>
    </row>
    <row r="28" spans="1:22">
      <c r="A28">
        <v>21970</v>
      </c>
      <c r="B28" t="s">
        <v>141</v>
      </c>
      <c r="C28">
        <v>10307</v>
      </c>
      <c r="D28" t="s">
        <v>140</v>
      </c>
      <c r="E28" t="s">
        <v>1866</v>
      </c>
      <c r="F28" t="s">
        <v>112</v>
      </c>
      <c r="G28" s="79" t="s">
        <v>1919</v>
      </c>
      <c r="H28" s="79" t="s">
        <v>1920</v>
      </c>
      <c r="I28" s="79" t="s">
        <v>1921</v>
      </c>
      <c r="J28" s="79" t="s">
        <v>1886</v>
      </c>
      <c r="K28" s="80">
        <v>128.69999999999999</v>
      </c>
      <c r="L28" s="80">
        <v>60</v>
      </c>
      <c r="M28" s="80">
        <v>84</v>
      </c>
      <c r="N28" t="s">
        <v>1870</v>
      </c>
      <c r="O28" t="s">
        <v>117</v>
      </c>
      <c r="P28" t="s">
        <v>116</v>
      </c>
      <c r="Q28">
        <v>9</v>
      </c>
      <c r="R28">
        <v>1991</v>
      </c>
      <c r="S28" t="s">
        <v>1502</v>
      </c>
      <c r="T28" t="s">
        <v>1502</v>
      </c>
      <c r="U28" t="s">
        <v>1871</v>
      </c>
    </row>
    <row r="29" spans="1:22">
      <c r="A29">
        <v>291</v>
      </c>
      <c r="B29" t="s">
        <v>144</v>
      </c>
      <c r="C29">
        <v>10567</v>
      </c>
      <c r="D29" t="s">
        <v>143</v>
      </c>
      <c r="E29" t="s">
        <v>1882</v>
      </c>
      <c r="F29" t="s">
        <v>121</v>
      </c>
      <c r="G29" s="79" t="s">
        <v>1922</v>
      </c>
      <c r="H29" s="79"/>
      <c r="I29" s="79"/>
      <c r="J29" s="79" t="s">
        <v>1886</v>
      </c>
      <c r="K29" s="80">
        <v>40</v>
      </c>
      <c r="L29" s="80">
        <v>35</v>
      </c>
      <c r="M29" s="80">
        <v>45</v>
      </c>
      <c r="N29" t="s">
        <v>1870</v>
      </c>
      <c r="O29" t="s">
        <v>117</v>
      </c>
      <c r="P29" t="s">
        <v>121</v>
      </c>
      <c r="Q29">
        <v>1</v>
      </c>
      <c r="R29">
        <v>1990</v>
      </c>
      <c r="S29" t="s">
        <v>1502</v>
      </c>
      <c r="T29" t="s">
        <v>1502</v>
      </c>
      <c r="U29" t="s">
        <v>1871</v>
      </c>
      <c r="V29" t="s">
        <v>122</v>
      </c>
    </row>
    <row r="30" spans="1:22">
      <c r="A30">
        <v>291</v>
      </c>
      <c r="B30" t="s">
        <v>144</v>
      </c>
      <c r="C30">
        <v>10567</v>
      </c>
      <c r="D30" t="s">
        <v>143</v>
      </c>
      <c r="E30" t="s">
        <v>1882</v>
      </c>
      <c r="F30" t="s">
        <v>121</v>
      </c>
      <c r="G30" s="79" t="s">
        <v>1923</v>
      </c>
      <c r="H30" s="79"/>
      <c r="I30" s="79"/>
      <c r="J30" s="79" t="s">
        <v>1886</v>
      </c>
      <c r="K30" s="80">
        <v>15</v>
      </c>
      <c r="L30" s="80">
        <v>13</v>
      </c>
      <c r="M30" s="80">
        <v>15</v>
      </c>
      <c r="N30" t="s">
        <v>1870</v>
      </c>
      <c r="O30" t="s">
        <v>117</v>
      </c>
      <c r="P30" t="s">
        <v>121</v>
      </c>
      <c r="Q30">
        <v>7</v>
      </c>
      <c r="R30">
        <v>2012</v>
      </c>
      <c r="S30" t="s">
        <v>1502</v>
      </c>
      <c r="T30" t="s">
        <v>1502</v>
      </c>
      <c r="U30" t="s">
        <v>1871</v>
      </c>
    </row>
    <row r="31" spans="1:22">
      <c r="A31">
        <v>291</v>
      </c>
      <c r="B31" t="s">
        <v>144</v>
      </c>
      <c r="C31">
        <v>10567</v>
      </c>
      <c r="D31" t="s">
        <v>143</v>
      </c>
      <c r="E31" t="s">
        <v>1882</v>
      </c>
      <c r="F31" t="s">
        <v>121</v>
      </c>
      <c r="G31" s="79" t="s">
        <v>1924</v>
      </c>
      <c r="H31" s="79"/>
      <c r="I31" s="79"/>
      <c r="J31" s="79" t="s">
        <v>1886</v>
      </c>
      <c r="K31" s="80">
        <v>16</v>
      </c>
      <c r="L31" s="80">
        <v>16</v>
      </c>
      <c r="M31" s="80">
        <v>16</v>
      </c>
      <c r="N31" t="s">
        <v>1870</v>
      </c>
      <c r="O31" t="s">
        <v>117</v>
      </c>
      <c r="P31" t="s">
        <v>116</v>
      </c>
      <c r="Q31">
        <v>1</v>
      </c>
      <c r="R31">
        <v>1990</v>
      </c>
      <c r="S31" t="s">
        <v>1502</v>
      </c>
      <c r="T31" t="s">
        <v>1502</v>
      </c>
      <c r="U31" t="s">
        <v>1871</v>
      </c>
    </row>
    <row r="32" spans="1:22">
      <c r="A32">
        <v>11741</v>
      </c>
      <c r="B32" t="s">
        <v>145</v>
      </c>
      <c r="C32">
        <v>10726</v>
      </c>
      <c r="D32" t="s">
        <v>145</v>
      </c>
      <c r="E32" t="s">
        <v>1882</v>
      </c>
      <c r="F32" t="s">
        <v>112</v>
      </c>
      <c r="G32" s="79" t="s">
        <v>1925</v>
      </c>
      <c r="H32" s="79" t="s">
        <v>1883</v>
      </c>
      <c r="I32" s="79"/>
      <c r="J32" s="79" t="s">
        <v>1926</v>
      </c>
      <c r="K32" s="80">
        <v>90</v>
      </c>
      <c r="L32" s="80">
        <v>83</v>
      </c>
      <c r="M32" s="80">
        <v>95</v>
      </c>
      <c r="N32" t="s">
        <v>1870</v>
      </c>
      <c r="O32" t="s">
        <v>117</v>
      </c>
      <c r="P32" t="s">
        <v>121</v>
      </c>
      <c r="Q32">
        <v>7</v>
      </c>
      <c r="R32">
        <v>1993</v>
      </c>
      <c r="S32" t="s">
        <v>1502</v>
      </c>
      <c r="T32" t="s">
        <v>1502</v>
      </c>
      <c r="U32" t="s">
        <v>1871</v>
      </c>
    </row>
    <row r="33" spans="1:22">
      <c r="A33">
        <v>11741</v>
      </c>
      <c r="B33" t="s">
        <v>145</v>
      </c>
      <c r="C33">
        <v>10726</v>
      </c>
      <c r="D33" t="s">
        <v>145</v>
      </c>
      <c r="E33" t="s">
        <v>1882</v>
      </c>
      <c r="F33" t="s">
        <v>112</v>
      </c>
      <c r="G33" s="79" t="s">
        <v>1927</v>
      </c>
      <c r="H33" s="79" t="s">
        <v>1888</v>
      </c>
      <c r="I33" s="79"/>
      <c r="J33" s="79" t="s">
        <v>1926</v>
      </c>
      <c r="K33" s="80">
        <v>90</v>
      </c>
      <c r="L33" s="80">
        <v>83</v>
      </c>
      <c r="M33" s="80">
        <v>95</v>
      </c>
      <c r="N33" t="s">
        <v>1870</v>
      </c>
      <c r="O33" t="s">
        <v>117</v>
      </c>
      <c r="P33" t="s">
        <v>121</v>
      </c>
      <c r="Q33">
        <v>7</v>
      </c>
      <c r="R33">
        <v>1993</v>
      </c>
      <c r="S33" t="s">
        <v>1502</v>
      </c>
      <c r="T33" t="s">
        <v>1502</v>
      </c>
      <c r="U33" t="s">
        <v>1871</v>
      </c>
    </row>
    <row r="34" spans="1:22">
      <c r="A34">
        <v>11741</v>
      </c>
      <c r="B34" t="s">
        <v>145</v>
      </c>
      <c r="C34">
        <v>10726</v>
      </c>
      <c r="D34" t="s">
        <v>145</v>
      </c>
      <c r="E34" t="s">
        <v>1882</v>
      </c>
      <c r="F34" t="s">
        <v>112</v>
      </c>
      <c r="G34" s="79" t="s">
        <v>1928</v>
      </c>
      <c r="H34" s="79" t="s">
        <v>1920</v>
      </c>
      <c r="I34" s="79" t="s">
        <v>1880</v>
      </c>
      <c r="J34" s="79" t="s">
        <v>1926</v>
      </c>
      <c r="K34" s="80">
        <v>80.900000000000006</v>
      </c>
      <c r="L34" s="80">
        <v>79</v>
      </c>
      <c r="M34" s="80">
        <v>90</v>
      </c>
      <c r="N34" t="s">
        <v>1870</v>
      </c>
      <c r="O34" t="s">
        <v>117</v>
      </c>
      <c r="P34" t="s">
        <v>116</v>
      </c>
      <c r="Q34">
        <v>7</v>
      </c>
      <c r="R34">
        <v>1993</v>
      </c>
      <c r="S34" t="s">
        <v>1502</v>
      </c>
      <c r="T34" t="s">
        <v>1502</v>
      </c>
      <c r="U34" t="s">
        <v>1871</v>
      </c>
    </row>
    <row r="35" spans="1:22">
      <c r="A35">
        <v>15114</v>
      </c>
      <c r="B35" t="s">
        <v>147</v>
      </c>
      <c r="C35">
        <v>50002</v>
      </c>
      <c r="D35" t="s">
        <v>146</v>
      </c>
      <c r="E35" t="s">
        <v>1882</v>
      </c>
      <c r="F35" t="s">
        <v>112</v>
      </c>
      <c r="G35" s="79" t="s">
        <v>1925</v>
      </c>
      <c r="H35" s="79" t="s">
        <v>1883</v>
      </c>
      <c r="I35" s="79"/>
      <c r="J35" s="79" t="s">
        <v>1886</v>
      </c>
      <c r="K35" s="80">
        <v>40.700000000000003</v>
      </c>
      <c r="L35" s="80">
        <v>35.200000000000003</v>
      </c>
      <c r="M35" s="80">
        <v>43.3</v>
      </c>
      <c r="N35" t="s">
        <v>1870</v>
      </c>
      <c r="O35" t="s">
        <v>117</v>
      </c>
      <c r="P35" t="s">
        <v>121</v>
      </c>
      <c r="Q35">
        <v>7</v>
      </c>
      <c r="R35">
        <v>1990</v>
      </c>
      <c r="S35" t="s">
        <v>1502</v>
      </c>
      <c r="T35" t="s">
        <v>1502</v>
      </c>
      <c r="U35" t="s">
        <v>1871</v>
      </c>
      <c r="V35" t="s">
        <v>122</v>
      </c>
    </row>
    <row r="36" spans="1:22">
      <c r="A36">
        <v>15114</v>
      </c>
      <c r="B36" t="s">
        <v>147</v>
      </c>
      <c r="C36">
        <v>50002</v>
      </c>
      <c r="D36" t="s">
        <v>146</v>
      </c>
      <c r="E36" t="s">
        <v>1882</v>
      </c>
      <c r="F36" t="s">
        <v>112</v>
      </c>
      <c r="G36" s="79" t="s">
        <v>1927</v>
      </c>
      <c r="H36" s="79" t="s">
        <v>1888</v>
      </c>
      <c r="I36" s="79"/>
      <c r="J36" s="79" t="s">
        <v>1886</v>
      </c>
      <c r="K36" s="80">
        <v>40.700000000000003</v>
      </c>
      <c r="L36" s="80">
        <v>35.200000000000003</v>
      </c>
      <c r="M36" s="80">
        <v>43.3</v>
      </c>
      <c r="N36" t="s">
        <v>1870</v>
      </c>
      <c r="O36" t="s">
        <v>117</v>
      </c>
      <c r="P36" t="s">
        <v>121</v>
      </c>
      <c r="Q36">
        <v>7</v>
      </c>
      <c r="R36">
        <v>1990</v>
      </c>
      <c r="S36" t="s">
        <v>1502</v>
      </c>
      <c r="T36" t="s">
        <v>1502</v>
      </c>
      <c r="U36" t="s">
        <v>1871</v>
      </c>
      <c r="V36" t="s">
        <v>122</v>
      </c>
    </row>
    <row r="37" spans="1:22">
      <c r="A37">
        <v>15114</v>
      </c>
      <c r="B37" t="s">
        <v>147</v>
      </c>
      <c r="C37">
        <v>50002</v>
      </c>
      <c r="D37" t="s">
        <v>146</v>
      </c>
      <c r="E37" t="s">
        <v>1882</v>
      </c>
      <c r="F37" t="s">
        <v>112</v>
      </c>
      <c r="G37" s="79" t="s">
        <v>1928</v>
      </c>
      <c r="H37" s="79" t="s">
        <v>1890</v>
      </c>
      <c r="I37" s="79"/>
      <c r="J37" s="79" t="s">
        <v>1886</v>
      </c>
      <c r="K37" s="80">
        <v>40.700000000000003</v>
      </c>
      <c r="L37" s="80">
        <v>35.200000000000003</v>
      </c>
      <c r="M37" s="80">
        <v>43.3</v>
      </c>
      <c r="N37" t="s">
        <v>1870</v>
      </c>
      <c r="O37" t="s">
        <v>117</v>
      </c>
      <c r="P37" t="s">
        <v>121</v>
      </c>
      <c r="Q37">
        <v>7</v>
      </c>
      <c r="R37">
        <v>1990</v>
      </c>
      <c r="S37" t="s">
        <v>1502</v>
      </c>
      <c r="T37" t="s">
        <v>1502</v>
      </c>
      <c r="U37" t="s">
        <v>1871</v>
      </c>
      <c r="V37" t="s">
        <v>122</v>
      </c>
    </row>
    <row r="38" spans="1:22">
      <c r="A38">
        <v>15114</v>
      </c>
      <c r="B38" t="s">
        <v>147</v>
      </c>
      <c r="C38">
        <v>50002</v>
      </c>
      <c r="D38" t="s">
        <v>146</v>
      </c>
      <c r="E38" t="s">
        <v>1882</v>
      </c>
      <c r="F38" t="s">
        <v>112</v>
      </c>
      <c r="G38" s="79" t="s">
        <v>1892</v>
      </c>
      <c r="H38" s="79" t="s">
        <v>1929</v>
      </c>
      <c r="I38" s="79" t="s">
        <v>1880</v>
      </c>
      <c r="J38" s="79" t="s">
        <v>1886</v>
      </c>
      <c r="K38" s="80">
        <v>53.4</v>
      </c>
      <c r="L38" s="80">
        <v>45.8</v>
      </c>
      <c r="M38" s="80">
        <v>53.4</v>
      </c>
      <c r="N38" t="s">
        <v>1870</v>
      </c>
      <c r="O38" t="s">
        <v>117</v>
      </c>
      <c r="P38" t="s">
        <v>116</v>
      </c>
      <c r="Q38">
        <v>7</v>
      </c>
      <c r="R38">
        <v>1990</v>
      </c>
      <c r="S38" t="s">
        <v>1502</v>
      </c>
      <c r="T38" t="s">
        <v>1502</v>
      </c>
      <c r="U38" t="s">
        <v>1871</v>
      </c>
    </row>
    <row r="39" spans="1:22">
      <c r="A39">
        <v>50168</v>
      </c>
      <c r="B39" t="s">
        <v>1930</v>
      </c>
      <c r="C39">
        <v>50498</v>
      </c>
      <c r="D39" t="s">
        <v>1931</v>
      </c>
      <c r="E39" t="s">
        <v>1882</v>
      </c>
      <c r="F39" t="s">
        <v>121</v>
      </c>
      <c r="G39" s="79" t="s">
        <v>1922</v>
      </c>
      <c r="H39" s="79" t="s">
        <v>231</v>
      </c>
      <c r="I39" s="79" t="s">
        <v>1880</v>
      </c>
      <c r="J39" s="79" t="s">
        <v>1886</v>
      </c>
      <c r="K39" s="80">
        <v>44.1</v>
      </c>
      <c r="L39" s="80">
        <v>31.9</v>
      </c>
      <c r="M39" s="80">
        <v>34.9</v>
      </c>
      <c r="N39" t="s">
        <v>1870</v>
      </c>
      <c r="O39" t="s">
        <v>117</v>
      </c>
      <c r="P39" t="s">
        <v>121</v>
      </c>
      <c r="Q39">
        <v>10</v>
      </c>
      <c r="R39">
        <v>1988</v>
      </c>
      <c r="S39" t="s">
        <v>1502</v>
      </c>
      <c r="T39" t="s">
        <v>1502</v>
      </c>
      <c r="U39" t="s">
        <v>1932</v>
      </c>
    </row>
    <row r="40" spans="1:22">
      <c r="A40">
        <v>50168</v>
      </c>
      <c r="B40" t="s">
        <v>1930</v>
      </c>
      <c r="C40">
        <v>50498</v>
      </c>
      <c r="D40" t="s">
        <v>1931</v>
      </c>
      <c r="E40" t="s">
        <v>1882</v>
      </c>
      <c r="F40" t="s">
        <v>121</v>
      </c>
      <c r="G40" s="79" t="s">
        <v>1924</v>
      </c>
      <c r="H40" s="79" t="s">
        <v>231</v>
      </c>
      <c r="I40" s="79"/>
      <c r="J40" s="79" t="s">
        <v>1886</v>
      </c>
      <c r="K40" s="80">
        <v>34.1</v>
      </c>
      <c r="L40" s="80">
        <v>23.3</v>
      </c>
      <c r="M40" s="80">
        <v>23.3</v>
      </c>
      <c r="N40" t="s">
        <v>1870</v>
      </c>
      <c r="O40" t="s">
        <v>117</v>
      </c>
      <c r="P40" t="s">
        <v>116</v>
      </c>
      <c r="Q40">
        <v>10</v>
      </c>
      <c r="R40">
        <v>1988</v>
      </c>
      <c r="S40" t="s">
        <v>1502</v>
      </c>
      <c r="T40" t="s">
        <v>1502</v>
      </c>
      <c r="U40" t="s">
        <v>1932</v>
      </c>
    </row>
    <row r="41" spans="1:22">
      <c r="A41">
        <v>27769</v>
      </c>
      <c r="B41" t="s">
        <v>150</v>
      </c>
      <c r="C41">
        <v>51030</v>
      </c>
      <c r="D41" t="s">
        <v>149</v>
      </c>
      <c r="E41" t="s">
        <v>1866</v>
      </c>
      <c r="F41" t="s">
        <v>137</v>
      </c>
      <c r="G41" s="79" t="s">
        <v>1925</v>
      </c>
      <c r="H41" s="79" t="s">
        <v>1883</v>
      </c>
      <c r="I41" s="79"/>
      <c r="J41" s="79" t="s">
        <v>1933</v>
      </c>
      <c r="K41" s="80">
        <v>82.8</v>
      </c>
      <c r="L41" s="80">
        <v>71.2</v>
      </c>
      <c r="M41" s="80">
        <v>77.8</v>
      </c>
      <c r="N41" t="s">
        <v>1870</v>
      </c>
      <c r="O41" t="s">
        <v>117</v>
      </c>
      <c r="P41" t="s">
        <v>121</v>
      </c>
      <c r="Q41">
        <v>12</v>
      </c>
      <c r="R41">
        <v>1990</v>
      </c>
      <c r="S41" t="s">
        <v>1502</v>
      </c>
      <c r="T41" t="s">
        <v>1502</v>
      </c>
      <c r="U41" t="s">
        <v>1871</v>
      </c>
      <c r="V41" t="s">
        <v>122</v>
      </c>
    </row>
    <row r="42" spans="1:22">
      <c r="A42">
        <v>27769</v>
      </c>
      <c r="B42" t="s">
        <v>150</v>
      </c>
      <c r="C42">
        <v>51030</v>
      </c>
      <c r="D42" t="s">
        <v>149</v>
      </c>
      <c r="E42" t="s">
        <v>1866</v>
      </c>
      <c r="F42" t="s">
        <v>137</v>
      </c>
      <c r="G42" s="79" t="s">
        <v>1927</v>
      </c>
      <c r="H42" s="79" t="s">
        <v>1888</v>
      </c>
      <c r="I42" s="79"/>
      <c r="J42" s="79" t="s">
        <v>1933</v>
      </c>
      <c r="K42" s="80">
        <v>82.8</v>
      </c>
      <c r="L42" s="80">
        <v>71.2</v>
      </c>
      <c r="M42" s="80">
        <v>77.8</v>
      </c>
      <c r="N42" t="s">
        <v>1870</v>
      </c>
      <c r="O42" t="s">
        <v>117</v>
      </c>
      <c r="P42" t="s">
        <v>121</v>
      </c>
      <c r="Q42">
        <v>12</v>
      </c>
      <c r="R42">
        <v>1990</v>
      </c>
      <c r="S42" t="s">
        <v>1502</v>
      </c>
      <c r="T42" t="s">
        <v>1502</v>
      </c>
      <c r="U42" t="s">
        <v>1871</v>
      </c>
      <c r="V42" t="s">
        <v>122</v>
      </c>
    </row>
    <row r="43" spans="1:22">
      <c r="A43">
        <v>27769</v>
      </c>
      <c r="B43" t="s">
        <v>150</v>
      </c>
      <c r="C43">
        <v>51030</v>
      </c>
      <c r="D43" t="s">
        <v>149</v>
      </c>
      <c r="E43" t="s">
        <v>1866</v>
      </c>
      <c r="F43" t="s">
        <v>137</v>
      </c>
      <c r="G43" s="79" t="s">
        <v>1928</v>
      </c>
      <c r="H43" s="79" t="s">
        <v>1920</v>
      </c>
      <c r="I43" s="79" t="s">
        <v>1880</v>
      </c>
      <c r="J43" s="79" t="s">
        <v>1933</v>
      </c>
      <c r="K43" s="80">
        <v>88.6</v>
      </c>
      <c r="L43" s="80">
        <v>76.2</v>
      </c>
      <c r="M43" s="80">
        <v>83.3</v>
      </c>
      <c r="N43" t="s">
        <v>1870</v>
      </c>
      <c r="O43" t="s">
        <v>117</v>
      </c>
      <c r="P43" t="s">
        <v>116</v>
      </c>
      <c r="Q43">
        <v>12</v>
      </c>
      <c r="R43">
        <v>1990</v>
      </c>
      <c r="S43" t="s">
        <v>1502</v>
      </c>
      <c r="T43" t="s">
        <v>1502</v>
      </c>
      <c r="U43" t="s">
        <v>1871</v>
      </c>
    </row>
    <row r="44" spans="1:22">
      <c r="A44">
        <v>56516</v>
      </c>
      <c r="B44" t="s">
        <v>152</v>
      </c>
      <c r="C44">
        <v>52026</v>
      </c>
      <c r="D44" t="s">
        <v>151</v>
      </c>
      <c r="E44" t="s">
        <v>1866</v>
      </c>
      <c r="F44" t="s">
        <v>112</v>
      </c>
      <c r="G44" s="79" t="s">
        <v>1925</v>
      </c>
      <c r="H44" s="79" t="s">
        <v>1883</v>
      </c>
      <c r="I44" s="79" t="s">
        <v>1880</v>
      </c>
      <c r="J44" s="79" t="s">
        <v>1886</v>
      </c>
      <c r="K44" s="80">
        <v>45</v>
      </c>
      <c r="L44" s="80">
        <v>62.1</v>
      </c>
      <c r="M44" s="80">
        <v>67.7</v>
      </c>
      <c r="N44" t="s">
        <v>1870</v>
      </c>
      <c r="O44" t="s">
        <v>117</v>
      </c>
      <c r="P44" t="s">
        <v>121</v>
      </c>
      <c r="Q44">
        <v>3</v>
      </c>
      <c r="R44">
        <v>1992</v>
      </c>
      <c r="S44" t="s">
        <v>1502</v>
      </c>
      <c r="T44" t="s">
        <v>1502</v>
      </c>
      <c r="U44" t="s">
        <v>1871</v>
      </c>
      <c r="V44" t="s">
        <v>122</v>
      </c>
    </row>
    <row r="45" spans="1:22">
      <c r="A45">
        <v>56516</v>
      </c>
      <c r="B45" t="s">
        <v>152</v>
      </c>
      <c r="C45">
        <v>52026</v>
      </c>
      <c r="D45" t="s">
        <v>151</v>
      </c>
      <c r="E45" t="s">
        <v>1866</v>
      </c>
      <c r="F45" t="s">
        <v>112</v>
      </c>
      <c r="G45" s="79" t="s">
        <v>1927</v>
      </c>
      <c r="H45" s="79" t="s">
        <v>1920</v>
      </c>
      <c r="I45" s="79"/>
      <c r="J45" s="79" t="s">
        <v>1886</v>
      </c>
      <c r="K45" s="80">
        <v>32</v>
      </c>
      <c r="L45" s="80" t="s">
        <v>1502</v>
      </c>
      <c r="M45" s="80" t="s">
        <v>1502</v>
      </c>
      <c r="N45" t="s">
        <v>1870</v>
      </c>
      <c r="O45" t="s">
        <v>117</v>
      </c>
      <c r="P45" t="s">
        <v>116</v>
      </c>
      <c r="Q45">
        <v>3</v>
      </c>
      <c r="R45">
        <v>1992</v>
      </c>
      <c r="S45" t="s">
        <v>1502</v>
      </c>
      <c r="T45" t="s">
        <v>1502</v>
      </c>
      <c r="U45" t="s">
        <v>1871</v>
      </c>
      <c r="V45" t="s">
        <v>122</v>
      </c>
    </row>
    <row r="46" spans="1:22">
      <c r="A46">
        <v>8153</v>
      </c>
      <c r="B46" t="s">
        <v>154</v>
      </c>
      <c r="C46">
        <v>52061</v>
      </c>
      <c r="D46" t="s">
        <v>153</v>
      </c>
      <c r="E46" t="s">
        <v>1934</v>
      </c>
      <c r="F46" t="s">
        <v>121</v>
      </c>
      <c r="G46" s="79" t="s">
        <v>1927</v>
      </c>
      <c r="H46" s="79"/>
      <c r="I46" s="79"/>
      <c r="J46" s="79" t="s">
        <v>1886</v>
      </c>
      <c r="K46" s="80">
        <v>4.2</v>
      </c>
      <c r="L46" s="80">
        <v>2.4</v>
      </c>
      <c r="M46" s="80">
        <v>2.4</v>
      </c>
      <c r="N46" t="s">
        <v>1870</v>
      </c>
      <c r="O46" t="s">
        <v>117</v>
      </c>
      <c r="P46" t="s">
        <v>116</v>
      </c>
      <c r="Q46">
        <v>7</v>
      </c>
      <c r="R46">
        <v>1988</v>
      </c>
      <c r="S46" t="s">
        <v>1502</v>
      </c>
      <c r="T46" t="s">
        <v>1502</v>
      </c>
      <c r="U46" t="s">
        <v>1871</v>
      </c>
    </row>
    <row r="47" spans="1:22">
      <c r="A47">
        <v>8153</v>
      </c>
      <c r="B47" t="s">
        <v>154</v>
      </c>
      <c r="C47">
        <v>52061</v>
      </c>
      <c r="D47" t="s">
        <v>153</v>
      </c>
      <c r="E47" t="s">
        <v>1934</v>
      </c>
      <c r="F47" t="s">
        <v>121</v>
      </c>
      <c r="G47" s="79" t="s">
        <v>1928</v>
      </c>
      <c r="H47" s="79"/>
      <c r="I47" s="79"/>
      <c r="J47" s="79" t="s">
        <v>1886</v>
      </c>
      <c r="K47" s="80">
        <v>6.2</v>
      </c>
      <c r="L47" s="80">
        <v>5.2</v>
      </c>
      <c r="M47" s="80">
        <v>6.2</v>
      </c>
      <c r="N47" t="s">
        <v>1870</v>
      </c>
      <c r="O47" t="s">
        <v>117</v>
      </c>
      <c r="P47" t="s">
        <v>121</v>
      </c>
      <c r="Q47">
        <v>7</v>
      </c>
      <c r="R47">
        <v>1988</v>
      </c>
      <c r="S47" t="s">
        <v>1502</v>
      </c>
      <c r="T47" t="s">
        <v>1502</v>
      </c>
      <c r="U47" t="s">
        <v>1871</v>
      </c>
      <c r="V47" t="s">
        <v>122</v>
      </c>
    </row>
    <row r="48" spans="1:22">
      <c r="A48">
        <v>14584</v>
      </c>
      <c r="B48" t="s">
        <v>157</v>
      </c>
      <c r="C48">
        <v>54056</v>
      </c>
      <c r="D48" t="s">
        <v>156</v>
      </c>
      <c r="E48" t="s">
        <v>1866</v>
      </c>
      <c r="F48" t="s">
        <v>137</v>
      </c>
      <c r="G48" s="79" t="s">
        <v>1925</v>
      </c>
      <c r="H48" s="79" t="s">
        <v>1883</v>
      </c>
      <c r="I48" s="79" t="s">
        <v>1880</v>
      </c>
      <c r="J48" s="79" t="s">
        <v>1886</v>
      </c>
      <c r="K48" s="80">
        <v>41.8</v>
      </c>
      <c r="L48" s="80">
        <v>33</v>
      </c>
      <c r="M48" s="80">
        <v>42</v>
      </c>
      <c r="N48" t="s">
        <v>1870</v>
      </c>
      <c r="O48" t="s">
        <v>117</v>
      </c>
      <c r="P48" t="s">
        <v>121</v>
      </c>
      <c r="Q48">
        <v>12</v>
      </c>
      <c r="R48">
        <v>1990</v>
      </c>
      <c r="S48" t="s">
        <v>1502</v>
      </c>
      <c r="T48" t="s">
        <v>1502</v>
      </c>
      <c r="U48" t="s">
        <v>1871</v>
      </c>
    </row>
    <row r="49" spans="1:22">
      <c r="A49">
        <v>14584</v>
      </c>
      <c r="B49" t="s">
        <v>157</v>
      </c>
      <c r="C49">
        <v>54056</v>
      </c>
      <c r="D49" t="s">
        <v>156</v>
      </c>
      <c r="E49" t="s">
        <v>1866</v>
      </c>
      <c r="F49" t="s">
        <v>137</v>
      </c>
      <c r="G49" s="79" t="s">
        <v>1927</v>
      </c>
      <c r="H49" s="79" t="s">
        <v>1883</v>
      </c>
      <c r="I49" s="79"/>
      <c r="J49" s="79" t="s">
        <v>1886</v>
      </c>
      <c r="K49" s="80">
        <v>27</v>
      </c>
      <c r="L49" s="80">
        <v>27</v>
      </c>
      <c r="M49" s="80">
        <v>27</v>
      </c>
      <c r="N49" t="s">
        <v>1870</v>
      </c>
      <c r="O49" t="s">
        <v>117</v>
      </c>
      <c r="P49" t="s">
        <v>116</v>
      </c>
      <c r="Q49">
        <v>12</v>
      </c>
      <c r="R49">
        <v>1990</v>
      </c>
      <c r="S49" t="s">
        <v>1502</v>
      </c>
      <c r="T49" t="s">
        <v>1502</v>
      </c>
      <c r="U49" t="s">
        <v>1871</v>
      </c>
    </row>
    <row r="50" spans="1:22">
      <c r="A50">
        <v>27770</v>
      </c>
      <c r="B50" t="s">
        <v>158</v>
      </c>
      <c r="C50">
        <v>54324</v>
      </c>
      <c r="D50" t="s">
        <v>158</v>
      </c>
      <c r="E50" t="s">
        <v>1866</v>
      </c>
      <c r="F50" t="s">
        <v>137</v>
      </c>
      <c r="G50" s="79" t="s">
        <v>1925</v>
      </c>
      <c r="H50" s="79" t="s">
        <v>1890</v>
      </c>
      <c r="I50" s="79" t="s">
        <v>1935</v>
      </c>
      <c r="J50" s="79" t="s">
        <v>1936</v>
      </c>
      <c r="K50" s="80">
        <v>82.8</v>
      </c>
      <c r="L50" s="80">
        <v>71.2</v>
      </c>
      <c r="M50" s="80">
        <v>77.8</v>
      </c>
      <c r="N50" t="s">
        <v>1870</v>
      </c>
      <c r="O50" t="s">
        <v>117</v>
      </c>
      <c r="P50" t="s">
        <v>121</v>
      </c>
      <c r="Q50">
        <v>10</v>
      </c>
      <c r="R50">
        <v>1991</v>
      </c>
      <c r="S50" t="s">
        <v>1502</v>
      </c>
      <c r="T50" t="s">
        <v>1502</v>
      </c>
      <c r="U50" t="s">
        <v>1871</v>
      </c>
      <c r="V50" t="s">
        <v>122</v>
      </c>
    </row>
    <row r="51" spans="1:22">
      <c r="A51">
        <v>27770</v>
      </c>
      <c r="B51" t="s">
        <v>158</v>
      </c>
      <c r="C51">
        <v>54324</v>
      </c>
      <c r="D51" t="s">
        <v>158</v>
      </c>
      <c r="E51" t="s">
        <v>1866</v>
      </c>
      <c r="F51" t="s">
        <v>137</v>
      </c>
      <c r="G51" s="79" t="s">
        <v>1927</v>
      </c>
      <c r="H51" s="79" t="s">
        <v>1893</v>
      </c>
      <c r="I51" s="79"/>
      <c r="J51" s="79" t="s">
        <v>1936</v>
      </c>
      <c r="K51" s="80">
        <v>82.8</v>
      </c>
      <c r="L51" s="80">
        <v>71.2</v>
      </c>
      <c r="M51" s="80">
        <v>77.8</v>
      </c>
      <c r="N51" t="s">
        <v>1870</v>
      </c>
      <c r="O51" t="s">
        <v>117</v>
      </c>
      <c r="P51" t="s">
        <v>121</v>
      </c>
      <c r="Q51">
        <v>10</v>
      </c>
      <c r="R51">
        <v>1991</v>
      </c>
      <c r="S51" t="s">
        <v>1502</v>
      </c>
      <c r="T51" t="s">
        <v>1502</v>
      </c>
      <c r="U51" t="s">
        <v>1871</v>
      </c>
      <c r="V51" t="s">
        <v>122</v>
      </c>
    </row>
    <row r="52" spans="1:22">
      <c r="A52">
        <v>27770</v>
      </c>
      <c r="B52" t="s">
        <v>158</v>
      </c>
      <c r="C52">
        <v>54324</v>
      </c>
      <c r="D52" t="s">
        <v>158</v>
      </c>
      <c r="E52" t="s">
        <v>1866</v>
      </c>
      <c r="F52" t="s">
        <v>137</v>
      </c>
      <c r="G52" s="79" t="s">
        <v>1928</v>
      </c>
      <c r="H52" s="79" t="s">
        <v>1890</v>
      </c>
      <c r="I52" s="79"/>
      <c r="J52" s="79" t="s">
        <v>1936</v>
      </c>
      <c r="K52" s="80">
        <v>88.6</v>
      </c>
      <c r="L52" s="80">
        <v>76.2</v>
      </c>
      <c r="M52" s="80">
        <v>83.3</v>
      </c>
      <c r="N52" t="s">
        <v>1870</v>
      </c>
      <c r="O52" t="s">
        <v>117</v>
      </c>
      <c r="P52" t="s">
        <v>116</v>
      </c>
      <c r="Q52">
        <v>10</v>
      </c>
      <c r="R52">
        <v>1991</v>
      </c>
      <c r="S52" t="s">
        <v>1502</v>
      </c>
      <c r="T52" t="s">
        <v>1502</v>
      </c>
      <c r="U52" t="s">
        <v>1871</v>
      </c>
    </row>
    <row r="53" spans="1:22">
      <c r="A53">
        <v>56171</v>
      </c>
      <c r="B53" t="s">
        <v>160</v>
      </c>
      <c r="C53">
        <v>54586</v>
      </c>
      <c r="D53" t="s">
        <v>159</v>
      </c>
      <c r="E53" t="s">
        <v>1866</v>
      </c>
      <c r="F53" t="s">
        <v>112</v>
      </c>
      <c r="G53" s="79" t="s">
        <v>1937</v>
      </c>
      <c r="H53" s="79" t="s">
        <v>1888</v>
      </c>
      <c r="I53" s="79" t="s">
        <v>1880</v>
      </c>
      <c r="J53" s="79" t="s">
        <v>1886</v>
      </c>
      <c r="K53" s="80">
        <v>57.9</v>
      </c>
      <c r="L53" s="80">
        <v>58</v>
      </c>
      <c r="M53" s="80">
        <v>58</v>
      </c>
      <c r="N53" t="s">
        <v>1870</v>
      </c>
      <c r="O53" t="s">
        <v>117</v>
      </c>
      <c r="P53" t="s">
        <v>121</v>
      </c>
      <c r="Q53">
        <v>10</v>
      </c>
      <c r="R53">
        <v>2008</v>
      </c>
      <c r="S53" t="s">
        <v>1502</v>
      </c>
      <c r="T53" t="s">
        <v>1502</v>
      </c>
      <c r="U53" t="s">
        <v>1871</v>
      </c>
      <c r="V53" t="s">
        <v>122</v>
      </c>
    </row>
    <row r="54" spans="1:22">
      <c r="A54">
        <v>56171</v>
      </c>
      <c r="B54" t="s">
        <v>160</v>
      </c>
      <c r="C54">
        <v>54586</v>
      </c>
      <c r="D54" t="s">
        <v>159</v>
      </c>
      <c r="E54" t="s">
        <v>1866</v>
      </c>
      <c r="F54" t="s">
        <v>112</v>
      </c>
      <c r="G54" s="79" t="s">
        <v>1938</v>
      </c>
      <c r="H54" s="79" t="s">
        <v>1888</v>
      </c>
      <c r="I54" s="79"/>
      <c r="J54" s="79" t="s">
        <v>1886</v>
      </c>
      <c r="K54" s="80">
        <v>27.1</v>
      </c>
      <c r="L54" s="80">
        <v>17</v>
      </c>
      <c r="M54" s="80">
        <v>19</v>
      </c>
      <c r="N54" t="s">
        <v>1870</v>
      </c>
      <c r="O54" t="s">
        <v>117</v>
      </c>
      <c r="P54" t="s">
        <v>116</v>
      </c>
      <c r="Q54">
        <v>10</v>
      </c>
      <c r="R54">
        <v>1992</v>
      </c>
      <c r="S54" t="s">
        <v>1502</v>
      </c>
      <c r="T54" t="s">
        <v>1502</v>
      </c>
      <c r="U54" t="s">
        <v>1871</v>
      </c>
      <c r="V54" t="s">
        <v>122</v>
      </c>
    </row>
    <row r="55" spans="1:22">
      <c r="A55">
        <v>12469</v>
      </c>
      <c r="B55" t="s">
        <v>1939</v>
      </c>
      <c r="C55">
        <v>54805</v>
      </c>
      <c r="D55" t="s">
        <v>161</v>
      </c>
      <c r="E55" t="s">
        <v>1866</v>
      </c>
      <c r="F55" t="s">
        <v>112</v>
      </c>
      <c r="G55" s="79" t="s">
        <v>1940</v>
      </c>
      <c r="H55" s="79" t="s">
        <v>1883</v>
      </c>
      <c r="I55" s="79" t="s">
        <v>1880</v>
      </c>
      <c r="J55" s="79" t="s">
        <v>1941</v>
      </c>
      <c r="K55" s="80">
        <v>128.9</v>
      </c>
      <c r="L55" s="80">
        <v>107.9</v>
      </c>
      <c r="M55" s="80">
        <v>123.6</v>
      </c>
      <c r="N55" t="s">
        <v>1870</v>
      </c>
      <c r="O55" t="s">
        <v>117</v>
      </c>
      <c r="P55" t="s">
        <v>121</v>
      </c>
      <c r="Q55">
        <v>3</v>
      </c>
      <c r="R55">
        <v>1993</v>
      </c>
      <c r="S55" t="s">
        <v>1502</v>
      </c>
      <c r="T55" t="s">
        <v>1502</v>
      </c>
      <c r="U55" t="s">
        <v>1871</v>
      </c>
    </row>
    <row r="56" spans="1:22">
      <c r="A56">
        <v>12469</v>
      </c>
      <c r="B56" t="s">
        <v>1939</v>
      </c>
      <c r="C56">
        <v>54805</v>
      </c>
      <c r="D56" t="s">
        <v>161</v>
      </c>
      <c r="E56" t="s">
        <v>1866</v>
      </c>
      <c r="F56" t="s">
        <v>112</v>
      </c>
      <c r="G56" s="79" t="s">
        <v>1941</v>
      </c>
      <c r="H56" s="79" t="s">
        <v>1883</v>
      </c>
      <c r="I56" s="79"/>
      <c r="J56" s="79" t="s">
        <v>1941</v>
      </c>
      <c r="K56" s="80">
        <v>49.1</v>
      </c>
      <c r="L56" s="80">
        <v>40.1</v>
      </c>
      <c r="M56" s="80">
        <v>46.2</v>
      </c>
      <c r="N56" t="s">
        <v>1870</v>
      </c>
      <c r="O56" t="s">
        <v>117</v>
      </c>
      <c r="P56" t="s">
        <v>116</v>
      </c>
      <c r="Q56">
        <v>3</v>
      </c>
      <c r="R56">
        <v>1993</v>
      </c>
      <c r="S56" t="s">
        <v>1502</v>
      </c>
      <c r="T56" t="s">
        <v>1502</v>
      </c>
      <c r="U56" t="s">
        <v>1871</v>
      </c>
    </row>
    <row r="57" spans="1:22">
      <c r="A57">
        <v>55773</v>
      </c>
      <c r="B57" t="s">
        <v>164</v>
      </c>
      <c r="C57">
        <v>55026</v>
      </c>
      <c r="D57" t="s">
        <v>163</v>
      </c>
      <c r="E57" t="s">
        <v>1866</v>
      </c>
      <c r="F57" t="s">
        <v>112</v>
      </c>
      <c r="G57" s="79" t="s">
        <v>1942</v>
      </c>
      <c r="H57" s="79" t="s">
        <v>1883</v>
      </c>
      <c r="I57" s="79"/>
      <c r="J57" s="79" t="s">
        <v>8</v>
      </c>
      <c r="K57" s="80">
        <v>200</v>
      </c>
      <c r="L57" s="80">
        <v>162.80000000000001</v>
      </c>
      <c r="M57" s="80">
        <v>188.2</v>
      </c>
      <c r="N57" t="s">
        <v>1870</v>
      </c>
      <c r="O57" t="s">
        <v>117</v>
      </c>
      <c r="P57" t="s">
        <v>165</v>
      </c>
      <c r="Q57">
        <v>5</v>
      </c>
      <c r="R57">
        <v>1999</v>
      </c>
      <c r="S57" t="s">
        <v>1502</v>
      </c>
      <c r="T57" t="s">
        <v>1502</v>
      </c>
      <c r="U57" t="s">
        <v>1871</v>
      </c>
    </row>
    <row r="58" spans="1:22">
      <c r="A58">
        <v>1616</v>
      </c>
      <c r="B58" t="s">
        <v>167</v>
      </c>
      <c r="C58">
        <v>55041</v>
      </c>
      <c r="D58" t="s">
        <v>166</v>
      </c>
      <c r="E58" t="s">
        <v>1866</v>
      </c>
      <c r="F58" t="s">
        <v>112</v>
      </c>
      <c r="G58" s="79" t="s">
        <v>1927</v>
      </c>
      <c r="H58" s="79" t="s">
        <v>1883</v>
      </c>
      <c r="I58" s="79"/>
      <c r="J58" s="79" t="s">
        <v>8</v>
      </c>
      <c r="K58" s="80">
        <v>289</v>
      </c>
      <c r="L58" s="80">
        <v>229.3</v>
      </c>
      <c r="M58" s="80">
        <v>246.3</v>
      </c>
      <c r="N58" t="s">
        <v>1870</v>
      </c>
      <c r="O58" t="s">
        <v>117</v>
      </c>
      <c r="P58" t="s">
        <v>165</v>
      </c>
      <c r="Q58">
        <v>9</v>
      </c>
      <c r="R58">
        <v>1999</v>
      </c>
      <c r="S58" t="s">
        <v>1502</v>
      </c>
      <c r="T58" t="s">
        <v>1502</v>
      </c>
      <c r="U58" t="s">
        <v>1871</v>
      </c>
    </row>
    <row r="59" spans="1:22">
      <c r="A59">
        <v>2232</v>
      </c>
      <c r="B59" t="s">
        <v>169</v>
      </c>
      <c r="C59">
        <v>55042</v>
      </c>
      <c r="D59" t="s">
        <v>168</v>
      </c>
      <c r="E59" t="s">
        <v>1866</v>
      </c>
      <c r="F59" t="s">
        <v>121</v>
      </c>
      <c r="G59" s="79" t="s">
        <v>1925</v>
      </c>
      <c r="H59" s="79" t="s">
        <v>1943</v>
      </c>
      <c r="I59" s="79" t="s">
        <v>1880</v>
      </c>
      <c r="J59" s="79" t="s">
        <v>1944</v>
      </c>
      <c r="K59" s="80">
        <v>170</v>
      </c>
      <c r="L59" s="80">
        <v>164</v>
      </c>
      <c r="M59" s="80">
        <v>191</v>
      </c>
      <c r="N59" t="s">
        <v>1870</v>
      </c>
      <c r="O59" t="s">
        <v>117</v>
      </c>
      <c r="P59" t="s">
        <v>121</v>
      </c>
      <c r="Q59">
        <v>6</v>
      </c>
      <c r="R59">
        <v>1998</v>
      </c>
      <c r="S59" t="s">
        <v>1502</v>
      </c>
      <c r="T59" t="s">
        <v>1502</v>
      </c>
      <c r="U59" t="s">
        <v>1871</v>
      </c>
    </row>
    <row r="60" spans="1:22">
      <c r="A60">
        <v>2232</v>
      </c>
      <c r="B60" t="s">
        <v>169</v>
      </c>
      <c r="C60">
        <v>55042</v>
      </c>
      <c r="D60" t="s">
        <v>168</v>
      </c>
      <c r="E60" t="s">
        <v>1866</v>
      </c>
      <c r="F60" t="s">
        <v>121</v>
      </c>
      <c r="G60" s="79" t="s">
        <v>1927</v>
      </c>
      <c r="H60" s="79" t="s">
        <v>1945</v>
      </c>
      <c r="I60" s="79"/>
      <c r="J60" s="79" t="s">
        <v>1944</v>
      </c>
      <c r="K60" s="80">
        <v>170</v>
      </c>
      <c r="L60" s="80">
        <v>164</v>
      </c>
      <c r="M60" s="80">
        <v>190</v>
      </c>
      <c r="N60" t="s">
        <v>1870</v>
      </c>
      <c r="O60" t="s">
        <v>117</v>
      </c>
      <c r="P60" t="s">
        <v>121</v>
      </c>
      <c r="Q60">
        <v>6</v>
      </c>
      <c r="R60">
        <v>1998</v>
      </c>
      <c r="S60" t="s">
        <v>1502</v>
      </c>
      <c r="T60" t="s">
        <v>1502</v>
      </c>
      <c r="U60" t="s">
        <v>1871</v>
      </c>
    </row>
    <row r="61" spans="1:22">
      <c r="A61">
        <v>2232</v>
      </c>
      <c r="B61" t="s">
        <v>169</v>
      </c>
      <c r="C61">
        <v>55042</v>
      </c>
      <c r="D61" t="s">
        <v>168</v>
      </c>
      <c r="E61" t="s">
        <v>1866</v>
      </c>
      <c r="F61" t="s">
        <v>121</v>
      </c>
      <c r="G61" s="79" t="s">
        <v>1928</v>
      </c>
      <c r="H61" s="79" t="s">
        <v>1946</v>
      </c>
      <c r="I61" s="79"/>
      <c r="J61" s="79" t="s">
        <v>1944</v>
      </c>
      <c r="K61" s="80">
        <v>180</v>
      </c>
      <c r="L61" s="80">
        <v>164</v>
      </c>
      <c r="M61" s="80">
        <v>185</v>
      </c>
      <c r="N61" t="s">
        <v>1870</v>
      </c>
      <c r="O61" t="s">
        <v>117</v>
      </c>
      <c r="P61" t="s">
        <v>116</v>
      </c>
      <c r="Q61">
        <v>5</v>
      </c>
      <c r="R61">
        <v>1999</v>
      </c>
      <c r="S61" t="s">
        <v>1502</v>
      </c>
      <c r="T61" t="s">
        <v>1502</v>
      </c>
      <c r="U61" t="s">
        <v>1871</v>
      </c>
    </row>
    <row r="62" spans="1:22">
      <c r="A62">
        <v>55510</v>
      </c>
      <c r="B62" t="s">
        <v>171</v>
      </c>
      <c r="C62">
        <v>55048</v>
      </c>
      <c r="D62" t="s">
        <v>170</v>
      </c>
      <c r="E62" t="s">
        <v>1866</v>
      </c>
      <c r="F62" t="s">
        <v>137</v>
      </c>
      <c r="G62" s="79" t="s">
        <v>1942</v>
      </c>
      <c r="H62" s="79" t="s">
        <v>1883</v>
      </c>
      <c r="I62" s="79" t="s">
        <v>1880</v>
      </c>
      <c r="J62" s="79" t="s">
        <v>1947</v>
      </c>
      <c r="K62" s="80">
        <v>179.3</v>
      </c>
      <c r="L62" s="80">
        <v>177.4</v>
      </c>
      <c r="M62" s="80">
        <v>203.7</v>
      </c>
      <c r="N62" t="s">
        <v>1870</v>
      </c>
      <c r="O62" t="s">
        <v>117</v>
      </c>
      <c r="P62" t="s">
        <v>121</v>
      </c>
      <c r="Q62">
        <v>3</v>
      </c>
      <c r="R62">
        <v>2000</v>
      </c>
      <c r="S62" t="s">
        <v>1502</v>
      </c>
      <c r="T62" t="s">
        <v>1502</v>
      </c>
      <c r="U62" t="s">
        <v>1871</v>
      </c>
    </row>
    <row r="63" spans="1:22">
      <c r="A63">
        <v>55510</v>
      </c>
      <c r="B63" t="s">
        <v>171</v>
      </c>
      <c r="C63">
        <v>55048</v>
      </c>
      <c r="D63" t="s">
        <v>170</v>
      </c>
      <c r="E63" t="s">
        <v>1866</v>
      </c>
      <c r="F63" t="s">
        <v>137</v>
      </c>
      <c r="G63" s="79" t="s">
        <v>1948</v>
      </c>
      <c r="H63" s="79" t="s">
        <v>1883</v>
      </c>
      <c r="I63" s="79"/>
      <c r="J63" s="79" t="s">
        <v>1947</v>
      </c>
      <c r="K63" s="80">
        <v>93.2</v>
      </c>
      <c r="L63" s="80">
        <v>90.6</v>
      </c>
      <c r="M63" s="80">
        <v>94.9</v>
      </c>
      <c r="N63" t="s">
        <v>1870</v>
      </c>
      <c r="O63" t="s">
        <v>117</v>
      </c>
      <c r="P63" t="s">
        <v>116</v>
      </c>
      <c r="Q63">
        <v>6</v>
      </c>
      <c r="R63">
        <v>2000</v>
      </c>
      <c r="S63" t="s">
        <v>1502</v>
      </c>
      <c r="T63" t="s">
        <v>1502</v>
      </c>
      <c r="U63" t="s">
        <v>1871</v>
      </c>
    </row>
    <row r="64" spans="1:22">
      <c r="A64">
        <v>4966</v>
      </c>
      <c r="B64" t="s">
        <v>173</v>
      </c>
      <c r="C64">
        <v>55068</v>
      </c>
      <c r="D64" t="s">
        <v>172</v>
      </c>
      <c r="E64" t="s">
        <v>1866</v>
      </c>
      <c r="F64" t="s">
        <v>174</v>
      </c>
      <c r="G64" s="79" t="s">
        <v>1925</v>
      </c>
      <c r="H64" s="79" t="s">
        <v>1883</v>
      </c>
      <c r="I64" s="79" t="s">
        <v>1880</v>
      </c>
      <c r="J64" s="79" t="s">
        <v>1886</v>
      </c>
      <c r="K64" s="80">
        <v>177.8</v>
      </c>
      <c r="L64" s="80">
        <v>155.69999999999999</v>
      </c>
      <c r="M64" s="80">
        <v>173.5</v>
      </c>
      <c r="N64" t="s">
        <v>1870</v>
      </c>
      <c r="O64" t="s">
        <v>117</v>
      </c>
      <c r="P64" t="s">
        <v>121</v>
      </c>
      <c r="Q64">
        <v>5</v>
      </c>
      <c r="R64">
        <v>2000</v>
      </c>
      <c r="S64" t="s">
        <v>1502</v>
      </c>
      <c r="T64" t="s">
        <v>1502</v>
      </c>
      <c r="U64" t="s">
        <v>1871</v>
      </c>
    </row>
    <row r="65" spans="1:21">
      <c r="A65">
        <v>4966</v>
      </c>
      <c r="B65" t="s">
        <v>173</v>
      </c>
      <c r="C65">
        <v>55068</v>
      </c>
      <c r="D65" t="s">
        <v>172</v>
      </c>
      <c r="E65" t="s">
        <v>1866</v>
      </c>
      <c r="F65" t="s">
        <v>174</v>
      </c>
      <c r="G65" s="79" t="s">
        <v>1927</v>
      </c>
      <c r="H65" s="79" t="s">
        <v>1888</v>
      </c>
      <c r="I65" s="79"/>
      <c r="J65" s="79" t="s">
        <v>1886</v>
      </c>
      <c r="K65" s="80">
        <v>177.8</v>
      </c>
      <c r="L65" s="80">
        <v>156.69999999999999</v>
      </c>
      <c r="M65" s="80">
        <v>175.1</v>
      </c>
      <c r="N65" t="s">
        <v>1870</v>
      </c>
      <c r="O65" t="s">
        <v>117</v>
      </c>
      <c r="P65" t="s">
        <v>121</v>
      </c>
      <c r="Q65">
        <v>5</v>
      </c>
      <c r="R65">
        <v>2000</v>
      </c>
      <c r="S65" t="s">
        <v>1502</v>
      </c>
      <c r="T65" t="s">
        <v>1502</v>
      </c>
      <c r="U65" t="s">
        <v>1871</v>
      </c>
    </row>
    <row r="66" spans="1:21">
      <c r="A66">
        <v>4966</v>
      </c>
      <c r="B66" t="s">
        <v>173</v>
      </c>
      <c r="C66">
        <v>55068</v>
      </c>
      <c r="D66" t="s">
        <v>172</v>
      </c>
      <c r="E66" t="s">
        <v>1866</v>
      </c>
      <c r="F66" t="s">
        <v>174</v>
      </c>
      <c r="G66" s="79" t="s">
        <v>1928</v>
      </c>
      <c r="H66" s="79" t="s">
        <v>1949</v>
      </c>
      <c r="I66" s="79"/>
      <c r="J66" s="79" t="s">
        <v>1886</v>
      </c>
      <c r="K66" s="80">
        <v>194.6</v>
      </c>
      <c r="L66" s="80">
        <v>177.6</v>
      </c>
      <c r="M66" s="80">
        <v>191.4</v>
      </c>
      <c r="N66" t="s">
        <v>1870</v>
      </c>
      <c r="O66" t="s">
        <v>117</v>
      </c>
      <c r="P66" t="s">
        <v>116</v>
      </c>
      <c r="Q66">
        <v>5</v>
      </c>
      <c r="R66">
        <v>2000</v>
      </c>
      <c r="S66" t="s">
        <v>1502</v>
      </c>
      <c r="T66" t="s">
        <v>1502</v>
      </c>
      <c r="U66" t="s">
        <v>1871</v>
      </c>
    </row>
    <row r="67" spans="1:21">
      <c r="A67">
        <v>12713</v>
      </c>
      <c r="B67" t="s">
        <v>176</v>
      </c>
      <c r="C67">
        <v>55079</v>
      </c>
      <c r="D67" t="s">
        <v>175</v>
      </c>
      <c r="E67" t="s">
        <v>1866</v>
      </c>
      <c r="F67" t="s">
        <v>112</v>
      </c>
      <c r="G67" s="79" t="s">
        <v>1950</v>
      </c>
      <c r="H67" s="79" t="s">
        <v>1883</v>
      </c>
      <c r="I67" s="79" t="s">
        <v>1880</v>
      </c>
      <c r="J67" s="79" t="s">
        <v>1951</v>
      </c>
      <c r="K67" s="80">
        <v>230</v>
      </c>
      <c r="L67" s="80">
        <v>214.8</v>
      </c>
      <c r="M67" s="80">
        <v>246.2</v>
      </c>
      <c r="N67" t="s">
        <v>1870</v>
      </c>
      <c r="O67" t="s">
        <v>117</v>
      </c>
      <c r="P67" t="s">
        <v>121</v>
      </c>
      <c r="Q67">
        <v>4</v>
      </c>
      <c r="R67">
        <v>2001</v>
      </c>
      <c r="S67" t="s">
        <v>1502</v>
      </c>
      <c r="T67" t="s">
        <v>1502</v>
      </c>
      <c r="U67" t="s">
        <v>1871</v>
      </c>
    </row>
    <row r="68" spans="1:21">
      <c r="A68">
        <v>12713</v>
      </c>
      <c r="B68" t="s">
        <v>176</v>
      </c>
      <c r="C68">
        <v>55079</v>
      </c>
      <c r="D68" t="s">
        <v>175</v>
      </c>
      <c r="E68" t="s">
        <v>1866</v>
      </c>
      <c r="F68" t="s">
        <v>112</v>
      </c>
      <c r="G68" s="79" t="s">
        <v>1952</v>
      </c>
      <c r="H68" s="79" t="s">
        <v>1883</v>
      </c>
      <c r="I68" s="79"/>
      <c r="J68" s="79" t="s">
        <v>1951</v>
      </c>
      <c r="K68" s="80">
        <v>130</v>
      </c>
      <c r="L68" s="80">
        <v>120.1</v>
      </c>
      <c r="M68" s="80">
        <v>137.69999999999999</v>
      </c>
      <c r="N68" t="s">
        <v>1870</v>
      </c>
      <c r="O68" t="s">
        <v>117</v>
      </c>
      <c r="P68" t="s">
        <v>116</v>
      </c>
      <c r="Q68">
        <v>4</v>
      </c>
      <c r="R68">
        <v>2001</v>
      </c>
      <c r="S68" t="s">
        <v>1502</v>
      </c>
      <c r="T68" t="s">
        <v>1502</v>
      </c>
      <c r="U68" t="s">
        <v>1871</v>
      </c>
    </row>
    <row r="69" spans="1:21">
      <c r="A69">
        <v>54821</v>
      </c>
      <c r="B69" t="s">
        <v>178</v>
      </c>
      <c r="C69">
        <v>55100</v>
      </c>
      <c r="D69" t="s">
        <v>177</v>
      </c>
      <c r="E69" t="s">
        <v>1866</v>
      </c>
      <c r="F69" t="s">
        <v>174</v>
      </c>
      <c r="G69" s="79" t="s">
        <v>1942</v>
      </c>
      <c r="H69" s="79" t="s">
        <v>1883</v>
      </c>
      <c r="I69" s="79" t="s">
        <v>1880</v>
      </c>
      <c r="J69" s="79" t="s">
        <v>1886</v>
      </c>
      <c r="K69" s="80">
        <v>179.4</v>
      </c>
      <c r="L69" s="80">
        <v>164</v>
      </c>
      <c r="M69" s="80">
        <v>168</v>
      </c>
      <c r="N69" t="s">
        <v>1870</v>
      </c>
      <c r="O69" t="s">
        <v>117</v>
      </c>
      <c r="P69" t="s">
        <v>121</v>
      </c>
      <c r="Q69">
        <v>7</v>
      </c>
      <c r="R69">
        <v>2000</v>
      </c>
      <c r="S69" t="s">
        <v>1502</v>
      </c>
      <c r="T69" t="s">
        <v>1502</v>
      </c>
      <c r="U69" t="s">
        <v>1871</v>
      </c>
    </row>
    <row r="70" spans="1:21">
      <c r="A70">
        <v>54821</v>
      </c>
      <c r="B70" t="s">
        <v>178</v>
      </c>
      <c r="C70">
        <v>55100</v>
      </c>
      <c r="D70" t="s">
        <v>177</v>
      </c>
      <c r="E70" t="s">
        <v>1866</v>
      </c>
      <c r="F70" t="s">
        <v>174</v>
      </c>
      <c r="G70" s="79" t="s">
        <v>1948</v>
      </c>
      <c r="H70" s="79" t="s">
        <v>1883</v>
      </c>
      <c r="I70" s="79"/>
      <c r="J70" s="79" t="s">
        <v>1886</v>
      </c>
      <c r="K70" s="80">
        <v>95.1</v>
      </c>
      <c r="L70" s="80">
        <v>90</v>
      </c>
      <c r="M70" s="80">
        <v>88</v>
      </c>
      <c r="N70" t="s">
        <v>1870</v>
      </c>
      <c r="O70" t="s">
        <v>117</v>
      </c>
      <c r="P70" t="s">
        <v>116</v>
      </c>
      <c r="Q70">
        <v>7</v>
      </c>
      <c r="R70">
        <v>2000</v>
      </c>
      <c r="S70" t="s">
        <v>1502</v>
      </c>
      <c r="T70" t="s">
        <v>1502</v>
      </c>
      <c r="U70" t="s">
        <v>1871</v>
      </c>
    </row>
    <row r="71" spans="1:21">
      <c r="A71">
        <v>6832</v>
      </c>
      <c r="B71" t="s">
        <v>1953</v>
      </c>
      <c r="C71">
        <v>55107</v>
      </c>
      <c r="D71" t="s">
        <v>179</v>
      </c>
      <c r="E71" t="s">
        <v>1866</v>
      </c>
      <c r="F71" t="s">
        <v>137</v>
      </c>
      <c r="G71" s="79" t="s">
        <v>1954</v>
      </c>
      <c r="H71" s="79" t="s">
        <v>1955</v>
      </c>
      <c r="I71" s="79" t="s">
        <v>1880</v>
      </c>
      <c r="J71" s="79" t="s">
        <v>1886</v>
      </c>
      <c r="K71" s="80">
        <v>196</v>
      </c>
      <c r="L71" s="80">
        <v>168</v>
      </c>
      <c r="M71" s="80">
        <v>199</v>
      </c>
      <c r="N71" t="s">
        <v>1870</v>
      </c>
      <c r="O71" t="s">
        <v>117</v>
      </c>
      <c r="P71" t="s">
        <v>121</v>
      </c>
      <c r="Q71">
        <v>10</v>
      </c>
      <c r="R71">
        <v>2002</v>
      </c>
      <c r="S71" t="s">
        <v>1502</v>
      </c>
      <c r="T71" t="s">
        <v>1502</v>
      </c>
      <c r="U71" t="s">
        <v>1871</v>
      </c>
    </row>
    <row r="72" spans="1:21">
      <c r="A72">
        <v>6832</v>
      </c>
      <c r="B72" t="s">
        <v>1953</v>
      </c>
      <c r="C72">
        <v>55107</v>
      </c>
      <c r="D72" t="s">
        <v>179</v>
      </c>
      <c r="E72" t="s">
        <v>1866</v>
      </c>
      <c r="F72" t="s">
        <v>137</v>
      </c>
      <c r="G72" s="79" t="s">
        <v>1956</v>
      </c>
      <c r="H72" s="79" t="s">
        <v>1957</v>
      </c>
      <c r="I72" s="79"/>
      <c r="J72" s="79" t="s">
        <v>1886</v>
      </c>
      <c r="K72" s="80">
        <v>196</v>
      </c>
      <c r="L72" s="80">
        <v>168</v>
      </c>
      <c r="M72" s="80">
        <v>199</v>
      </c>
      <c r="N72" t="s">
        <v>1870</v>
      </c>
      <c r="O72" t="s">
        <v>117</v>
      </c>
      <c r="P72" t="s">
        <v>121</v>
      </c>
      <c r="Q72">
        <v>10</v>
      </c>
      <c r="R72">
        <v>2002</v>
      </c>
      <c r="S72" t="s">
        <v>1502</v>
      </c>
      <c r="T72" t="s">
        <v>1502</v>
      </c>
      <c r="U72" t="s">
        <v>1871</v>
      </c>
    </row>
    <row r="73" spans="1:21">
      <c r="A73">
        <v>6832</v>
      </c>
      <c r="B73" t="s">
        <v>1953</v>
      </c>
      <c r="C73">
        <v>55107</v>
      </c>
      <c r="D73" t="s">
        <v>179</v>
      </c>
      <c r="E73" t="s">
        <v>1866</v>
      </c>
      <c r="F73" t="s">
        <v>137</v>
      </c>
      <c r="G73" s="79" t="s">
        <v>1958</v>
      </c>
      <c r="H73" s="79" t="s">
        <v>1959</v>
      </c>
      <c r="I73" s="79"/>
      <c r="J73" s="79" t="s">
        <v>1886</v>
      </c>
      <c r="K73" s="80">
        <v>204</v>
      </c>
      <c r="L73" s="80">
        <v>218</v>
      </c>
      <c r="M73" s="80">
        <v>218</v>
      </c>
      <c r="N73" t="s">
        <v>1870</v>
      </c>
      <c r="O73" t="s">
        <v>117</v>
      </c>
      <c r="P73" t="s">
        <v>116</v>
      </c>
      <c r="Q73">
        <v>10</v>
      </c>
      <c r="R73">
        <v>2002</v>
      </c>
      <c r="S73" t="s">
        <v>1502</v>
      </c>
      <c r="T73" t="s">
        <v>1502</v>
      </c>
      <c r="U73" t="s">
        <v>1871</v>
      </c>
    </row>
    <row r="74" spans="1:21">
      <c r="A74">
        <v>12568</v>
      </c>
      <c r="B74" t="s">
        <v>182</v>
      </c>
      <c r="C74">
        <v>55126</v>
      </c>
      <c r="D74" t="s">
        <v>181</v>
      </c>
      <c r="E74" t="s">
        <v>1866</v>
      </c>
      <c r="F74" t="s">
        <v>121</v>
      </c>
      <c r="G74" s="79" t="s">
        <v>1960</v>
      </c>
      <c r="H74" s="79" t="s">
        <v>1950</v>
      </c>
      <c r="I74" s="79"/>
      <c r="J74" s="79" t="s">
        <v>8</v>
      </c>
      <c r="K74" s="80">
        <v>289</v>
      </c>
      <c r="L74" s="80">
        <v>267.7</v>
      </c>
      <c r="M74" s="80">
        <v>299.89999999999998</v>
      </c>
      <c r="N74" t="s">
        <v>1870</v>
      </c>
      <c r="O74" t="s">
        <v>117</v>
      </c>
      <c r="P74" t="s">
        <v>165</v>
      </c>
      <c r="Q74">
        <v>2</v>
      </c>
      <c r="R74">
        <v>2004</v>
      </c>
      <c r="S74" t="s">
        <v>1502</v>
      </c>
      <c r="T74" t="s">
        <v>1502</v>
      </c>
      <c r="U74" t="s">
        <v>1871</v>
      </c>
    </row>
    <row r="75" spans="1:21">
      <c r="A75">
        <v>12568</v>
      </c>
      <c r="B75" t="s">
        <v>182</v>
      </c>
      <c r="C75">
        <v>55126</v>
      </c>
      <c r="D75" t="s">
        <v>181</v>
      </c>
      <c r="E75" t="s">
        <v>1866</v>
      </c>
      <c r="F75" t="s">
        <v>121</v>
      </c>
      <c r="G75" s="79" t="s">
        <v>1961</v>
      </c>
      <c r="H75" s="79" t="s">
        <v>1962</v>
      </c>
      <c r="I75" s="79"/>
      <c r="J75" s="79" t="s">
        <v>8</v>
      </c>
      <c r="K75" s="80">
        <v>289</v>
      </c>
      <c r="L75" s="80">
        <v>265.10000000000002</v>
      </c>
      <c r="M75" s="80">
        <v>292.8</v>
      </c>
      <c r="N75" t="s">
        <v>1870</v>
      </c>
      <c r="O75" t="s">
        <v>117</v>
      </c>
      <c r="P75" t="s">
        <v>165</v>
      </c>
      <c r="Q75">
        <v>5</v>
      </c>
      <c r="R75">
        <v>2004</v>
      </c>
      <c r="S75" t="s">
        <v>1502</v>
      </c>
      <c r="T75" t="s">
        <v>1502</v>
      </c>
      <c r="U75" t="s">
        <v>1871</v>
      </c>
    </row>
    <row r="76" spans="1:21">
      <c r="A76">
        <v>10576</v>
      </c>
      <c r="B76" t="s">
        <v>186</v>
      </c>
      <c r="C76">
        <v>55149</v>
      </c>
      <c r="D76" t="s">
        <v>185</v>
      </c>
      <c r="E76" t="s">
        <v>1866</v>
      </c>
      <c r="F76" t="s">
        <v>121</v>
      </c>
      <c r="G76" s="79" t="s">
        <v>1963</v>
      </c>
      <c r="H76" s="79" t="s">
        <v>1964</v>
      </c>
      <c r="I76" s="79"/>
      <c r="J76" s="79" t="s">
        <v>8</v>
      </c>
      <c r="K76" s="80">
        <v>280</v>
      </c>
      <c r="L76" s="80">
        <v>270.8</v>
      </c>
      <c r="M76" s="80">
        <v>290.89999999999998</v>
      </c>
      <c r="N76" t="s">
        <v>1870</v>
      </c>
      <c r="O76" t="s">
        <v>117</v>
      </c>
      <c r="P76" t="s">
        <v>165</v>
      </c>
      <c r="Q76">
        <v>3</v>
      </c>
      <c r="R76">
        <v>2002</v>
      </c>
      <c r="S76" t="s">
        <v>1502</v>
      </c>
      <c r="T76" t="s">
        <v>1502</v>
      </c>
      <c r="U76" t="s">
        <v>1871</v>
      </c>
    </row>
    <row r="77" spans="1:21">
      <c r="A77">
        <v>10576</v>
      </c>
      <c r="B77" t="s">
        <v>186</v>
      </c>
      <c r="C77">
        <v>55149</v>
      </c>
      <c r="D77" t="s">
        <v>185</v>
      </c>
      <c r="E77" t="s">
        <v>1866</v>
      </c>
      <c r="F77" t="s">
        <v>121</v>
      </c>
      <c r="G77" s="79" t="s">
        <v>1965</v>
      </c>
      <c r="H77" s="79" t="s">
        <v>1966</v>
      </c>
      <c r="I77" s="79"/>
      <c r="J77" s="79" t="s">
        <v>8</v>
      </c>
      <c r="K77" s="80">
        <v>280</v>
      </c>
      <c r="L77" s="80">
        <v>250</v>
      </c>
      <c r="M77" s="80">
        <v>276.8</v>
      </c>
      <c r="N77" t="s">
        <v>1870</v>
      </c>
      <c r="O77" t="s">
        <v>117</v>
      </c>
      <c r="P77" t="s">
        <v>165</v>
      </c>
      <c r="Q77">
        <v>3</v>
      </c>
      <c r="R77">
        <v>2002</v>
      </c>
      <c r="S77" t="s">
        <v>1502</v>
      </c>
      <c r="T77" t="s">
        <v>1502</v>
      </c>
      <c r="U77" t="s">
        <v>1871</v>
      </c>
    </row>
    <row r="78" spans="1:21">
      <c r="A78">
        <v>10576</v>
      </c>
      <c r="B78" t="s">
        <v>186</v>
      </c>
      <c r="C78">
        <v>55149</v>
      </c>
      <c r="D78" t="s">
        <v>185</v>
      </c>
      <c r="E78" t="s">
        <v>1866</v>
      </c>
      <c r="F78" t="s">
        <v>121</v>
      </c>
      <c r="G78" s="79" t="s">
        <v>1967</v>
      </c>
      <c r="H78" s="79" t="s">
        <v>1968</v>
      </c>
      <c r="I78" s="79"/>
      <c r="J78" s="79" t="s">
        <v>8</v>
      </c>
      <c r="K78" s="80">
        <v>280</v>
      </c>
      <c r="L78" s="80">
        <v>254.8</v>
      </c>
      <c r="M78" s="80">
        <v>278</v>
      </c>
      <c r="N78" t="s">
        <v>1870</v>
      </c>
      <c r="O78" t="s">
        <v>117</v>
      </c>
      <c r="P78" t="s">
        <v>165</v>
      </c>
      <c r="Q78">
        <v>5</v>
      </c>
      <c r="R78">
        <v>2002</v>
      </c>
      <c r="S78" t="s">
        <v>1502</v>
      </c>
      <c r="T78" t="s">
        <v>1502</v>
      </c>
      <c r="U78" t="s">
        <v>1871</v>
      </c>
    </row>
    <row r="79" spans="1:21">
      <c r="A79">
        <v>88</v>
      </c>
      <c r="B79" t="s">
        <v>188</v>
      </c>
      <c r="C79">
        <v>55170</v>
      </c>
      <c r="D79" t="s">
        <v>187</v>
      </c>
      <c r="E79" t="s">
        <v>1866</v>
      </c>
      <c r="F79" t="s">
        <v>189</v>
      </c>
      <c r="G79" s="79" t="s">
        <v>1969</v>
      </c>
      <c r="H79" s="79" t="s">
        <v>1883</v>
      </c>
      <c r="I79" s="79"/>
      <c r="J79" s="79" t="s">
        <v>1886</v>
      </c>
      <c r="K79" s="80">
        <v>260</v>
      </c>
      <c r="L79" s="80">
        <v>222</v>
      </c>
      <c r="M79" s="80">
        <v>263</v>
      </c>
      <c r="N79" t="s">
        <v>1870</v>
      </c>
      <c r="O79" t="s">
        <v>117</v>
      </c>
      <c r="P79" t="s">
        <v>121</v>
      </c>
      <c r="Q79">
        <v>3</v>
      </c>
      <c r="R79">
        <v>2003</v>
      </c>
      <c r="S79" t="s">
        <v>1502</v>
      </c>
      <c r="T79" t="s">
        <v>1502</v>
      </c>
      <c r="U79" t="s">
        <v>1871</v>
      </c>
    </row>
    <row r="80" spans="1:21">
      <c r="A80">
        <v>88</v>
      </c>
      <c r="B80" t="s">
        <v>188</v>
      </c>
      <c r="C80">
        <v>55170</v>
      </c>
      <c r="D80" t="s">
        <v>187</v>
      </c>
      <c r="E80" t="s">
        <v>1866</v>
      </c>
      <c r="F80" t="s">
        <v>189</v>
      </c>
      <c r="G80" s="79" t="s">
        <v>1970</v>
      </c>
      <c r="H80" s="79" t="s">
        <v>1883</v>
      </c>
      <c r="I80" s="79"/>
      <c r="J80" s="79" t="s">
        <v>1886</v>
      </c>
      <c r="K80" s="80">
        <v>260</v>
      </c>
      <c r="L80" s="80">
        <v>222</v>
      </c>
      <c r="M80" s="80">
        <v>263</v>
      </c>
      <c r="N80" t="s">
        <v>1870</v>
      </c>
      <c r="O80" t="s">
        <v>117</v>
      </c>
      <c r="P80" t="s">
        <v>121</v>
      </c>
      <c r="Q80">
        <v>3</v>
      </c>
      <c r="R80">
        <v>2003</v>
      </c>
      <c r="S80" t="s">
        <v>1502</v>
      </c>
      <c r="T80" t="s">
        <v>1502</v>
      </c>
      <c r="U80" t="s">
        <v>1871</v>
      </c>
    </row>
    <row r="81" spans="1:22">
      <c r="A81">
        <v>88</v>
      </c>
      <c r="B81" t="s">
        <v>188</v>
      </c>
      <c r="C81">
        <v>55170</v>
      </c>
      <c r="D81" t="s">
        <v>187</v>
      </c>
      <c r="E81" t="s">
        <v>1866</v>
      </c>
      <c r="F81" t="s">
        <v>189</v>
      </c>
      <c r="G81" s="79" t="s">
        <v>1924</v>
      </c>
      <c r="H81" s="79" t="s">
        <v>1883</v>
      </c>
      <c r="I81" s="79" t="s">
        <v>1880</v>
      </c>
      <c r="J81" s="79" t="s">
        <v>1886</v>
      </c>
      <c r="K81" s="80">
        <v>270</v>
      </c>
      <c r="L81" s="80">
        <v>234</v>
      </c>
      <c r="M81" s="80">
        <v>271</v>
      </c>
      <c r="N81" t="s">
        <v>1870</v>
      </c>
      <c r="O81" t="s">
        <v>117</v>
      </c>
      <c r="P81" t="s">
        <v>116</v>
      </c>
      <c r="Q81">
        <v>3</v>
      </c>
      <c r="R81">
        <v>2003</v>
      </c>
      <c r="S81" t="s">
        <v>1502</v>
      </c>
      <c r="T81" t="s">
        <v>1502</v>
      </c>
      <c r="U81" t="s">
        <v>1871</v>
      </c>
    </row>
    <row r="82" spans="1:22">
      <c r="A82">
        <v>641</v>
      </c>
      <c r="B82" t="s">
        <v>191</v>
      </c>
      <c r="C82">
        <v>55211</v>
      </c>
      <c r="D82" t="s">
        <v>190</v>
      </c>
      <c r="E82" t="s">
        <v>1866</v>
      </c>
      <c r="F82" t="s">
        <v>112</v>
      </c>
      <c r="G82" s="79" t="s">
        <v>1963</v>
      </c>
      <c r="H82" s="79" t="s">
        <v>1883</v>
      </c>
      <c r="I82" s="79" t="s">
        <v>1880</v>
      </c>
      <c r="J82" s="79" t="s">
        <v>8</v>
      </c>
      <c r="K82" s="80">
        <v>289</v>
      </c>
      <c r="L82" s="80">
        <v>270.3</v>
      </c>
      <c r="M82" s="80">
        <v>299.10000000000002</v>
      </c>
      <c r="N82" t="s">
        <v>1870</v>
      </c>
      <c r="O82" t="s">
        <v>117</v>
      </c>
      <c r="P82" t="s">
        <v>165</v>
      </c>
      <c r="Q82">
        <v>11</v>
      </c>
      <c r="R82">
        <v>2002</v>
      </c>
      <c r="S82" t="s">
        <v>1502</v>
      </c>
      <c r="T82" t="s">
        <v>1502</v>
      </c>
      <c r="U82" t="s">
        <v>1871</v>
      </c>
    </row>
    <row r="83" spans="1:22">
      <c r="A83">
        <v>641</v>
      </c>
      <c r="B83" t="s">
        <v>191</v>
      </c>
      <c r="C83">
        <v>55211</v>
      </c>
      <c r="D83" t="s">
        <v>190</v>
      </c>
      <c r="E83" t="s">
        <v>1866</v>
      </c>
      <c r="F83" t="s">
        <v>112</v>
      </c>
      <c r="G83" s="79" t="s">
        <v>1965</v>
      </c>
      <c r="H83" s="79" t="s">
        <v>1888</v>
      </c>
      <c r="I83" s="79"/>
      <c r="J83" s="79" t="s">
        <v>8</v>
      </c>
      <c r="K83" s="80">
        <v>289</v>
      </c>
      <c r="L83" s="80">
        <v>264.89999999999998</v>
      </c>
      <c r="M83" s="80">
        <v>298.2</v>
      </c>
      <c r="N83" t="s">
        <v>1870</v>
      </c>
      <c r="O83" t="s">
        <v>117</v>
      </c>
      <c r="P83" t="s">
        <v>165</v>
      </c>
      <c r="Q83">
        <v>12</v>
      </c>
      <c r="R83">
        <v>2002</v>
      </c>
      <c r="S83" t="s">
        <v>1502</v>
      </c>
      <c r="T83" t="s">
        <v>1502</v>
      </c>
      <c r="U83" t="s">
        <v>1871</v>
      </c>
    </row>
    <row r="84" spans="1:22">
      <c r="A84">
        <v>656</v>
      </c>
      <c r="B84" t="s">
        <v>193</v>
      </c>
      <c r="C84">
        <v>55212</v>
      </c>
      <c r="D84" t="s">
        <v>192</v>
      </c>
      <c r="E84" t="s">
        <v>1866</v>
      </c>
      <c r="F84" t="s">
        <v>112</v>
      </c>
      <c r="G84" s="79" t="s">
        <v>1963</v>
      </c>
      <c r="H84" s="79" t="s">
        <v>1883</v>
      </c>
      <c r="I84" s="79"/>
      <c r="J84" s="79" t="s">
        <v>8</v>
      </c>
      <c r="K84" s="80">
        <v>289</v>
      </c>
      <c r="L84" s="80">
        <v>250.7</v>
      </c>
      <c r="M84" s="80">
        <v>280.7</v>
      </c>
      <c r="N84" t="s">
        <v>1870</v>
      </c>
      <c r="O84" t="s">
        <v>117</v>
      </c>
      <c r="P84" t="s">
        <v>165</v>
      </c>
      <c r="Q84">
        <v>6</v>
      </c>
      <c r="R84">
        <v>2001</v>
      </c>
      <c r="S84" t="s">
        <v>1502</v>
      </c>
      <c r="T84" t="s">
        <v>1502</v>
      </c>
      <c r="U84" t="s">
        <v>1871</v>
      </c>
    </row>
    <row r="85" spans="1:22">
      <c r="A85">
        <v>656</v>
      </c>
      <c r="B85" t="s">
        <v>193</v>
      </c>
      <c r="C85">
        <v>55212</v>
      </c>
      <c r="D85" t="s">
        <v>192</v>
      </c>
      <c r="E85" t="s">
        <v>1866</v>
      </c>
      <c r="F85" t="s">
        <v>112</v>
      </c>
      <c r="G85" s="79" t="s">
        <v>1965</v>
      </c>
      <c r="H85" s="79" t="s">
        <v>1888</v>
      </c>
      <c r="I85" s="79"/>
      <c r="J85" s="79" t="s">
        <v>8</v>
      </c>
      <c r="K85" s="80">
        <v>289</v>
      </c>
      <c r="L85" s="80">
        <v>248.7</v>
      </c>
      <c r="M85" s="80">
        <v>278.8</v>
      </c>
      <c r="N85" t="s">
        <v>1870</v>
      </c>
      <c r="O85" t="s">
        <v>117</v>
      </c>
      <c r="P85" t="s">
        <v>165</v>
      </c>
      <c r="Q85">
        <v>7</v>
      </c>
      <c r="R85">
        <v>2001</v>
      </c>
      <c r="S85" t="s">
        <v>1502</v>
      </c>
      <c r="T85" t="s">
        <v>1502</v>
      </c>
      <c r="U85" t="s">
        <v>1871</v>
      </c>
    </row>
    <row r="86" spans="1:22">
      <c r="A86">
        <v>2891</v>
      </c>
      <c r="B86" t="s">
        <v>195</v>
      </c>
      <c r="C86">
        <v>55294</v>
      </c>
      <c r="D86" t="s">
        <v>194</v>
      </c>
      <c r="E86" t="s">
        <v>1866</v>
      </c>
      <c r="F86" t="s">
        <v>174</v>
      </c>
      <c r="G86" s="79" t="s">
        <v>1971</v>
      </c>
      <c r="H86" s="79" t="s">
        <v>1883</v>
      </c>
      <c r="I86" s="79"/>
      <c r="J86" s="79" t="s">
        <v>1886</v>
      </c>
      <c r="K86" s="80">
        <v>184.2</v>
      </c>
      <c r="L86" s="80">
        <v>160.5</v>
      </c>
      <c r="M86" s="80">
        <v>181.5</v>
      </c>
      <c r="N86" t="s">
        <v>1870</v>
      </c>
      <c r="O86" t="s">
        <v>117</v>
      </c>
      <c r="P86" t="s">
        <v>121</v>
      </c>
      <c r="Q86">
        <v>5</v>
      </c>
      <c r="R86">
        <v>2001</v>
      </c>
      <c r="S86" t="s">
        <v>1502</v>
      </c>
      <c r="T86" t="s">
        <v>1502</v>
      </c>
      <c r="U86" t="s">
        <v>1871</v>
      </c>
    </row>
    <row r="87" spans="1:22">
      <c r="A87">
        <v>2891</v>
      </c>
      <c r="B87" t="s">
        <v>195</v>
      </c>
      <c r="C87">
        <v>55294</v>
      </c>
      <c r="D87" t="s">
        <v>194</v>
      </c>
      <c r="E87" t="s">
        <v>1866</v>
      </c>
      <c r="F87" t="s">
        <v>174</v>
      </c>
      <c r="G87" s="79" t="s">
        <v>1923</v>
      </c>
      <c r="H87" s="79" t="s">
        <v>1888</v>
      </c>
      <c r="I87" s="79"/>
      <c r="J87" s="79" t="s">
        <v>1886</v>
      </c>
      <c r="K87" s="80">
        <v>184.2</v>
      </c>
      <c r="L87" s="80">
        <v>160.5</v>
      </c>
      <c r="M87" s="80">
        <v>181.5</v>
      </c>
      <c r="N87" t="s">
        <v>1870</v>
      </c>
      <c r="O87" t="s">
        <v>117</v>
      </c>
      <c r="P87" t="s">
        <v>121</v>
      </c>
      <c r="Q87">
        <v>5</v>
      </c>
      <c r="R87">
        <v>2001</v>
      </c>
      <c r="S87" t="s">
        <v>1502</v>
      </c>
      <c r="T87" t="s">
        <v>1502</v>
      </c>
      <c r="U87" t="s">
        <v>1871</v>
      </c>
    </row>
    <row r="88" spans="1:22">
      <c r="A88">
        <v>2891</v>
      </c>
      <c r="B88" t="s">
        <v>195</v>
      </c>
      <c r="C88">
        <v>55294</v>
      </c>
      <c r="D88" t="s">
        <v>194</v>
      </c>
      <c r="E88" t="s">
        <v>1866</v>
      </c>
      <c r="F88" t="s">
        <v>174</v>
      </c>
      <c r="G88" s="79" t="s">
        <v>1972</v>
      </c>
      <c r="H88" s="79" t="s">
        <v>1949</v>
      </c>
      <c r="I88" s="79" t="s">
        <v>1880</v>
      </c>
      <c r="J88" s="79" t="s">
        <v>1886</v>
      </c>
      <c r="K88" s="80">
        <v>195.5</v>
      </c>
      <c r="L88" s="80">
        <v>185</v>
      </c>
      <c r="M88" s="80">
        <v>190.5</v>
      </c>
      <c r="N88" t="s">
        <v>1870</v>
      </c>
      <c r="O88" t="s">
        <v>117</v>
      </c>
      <c r="P88" t="s">
        <v>116</v>
      </c>
      <c r="Q88">
        <v>5</v>
      </c>
      <c r="R88">
        <v>2001</v>
      </c>
      <c r="S88" t="s">
        <v>1502</v>
      </c>
      <c r="T88" t="s">
        <v>1502</v>
      </c>
      <c r="U88" t="s">
        <v>1871</v>
      </c>
    </row>
    <row r="89" spans="1:22">
      <c r="A89">
        <v>59368</v>
      </c>
      <c r="B89" t="s">
        <v>197</v>
      </c>
      <c r="C89">
        <v>55317</v>
      </c>
      <c r="D89" t="s">
        <v>196</v>
      </c>
      <c r="E89" t="s">
        <v>1866</v>
      </c>
      <c r="F89" t="s">
        <v>112</v>
      </c>
      <c r="G89" s="79" t="s">
        <v>1973</v>
      </c>
      <c r="H89" s="79" t="s">
        <v>1905</v>
      </c>
      <c r="I89" s="79" t="s">
        <v>1880</v>
      </c>
      <c r="J89" s="79" t="s">
        <v>1876</v>
      </c>
      <c r="K89" s="80">
        <v>278.60000000000002</v>
      </c>
      <c r="L89" s="80">
        <v>228.8</v>
      </c>
      <c r="M89" s="80">
        <v>265.7</v>
      </c>
      <c r="N89" t="s">
        <v>1870</v>
      </c>
      <c r="O89" t="s">
        <v>117</v>
      </c>
      <c r="P89" t="s">
        <v>121</v>
      </c>
      <c r="Q89">
        <v>8</v>
      </c>
      <c r="R89">
        <v>2003</v>
      </c>
      <c r="S89" t="s">
        <v>1502</v>
      </c>
      <c r="T89" t="s">
        <v>1502</v>
      </c>
      <c r="U89" t="s">
        <v>1871</v>
      </c>
      <c r="V89" t="s">
        <v>122</v>
      </c>
    </row>
    <row r="90" spans="1:22">
      <c r="A90">
        <v>59368</v>
      </c>
      <c r="B90" t="s">
        <v>197</v>
      </c>
      <c r="C90">
        <v>55317</v>
      </c>
      <c r="D90" t="s">
        <v>196</v>
      </c>
      <c r="E90" t="s">
        <v>1866</v>
      </c>
      <c r="F90" t="s">
        <v>112</v>
      </c>
      <c r="G90" s="79" t="s">
        <v>1974</v>
      </c>
      <c r="H90" s="79" t="s">
        <v>1975</v>
      </c>
      <c r="I90" s="79"/>
      <c r="J90" s="79" t="s">
        <v>1876</v>
      </c>
      <c r="K90" s="80">
        <v>278.60000000000002</v>
      </c>
      <c r="L90" s="80">
        <v>228.1</v>
      </c>
      <c r="M90" s="80">
        <v>264.89999999999998</v>
      </c>
      <c r="N90" t="s">
        <v>1870</v>
      </c>
      <c r="O90" t="s">
        <v>117</v>
      </c>
      <c r="P90" t="s">
        <v>121</v>
      </c>
      <c r="Q90">
        <v>8</v>
      </c>
      <c r="R90">
        <v>2003</v>
      </c>
      <c r="S90" t="s">
        <v>1502</v>
      </c>
      <c r="T90" t="s">
        <v>1502</v>
      </c>
      <c r="U90" t="s">
        <v>1871</v>
      </c>
      <c r="V90" t="s">
        <v>122</v>
      </c>
    </row>
    <row r="91" spans="1:22">
      <c r="A91">
        <v>59368</v>
      </c>
      <c r="B91" t="s">
        <v>197</v>
      </c>
      <c r="C91">
        <v>55317</v>
      </c>
      <c r="D91" t="s">
        <v>196</v>
      </c>
      <c r="E91" t="s">
        <v>1866</v>
      </c>
      <c r="F91" t="s">
        <v>112</v>
      </c>
      <c r="G91" s="79" t="s">
        <v>1976</v>
      </c>
      <c r="H91" s="79" t="s">
        <v>1975</v>
      </c>
      <c r="I91" s="79"/>
      <c r="J91" s="79" t="s">
        <v>1876</v>
      </c>
      <c r="K91" s="80">
        <v>315</v>
      </c>
      <c r="L91" s="80">
        <v>269.10000000000002</v>
      </c>
      <c r="M91" s="80">
        <v>312.39999999999998</v>
      </c>
      <c r="N91" t="s">
        <v>1870</v>
      </c>
      <c r="O91" t="s">
        <v>117</v>
      </c>
      <c r="P91" t="s">
        <v>116</v>
      </c>
      <c r="Q91">
        <v>8</v>
      </c>
      <c r="R91">
        <v>2003</v>
      </c>
      <c r="S91" t="s">
        <v>1502</v>
      </c>
      <c r="T91" t="s">
        <v>1502</v>
      </c>
      <c r="U91" t="s">
        <v>1871</v>
      </c>
      <c r="V91" t="s">
        <v>122</v>
      </c>
    </row>
    <row r="92" spans="1:22">
      <c r="A92">
        <v>13538</v>
      </c>
      <c r="B92" t="s">
        <v>198</v>
      </c>
      <c r="C92">
        <v>55661</v>
      </c>
      <c r="D92" t="s">
        <v>198</v>
      </c>
      <c r="E92" t="s">
        <v>1866</v>
      </c>
      <c r="F92" t="s">
        <v>189</v>
      </c>
      <c r="G92" s="79" t="s">
        <v>1940</v>
      </c>
      <c r="H92" s="79" t="s">
        <v>1883</v>
      </c>
      <c r="I92" s="79"/>
      <c r="J92" s="79" t="s">
        <v>1886</v>
      </c>
      <c r="K92" s="80">
        <v>185.6</v>
      </c>
      <c r="L92" s="80">
        <v>161</v>
      </c>
      <c r="M92" s="80">
        <v>195</v>
      </c>
      <c r="N92" t="s">
        <v>1870</v>
      </c>
      <c r="O92" t="s">
        <v>117</v>
      </c>
      <c r="P92" t="s">
        <v>121</v>
      </c>
      <c r="Q92">
        <v>10</v>
      </c>
      <c r="R92">
        <v>2002</v>
      </c>
      <c r="S92" t="s">
        <v>1502</v>
      </c>
      <c r="T92" t="s">
        <v>1502</v>
      </c>
      <c r="U92" t="s">
        <v>1871</v>
      </c>
      <c r="V92" t="s">
        <v>122</v>
      </c>
    </row>
    <row r="93" spans="1:22">
      <c r="A93">
        <v>13538</v>
      </c>
      <c r="B93" t="s">
        <v>198</v>
      </c>
      <c r="C93">
        <v>55661</v>
      </c>
      <c r="D93" t="s">
        <v>198</v>
      </c>
      <c r="E93" t="s">
        <v>1866</v>
      </c>
      <c r="F93" t="s">
        <v>189</v>
      </c>
      <c r="G93" s="79" t="s">
        <v>1977</v>
      </c>
      <c r="H93" s="79" t="s">
        <v>1888</v>
      </c>
      <c r="I93" s="79"/>
      <c r="J93" s="79" t="s">
        <v>1886</v>
      </c>
      <c r="K93" s="80">
        <v>185.6</v>
      </c>
      <c r="L93" s="80">
        <v>161</v>
      </c>
      <c r="M93" s="80">
        <v>195</v>
      </c>
      <c r="N93" t="s">
        <v>1870</v>
      </c>
      <c r="O93" t="s">
        <v>117</v>
      </c>
      <c r="P93" t="s">
        <v>121</v>
      </c>
      <c r="Q93">
        <v>10</v>
      </c>
      <c r="R93">
        <v>2002</v>
      </c>
      <c r="S93" t="s">
        <v>1502</v>
      </c>
      <c r="T93" t="s">
        <v>1502</v>
      </c>
      <c r="U93" t="s">
        <v>1871</v>
      </c>
      <c r="V93" t="s">
        <v>122</v>
      </c>
    </row>
    <row r="94" spans="1:22">
      <c r="A94">
        <v>13538</v>
      </c>
      <c r="B94" t="s">
        <v>198</v>
      </c>
      <c r="C94">
        <v>55661</v>
      </c>
      <c r="D94" t="s">
        <v>198</v>
      </c>
      <c r="E94" t="s">
        <v>1866</v>
      </c>
      <c r="F94" t="s">
        <v>189</v>
      </c>
      <c r="G94" s="79" t="s">
        <v>243</v>
      </c>
      <c r="H94" s="79" t="s">
        <v>1949</v>
      </c>
      <c r="I94" s="79" t="s">
        <v>1880</v>
      </c>
      <c r="J94" s="79" t="s">
        <v>1886</v>
      </c>
      <c r="K94" s="80">
        <v>234.3</v>
      </c>
      <c r="L94" s="80">
        <v>231</v>
      </c>
      <c r="M94" s="80">
        <v>233</v>
      </c>
      <c r="N94" t="s">
        <v>1870</v>
      </c>
      <c r="O94" t="s">
        <v>117</v>
      </c>
      <c r="P94" t="s">
        <v>116</v>
      </c>
      <c r="Q94">
        <v>10</v>
      </c>
      <c r="R94">
        <v>2002</v>
      </c>
      <c r="S94" t="s">
        <v>1502</v>
      </c>
      <c r="T94" t="s">
        <v>1502</v>
      </c>
      <c r="U94" t="s">
        <v>1871</v>
      </c>
    </row>
    <row r="95" spans="1:22">
      <c r="A95">
        <v>55993</v>
      </c>
      <c r="B95" t="s">
        <v>202</v>
      </c>
      <c r="C95">
        <v>56798</v>
      </c>
      <c r="D95" t="s">
        <v>201</v>
      </c>
      <c r="E95" t="s">
        <v>1866</v>
      </c>
      <c r="F95" t="s">
        <v>121</v>
      </c>
      <c r="G95" s="79" t="s">
        <v>243</v>
      </c>
      <c r="H95" s="79" t="s">
        <v>1978</v>
      </c>
      <c r="I95" s="79" t="s">
        <v>1880</v>
      </c>
      <c r="J95" s="79" t="s">
        <v>1951</v>
      </c>
      <c r="K95" s="80">
        <v>295</v>
      </c>
      <c r="L95" s="80">
        <v>268</v>
      </c>
      <c r="M95" s="80">
        <v>233</v>
      </c>
      <c r="N95" t="s">
        <v>1870</v>
      </c>
      <c r="O95" t="s">
        <v>117</v>
      </c>
      <c r="P95" t="s">
        <v>116</v>
      </c>
      <c r="Q95">
        <v>7</v>
      </c>
      <c r="R95">
        <v>2011</v>
      </c>
      <c r="S95" t="s">
        <v>1502</v>
      </c>
      <c r="T95" t="s">
        <v>1502</v>
      </c>
      <c r="U95" t="s">
        <v>1871</v>
      </c>
    </row>
    <row r="96" spans="1:22">
      <c r="A96">
        <v>55993</v>
      </c>
      <c r="B96" t="s">
        <v>202</v>
      </c>
      <c r="C96">
        <v>56798</v>
      </c>
      <c r="D96" t="s">
        <v>201</v>
      </c>
      <c r="E96" t="s">
        <v>1866</v>
      </c>
      <c r="F96" t="s">
        <v>121</v>
      </c>
      <c r="G96" s="79" t="s">
        <v>1963</v>
      </c>
      <c r="H96" s="79" t="s">
        <v>1963</v>
      </c>
      <c r="I96" s="79"/>
      <c r="J96" s="79" t="s">
        <v>1951</v>
      </c>
      <c r="K96" s="80">
        <v>199</v>
      </c>
      <c r="L96" s="80">
        <v>177</v>
      </c>
      <c r="M96" s="80">
        <v>195</v>
      </c>
      <c r="N96" t="s">
        <v>1870</v>
      </c>
      <c r="O96" t="s">
        <v>117</v>
      </c>
      <c r="P96" t="s">
        <v>121</v>
      </c>
      <c r="Q96">
        <v>7</v>
      </c>
      <c r="R96">
        <v>2011</v>
      </c>
      <c r="S96" t="s">
        <v>1502</v>
      </c>
      <c r="T96" t="s">
        <v>1502</v>
      </c>
      <c r="U96" t="s">
        <v>1871</v>
      </c>
      <c r="V96" t="s">
        <v>122</v>
      </c>
    </row>
    <row r="97" spans="1:22">
      <c r="A97">
        <v>55993</v>
      </c>
      <c r="B97" t="s">
        <v>202</v>
      </c>
      <c r="C97">
        <v>56798</v>
      </c>
      <c r="D97" t="s">
        <v>201</v>
      </c>
      <c r="E97" t="s">
        <v>1866</v>
      </c>
      <c r="F97" t="s">
        <v>121</v>
      </c>
      <c r="G97" s="79" t="s">
        <v>1965</v>
      </c>
      <c r="H97" s="79" t="s">
        <v>1965</v>
      </c>
      <c r="I97" s="79"/>
      <c r="J97" s="79" t="s">
        <v>1951</v>
      </c>
      <c r="K97" s="80">
        <v>199</v>
      </c>
      <c r="L97" s="80">
        <v>177</v>
      </c>
      <c r="M97" s="80">
        <v>195</v>
      </c>
      <c r="N97" t="s">
        <v>1870</v>
      </c>
      <c r="O97" t="s">
        <v>117</v>
      </c>
      <c r="P97" t="s">
        <v>121</v>
      </c>
      <c r="Q97">
        <v>7</v>
      </c>
      <c r="R97">
        <v>2011</v>
      </c>
      <c r="S97" t="s">
        <v>1502</v>
      </c>
      <c r="T97" t="s">
        <v>1502</v>
      </c>
      <c r="U97" t="s">
        <v>1871</v>
      </c>
      <c r="V97" t="s">
        <v>122</v>
      </c>
    </row>
    <row r="98" spans="1:22">
      <c r="A98">
        <v>56992</v>
      </c>
      <c r="B98" t="s">
        <v>204</v>
      </c>
      <c r="C98">
        <v>57666</v>
      </c>
      <c r="D98" t="s">
        <v>203</v>
      </c>
      <c r="E98" t="s">
        <v>1934</v>
      </c>
      <c r="F98" t="s">
        <v>121</v>
      </c>
      <c r="G98" s="79" t="s">
        <v>1915</v>
      </c>
      <c r="H98" s="79"/>
      <c r="I98" s="79"/>
      <c r="J98" s="79" t="s">
        <v>1883</v>
      </c>
      <c r="K98" s="80">
        <v>6.6</v>
      </c>
      <c r="L98" s="80">
        <v>6</v>
      </c>
      <c r="M98" s="80">
        <v>7.3</v>
      </c>
      <c r="N98" t="s">
        <v>1870</v>
      </c>
      <c r="O98" t="s">
        <v>117</v>
      </c>
      <c r="P98" t="s">
        <v>121</v>
      </c>
      <c r="Q98">
        <v>6</v>
      </c>
      <c r="R98">
        <v>2010</v>
      </c>
      <c r="S98" t="s">
        <v>1502</v>
      </c>
      <c r="T98" t="s">
        <v>1502</v>
      </c>
      <c r="U98" t="s">
        <v>1871</v>
      </c>
    </row>
    <row r="99" spans="1:22">
      <c r="A99">
        <v>56992</v>
      </c>
      <c r="B99" t="s">
        <v>204</v>
      </c>
      <c r="C99">
        <v>57666</v>
      </c>
      <c r="D99" t="s">
        <v>203</v>
      </c>
      <c r="E99" t="s">
        <v>1934</v>
      </c>
      <c r="F99" t="s">
        <v>121</v>
      </c>
      <c r="G99" s="79" t="s">
        <v>1916</v>
      </c>
      <c r="H99" s="79"/>
      <c r="I99" s="79"/>
      <c r="J99" s="79" t="s">
        <v>1883</v>
      </c>
      <c r="K99" s="80">
        <v>6.6</v>
      </c>
      <c r="L99" s="80">
        <v>6</v>
      </c>
      <c r="M99" s="80">
        <v>7.3</v>
      </c>
      <c r="N99" t="s">
        <v>1870</v>
      </c>
      <c r="O99" t="s">
        <v>117</v>
      </c>
      <c r="P99" t="s">
        <v>121</v>
      </c>
      <c r="Q99">
        <v>6</v>
      </c>
      <c r="R99">
        <v>2010</v>
      </c>
      <c r="S99" t="s">
        <v>1502</v>
      </c>
      <c r="T99" t="s">
        <v>1502</v>
      </c>
      <c r="U99" t="s">
        <v>1871</v>
      </c>
    </row>
    <row r="100" spans="1:22">
      <c r="A100">
        <v>56992</v>
      </c>
      <c r="B100" t="s">
        <v>204</v>
      </c>
      <c r="C100">
        <v>57666</v>
      </c>
      <c r="D100" t="s">
        <v>203</v>
      </c>
      <c r="E100" t="s">
        <v>1934</v>
      </c>
      <c r="F100" t="s">
        <v>121</v>
      </c>
      <c r="G100" s="79" t="s">
        <v>1958</v>
      </c>
      <c r="H100" s="79"/>
      <c r="I100" s="79"/>
      <c r="J100" s="79" t="s">
        <v>1883</v>
      </c>
      <c r="K100" s="80">
        <v>3</v>
      </c>
      <c r="L100" s="80">
        <v>2.5</v>
      </c>
      <c r="M100" s="80">
        <v>0.5</v>
      </c>
      <c r="N100" t="s">
        <v>1870</v>
      </c>
      <c r="O100" t="s">
        <v>117</v>
      </c>
      <c r="P100" t="s">
        <v>116</v>
      </c>
      <c r="Q100">
        <v>7</v>
      </c>
      <c r="R100">
        <v>2016</v>
      </c>
      <c r="S100" t="s">
        <v>1502</v>
      </c>
      <c r="T100" t="s">
        <v>1502</v>
      </c>
      <c r="U100" t="s">
        <v>1871</v>
      </c>
    </row>
    <row r="101" spans="1:22">
      <c r="A101">
        <v>57464</v>
      </c>
      <c r="B101" t="s">
        <v>206</v>
      </c>
      <c r="C101">
        <v>58084</v>
      </c>
      <c r="D101" t="s">
        <v>205</v>
      </c>
      <c r="E101" t="s">
        <v>1979</v>
      </c>
      <c r="F101" t="s">
        <v>121</v>
      </c>
      <c r="G101" s="79" t="s">
        <v>1980</v>
      </c>
      <c r="H101" s="79"/>
      <c r="I101" s="79"/>
      <c r="J101" s="79" t="s">
        <v>1981</v>
      </c>
      <c r="K101" s="80">
        <v>16.100000000000001</v>
      </c>
      <c r="L101" s="80">
        <v>14.5</v>
      </c>
      <c r="M101" s="80">
        <v>16.100000000000001</v>
      </c>
      <c r="N101" t="s">
        <v>1870</v>
      </c>
      <c r="O101" t="s">
        <v>117</v>
      </c>
      <c r="P101" t="s">
        <v>121</v>
      </c>
      <c r="Q101">
        <v>4</v>
      </c>
      <c r="R101">
        <v>2008</v>
      </c>
      <c r="S101" t="s">
        <v>1502</v>
      </c>
      <c r="T101" t="s">
        <v>1502</v>
      </c>
      <c r="U101" t="s">
        <v>1871</v>
      </c>
    </row>
    <row r="102" spans="1:22">
      <c r="A102">
        <v>57464</v>
      </c>
      <c r="B102" t="s">
        <v>206</v>
      </c>
      <c r="C102">
        <v>58084</v>
      </c>
      <c r="D102" t="s">
        <v>205</v>
      </c>
      <c r="E102" t="s">
        <v>1979</v>
      </c>
      <c r="F102" t="s">
        <v>121</v>
      </c>
      <c r="G102" s="79" t="s">
        <v>1982</v>
      </c>
      <c r="H102" s="79"/>
      <c r="I102" s="79"/>
      <c r="J102" s="79" t="s">
        <v>1981</v>
      </c>
      <c r="K102" s="80">
        <v>4.0999999999999996</v>
      </c>
      <c r="L102" s="80">
        <v>4.0999999999999996</v>
      </c>
      <c r="M102" s="80">
        <v>4.0999999999999996</v>
      </c>
      <c r="N102" t="s">
        <v>1870</v>
      </c>
      <c r="O102" t="s">
        <v>117</v>
      </c>
      <c r="P102" t="s">
        <v>116</v>
      </c>
      <c r="Q102">
        <v>12</v>
      </c>
      <c r="R102">
        <v>2008</v>
      </c>
      <c r="S102" t="s">
        <v>1502</v>
      </c>
      <c r="T102" t="s">
        <v>1502</v>
      </c>
      <c r="U102" t="s">
        <v>1871</v>
      </c>
    </row>
    <row r="103" spans="1:22">
      <c r="A103">
        <v>58130</v>
      </c>
      <c r="B103" t="s">
        <v>209</v>
      </c>
      <c r="C103">
        <v>58159</v>
      </c>
      <c r="D103" t="s">
        <v>208</v>
      </c>
      <c r="E103" t="s">
        <v>1934</v>
      </c>
      <c r="F103" t="s">
        <v>121</v>
      </c>
      <c r="G103" s="79" t="s">
        <v>1983</v>
      </c>
      <c r="H103" s="79"/>
      <c r="I103" s="79"/>
      <c r="J103" s="79" t="s">
        <v>1958</v>
      </c>
      <c r="K103" s="80">
        <v>6.9</v>
      </c>
      <c r="L103" s="80">
        <v>6.4</v>
      </c>
      <c r="M103" s="80">
        <v>6.4</v>
      </c>
      <c r="N103" t="s">
        <v>1870</v>
      </c>
      <c r="O103" t="s">
        <v>117</v>
      </c>
      <c r="P103" t="s">
        <v>121</v>
      </c>
      <c r="Q103">
        <v>3</v>
      </c>
      <c r="R103">
        <v>2006</v>
      </c>
      <c r="S103" t="s">
        <v>1502</v>
      </c>
      <c r="T103" t="s">
        <v>1502</v>
      </c>
      <c r="U103" t="s">
        <v>1871</v>
      </c>
      <c r="V103" t="s">
        <v>122</v>
      </c>
    </row>
    <row r="104" spans="1:22">
      <c r="A104">
        <v>58130</v>
      </c>
      <c r="B104" t="s">
        <v>209</v>
      </c>
      <c r="C104">
        <v>58159</v>
      </c>
      <c r="D104" t="s">
        <v>208</v>
      </c>
      <c r="E104" t="s">
        <v>1934</v>
      </c>
      <c r="F104" t="s">
        <v>121</v>
      </c>
      <c r="G104" s="79" t="s">
        <v>1984</v>
      </c>
      <c r="H104" s="79"/>
      <c r="I104" s="79"/>
      <c r="J104" s="79" t="s">
        <v>1958</v>
      </c>
      <c r="K104" s="80">
        <v>6.9</v>
      </c>
      <c r="L104" s="80">
        <v>6.4</v>
      </c>
      <c r="M104" s="80">
        <v>6.4</v>
      </c>
      <c r="N104" t="s">
        <v>1870</v>
      </c>
      <c r="O104" t="s">
        <v>117</v>
      </c>
      <c r="P104" t="s">
        <v>121</v>
      </c>
      <c r="Q104">
        <v>3</v>
      </c>
      <c r="R104">
        <v>2006</v>
      </c>
      <c r="S104" t="s">
        <v>1502</v>
      </c>
      <c r="T104" t="s">
        <v>1502</v>
      </c>
      <c r="U104" t="s">
        <v>1871</v>
      </c>
      <c r="V104" t="s">
        <v>122</v>
      </c>
    </row>
    <row r="105" spans="1:22">
      <c r="A105">
        <v>58130</v>
      </c>
      <c r="B105" t="s">
        <v>209</v>
      </c>
      <c r="C105">
        <v>58159</v>
      </c>
      <c r="D105" t="s">
        <v>208</v>
      </c>
      <c r="E105" t="s">
        <v>1934</v>
      </c>
      <c r="F105" t="s">
        <v>121</v>
      </c>
      <c r="G105" s="79" t="s">
        <v>1985</v>
      </c>
      <c r="H105" s="79"/>
      <c r="I105" s="79"/>
      <c r="J105" s="79" t="s">
        <v>1958</v>
      </c>
      <c r="K105" s="80">
        <v>6.9</v>
      </c>
      <c r="L105" s="80">
        <v>6.4</v>
      </c>
      <c r="M105" s="80">
        <v>6.4</v>
      </c>
      <c r="N105" t="s">
        <v>1870</v>
      </c>
      <c r="O105" t="s">
        <v>117</v>
      </c>
      <c r="P105" t="s">
        <v>121</v>
      </c>
      <c r="Q105">
        <v>3</v>
      </c>
      <c r="R105">
        <v>2006</v>
      </c>
      <c r="S105" t="s">
        <v>1502</v>
      </c>
      <c r="T105" t="s">
        <v>1502</v>
      </c>
      <c r="U105" t="s">
        <v>1871</v>
      </c>
      <c r="V105" t="s">
        <v>122</v>
      </c>
    </row>
    <row r="106" spans="1:22">
      <c r="A106">
        <v>58130</v>
      </c>
      <c r="B106" t="s">
        <v>209</v>
      </c>
      <c r="C106">
        <v>58159</v>
      </c>
      <c r="D106" t="s">
        <v>208</v>
      </c>
      <c r="E106" t="s">
        <v>1934</v>
      </c>
      <c r="F106" t="s">
        <v>121</v>
      </c>
      <c r="G106" s="79" t="s">
        <v>1958</v>
      </c>
      <c r="H106" s="79"/>
      <c r="I106" s="79"/>
      <c r="J106" s="79" t="s">
        <v>1958</v>
      </c>
      <c r="K106" s="80">
        <v>5</v>
      </c>
      <c r="L106" s="80">
        <v>4.9000000000000004</v>
      </c>
      <c r="M106" s="80">
        <v>4.9000000000000004</v>
      </c>
      <c r="N106" t="s">
        <v>1986</v>
      </c>
      <c r="O106" t="s">
        <v>310</v>
      </c>
      <c r="P106" t="s">
        <v>116</v>
      </c>
      <c r="Q106">
        <v>3</v>
      </c>
      <c r="R106">
        <v>2006</v>
      </c>
      <c r="S106" t="s">
        <v>1502</v>
      </c>
      <c r="T106" t="s">
        <v>1502</v>
      </c>
      <c r="U106" t="s">
        <v>1871</v>
      </c>
    </row>
    <row r="107" spans="1:22">
      <c r="A107">
        <v>56889</v>
      </c>
      <c r="B107" t="s">
        <v>211</v>
      </c>
      <c r="C107">
        <v>59254</v>
      </c>
      <c r="D107" t="s">
        <v>210</v>
      </c>
      <c r="E107" t="s">
        <v>1866</v>
      </c>
      <c r="F107" t="s">
        <v>137</v>
      </c>
      <c r="G107" s="79" t="s">
        <v>1987</v>
      </c>
      <c r="H107" s="79"/>
      <c r="I107" s="79"/>
      <c r="J107" s="79" t="s">
        <v>1886</v>
      </c>
      <c r="K107" s="80">
        <v>10.5</v>
      </c>
      <c r="L107" s="80">
        <v>8.9</v>
      </c>
      <c r="M107" s="80">
        <v>9.9</v>
      </c>
      <c r="N107" t="s">
        <v>1440</v>
      </c>
      <c r="O107" t="s">
        <v>212</v>
      </c>
      <c r="P107" t="s">
        <v>116</v>
      </c>
      <c r="Q107">
        <v>5</v>
      </c>
      <c r="R107">
        <v>2013</v>
      </c>
      <c r="S107" t="s">
        <v>1502</v>
      </c>
      <c r="T107" t="s">
        <v>1502</v>
      </c>
      <c r="U107" t="s">
        <v>1871</v>
      </c>
    </row>
    <row r="108" spans="1:22">
      <c r="A108">
        <v>56889</v>
      </c>
      <c r="B108" t="s">
        <v>211</v>
      </c>
      <c r="C108">
        <v>59254</v>
      </c>
      <c r="D108" t="s">
        <v>210</v>
      </c>
      <c r="E108" t="s">
        <v>1866</v>
      </c>
      <c r="F108" t="s">
        <v>137</v>
      </c>
      <c r="G108" s="79" t="s">
        <v>1988</v>
      </c>
      <c r="H108" s="79"/>
      <c r="I108" s="79"/>
      <c r="J108" s="79" t="s">
        <v>1886</v>
      </c>
      <c r="K108" s="80">
        <v>6</v>
      </c>
      <c r="L108" s="80">
        <v>5.5</v>
      </c>
      <c r="M108" s="80">
        <v>6.3</v>
      </c>
      <c r="N108" t="s">
        <v>1440</v>
      </c>
      <c r="O108" t="s">
        <v>212</v>
      </c>
      <c r="P108" t="s">
        <v>121</v>
      </c>
      <c r="Q108">
        <v>5</v>
      </c>
      <c r="R108">
        <v>2013</v>
      </c>
      <c r="S108" t="s">
        <v>1502</v>
      </c>
      <c r="T108" t="s">
        <v>1502</v>
      </c>
      <c r="U108" t="s">
        <v>1871</v>
      </c>
    </row>
    <row r="109" spans="1:22">
      <c r="A109">
        <v>56889</v>
      </c>
      <c r="B109" t="s">
        <v>211</v>
      </c>
      <c r="C109">
        <v>59254</v>
      </c>
      <c r="D109" t="s">
        <v>210</v>
      </c>
      <c r="E109" t="s">
        <v>1866</v>
      </c>
      <c r="F109" t="s">
        <v>137</v>
      </c>
      <c r="G109" s="79" t="s">
        <v>1989</v>
      </c>
      <c r="H109" s="79"/>
      <c r="I109" s="79"/>
      <c r="J109" s="79" t="s">
        <v>1886</v>
      </c>
      <c r="K109" s="80">
        <v>6</v>
      </c>
      <c r="L109" s="80">
        <v>5.5</v>
      </c>
      <c r="M109" s="80">
        <v>6.3</v>
      </c>
      <c r="N109" t="s">
        <v>1440</v>
      </c>
      <c r="O109" t="s">
        <v>212</v>
      </c>
      <c r="P109" t="s">
        <v>121</v>
      </c>
      <c r="Q109">
        <v>5</v>
      </c>
      <c r="R109">
        <v>2013</v>
      </c>
      <c r="S109" t="s">
        <v>1502</v>
      </c>
      <c r="T109" t="s">
        <v>1502</v>
      </c>
      <c r="U109" t="s">
        <v>1871</v>
      </c>
    </row>
    <row r="110" spans="1:22">
      <c r="A110">
        <v>56889</v>
      </c>
      <c r="B110" t="s">
        <v>211</v>
      </c>
      <c r="C110">
        <v>59254</v>
      </c>
      <c r="D110" t="s">
        <v>210</v>
      </c>
      <c r="E110" t="s">
        <v>1866</v>
      </c>
      <c r="F110" t="s">
        <v>137</v>
      </c>
      <c r="G110" s="79" t="s">
        <v>1990</v>
      </c>
      <c r="H110" s="79"/>
      <c r="I110" s="79"/>
      <c r="J110" s="79" t="s">
        <v>1886</v>
      </c>
      <c r="K110" s="80">
        <v>6</v>
      </c>
      <c r="L110" s="80">
        <v>5.5</v>
      </c>
      <c r="M110" s="80">
        <v>6.3</v>
      </c>
      <c r="N110" t="s">
        <v>1440</v>
      </c>
      <c r="O110" t="s">
        <v>212</v>
      </c>
      <c r="P110" t="s">
        <v>121</v>
      </c>
      <c r="Q110">
        <v>5</v>
      </c>
      <c r="R110">
        <v>2013</v>
      </c>
      <c r="S110" t="s">
        <v>1502</v>
      </c>
      <c r="T110" t="s">
        <v>1502</v>
      </c>
      <c r="U110" t="s">
        <v>1871</v>
      </c>
    </row>
    <row r="111" spans="1:22">
      <c r="A111">
        <v>56889</v>
      </c>
      <c r="B111" t="s">
        <v>211</v>
      </c>
      <c r="C111">
        <v>59254</v>
      </c>
      <c r="D111" t="s">
        <v>210</v>
      </c>
      <c r="E111" t="s">
        <v>1866</v>
      </c>
      <c r="F111" t="s">
        <v>137</v>
      </c>
      <c r="G111" s="79" t="s">
        <v>1991</v>
      </c>
      <c r="H111" s="79"/>
      <c r="I111" s="79"/>
      <c r="J111" s="79" t="s">
        <v>1886</v>
      </c>
      <c r="K111" s="80">
        <v>6</v>
      </c>
      <c r="L111" s="80">
        <v>5.5</v>
      </c>
      <c r="M111" s="80">
        <v>6.3</v>
      </c>
      <c r="N111" t="s">
        <v>1440</v>
      </c>
      <c r="O111" t="s">
        <v>212</v>
      </c>
      <c r="P111" t="s">
        <v>121</v>
      </c>
      <c r="Q111">
        <v>5</v>
      </c>
      <c r="R111">
        <v>2013</v>
      </c>
      <c r="S111" t="s">
        <v>1502</v>
      </c>
      <c r="T111" t="s">
        <v>1502</v>
      </c>
      <c r="U111" t="s">
        <v>1871</v>
      </c>
    </row>
    <row r="113" spans="1:21">
      <c r="B113" t="s">
        <v>1992</v>
      </c>
    </row>
    <row r="115" spans="1:21">
      <c r="A115" t="s">
        <v>1993</v>
      </c>
      <c r="B115" t="s">
        <v>200</v>
      </c>
      <c r="C115">
        <v>56047</v>
      </c>
      <c r="D115" t="s">
        <v>199</v>
      </c>
      <c r="E115" t="s">
        <v>121</v>
      </c>
      <c r="G115" t="s">
        <v>1954</v>
      </c>
      <c r="H115" t="s">
        <v>1883</v>
      </c>
      <c r="I115" t="s">
        <v>1880</v>
      </c>
      <c r="K115">
        <v>280.5</v>
      </c>
      <c r="L115" t="s">
        <v>1994</v>
      </c>
      <c r="M115" t="s">
        <v>108</v>
      </c>
      <c r="N115" t="s">
        <v>1870</v>
      </c>
      <c r="O115" t="s">
        <v>121</v>
      </c>
      <c r="P115" t="s">
        <v>1886</v>
      </c>
      <c r="Q115">
        <v>280.5</v>
      </c>
      <c r="R115">
        <v>0.85</v>
      </c>
      <c r="S115">
        <v>259.3</v>
      </c>
      <c r="T115">
        <v>283.5</v>
      </c>
      <c r="U115" t="s">
        <v>1502</v>
      </c>
    </row>
    <row r="116" spans="1:21">
      <c r="A116" t="s">
        <v>1993</v>
      </c>
      <c r="B116" t="s">
        <v>200</v>
      </c>
      <c r="C116">
        <v>56047</v>
      </c>
      <c r="D116" t="s">
        <v>199</v>
      </c>
      <c r="E116" t="s">
        <v>121</v>
      </c>
      <c r="G116" t="s">
        <v>1956</v>
      </c>
      <c r="H116" t="s">
        <v>1888</v>
      </c>
      <c r="K116">
        <v>280.5</v>
      </c>
      <c r="L116" t="s">
        <v>1994</v>
      </c>
      <c r="M116" t="s">
        <v>108</v>
      </c>
      <c r="N116" t="s">
        <v>1870</v>
      </c>
      <c r="O116" t="s">
        <v>121</v>
      </c>
      <c r="P116" t="s">
        <v>1886</v>
      </c>
      <c r="Q116">
        <v>280.5</v>
      </c>
      <c r="R116">
        <v>0.85</v>
      </c>
      <c r="S116">
        <v>251.8</v>
      </c>
      <c r="T116">
        <v>282.89999999999998</v>
      </c>
      <c r="U116" t="s">
        <v>1502</v>
      </c>
    </row>
    <row r="117" spans="1:21">
      <c r="A117" t="s">
        <v>1993</v>
      </c>
      <c r="B117" t="s">
        <v>200</v>
      </c>
      <c r="C117">
        <v>56047</v>
      </c>
      <c r="D117" t="s">
        <v>199</v>
      </c>
      <c r="E117" t="s">
        <v>121</v>
      </c>
      <c r="G117" t="s">
        <v>1924</v>
      </c>
      <c r="H117" t="s">
        <v>1949</v>
      </c>
      <c r="K117">
        <v>280.5</v>
      </c>
      <c r="L117" t="s">
        <v>122</v>
      </c>
      <c r="M117" t="s">
        <v>1994</v>
      </c>
      <c r="N117" t="s">
        <v>1870</v>
      </c>
      <c r="O117" t="s">
        <v>116</v>
      </c>
      <c r="P117" t="s">
        <v>1886</v>
      </c>
      <c r="Q117">
        <v>280.5</v>
      </c>
      <c r="R117">
        <v>0.85</v>
      </c>
      <c r="S117">
        <v>278</v>
      </c>
      <c r="T117">
        <v>293.5</v>
      </c>
      <c r="U117" t="s">
        <v>1502</v>
      </c>
    </row>
    <row r="119" spans="1:21">
      <c r="A119" t="s">
        <v>1995</v>
      </c>
      <c r="B119" t="s">
        <v>1996</v>
      </c>
      <c r="C119">
        <v>60903</v>
      </c>
      <c r="D119" t="s">
        <v>1996</v>
      </c>
      <c r="E119" t="s">
        <v>112</v>
      </c>
      <c r="G119" t="s">
        <v>1883</v>
      </c>
      <c r="H119">
        <v>1</v>
      </c>
      <c r="I119" t="s">
        <v>1880</v>
      </c>
      <c r="K119">
        <v>158.4</v>
      </c>
      <c r="L119" t="s">
        <v>122</v>
      </c>
      <c r="M119" t="s">
        <v>1994</v>
      </c>
      <c r="N119" t="s">
        <v>1870</v>
      </c>
      <c r="O119" t="s">
        <v>116</v>
      </c>
      <c r="P119">
        <v>1</v>
      </c>
      <c r="Q119">
        <v>158.4</v>
      </c>
      <c r="R119">
        <v>0.85</v>
      </c>
      <c r="S119">
        <v>337.8</v>
      </c>
      <c r="T119">
        <v>352.6</v>
      </c>
      <c r="U119">
        <v>140</v>
      </c>
    </row>
    <row r="120" spans="1:21">
      <c r="A120" t="s">
        <v>1995</v>
      </c>
      <c r="B120" t="s">
        <v>1996</v>
      </c>
      <c r="C120">
        <v>60903</v>
      </c>
      <c r="D120" t="s">
        <v>1996</v>
      </c>
      <c r="E120" t="s">
        <v>112</v>
      </c>
      <c r="G120" t="s">
        <v>1888</v>
      </c>
      <c r="H120">
        <v>2</v>
      </c>
      <c r="K120">
        <v>158.4</v>
      </c>
      <c r="L120" t="s">
        <v>122</v>
      </c>
      <c r="M120" t="s">
        <v>1994</v>
      </c>
      <c r="N120" t="s">
        <v>1870</v>
      </c>
      <c r="O120" t="s">
        <v>116</v>
      </c>
      <c r="P120">
        <v>2</v>
      </c>
      <c r="Q120">
        <v>158.4</v>
      </c>
      <c r="R120">
        <v>0.85</v>
      </c>
      <c r="S120">
        <v>337.2</v>
      </c>
      <c r="T120">
        <v>357.8</v>
      </c>
      <c r="U120">
        <v>140</v>
      </c>
    </row>
    <row r="121" spans="1:21">
      <c r="A121" t="s">
        <v>1995</v>
      </c>
      <c r="B121" t="s">
        <v>1996</v>
      </c>
      <c r="C121">
        <v>60903</v>
      </c>
      <c r="D121" t="s">
        <v>1996</v>
      </c>
      <c r="E121" t="s">
        <v>112</v>
      </c>
      <c r="G121" t="s">
        <v>1890</v>
      </c>
      <c r="H121">
        <v>1</v>
      </c>
      <c r="K121">
        <v>240.7</v>
      </c>
      <c r="L121" t="s">
        <v>1994</v>
      </c>
      <c r="M121" t="s">
        <v>108</v>
      </c>
      <c r="N121" t="s">
        <v>1870</v>
      </c>
      <c r="O121" t="s">
        <v>121</v>
      </c>
      <c r="P121">
        <v>1</v>
      </c>
      <c r="Q121">
        <v>240.7</v>
      </c>
      <c r="R121">
        <v>0.85</v>
      </c>
      <c r="S121" t="s">
        <v>1502</v>
      </c>
      <c r="T121" t="s">
        <v>1502</v>
      </c>
      <c r="U121" t="s">
        <v>1502</v>
      </c>
    </row>
    <row r="122" spans="1:21">
      <c r="A122" t="s">
        <v>1995</v>
      </c>
      <c r="B122" t="s">
        <v>1996</v>
      </c>
      <c r="C122">
        <v>60903</v>
      </c>
      <c r="D122" t="s">
        <v>1996</v>
      </c>
      <c r="E122" t="s">
        <v>112</v>
      </c>
      <c r="G122" t="s">
        <v>1893</v>
      </c>
      <c r="H122">
        <v>2</v>
      </c>
      <c r="K122">
        <v>240.7</v>
      </c>
      <c r="L122" t="s">
        <v>1994</v>
      </c>
      <c r="M122" t="s">
        <v>108</v>
      </c>
      <c r="N122" t="s">
        <v>1870</v>
      </c>
      <c r="O122" t="s">
        <v>121</v>
      </c>
      <c r="P122">
        <v>2</v>
      </c>
      <c r="Q122">
        <v>240.7</v>
      </c>
      <c r="R122">
        <v>0.85</v>
      </c>
      <c r="S122" t="s">
        <v>1502</v>
      </c>
      <c r="T122" t="s">
        <v>1502</v>
      </c>
      <c r="U122" t="s">
        <v>1502</v>
      </c>
    </row>
    <row r="124" spans="1:21">
      <c r="A124" t="s">
        <v>1997</v>
      </c>
      <c r="B124" t="s">
        <v>321</v>
      </c>
      <c r="C124" s="81">
        <v>59882</v>
      </c>
      <c r="D124" t="s">
        <v>1998</v>
      </c>
      <c r="E124" t="s">
        <v>112</v>
      </c>
      <c r="G124" s="79" t="s">
        <v>1893</v>
      </c>
      <c r="H124" t="s">
        <v>1999</v>
      </c>
      <c r="I124" t="s">
        <v>231</v>
      </c>
      <c r="J124" t="s">
        <v>8</v>
      </c>
      <c r="K124" s="80">
        <v>131.80000000000001</v>
      </c>
      <c r="L124" t="s">
        <v>1994</v>
      </c>
      <c r="M124" t="s">
        <v>1994</v>
      </c>
      <c r="N124" t="s">
        <v>2000</v>
      </c>
      <c r="O124" t="s">
        <v>117</v>
      </c>
      <c r="P124" t="s">
        <v>233</v>
      </c>
      <c r="Q124" s="82">
        <v>3</v>
      </c>
      <c r="R124" s="82">
        <v>2019</v>
      </c>
      <c r="S124" s="80">
        <v>103.5</v>
      </c>
      <c r="T124" s="80">
        <v>25</v>
      </c>
      <c r="U124" t="s">
        <v>108</v>
      </c>
    </row>
    <row r="125" spans="1:21">
      <c r="A125" t="s">
        <v>1997</v>
      </c>
      <c r="B125" t="s">
        <v>321</v>
      </c>
      <c r="C125" s="81">
        <v>59882</v>
      </c>
      <c r="D125" t="s">
        <v>1998</v>
      </c>
      <c r="E125" t="s">
        <v>112</v>
      </c>
      <c r="G125" s="79" t="s">
        <v>1917</v>
      </c>
      <c r="H125" t="s">
        <v>1999</v>
      </c>
      <c r="I125" t="s">
        <v>231</v>
      </c>
      <c r="J125" t="s">
        <v>8</v>
      </c>
      <c r="K125" s="80">
        <v>131.80000000000001</v>
      </c>
      <c r="L125" t="s">
        <v>1994</v>
      </c>
      <c r="M125" t="s">
        <v>1994</v>
      </c>
      <c r="N125" t="s">
        <v>2001</v>
      </c>
      <c r="O125" t="s">
        <v>117</v>
      </c>
      <c r="P125" t="s">
        <v>233</v>
      </c>
      <c r="Q125" s="82">
        <v>5</v>
      </c>
      <c r="R125" s="82">
        <v>2019</v>
      </c>
      <c r="S125" s="80">
        <v>103.5</v>
      </c>
      <c r="T125" s="80">
        <v>25</v>
      </c>
      <c r="U125" t="s">
        <v>108</v>
      </c>
    </row>
  </sheetData>
  <autoFilter ref="A1:V111" xr:uid="{335D2256-B48C-5B4B-828A-178258EFFCF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62F83C-FE21-1848-AD96-44741F231E95}">
  <dimension ref="A1:V1377"/>
  <sheetViews>
    <sheetView topLeftCell="A156" workbookViewId="0">
      <selection activeCell="K177" sqref="K177:K178"/>
    </sheetView>
  </sheetViews>
  <sheetFormatPr baseColWidth="10" defaultRowHeight="16"/>
  <sheetData>
    <row r="1" spans="1:22">
      <c r="A1" t="s">
        <v>1847</v>
      </c>
      <c r="B1" t="s">
        <v>1848</v>
      </c>
      <c r="C1" t="s">
        <v>1508</v>
      </c>
      <c r="D1" t="s">
        <v>12</v>
      </c>
      <c r="E1" t="s">
        <v>1849</v>
      </c>
      <c r="F1" t="s">
        <v>15</v>
      </c>
      <c r="G1" s="79" t="s">
        <v>1850</v>
      </c>
      <c r="H1" s="79" t="s">
        <v>1851</v>
      </c>
      <c r="I1" s="79" t="s">
        <v>1852</v>
      </c>
      <c r="J1" s="79" t="s">
        <v>1853</v>
      </c>
      <c r="K1" s="80" t="s">
        <v>1854</v>
      </c>
      <c r="L1" s="80" t="s">
        <v>1855</v>
      </c>
      <c r="M1" s="80" t="s">
        <v>1856</v>
      </c>
      <c r="N1" t="s">
        <v>1857</v>
      </c>
      <c r="O1" t="s">
        <v>1858</v>
      </c>
      <c r="P1" t="s">
        <v>1859</v>
      </c>
      <c r="Q1" t="s">
        <v>1860</v>
      </c>
      <c r="R1" t="s">
        <v>1861</v>
      </c>
      <c r="S1" t="s">
        <v>1862</v>
      </c>
      <c r="T1" t="s">
        <v>1863</v>
      </c>
      <c r="U1" t="s">
        <v>1864</v>
      </c>
      <c r="V1" t="s">
        <v>1865</v>
      </c>
    </row>
    <row r="2" spans="1:22">
      <c r="A2">
        <v>54895</v>
      </c>
      <c r="B2" t="s">
        <v>224</v>
      </c>
      <c r="C2">
        <v>539</v>
      </c>
      <c r="D2" t="s">
        <v>223</v>
      </c>
      <c r="E2" t="s">
        <v>1866</v>
      </c>
      <c r="F2" t="s">
        <v>121</v>
      </c>
      <c r="G2" s="79" t="s">
        <v>1883</v>
      </c>
      <c r="H2" s="79"/>
      <c r="I2" s="79"/>
      <c r="J2" s="79" t="s">
        <v>8</v>
      </c>
      <c r="K2" s="80">
        <v>3.5</v>
      </c>
      <c r="L2" s="80">
        <v>2</v>
      </c>
      <c r="M2" s="80">
        <v>2</v>
      </c>
      <c r="N2" t="s">
        <v>1621</v>
      </c>
      <c r="O2" t="s">
        <v>226</v>
      </c>
      <c r="P2" t="s">
        <v>225</v>
      </c>
      <c r="Q2">
        <v>1</v>
      </c>
      <c r="R2">
        <v>1929</v>
      </c>
      <c r="S2" t="s">
        <v>1502</v>
      </c>
      <c r="T2" t="s">
        <v>1502</v>
      </c>
      <c r="U2" t="s">
        <v>1932</v>
      </c>
    </row>
    <row r="3" spans="1:22">
      <c r="A3">
        <v>54895</v>
      </c>
      <c r="B3" t="s">
        <v>224</v>
      </c>
      <c r="C3">
        <v>539</v>
      </c>
      <c r="D3" t="s">
        <v>223</v>
      </c>
      <c r="E3" t="s">
        <v>1866</v>
      </c>
      <c r="F3" t="s">
        <v>121</v>
      </c>
      <c r="G3" s="79" t="s">
        <v>1888</v>
      </c>
      <c r="H3" s="79"/>
      <c r="I3" s="79"/>
      <c r="J3" s="79" t="s">
        <v>8</v>
      </c>
      <c r="K3" s="80">
        <v>3.5</v>
      </c>
      <c r="L3" s="80">
        <v>2</v>
      </c>
      <c r="M3" s="80">
        <v>2</v>
      </c>
      <c r="N3" t="s">
        <v>1621</v>
      </c>
      <c r="O3" t="s">
        <v>226</v>
      </c>
      <c r="P3" t="s">
        <v>225</v>
      </c>
      <c r="Q3">
        <v>1</v>
      </c>
      <c r="R3">
        <v>1928</v>
      </c>
      <c r="S3" t="s">
        <v>1502</v>
      </c>
      <c r="T3" t="s">
        <v>1502</v>
      </c>
      <c r="U3" t="s">
        <v>2002</v>
      </c>
    </row>
    <row r="4" spans="1:22">
      <c r="A4">
        <v>54895</v>
      </c>
      <c r="B4" t="s">
        <v>224</v>
      </c>
      <c r="C4">
        <v>539</v>
      </c>
      <c r="D4" t="s">
        <v>223</v>
      </c>
      <c r="E4" t="s">
        <v>1866</v>
      </c>
      <c r="F4" t="s">
        <v>121</v>
      </c>
      <c r="G4" s="79" t="s">
        <v>1890</v>
      </c>
      <c r="H4" s="79"/>
      <c r="I4" s="79"/>
      <c r="J4" s="79" t="s">
        <v>8</v>
      </c>
      <c r="K4" s="80">
        <v>24</v>
      </c>
      <c r="L4" s="80">
        <v>25.4</v>
      </c>
      <c r="M4" s="80">
        <v>25</v>
      </c>
      <c r="N4" t="s">
        <v>1621</v>
      </c>
      <c r="O4" t="s">
        <v>226</v>
      </c>
      <c r="P4" t="s">
        <v>225</v>
      </c>
      <c r="Q4">
        <v>1</v>
      </c>
      <c r="R4">
        <v>1928</v>
      </c>
      <c r="S4" t="s">
        <v>1502</v>
      </c>
      <c r="T4" t="s">
        <v>1502</v>
      </c>
      <c r="U4" t="s">
        <v>1871</v>
      </c>
    </row>
    <row r="5" spans="1:22">
      <c r="A5">
        <v>22379</v>
      </c>
      <c r="B5" t="s">
        <v>230</v>
      </c>
      <c r="C5">
        <v>540</v>
      </c>
      <c r="D5" t="s">
        <v>229</v>
      </c>
      <c r="E5" t="s">
        <v>1866</v>
      </c>
      <c r="F5" t="s">
        <v>121</v>
      </c>
      <c r="G5" s="79" t="s">
        <v>2003</v>
      </c>
      <c r="H5" s="79" t="s">
        <v>1902</v>
      </c>
      <c r="I5" s="79"/>
      <c r="J5" s="79" t="s">
        <v>8</v>
      </c>
      <c r="K5" s="80">
        <v>21.8</v>
      </c>
      <c r="L5" s="80">
        <v>17.399999999999999</v>
      </c>
      <c r="M5" s="80">
        <v>22.5</v>
      </c>
      <c r="N5" t="s">
        <v>1914</v>
      </c>
      <c r="O5" t="s">
        <v>233</v>
      </c>
      <c r="P5" t="s">
        <v>231</v>
      </c>
      <c r="Q5">
        <v>11</v>
      </c>
      <c r="R5">
        <v>1967</v>
      </c>
      <c r="S5" t="s">
        <v>1502</v>
      </c>
      <c r="T5" t="s">
        <v>1502</v>
      </c>
      <c r="U5" t="s">
        <v>1871</v>
      </c>
    </row>
    <row r="6" spans="1:22">
      <c r="A6">
        <v>54895</v>
      </c>
      <c r="B6" t="s">
        <v>224</v>
      </c>
      <c r="C6">
        <v>541</v>
      </c>
      <c r="D6" t="s">
        <v>234</v>
      </c>
      <c r="E6" t="s">
        <v>1866</v>
      </c>
      <c r="F6" t="s">
        <v>121</v>
      </c>
      <c r="G6" s="79" t="s">
        <v>1883</v>
      </c>
      <c r="H6" s="79"/>
      <c r="I6" s="79"/>
      <c r="J6" s="79" t="s">
        <v>8</v>
      </c>
      <c r="K6" s="80">
        <v>1.2</v>
      </c>
      <c r="L6" s="80">
        <v>1.4</v>
      </c>
      <c r="M6" s="80">
        <v>1.4</v>
      </c>
      <c r="N6" t="s">
        <v>2004</v>
      </c>
      <c r="O6" t="s">
        <v>226</v>
      </c>
      <c r="P6" t="s">
        <v>235</v>
      </c>
      <c r="Q6">
        <v>1</v>
      </c>
      <c r="R6">
        <v>1903</v>
      </c>
      <c r="S6" t="s">
        <v>1502</v>
      </c>
      <c r="T6" t="s">
        <v>1502</v>
      </c>
      <c r="U6" t="s">
        <v>2002</v>
      </c>
    </row>
    <row r="7" spans="1:22">
      <c r="A7">
        <v>54895</v>
      </c>
      <c r="B7" t="s">
        <v>224</v>
      </c>
      <c r="C7">
        <v>541</v>
      </c>
      <c r="D7" t="s">
        <v>234</v>
      </c>
      <c r="E7" t="s">
        <v>1866</v>
      </c>
      <c r="F7" t="s">
        <v>121</v>
      </c>
      <c r="G7" s="79" t="s">
        <v>1888</v>
      </c>
      <c r="H7" s="79"/>
      <c r="I7" s="79"/>
      <c r="J7" s="79" t="s">
        <v>8</v>
      </c>
      <c r="K7" s="80">
        <v>1.2</v>
      </c>
      <c r="L7" s="80">
        <v>1.4</v>
      </c>
      <c r="M7" s="80">
        <v>1.4</v>
      </c>
      <c r="N7" t="s">
        <v>2004</v>
      </c>
      <c r="O7" t="s">
        <v>226</v>
      </c>
      <c r="P7" t="s">
        <v>235</v>
      </c>
      <c r="Q7">
        <v>1</v>
      </c>
      <c r="R7">
        <v>1903</v>
      </c>
      <c r="S7" t="s">
        <v>1502</v>
      </c>
      <c r="T7" t="s">
        <v>1502</v>
      </c>
      <c r="U7" t="s">
        <v>2002</v>
      </c>
    </row>
    <row r="8" spans="1:22">
      <c r="A8">
        <v>54895</v>
      </c>
      <c r="B8" t="s">
        <v>224</v>
      </c>
      <c r="C8">
        <v>541</v>
      </c>
      <c r="D8" t="s">
        <v>234</v>
      </c>
      <c r="E8" t="s">
        <v>1866</v>
      </c>
      <c r="F8" t="s">
        <v>121</v>
      </c>
      <c r="G8" s="79" t="s">
        <v>1890</v>
      </c>
      <c r="H8" s="79"/>
      <c r="I8" s="79"/>
      <c r="J8" s="79" t="s">
        <v>8</v>
      </c>
      <c r="K8" s="80">
        <v>1.2</v>
      </c>
      <c r="L8" s="80">
        <v>1.4</v>
      </c>
      <c r="M8" s="80">
        <v>1.4</v>
      </c>
      <c r="N8" t="s">
        <v>2004</v>
      </c>
      <c r="O8" t="s">
        <v>226</v>
      </c>
      <c r="P8" t="s">
        <v>235</v>
      </c>
      <c r="Q8">
        <v>1</v>
      </c>
      <c r="R8">
        <v>1903</v>
      </c>
      <c r="S8" t="s">
        <v>1502</v>
      </c>
      <c r="T8" t="s">
        <v>1502</v>
      </c>
      <c r="U8" t="s">
        <v>2002</v>
      </c>
    </row>
    <row r="9" spans="1:22">
      <c r="A9">
        <v>54895</v>
      </c>
      <c r="B9" t="s">
        <v>224</v>
      </c>
      <c r="C9">
        <v>541</v>
      </c>
      <c r="D9" t="s">
        <v>234</v>
      </c>
      <c r="E9" t="s">
        <v>1866</v>
      </c>
      <c r="F9" t="s">
        <v>121</v>
      </c>
      <c r="G9" s="79" t="s">
        <v>1893</v>
      </c>
      <c r="H9" s="79"/>
      <c r="I9" s="79"/>
      <c r="J9" s="79" t="s">
        <v>8</v>
      </c>
      <c r="K9" s="80">
        <v>1.2</v>
      </c>
      <c r="L9" s="80">
        <v>1.4</v>
      </c>
      <c r="M9" s="80">
        <v>1.4</v>
      </c>
      <c r="N9" t="s">
        <v>2004</v>
      </c>
      <c r="O9" t="s">
        <v>226</v>
      </c>
      <c r="P9" t="s">
        <v>235</v>
      </c>
      <c r="Q9">
        <v>1</v>
      </c>
      <c r="R9">
        <v>1903</v>
      </c>
      <c r="S9" t="s">
        <v>1502</v>
      </c>
      <c r="T9" t="s">
        <v>1502</v>
      </c>
      <c r="U9" t="s">
        <v>2002</v>
      </c>
    </row>
    <row r="10" spans="1:22">
      <c r="A10">
        <v>54895</v>
      </c>
      <c r="B10" t="s">
        <v>224</v>
      </c>
      <c r="C10">
        <v>541</v>
      </c>
      <c r="D10" t="s">
        <v>234</v>
      </c>
      <c r="E10" t="s">
        <v>1866</v>
      </c>
      <c r="F10" t="s">
        <v>121</v>
      </c>
      <c r="G10" s="79" t="s">
        <v>1917</v>
      </c>
      <c r="H10" s="79"/>
      <c r="I10" s="79"/>
      <c r="J10" s="79" t="s">
        <v>8</v>
      </c>
      <c r="K10" s="80">
        <v>1.2</v>
      </c>
      <c r="L10" s="80">
        <v>1.4</v>
      </c>
      <c r="M10" s="80">
        <v>1.4</v>
      </c>
      <c r="N10" t="s">
        <v>2004</v>
      </c>
      <c r="O10" t="s">
        <v>226</v>
      </c>
      <c r="P10" t="s">
        <v>235</v>
      </c>
      <c r="Q10">
        <v>1</v>
      </c>
      <c r="R10">
        <v>1903</v>
      </c>
      <c r="S10" t="s">
        <v>1502</v>
      </c>
      <c r="T10" t="s">
        <v>1502</v>
      </c>
      <c r="U10" t="s">
        <v>2002</v>
      </c>
    </row>
    <row r="11" spans="1:22">
      <c r="A11">
        <v>54895</v>
      </c>
      <c r="B11" t="s">
        <v>224</v>
      </c>
      <c r="C11">
        <v>541</v>
      </c>
      <c r="D11" t="s">
        <v>234</v>
      </c>
      <c r="E11" t="s">
        <v>1866</v>
      </c>
      <c r="F11" t="s">
        <v>121</v>
      </c>
      <c r="G11" s="79" t="s">
        <v>2005</v>
      </c>
      <c r="H11" s="79"/>
      <c r="I11" s="79"/>
      <c r="J11" s="79" t="s">
        <v>8</v>
      </c>
      <c r="K11" s="80">
        <v>1.2</v>
      </c>
      <c r="L11" s="80">
        <v>1.4</v>
      </c>
      <c r="M11" s="80">
        <v>1.4</v>
      </c>
      <c r="N11" t="s">
        <v>2004</v>
      </c>
      <c r="O11" t="s">
        <v>226</v>
      </c>
      <c r="P11" t="s">
        <v>235</v>
      </c>
      <c r="Q11">
        <v>1</v>
      </c>
      <c r="R11">
        <v>1903</v>
      </c>
      <c r="S11" t="s">
        <v>1502</v>
      </c>
      <c r="T11" t="s">
        <v>1502</v>
      </c>
      <c r="U11" t="s">
        <v>2002</v>
      </c>
    </row>
    <row r="12" spans="1:22">
      <c r="A12">
        <v>22379</v>
      </c>
      <c r="B12" t="s">
        <v>230</v>
      </c>
      <c r="C12">
        <v>542</v>
      </c>
      <c r="D12" t="s">
        <v>237</v>
      </c>
      <c r="E12" t="s">
        <v>1866</v>
      </c>
      <c r="F12" t="s">
        <v>121</v>
      </c>
      <c r="G12" s="79" t="s">
        <v>2003</v>
      </c>
      <c r="H12" s="79" t="s">
        <v>1902</v>
      </c>
      <c r="I12" s="79"/>
      <c r="J12" s="79" t="s">
        <v>8</v>
      </c>
      <c r="K12" s="80">
        <v>25</v>
      </c>
      <c r="L12" s="80">
        <v>19.100000000000001</v>
      </c>
      <c r="M12" s="80">
        <v>24</v>
      </c>
      <c r="N12" t="s">
        <v>1914</v>
      </c>
      <c r="O12" t="s">
        <v>233</v>
      </c>
      <c r="P12" t="s">
        <v>231</v>
      </c>
      <c r="Q12">
        <v>9</v>
      </c>
      <c r="R12">
        <v>1969</v>
      </c>
      <c r="S12" t="s">
        <v>1502</v>
      </c>
      <c r="T12" t="s">
        <v>1502</v>
      </c>
      <c r="U12" t="s">
        <v>1871</v>
      </c>
    </row>
    <row r="13" spans="1:22">
      <c r="A13">
        <v>22379</v>
      </c>
      <c r="B13" t="s">
        <v>230</v>
      </c>
      <c r="C13">
        <v>542</v>
      </c>
      <c r="D13" t="s">
        <v>237</v>
      </c>
      <c r="E13" t="s">
        <v>1866</v>
      </c>
      <c r="F13" t="s">
        <v>121</v>
      </c>
      <c r="G13" s="79" t="s">
        <v>2006</v>
      </c>
      <c r="H13" s="79" t="s">
        <v>1905</v>
      </c>
      <c r="I13" s="79"/>
      <c r="J13" s="79" t="s">
        <v>8</v>
      </c>
      <c r="K13" s="80">
        <v>25</v>
      </c>
      <c r="L13" s="80">
        <v>18.7</v>
      </c>
      <c r="M13" s="80">
        <v>23.6</v>
      </c>
      <c r="N13" t="s">
        <v>1914</v>
      </c>
      <c r="O13" t="s">
        <v>233</v>
      </c>
      <c r="P13" t="s">
        <v>231</v>
      </c>
      <c r="Q13">
        <v>9</v>
      </c>
      <c r="R13">
        <v>1969</v>
      </c>
      <c r="S13" t="s">
        <v>1502</v>
      </c>
      <c r="T13" t="s">
        <v>1502</v>
      </c>
      <c r="U13" t="s">
        <v>1871</v>
      </c>
    </row>
    <row r="14" spans="1:22">
      <c r="A14">
        <v>22379</v>
      </c>
      <c r="B14" t="s">
        <v>230</v>
      </c>
      <c r="C14">
        <v>542</v>
      </c>
      <c r="D14" t="s">
        <v>237</v>
      </c>
      <c r="E14" t="s">
        <v>1866</v>
      </c>
      <c r="F14" t="s">
        <v>121</v>
      </c>
      <c r="G14" s="79" t="s">
        <v>2007</v>
      </c>
      <c r="H14" s="79" t="s">
        <v>1975</v>
      </c>
      <c r="I14" s="79"/>
      <c r="J14" s="79" t="s">
        <v>8</v>
      </c>
      <c r="K14" s="80">
        <v>25</v>
      </c>
      <c r="L14" s="80">
        <v>19.100000000000001</v>
      </c>
      <c r="M14" s="80">
        <v>24</v>
      </c>
      <c r="N14" t="s">
        <v>1914</v>
      </c>
      <c r="O14" t="s">
        <v>233</v>
      </c>
      <c r="P14" t="s">
        <v>231</v>
      </c>
      <c r="Q14">
        <v>10</v>
      </c>
      <c r="R14">
        <v>1969</v>
      </c>
      <c r="S14" t="s">
        <v>1502</v>
      </c>
      <c r="T14" t="s">
        <v>1502</v>
      </c>
      <c r="U14" t="s">
        <v>1871</v>
      </c>
    </row>
    <row r="15" spans="1:22">
      <c r="A15">
        <v>22379</v>
      </c>
      <c r="B15" t="s">
        <v>230</v>
      </c>
      <c r="C15">
        <v>542</v>
      </c>
      <c r="D15" t="s">
        <v>237</v>
      </c>
      <c r="E15" t="s">
        <v>1866</v>
      </c>
      <c r="F15" t="s">
        <v>121</v>
      </c>
      <c r="G15" s="79" t="s">
        <v>2008</v>
      </c>
      <c r="H15" s="79" t="s">
        <v>2009</v>
      </c>
      <c r="I15" s="79"/>
      <c r="J15" s="79" t="s">
        <v>8</v>
      </c>
      <c r="K15" s="80">
        <v>20</v>
      </c>
      <c r="L15" s="80">
        <v>19.100000000000001</v>
      </c>
      <c r="M15" s="80">
        <v>24</v>
      </c>
      <c r="N15" t="s">
        <v>1914</v>
      </c>
      <c r="O15" t="s">
        <v>233</v>
      </c>
      <c r="P15" t="s">
        <v>231</v>
      </c>
      <c r="Q15">
        <v>6</v>
      </c>
      <c r="R15">
        <v>2008</v>
      </c>
      <c r="S15" t="s">
        <v>1502</v>
      </c>
      <c r="T15" t="s">
        <v>1502</v>
      </c>
      <c r="U15" t="s">
        <v>1871</v>
      </c>
    </row>
    <row r="16" spans="1:22">
      <c r="A16">
        <v>22379</v>
      </c>
      <c r="B16" t="s">
        <v>230</v>
      </c>
      <c r="C16">
        <v>542</v>
      </c>
      <c r="D16" t="s">
        <v>237</v>
      </c>
      <c r="E16" t="s">
        <v>1866</v>
      </c>
      <c r="F16" t="s">
        <v>121</v>
      </c>
      <c r="G16" s="79" t="s">
        <v>2010</v>
      </c>
      <c r="H16" s="79" t="s">
        <v>2011</v>
      </c>
      <c r="I16" s="79"/>
      <c r="J16" s="79" t="s">
        <v>8</v>
      </c>
      <c r="K16" s="80">
        <v>20</v>
      </c>
      <c r="L16" s="80">
        <v>19.600000000000001</v>
      </c>
      <c r="M16" s="80">
        <v>23.5</v>
      </c>
      <c r="N16" t="s">
        <v>1914</v>
      </c>
      <c r="O16" t="s">
        <v>233</v>
      </c>
      <c r="P16" t="s">
        <v>231</v>
      </c>
      <c r="Q16">
        <v>6</v>
      </c>
      <c r="R16">
        <v>2008</v>
      </c>
      <c r="S16" t="s">
        <v>1502</v>
      </c>
      <c r="T16" t="s">
        <v>1502</v>
      </c>
      <c r="U16" t="s">
        <v>1871</v>
      </c>
    </row>
    <row r="17" spans="1:22">
      <c r="A17">
        <v>22350</v>
      </c>
      <c r="B17" t="s">
        <v>239</v>
      </c>
      <c r="C17">
        <v>544</v>
      </c>
      <c r="D17" t="s">
        <v>238</v>
      </c>
      <c r="E17" t="s">
        <v>1866</v>
      </c>
      <c r="F17" t="s">
        <v>121</v>
      </c>
      <c r="G17" s="79" t="s">
        <v>1902</v>
      </c>
      <c r="H17" s="79" t="s">
        <v>1902</v>
      </c>
      <c r="I17" s="79"/>
      <c r="J17" s="79" t="s">
        <v>8</v>
      </c>
      <c r="K17" s="80">
        <v>18.600000000000001</v>
      </c>
      <c r="L17" s="80">
        <v>14.4</v>
      </c>
      <c r="M17" s="80">
        <v>19.2</v>
      </c>
      <c r="N17" t="s">
        <v>1914</v>
      </c>
      <c r="O17" t="s">
        <v>233</v>
      </c>
      <c r="P17" t="s">
        <v>231</v>
      </c>
      <c r="Q17">
        <v>1</v>
      </c>
      <c r="R17">
        <v>1985</v>
      </c>
      <c r="S17" t="s">
        <v>1502</v>
      </c>
      <c r="T17" t="s">
        <v>1502</v>
      </c>
      <c r="U17" t="s">
        <v>1871</v>
      </c>
      <c r="V17" t="s">
        <v>108</v>
      </c>
    </row>
    <row r="18" spans="1:22">
      <c r="A18">
        <v>22350</v>
      </c>
      <c r="B18" t="s">
        <v>239</v>
      </c>
      <c r="C18">
        <v>544</v>
      </c>
      <c r="D18" t="s">
        <v>238</v>
      </c>
      <c r="E18" t="s">
        <v>1866</v>
      </c>
      <c r="F18" t="s">
        <v>121</v>
      </c>
      <c r="G18" s="79" t="s">
        <v>1905</v>
      </c>
      <c r="H18" s="79" t="s">
        <v>1905</v>
      </c>
      <c r="I18" s="79"/>
      <c r="J18" s="79" t="s">
        <v>8</v>
      </c>
      <c r="K18" s="80">
        <v>51</v>
      </c>
      <c r="L18" s="80">
        <v>29.3</v>
      </c>
      <c r="M18" s="80">
        <v>38.799999999999997</v>
      </c>
      <c r="N18" t="s">
        <v>1914</v>
      </c>
      <c r="O18" t="s">
        <v>233</v>
      </c>
      <c r="P18" t="s">
        <v>231</v>
      </c>
      <c r="Q18">
        <v>7</v>
      </c>
      <c r="R18">
        <v>1996</v>
      </c>
      <c r="S18" t="s">
        <v>1502</v>
      </c>
      <c r="T18" t="s">
        <v>1502</v>
      </c>
      <c r="U18" t="s">
        <v>1871</v>
      </c>
      <c r="V18" t="s">
        <v>122</v>
      </c>
    </row>
    <row r="19" spans="1:22">
      <c r="A19">
        <v>22350</v>
      </c>
      <c r="B19" t="s">
        <v>239</v>
      </c>
      <c r="C19">
        <v>544</v>
      </c>
      <c r="D19" t="s">
        <v>238</v>
      </c>
      <c r="E19" t="s">
        <v>1866</v>
      </c>
      <c r="F19" t="s">
        <v>121</v>
      </c>
      <c r="G19" s="79" t="s">
        <v>1975</v>
      </c>
      <c r="H19" s="79" t="s">
        <v>1975</v>
      </c>
      <c r="I19" s="79"/>
      <c r="J19" s="79" t="s">
        <v>8</v>
      </c>
      <c r="K19" s="80">
        <v>51</v>
      </c>
      <c r="L19" s="80">
        <v>29.2</v>
      </c>
      <c r="M19" s="80">
        <v>38.4</v>
      </c>
      <c r="N19" t="s">
        <v>1914</v>
      </c>
      <c r="O19" t="s">
        <v>233</v>
      </c>
      <c r="P19" t="s">
        <v>231</v>
      </c>
      <c r="Q19">
        <v>7</v>
      </c>
      <c r="R19">
        <v>1996</v>
      </c>
      <c r="S19" t="s">
        <v>1502</v>
      </c>
      <c r="T19" t="s">
        <v>1502</v>
      </c>
      <c r="U19" t="s">
        <v>1871</v>
      </c>
      <c r="V19" t="s">
        <v>122</v>
      </c>
    </row>
    <row r="20" spans="1:22">
      <c r="A20">
        <v>22350</v>
      </c>
      <c r="B20" t="s">
        <v>239</v>
      </c>
      <c r="C20">
        <v>544</v>
      </c>
      <c r="D20" t="s">
        <v>238</v>
      </c>
      <c r="E20" t="s">
        <v>1866</v>
      </c>
      <c r="F20" t="s">
        <v>121</v>
      </c>
      <c r="G20" s="79" t="s">
        <v>2009</v>
      </c>
      <c r="H20" s="79" t="s">
        <v>2009</v>
      </c>
      <c r="I20" s="79"/>
      <c r="J20" s="79" t="s">
        <v>8</v>
      </c>
      <c r="K20" s="80">
        <v>51</v>
      </c>
      <c r="L20" s="80">
        <v>29.9</v>
      </c>
      <c r="M20" s="80">
        <v>38.9</v>
      </c>
      <c r="N20" t="s">
        <v>1914</v>
      </c>
      <c r="O20" t="s">
        <v>233</v>
      </c>
      <c r="P20" t="s">
        <v>231</v>
      </c>
      <c r="Q20">
        <v>7</v>
      </c>
      <c r="R20">
        <v>1996</v>
      </c>
      <c r="S20" t="s">
        <v>1502</v>
      </c>
      <c r="T20" t="s">
        <v>1502</v>
      </c>
      <c r="U20" t="s">
        <v>1871</v>
      </c>
      <c r="V20" t="s">
        <v>122</v>
      </c>
    </row>
    <row r="21" spans="1:22">
      <c r="A21">
        <v>22350</v>
      </c>
      <c r="B21" t="s">
        <v>239</v>
      </c>
      <c r="C21">
        <v>544</v>
      </c>
      <c r="D21" t="s">
        <v>238</v>
      </c>
      <c r="E21" t="s">
        <v>1866</v>
      </c>
      <c r="F21" t="s">
        <v>121</v>
      </c>
      <c r="G21" s="79" t="s">
        <v>2011</v>
      </c>
      <c r="H21" s="79" t="s">
        <v>2011</v>
      </c>
      <c r="I21" s="79"/>
      <c r="J21" s="79" t="s">
        <v>8</v>
      </c>
      <c r="K21" s="80">
        <v>51</v>
      </c>
      <c r="L21" s="80">
        <v>29.7</v>
      </c>
      <c r="M21" s="80">
        <v>40.299999999999997</v>
      </c>
      <c r="N21" t="s">
        <v>1914</v>
      </c>
      <c r="O21" t="s">
        <v>233</v>
      </c>
      <c r="P21" t="s">
        <v>231</v>
      </c>
      <c r="Q21">
        <v>7</v>
      </c>
      <c r="R21">
        <v>1996</v>
      </c>
      <c r="S21" t="s">
        <v>1502</v>
      </c>
      <c r="T21" t="s">
        <v>1502</v>
      </c>
      <c r="U21" t="s">
        <v>1871</v>
      </c>
      <c r="V21" t="s">
        <v>122</v>
      </c>
    </row>
    <row r="22" spans="1:22">
      <c r="A22">
        <v>22380</v>
      </c>
      <c r="B22" t="s">
        <v>241</v>
      </c>
      <c r="C22">
        <v>546</v>
      </c>
      <c r="D22" t="s">
        <v>240</v>
      </c>
      <c r="E22" t="s">
        <v>1866</v>
      </c>
      <c r="F22" t="s">
        <v>121</v>
      </c>
      <c r="G22" s="79" t="s">
        <v>1902</v>
      </c>
      <c r="H22" s="79"/>
      <c r="I22" s="79"/>
      <c r="J22" s="79" t="s">
        <v>8</v>
      </c>
      <c r="K22" s="80">
        <v>2.7</v>
      </c>
      <c r="L22" s="80">
        <v>2.7</v>
      </c>
      <c r="M22" s="80">
        <v>2.7</v>
      </c>
      <c r="N22" t="s">
        <v>1914</v>
      </c>
      <c r="O22" t="s">
        <v>126</v>
      </c>
      <c r="P22" t="s">
        <v>242</v>
      </c>
      <c r="Q22">
        <v>1</v>
      </c>
      <c r="R22">
        <v>1967</v>
      </c>
      <c r="S22" t="s">
        <v>1502</v>
      </c>
      <c r="T22" t="s">
        <v>1502</v>
      </c>
      <c r="U22" t="s">
        <v>1932</v>
      </c>
    </row>
    <row r="23" spans="1:22">
      <c r="A23">
        <v>22380</v>
      </c>
      <c r="B23" t="s">
        <v>241</v>
      </c>
      <c r="C23">
        <v>546</v>
      </c>
      <c r="D23" t="s">
        <v>240</v>
      </c>
      <c r="E23" t="s">
        <v>1866</v>
      </c>
      <c r="F23" t="s">
        <v>121</v>
      </c>
      <c r="G23" s="79" t="s">
        <v>1905</v>
      </c>
      <c r="H23" s="79"/>
      <c r="I23" s="79"/>
      <c r="J23" s="79" t="s">
        <v>8</v>
      </c>
      <c r="K23" s="80">
        <v>2.7</v>
      </c>
      <c r="L23" s="80">
        <v>2.7</v>
      </c>
      <c r="M23" s="80">
        <v>2.7</v>
      </c>
      <c r="N23" t="s">
        <v>1914</v>
      </c>
      <c r="O23" t="s">
        <v>126</v>
      </c>
      <c r="P23" t="s">
        <v>242</v>
      </c>
      <c r="Q23">
        <v>1</v>
      </c>
      <c r="R23">
        <v>1967</v>
      </c>
      <c r="S23" t="s">
        <v>1502</v>
      </c>
      <c r="T23" t="s">
        <v>1502</v>
      </c>
      <c r="U23" t="s">
        <v>1932</v>
      </c>
    </row>
    <row r="24" spans="1:22">
      <c r="A24">
        <v>22380</v>
      </c>
      <c r="B24" t="s">
        <v>241</v>
      </c>
      <c r="C24">
        <v>546</v>
      </c>
      <c r="D24" t="s">
        <v>240</v>
      </c>
      <c r="E24" t="s">
        <v>1866</v>
      </c>
      <c r="F24" t="s">
        <v>121</v>
      </c>
      <c r="G24" s="79" t="s">
        <v>1917</v>
      </c>
      <c r="H24" s="79" t="s">
        <v>1917</v>
      </c>
      <c r="I24" s="79"/>
      <c r="J24" s="79" t="s">
        <v>8</v>
      </c>
      <c r="K24" s="80">
        <v>75</v>
      </c>
      <c r="L24" s="80">
        <v>81</v>
      </c>
      <c r="M24" s="80">
        <v>83</v>
      </c>
      <c r="N24" t="s">
        <v>1914</v>
      </c>
      <c r="O24" t="s">
        <v>128</v>
      </c>
      <c r="P24" t="s">
        <v>243</v>
      </c>
      <c r="Q24">
        <v>1</v>
      </c>
      <c r="R24">
        <v>1954</v>
      </c>
      <c r="S24" t="s">
        <v>1502</v>
      </c>
      <c r="T24" t="s">
        <v>1502</v>
      </c>
      <c r="U24" t="s">
        <v>1871</v>
      </c>
      <c r="V24" t="s">
        <v>122</v>
      </c>
    </row>
    <row r="25" spans="1:22">
      <c r="A25">
        <v>22380</v>
      </c>
      <c r="B25" t="s">
        <v>241</v>
      </c>
      <c r="C25">
        <v>546</v>
      </c>
      <c r="D25" t="s">
        <v>240</v>
      </c>
      <c r="E25" t="s">
        <v>1866</v>
      </c>
      <c r="F25" t="s">
        <v>121</v>
      </c>
      <c r="G25" s="79" t="s">
        <v>2005</v>
      </c>
      <c r="H25" s="79" t="s">
        <v>2005</v>
      </c>
      <c r="I25" s="79"/>
      <c r="J25" s="79" t="s">
        <v>8</v>
      </c>
      <c r="K25" s="80">
        <v>414.9</v>
      </c>
      <c r="L25" s="80">
        <v>410</v>
      </c>
      <c r="M25" s="80">
        <v>410</v>
      </c>
      <c r="N25" t="s">
        <v>1914</v>
      </c>
      <c r="O25" t="s">
        <v>128</v>
      </c>
      <c r="P25" t="s">
        <v>243</v>
      </c>
      <c r="Q25">
        <v>1</v>
      </c>
      <c r="R25">
        <v>1971</v>
      </c>
      <c r="S25" t="s">
        <v>1502</v>
      </c>
      <c r="T25" t="s">
        <v>1502</v>
      </c>
      <c r="U25" t="s">
        <v>1871</v>
      </c>
      <c r="V25" t="s">
        <v>108</v>
      </c>
    </row>
    <row r="26" spans="1:22">
      <c r="A26">
        <v>58185</v>
      </c>
      <c r="B26" t="s">
        <v>245</v>
      </c>
      <c r="C26">
        <v>547</v>
      </c>
      <c r="D26" t="s">
        <v>244</v>
      </c>
      <c r="E26" t="s">
        <v>1866</v>
      </c>
      <c r="F26" t="s">
        <v>112</v>
      </c>
      <c r="G26" s="79" t="s">
        <v>1883</v>
      </c>
      <c r="H26" s="79"/>
      <c r="I26" s="79"/>
      <c r="J26" s="79" t="s">
        <v>8</v>
      </c>
      <c r="K26" s="80">
        <v>235</v>
      </c>
      <c r="L26" s="80">
        <v>292</v>
      </c>
      <c r="M26" s="80">
        <v>292</v>
      </c>
      <c r="N26" t="s">
        <v>1621</v>
      </c>
      <c r="O26" t="s">
        <v>226</v>
      </c>
      <c r="P26" t="s">
        <v>225</v>
      </c>
      <c r="Q26">
        <v>2</v>
      </c>
      <c r="R26">
        <v>1973</v>
      </c>
      <c r="S26" t="s">
        <v>1502</v>
      </c>
      <c r="T26" t="s">
        <v>1502</v>
      </c>
      <c r="U26" t="s">
        <v>1871</v>
      </c>
    </row>
    <row r="27" spans="1:22">
      <c r="A27">
        <v>58185</v>
      </c>
      <c r="B27" t="s">
        <v>245</v>
      </c>
      <c r="C27">
        <v>547</v>
      </c>
      <c r="D27" t="s">
        <v>244</v>
      </c>
      <c r="E27" t="s">
        <v>1866</v>
      </c>
      <c r="F27" t="s">
        <v>112</v>
      </c>
      <c r="G27" s="79" t="s">
        <v>1888</v>
      </c>
      <c r="H27" s="79"/>
      <c r="I27" s="79"/>
      <c r="J27" s="79" t="s">
        <v>8</v>
      </c>
      <c r="K27" s="80">
        <v>235</v>
      </c>
      <c r="L27" s="80">
        <v>292</v>
      </c>
      <c r="M27" s="80">
        <v>292</v>
      </c>
      <c r="N27" t="s">
        <v>1621</v>
      </c>
      <c r="O27" t="s">
        <v>226</v>
      </c>
      <c r="P27" t="s">
        <v>225</v>
      </c>
      <c r="Q27">
        <v>10</v>
      </c>
      <c r="R27">
        <v>1973</v>
      </c>
      <c r="S27" t="s">
        <v>1502</v>
      </c>
      <c r="T27" t="s">
        <v>1502</v>
      </c>
      <c r="U27" t="s">
        <v>1871</v>
      </c>
    </row>
    <row r="28" spans="1:22">
      <c r="A28">
        <v>58185</v>
      </c>
      <c r="B28" t="s">
        <v>245</v>
      </c>
      <c r="C28">
        <v>547</v>
      </c>
      <c r="D28" t="s">
        <v>244</v>
      </c>
      <c r="E28" t="s">
        <v>1866</v>
      </c>
      <c r="F28" t="s">
        <v>112</v>
      </c>
      <c r="G28" s="79" t="s">
        <v>1890</v>
      </c>
      <c r="H28" s="79"/>
      <c r="I28" s="79"/>
      <c r="J28" s="79" t="s">
        <v>8</v>
      </c>
      <c r="K28" s="80">
        <v>235</v>
      </c>
      <c r="L28" s="80">
        <v>292</v>
      </c>
      <c r="M28" s="80">
        <v>292</v>
      </c>
      <c r="N28" t="s">
        <v>1621</v>
      </c>
      <c r="O28" t="s">
        <v>226</v>
      </c>
      <c r="P28" t="s">
        <v>225</v>
      </c>
      <c r="Q28">
        <v>7</v>
      </c>
      <c r="R28">
        <v>1973</v>
      </c>
      <c r="S28" t="s">
        <v>1502</v>
      </c>
      <c r="T28" t="s">
        <v>1502</v>
      </c>
      <c r="U28" t="s">
        <v>1871</v>
      </c>
    </row>
    <row r="29" spans="1:22">
      <c r="A29">
        <v>58185</v>
      </c>
      <c r="B29" t="s">
        <v>245</v>
      </c>
      <c r="C29">
        <v>547</v>
      </c>
      <c r="D29" t="s">
        <v>244</v>
      </c>
      <c r="E29" t="s">
        <v>1866</v>
      </c>
      <c r="F29" t="s">
        <v>112</v>
      </c>
      <c r="G29" s="79" t="s">
        <v>1893</v>
      </c>
      <c r="H29" s="79"/>
      <c r="I29" s="79"/>
      <c r="J29" s="79" t="s">
        <v>8</v>
      </c>
      <c r="K29" s="80">
        <v>235</v>
      </c>
      <c r="L29" s="80">
        <v>292</v>
      </c>
      <c r="M29" s="80">
        <v>292</v>
      </c>
      <c r="N29" t="s">
        <v>1621</v>
      </c>
      <c r="O29" t="s">
        <v>226</v>
      </c>
      <c r="P29" t="s">
        <v>225</v>
      </c>
      <c r="Q29">
        <v>11</v>
      </c>
      <c r="R29">
        <v>1972</v>
      </c>
      <c r="S29" t="s">
        <v>1502</v>
      </c>
      <c r="T29" t="s">
        <v>1502</v>
      </c>
      <c r="U29" t="s">
        <v>1871</v>
      </c>
    </row>
    <row r="30" spans="1:22">
      <c r="A30">
        <v>54895</v>
      </c>
      <c r="B30" t="s">
        <v>224</v>
      </c>
      <c r="C30">
        <v>551</v>
      </c>
      <c r="D30" t="s">
        <v>246</v>
      </c>
      <c r="E30" t="s">
        <v>1866</v>
      </c>
      <c r="F30" t="s">
        <v>121</v>
      </c>
      <c r="G30" s="79" t="s">
        <v>1883</v>
      </c>
      <c r="H30" s="79"/>
      <c r="I30" s="79"/>
      <c r="J30" s="79" t="s">
        <v>8</v>
      </c>
      <c r="K30" s="80">
        <v>2</v>
      </c>
      <c r="L30" s="80">
        <v>1.7</v>
      </c>
      <c r="M30" s="80">
        <v>2.2000000000000002</v>
      </c>
      <c r="N30" t="s">
        <v>2004</v>
      </c>
      <c r="O30" t="s">
        <v>226</v>
      </c>
      <c r="P30" t="s">
        <v>235</v>
      </c>
      <c r="Q30">
        <v>1</v>
      </c>
      <c r="R30">
        <v>1937</v>
      </c>
      <c r="S30" t="s">
        <v>1502</v>
      </c>
      <c r="T30" t="s">
        <v>1502</v>
      </c>
      <c r="U30" t="s">
        <v>1871</v>
      </c>
    </row>
    <row r="31" spans="1:22">
      <c r="A31">
        <v>54895</v>
      </c>
      <c r="B31" t="s">
        <v>224</v>
      </c>
      <c r="C31">
        <v>552</v>
      </c>
      <c r="D31" t="s">
        <v>247</v>
      </c>
      <c r="E31" t="s">
        <v>1866</v>
      </c>
      <c r="F31" t="s">
        <v>121</v>
      </c>
      <c r="G31" s="79" t="s">
        <v>1883</v>
      </c>
      <c r="H31" s="79"/>
      <c r="I31" s="79"/>
      <c r="J31" s="79" t="s">
        <v>8</v>
      </c>
      <c r="K31" s="80">
        <v>37.200000000000003</v>
      </c>
      <c r="L31" s="80">
        <v>41.5</v>
      </c>
      <c r="M31" s="80">
        <v>42.6</v>
      </c>
      <c r="N31" t="s">
        <v>2004</v>
      </c>
      <c r="O31" t="s">
        <v>226</v>
      </c>
      <c r="P31" t="s">
        <v>235</v>
      </c>
      <c r="Q31">
        <v>1</v>
      </c>
      <c r="R31">
        <v>1955</v>
      </c>
      <c r="S31" t="s">
        <v>1502</v>
      </c>
      <c r="T31" t="s">
        <v>1502</v>
      </c>
      <c r="U31" t="s">
        <v>1871</v>
      </c>
    </row>
    <row r="32" spans="1:22">
      <c r="A32">
        <v>54895</v>
      </c>
      <c r="B32" t="s">
        <v>224</v>
      </c>
      <c r="C32">
        <v>553</v>
      </c>
      <c r="D32" t="s">
        <v>248</v>
      </c>
      <c r="E32" t="s">
        <v>1866</v>
      </c>
      <c r="F32" t="s">
        <v>121</v>
      </c>
      <c r="G32" s="79" t="s">
        <v>1883</v>
      </c>
      <c r="H32" s="79"/>
      <c r="I32" s="79"/>
      <c r="J32" s="79" t="s">
        <v>8</v>
      </c>
      <c r="K32" s="80">
        <v>7.5</v>
      </c>
      <c r="L32" s="80">
        <v>7.1</v>
      </c>
      <c r="M32" s="80">
        <v>7.1</v>
      </c>
      <c r="N32" t="s">
        <v>2004</v>
      </c>
      <c r="O32" t="s">
        <v>226</v>
      </c>
      <c r="P32" t="s">
        <v>235</v>
      </c>
      <c r="Q32">
        <v>1</v>
      </c>
      <c r="R32">
        <v>1919</v>
      </c>
      <c r="S32" t="s">
        <v>1502</v>
      </c>
      <c r="T32" t="s">
        <v>1502</v>
      </c>
      <c r="U32" t="s">
        <v>1871</v>
      </c>
    </row>
    <row r="33" spans="1:21">
      <c r="A33">
        <v>54895</v>
      </c>
      <c r="B33" t="s">
        <v>224</v>
      </c>
      <c r="C33">
        <v>553</v>
      </c>
      <c r="D33" t="s">
        <v>248</v>
      </c>
      <c r="E33" t="s">
        <v>1866</v>
      </c>
      <c r="F33" t="s">
        <v>121</v>
      </c>
      <c r="G33" s="79" t="s">
        <v>1888</v>
      </c>
      <c r="H33" s="79"/>
      <c r="I33" s="79"/>
      <c r="J33" s="79" t="s">
        <v>8</v>
      </c>
      <c r="K33" s="80">
        <v>7.5</v>
      </c>
      <c r="L33" s="80">
        <v>7.1</v>
      </c>
      <c r="M33" s="80">
        <v>7.1</v>
      </c>
      <c r="N33" t="s">
        <v>2004</v>
      </c>
      <c r="O33" t="s">
        <v>226</v>
      </c>
      <c r="P33" t="s">
        <v>235</v>
      </c>
      <c r="Q33">
        <v>1</v>
      </c>
      <c r="R33">
        <v>1919</v>
      </c>
      <c r="S33" t="s">
        <v>1502</v>
      </c>
      <c r="T33" t="s">
        <v>1502</v>
      </c>
      <c r="U33" t="s">
        <v>1871</v>
      </c>
    </row>
    <row r="34" spans="1:21">
      <c r="A34">
        <v>54895</v>
      </c>
      <c r="B34" t="s">
        <v>224</v>
      </c>
      <c r="C34">
        <v>553</v>
      </c>
      <c r="D34" t="s">
        <v>248</v>
      </c>
      <c r="E34" t="s">
        <v>1866</v>
      </c>
      <c r="F34" t="s">
        <v>121</v>
      </c>
      <c r="G34" s="79" t="s">
        <v>1890</v>
      </c>
      <c r="H34" s="79"/>
      <c r="I34" s="79"/>
      <c r="J34" s="79" t="s">
        <v>8</v>
      </c>
      <c r="K34" s="80">
        <v>7.5</v>
      </c>
      <c r="L34" s="80">
        <v>7.1</v>
      </c>
      <c r="M34" s="80">
        <v>7.1</v>
      </c>
      <c r="N34" t="s">
        <v>2004</v>
      </c>
      <c r="O34" t="s">
        <v>226</v>
      </c>
      <c r="P34" t="s">
        <v>235</v>
      </c>
      <c r="Q34">
        <v>1</v>
      </c>
      <c r="R34">
        <v>1919</v>
      </c>
      <c r="S34" t="s">
        <v>1502</v>
      </c>
      <c r="T34" t="s">
        <v>1502</v>
      </c>
      <c r="U34" t="s">
        <v>1871</v>
      </c>
    </row>
    <row r="35" spans="1:21">
      <c r="A35">
        <v>54895</v>
      </c>
      <c r="B35" t="s">
        <v>224</v>
      </c>
      <c r="C35">
        <v>553</v>
      </c>
      <c r="D35" t="s">
        <v>248</v>
      </c>
      <c r="E35" t="s">
        <v>1866</v>
      </c>
      <c r="F35" t="s">
        <v>121</v>
      </c>
      <c r="G35" s="79" t="s">
        <v>1893</v>
      </c>
      <c r="H35" s="79"/>
      <c r="I35" s="79"/>
      <c r="J35" s="79" t="s">
        <v>8</v>
      </c>
      <c r="K35" s="80">
        <v>8</v>
      </c>
      <c r="L35" s="80">
        <v>7.6</v>
      </c>
      <c r="M35" s="80">
        <v>7.6</v>
      </c>
      <c r="N35" t="s">
        <v>2004</v>
      </c>
      <c r="O35" t="s">
        <v>226</v>
      </c>
      <c r="P35" t="s">
        <v>235</v>
      </c>
      <c r="Q35">
        <v>1</v>
      </c>
      <c r="R35">
        <v>1936</v>
      </c>
      <c r="S35" t="s">
        <v>1502</v>
      </c>
      <c r="T35" t="s">
        <v>1502</v>
      </c>
      <c r="U35" t="s">
        <v>1871</v>
      </c>
    </row>
    <row r="36" spans="1:21">
      <c r="A36">
        <v>54895</v>
      </c>
      <c r="B36" t="s">
        <v>224</v>
      </c>
      <c r="C36">
        <v>554</v>
      </c>
      <c r="D36" t="s">
        <v>249</v>
      </c>
      <c r="E36" t="s">
        <v>1866</v>
      </c>
      <c r="F36" t="s">
        <v>121</v>
      </c>
      <c r="G36" s="79" t="s">
        <v>1883</v>
      </c>
      <c r="H36" s="79"/>
      <c r="I36" s="79"/>
      <c r="J36" s="79" t="s">
        <v>8</v>
      </c>
      <c r="K36" s="80">
        <v>0.4</v>
      </c>
      <c r="L36" s="80">
        <v>0.4</v>
      </c>
      <c r="M36" s="80">
        <v>0.4</v>
      </c>
      <c r="N36" t="s">
        <v>2004</v>
      </c>
      <c r="O36" t="s">
        <v>226</v>
      </c>
      <c r="P36" t="s">
        <v>235</v>
      </c>
      <c r="Q36">
        <v>1</v>
      </c>
      <c r="R36">
        <v>1926</v>
      </c>
      <c r="S36" t="s">
        <v>1502</v>
      </c>
      <c r="T36" t="s">
        <v>1502</v>
      </c>
      <c r="U36" t="s">
        <v>1871</v>
      </c>
    </row>
    <row r="37" spans="1:21">
      <c r="A37">
        <v>54895</v>
      </c>
      <c r="B37" t="s">
        <v>224</v>
      </c>
      <c r="C37">
        <v>554</v>
      </c>
      <c r="D37" t="s">
        <v>249</v>
      </c>
      <c r="E37" t="s">
        <v>1866</v>
      </c>
      <c r="F37" t="s">
        <v>121</v>
      </c>
      <c r="G37" s="79" t="s">
        <v>1888</v>
      </c>
      <c r="H37" s="79"/>
      <c r="I37" s="79"/>
      <c r="J37" s="79" t="s">
        <v>8</v>
      </c>
      <c r="K37" s="80">
        <v>0.3</v>
      </c>
      <c r="L37" s="80">
        <v>0.4</v>
      </c>
      <c r="M37" s="80">
        <v>0.4</v>
      </c>
      <c r="N37" t="s">
        <v>2004</v>
      </c>
      <c r="O37" t="s">
        <v>226</v>
      </c>
      <c r="P37" t="s">
        <v>235</v>
      </c>
      <c r="Q37">
        <v>1</v>
      </c>
      <c r="R37">
        <v>1906</v>
      </c>
      <c r="S37" t="s">
        <v>1502</v>
      </c>
      <c r="T37" t="s">
        <v>1502</v>
      </c>
      <c r="U37" t="s">
        <v>1871</v>
      </c>
    </row>
    <row r="38" spans="1:21">
      <c r="A38">
        <v>54895</v>
      </c>
      <c r="B38" t="s">
        <v>224</v>
      </c>
      <c r="C38">
        <v>554</v>
      </c>
      <c r="D38" t="s">
        <v>249</v>
      </c>
      <c r="E38" t="s">
        <v>1866</v>
      </c>
      <c r="F38" t="s">
        <v>121</v>
      </c>
      <c r="G38" s="79" t="s">
        <v>1890</v>
      </c>
      <c r="H38" s="79"/>
      <c r="I38" s="79"/>
      <c r="J38" s="79" t="s">
        <v>8</v>
      </c>
      <c r="K38" s="80">
        <v>0.3</v>
      </c>
      <c r="L38" s="80">
        <v>0.4</v>
      </c>
      <c r="M38" s="80">
        <v>0.4</v>
      </c>
      <c r="N38" t="s">
        <v>2004</v>
      </c>
      <c r="O38" t="s">
        <v>226</v>
      </c>
      <c r="P38" t="s">
        <v>235</v>
      </c>
      <c r="Q38">
        <v>1</v>
      </c>
      <c r="R38">
        <v>1906</v>
      </c>
      <c r="S38" t="s">
        <v>1502</v>
      </c>
      <c r="T38" t="s">
        <v>1502</v>
      </c>
      <c r="U38" t="s">
        <v>1871</v>
      </c>
    </row>
    <row r="39" spans="1:21">
      <c r="A39">
        <v>54895</v>
      </c>
      <c r="B39" t="s">
        <v>224</v>
      </c>
      <c r="C39">
        <v>554</v>
      </c>
      <c r="D39" t="s">
        <v>249</v>
      </c>
      <c r="E39" t="s">
        <v>1866</v>
      </c>
      <c r="F39" t="s">
        <v>121</v>
      </c>
      <c r="G39" s="79" t="s">
        <v>1893</v>
      </c>
      <c r="H39" s="79"/>
      <c r="I39" s="79"/>
      <c r="J39" s="79" t="s">
        <v>8</v>
      </c>
      <c r="K39" s="80">
        <v>0.3</v>
      </c>
      <c r="L39" s="80">
        <v>0.4</v>
      </c>
      <c r="M39" s="80">
        <v>0.4</v>
      </c>
      <c r="N39" t="s">
        <v>2004</v>
      </c>
      <c r="O39" t="s">
        <v>226</v>
      </c>
      <c r="P39" t="s">
        <v>235</v>
      </c>
      <c r="Q39">
        <v>1</v>
      </c>
      <c r="R39">
        <v>1949</v>
      </c>
      <c r="S39" t="s">
        <v>1502</v>
      </c>
      <c r="T39" t="s">
        <v>1502</v>
      </c>
      <c r="U39" t="s">
        <v>1871</v>
      </c>
    </row>
    <row r="40" spans="1:21">
      <c r="A40">
        <v>54895</v>
      </c>
      <c r="B40" t="s">
        <v>224</v>
      </c>
      <c r="C40">
        <v>554</v>
      </c>
      <c r="D40" t="s">
        <v>249</v>
      </c>
      <c r="E40" t="s">
        <v>1866</v>
      </c>
      <c r="F40" t="s">
        <v>121</v>
      </c>
      <c r="G40" s="79" t="s">
        <v>1917</v>
      </c>
      <c r="H40" s="79"/>
      <c r="I40" s="79"/>
      <c r="J40" s="79" t="s">
        <v>8</v>
      </c>
      <c r="K40" s="80">
        <v>0.3</v>
      </c>
      <c r="L40" s="80">
        <v>0.4</v>
      </c>
      <c r="M40" s="80">
        <v>0.4</v>
      </c>
      <c r="N40" t="s">
        <v>2004</v>
      </c>
      <c r="O40" t="s">
        <v>226</v>
      </c>
      <c r="P40" t="s">
        <v>235</v>
      </c>
      <c r="Q40">
        <v>1</v>
      </c>
      <c r="R40">
        <v>1949</v>
      </c>
      <c r="S40" t="s">
        <v>1502</v>
      </c>
      <c r="T40" t="s">
        <v>1502</v>
      </c>
      <c r="U40" t="s">
        <v>1871</v>
      </c>
    </row>
    <row r="41" spans="1:21">
      <c r="A41">
        <v>54895</v>
      </c>
      <c r="B41" t="s">
        <v>224</v>
      </c>
      <c r="C41">
        <v>557</v>
      </c>
      <c r="D41" t="s">
        <v>250</v>
      </c>
      <c r="E41" t="s">
        <v>1866</v>
      </c>
      <c r="F41" t="s">
        <v>121</v>
      </c>
      <c r="G41" s="79" t="s">
        <v>1883</v>
      </c>
      <c r="H41" s="79"/>
      <c r="I41" s="79"/>
      <c r="J41" s="79" t="s">
        <v>8</v>
      </c>
      <c r="K41" s="80">
        <v>1</v>
      </c>
      <c r="L41" s="80">
        <v>0.8</v>
      </c>
      <c r="M41" s="80">
        <v>1.1000000000000001</v>
      </c>
      <c r="N41" t="s">
        <v>2004</v>
      </c>
      <c r="O41" t="s">
        <v>226</v>
      </c>
      <c r="P41" t="s">
        <v>235</v>
      </c>
      <c r="Q41">
        <v>1</v>
      </c>
      <c r="R41">
        <v>1919</v>
      </c>
      <c r="S41" t="s">
        <v>1502</v>
      </c>
      <c r="T41" t="s">
        <v>1502</v>
      </c>
      <c r="U41" t="s">
        <v>1871</v>
      </c>
    </row>
    <row r="42" spans="1:21">
      <c r="A42">
        <v>54895</v>
      </c>
      <c r="B42" t="s">
        <v>224</v>
      </c>
      <c r="C42">
        <v>557</v>
      </c>
      <c r="D42" t="s">
        <v>250</v>
      </c>
      <c r="E42" t="s">
        <v>1866</v>
      </c>
      <c r="F42" t="s">
        <v>121</v>
      </c>
      <c r="G42" s="79" t="s">
        <v>1902</v>
      </c>
      <c r="H42" s="79" t="s">
        <v>1902</v>
      </c>
      <c r="I42" s="79"/>
      <c r="J42" s="79" t="s">
        <v>8</v>
      </c>
      <c r="K42" s="80">
        <v>18.5</v>
      </c>
      <c r="L42" s="80">
        <v>16.5</v>
      </c>
      <c r="M42" s="80">
        <v>21.8</v>
      </c>
      <c r="N42" t="s">
        <v>1914</v>
      </c>
      <c r="O42" t="s">
        <v>232</v>
      </c>
      <c r="P42" t="s">
        <v>231</v>
      </c>
      <c r="Q42">
        <v>1</v>
      </c>
      <c r="R42">
        <v>1969</v>
      </c>
      <c r="S42" t="s">
        <v>1502</v>
      </c>
      <c r="T42" t="s">
        <v>1502</v>
      </c>
      <c r="U42" t="s">
        <v>1932</v>
      </c>
    </row>
    <row r="43" spans="1:21">
      <c r="A43">
        <v>54895</v>
      </c>
      <c r="B43" t="s">
        <v>224</v>
      </c>
      <c r="C43">
        <v>557</v>
      </c>
      <c r="D43" t="s">
        <v>250</v>
      </c>
      <c r="E43" t="s">
        <v>1866</v>
      </c>
      <c r="F43" t="s">
        <v>121</v>
      </c>
      <c r="G43" s="79" t="s">
        <v>1888</v>
      </c>
      <c r="H43" s="79"/>
      <c r="I43" s="79"/>
      <c r="J43" s="79" t="s">
        <v>8</v>
      </c>
      <c r="K43" s="80">
        <v>1</v>
      </c>
      <c r="L43" s="80">
        <v>0.8</v>
      </c>
      <c r="M43" s="80">
        <v>1.1000000000000001</v>
      </c>
      <c r="N43" t="s">
        <v>2004</v>
      </c>
      <c r="O43" t="s">
        <v>226</v>
      </c>
      <c r="P43" t="s">
        <v>235</v>
      </c>
      <c r="Q43">
        <v>1</v>
      </c>
      <c r="R43">
        <v>1949</v>
      </c>
      <c r="S43" t="s">
        <v>1502</v>
      </c>
      <c r="T43" t="s">
        <v>1502</v>
      </c>
      <c r="U43" t="s">
        <v>1871</v>
      </c>
    </row>
    <row r="44" spans="1:21">
      <c r="A44">
        <v>6207</v>
      </c>
      <c r="B44" t="s">
        <v>252</v>
      </c>
      <c r="C44">
        <v>559</v>
      </c>
      <c r="D44" t="s">
        <v>251</v>
      </c>
      <c r="E44" t="s">
        <v>131</v>
      </c>
      <c r="F44" t="s">
        <v>121</v>
      </c>
      <c r="G44" s="79" t="s">
        <v>1883</v>
      </c>
      <c r="H44" s="79"/>
      <c r="I44" s="79"/>
      <c r="J44" s="79" t="s">
        <v>8</v>
      </c>
      <c r="K44" s="80">
        <v>4</v>
      </c>
      <c r="L44" s="80">
        <v>4</v>
      </c>
      <c r="M44" s="80">
        <v>4</v>
      </c>
      <c r="N44" t="s">
        <v>2004</v>
      </c>
      <c r="O44" t="s">
        <v>226</v>
      </c>
      <c r="P44" t="s">
        <v>235</v>
      </c>
      <c r="Q44">
        <v>12</v>
      </c>
      <c r="R44">
        <v>1925</v>
      </c>
      <c r="S44" t="s">
        <v>1502</v>
      </c>
      <c r="T44" t="s">
        <v>1502</v>
      </c>
      <c r="U44" t="s">
        <v>1871</v>
      </c>
    </row>
    <row r="45" spans="1:21">
      <c r="A45">
        <v>6207</v>
      </c>
      <c r="B45" t="s">
        <v>252</v>
      </c>
      <c r="C45">
        <v>559</v>
      </c>
      <c r="D45" t="s">
        <v>251</v>
      </c>
      <c r="E45" t="s">
        <v>131</v>
      </c>
      <c r="F45" t="s">
        <v>121</v>
      </c>
      <c r="G45" s="79" t="s">
        <v>1888</v>
      </c>
      <c r="H45" s="79"/>
      <c r="I45" s="79"/>
      <c r="J45" s="79" t="s">
        <v>8</v>
      </c>
      <c r="K45" s="80">
        <v>4</v>
      </c>
      <c r="L45" s="80">
        <v>4</v>
      </c>
      <c r="M45" s="80">
        <v>4</v>
      </c>
      <c r="N45" t="s">
        <v>2004</v>
      </c>
      <c r="O45" t="s">
        <v>226</v>
      </c>
      <c r="P45" t="s">
        <v>235</v>
      </c>
      <c r="Q45">
        <v>12</v>
      </c>
      <c r="R45">
        <v>1925</v>
      </c>
      <c r="S45" t="s">
        <v>1502</v>
      </c>
      <c r="T45" t="s">
        <v>1502</v>
      </c>
      <c r="U45" t="s">
        <v>1871</v>
      </c>
    </row>
    <row r="46" spans="1:21">
      <c r="A46">
        <v>54895</v>
      </c>
      <c r="B46" t="s">
        <v>224</v>
      </c>
      <c r="C46">
        <v>560</v>
      </c>
      <c r="D46" t="s">
        <v>253</v>
      </c>
      <c r="E46" t="s">
        <v>1866</v>
      </c>
      <c r="F46" t="s">
        <v>121</v>
      </c>
      <c r="G46" s="79" t="s">
        <v>1883</v>
      </c>
      <c r="H46" s="79"/>
      <c r="I46" s="79"/>
      <c r="J46" s="79" t="s">
        <v>8</v>
      </c>
      <c r="K46" s="80">
        <v>3</v>
      </c>
      <c r="L46" s="80">
        <v>3.3</v>
      </c>
      <c r="M46" s="80">
        <v>3.7</v>
      </c>
      <c r="N46" t="s">
        <v>2004</v>
      </c>
      <c r="O46" t="s">
        <v>226</v>
      </c>
      <c r="P46" t="s">
        <v>235</v>
      </c>
      <c r="Q46">
        <v>1</v>
      </c>
      <c r="R46">
        <v>1914</v>
      </c>
      <c r="S46" t="s">
        <v>1502</v>
      </c>
      <c r="T46" t="s">
        <v>1502</v>
      </c>
      <c r="U46" t="s">
        <v>1871</v>
      </c>
    </row>
    <row r="47" spans="1:21">
      <c r="A47">
        <v>54895</v>
      </c>
      <c r="B47" t="s">
        <v>224</v>
      </c>
      <c r="C47">
        <v>560</v>
      </c>
      <c r="D47" t="s">
        <v>253</v>
      </c>
      <c r="E47" t="s">
        <v>1866</v>
      </c>
      <c r="F47" t="s">
        <v>121</v>
      </c>
      <c r="G47" s="79" t="s">
        <v>1888</v>
      </c>
      <c r="H47" s="79"/>
      <c r="I47" s="79"/>
      <c r="J47" s="79" t="s">
        <v>8</v>
      </c>
      <c r="K47" s="80">
        <v>3</v>
      </c>
      <c r="L47" s="80">
        <v>3.3</v>
      </c>
      <c r="M47" s="80">
        <v>3.7</v>
      </c>
      <c r="N47" t="s">
        <v>2004</v>
      </c>
      <c r="O47" t="s">
        <v>226</v>
      </c>
      <c r="P47" t="s">
        <v>235</v>
      </c>
      <c r="Q47">
        <v>1</v>
      </c>
      <c r="R47">
        <v>1914</v>
      </c>
      <c r="S47" t="s">
        <v>1502</v>
      </c>
      <c r="T47" t="s">
        <v>1502</v>
      </c>
      <c r="U47" t="s">
        <v>1871</v>
      </c>
    </row>
    <row r="48" spans="1:21">
      <c r="A48">
        <v>54895</v>
      </c>
      <c r="B48" t="s">
        <v>224</v>
      </c>
      <c r="C48">
        <v>560</v>
      </c>
      <c r="D48" t="s">
        <v>253</v>
      </c>
      <c r="E48" t="s">
        <v>1866</v>
      </c>
      <c r="F48" t="s">
        <v>121</v>
      </c>
      <c r="G48" s="79" t="s">
        <v>1890</v>
      </c>
      <c r="H48" s="79"/>
      <c r="I48" s="79"/>
      <c r="J48" s="79" t="s">
        <v>8</v>
      </c>
      <c r="K48" s="80">
        <v>3</v>
      </c>
      <c r="L48" s="80">
        <v>3.3</v>
      </c>
      <c r="M48" s="80">
        <v>3.7</v>
      </c>
      <c r="N48" t="s">
        <v>2004</v>
      </c>
      <c r="O48" t="s">
        <v>226</v>
      </c>
      <c r="P48" t="s">
        <v>235</v>
      </c>
      <c r="Q48">
        <v>1</v>
      </c>
      <c r="R48">
        <v>1914</v>
      </c>
      <c r="S48" t="s">
        <v>1502</v>
      </c>
      <c r="T48" t="s">
        <v>1502</v>
      </c>
      <c r="U48" t="s">
        <v>1871</v>
      </c>
    </row>
    <row r="49" spans="1:22">
      <c r="A49">
        <v>22379</v>
      </c>
      <c r="B49" t="s">
        <v>230</v>
      </c>
      <c r="C49">
        <v>561</v>
      </c>
      <c r="D49" t="s">
        <v>254</v>
      </c>
      <c r="E49" t="s">
        <v>1866</v>
      </c>
      <c r="F49" t="s">
        <v>121</v>
      </c>
      <c r="G49" s="79" t="s">
        <v>2012</v>
      </c>
      <c r="H49" s="79" t="s">
        <v>1902</v>
      </c>
      <c r="I49" s="79"/>
      <c r="J49" s="79" t="s">
        <v>8</v>
      </c>
      <c r="K49" s="80">
        <v>21.8</v>
      </c>
      <c r="L49" s="80">
        <v>16.100000000000001</v>
      </c>
      <c r="M49" s="80">
        <v>21.2</v>
      </c>
      <c r="N49" t="s">
        <v>1914</v>
      </c>
      <c r="O49" t="s">
        <v>233</v>
      </c>
      <c r="P49" t="s">
        <v>231</v>
      </c>
      <c r="Q49">
        <v>11</v>
      </c>
      <c r="R49">
        <v>1968</v>
      </c>
      <c r="S49" t="s">
        <v>1502</v>
      </c>
      <c r="T49" t="s">
        <v>1502</v>
      </c>
      <c r="U49" t="s">
        <v>1871</v>
      </c>
    </row>
    <row r="50" spans="1:22">
      <c r="A50">
        <v>12490</v>
      </c>
      <c r="B50" t="s">
        <v>256</v>
      </c>
      <c r="C50">
        <v>562</v>
      </c>
      <c r="D50" t="s">
        <v>255</v>
      </c>
      <c r="E50" t="s">
        <v>1866</v>
      </c>
      <c r="F50" t="s">
        <v>121</v>
      </c>
      <c r="G50" s="79" t="s">
        <v>1902</v>
      </c>
      <c r="H50" s="79" t="s">
        <v>1902</v>
      </c>
      <c r="I50" s="79"/>
      <c r="J50" s="79" t="s">
        <v>8</v>
      </c>
      <c r="K50" s="80">
        <v>18.5</v>
      </c>
      <c r="L50" s="80">
        <v>17.2</v>
      </c>
      <c r="M50" s="80">
        <v>22.1</v>
      </c>
      <c r="N50" t="s">
        <v>1914</v>
      </c>
      <c r="O50" t="s">
        <v>233</v>
      </c>
      <c r="P50" t="s">
        <v>231</v>
      </c>
      <c r="Q50">
        <v>8</v>
      </c>
      <c r="R50">
        <v>1966</v>
      </c>
      <c r="S50" t="s">
        <v>1502</v>
      </c>
      <c r="T50" t="s">
        <v>1502</v>
      </c>
      <c r="U50" t="s">
        <v>1871</v>
      </c>
      <c r="V50" t="s">
        <v>108</v>
      </c>
    </row>
    <row r="51" spans="1:22">
      <c r="A51">
        <v>12490</v>
      </c>
      <c r="B51" t="s">
        <v>256</v>
      </c>
      <c r="C51">
        <v>562</v>
      </c>
      <c r="D51" t="s">
        <v>255</v>
      </c>
      <c r="E51" t="s">
        <v>1866</v>
      </c>
      <c r="F51" t="s">
        <v>121</v>
      </c>
      <c r="G51" s="79" t="s">
        <v>1888</v>
      </c>
      <c r="H51" s="79" t="s">
        <v>1888</v>
      </c>
      <c r="I51" s="79"/>
      <c r="J51" s="79" t="s">
        <v>8</v>
      </c>
      <c r="K51" s="80">
        <v>113.6</v>
      </c>
      <c r="L51" s="80">
        <v>117</v>
      </c>
      <c r="M51" s="80">
        <v>120</v>
      </c>
      <c r="N51" t="s">
        <v>2013</v>
      </c>
      <c r="O51" t="s">
        <v>117</v>
      </c>
      <c r="P51" t="s">
        <v>243</v>
      </c>
      <c r="Q51">
        <v>10</v>
      </c>
      <c r="R51">
        <v>1958</v>
      </c>
      <c r="S51" t="s">
        <v>1502</v>
      </c>
      <c r="T51" t="s">
        <v>1502</v>
      </c>
      <c r="U51" t="s">
        <v>1871</v>
      </c>
      <c r="V51" t="s">
        <v>122</v>
      </c>
    </row>
    <row r="52" spans="1:22">
      <c r="A52">
        <v>12490</v>
      </c>
      <c r="B52" t="s">
        <v>256</v>
      </c>
      <c r="C52">
        <v>562</v>
      </c>
      <c r="D52" t="s">
        <v>255</v>
      </c>
      <c r="E52" t="s">
        <v>1866</v>
      </c>
      <c r="F52" t="s">
        <v>121</v>
      </c>
      <c r="G52" s="79" t="s">
        <v>1890</v>
      </c>
      <c r="H52" s="79" t="s">
        <v>1890</v>
      </c>
      <c r="I52" s="79"/>
      <c r="J52" s="79" t="s">
        <v>8</v>
      </c>
      <c r="K52" s="80">
        <v>239.4</v>
      </c>
      <c r="L52" s="80">
        <v>236</v>
      </c>
      <c r="M52" s="80">
        <v>245</v>
      </c>
      <c r="N52" t="s">
        <v>2013</v>
      </c>
      <c r="O52" t="s">
        <v>117</v>
      </c>
      <c r="P52" t="s">
        <v>243</v>
      </c>
      <c r="Q52">
        <v>1</v>
      </c>
      <c r="R52">
        <v>1964</v>
      </c>
      <c r="S52" t="s">
        <v>1502</v>
      </c>
      <c r="T52" t="s">
        <v>1502</v>
      </c>
      <c r="U52" t="s">
        <v>1871</v>
      </c>
      <c r="V52" t="s">
        <v>122</v>
      </c>
    </row>
    <row r="53" spans="1:22">
      <c r="A53">
        <v>12490</v>
      </c>
      <c r="B53" t="s">
        <v>256</v>
      </c>
      <c r="C53">
        <v>562</v>
      </c>
      <c r="D53" t="s">
        <v>255</v>
      </c>
      <c r="E53" t="s">
        <v>1866</v>
      </c>
      <c r="F53" t="s">
        <v>121</v>
      </c>
      <c r="G53" s="79" t="s">
        <v>1893</v>
      </c>
      <c r="H53" s="79" t="s">
        <v>1893</v>
      </c>
      <c r="I53" s="79"/>
      <c r="J53" s="79" t="s">
        <v>8</v>
      </c>
      <c r="K53" s="80">
        <v>414.9</v>
      </c>
      <c r="L53" s="80">
        <v>400</v>
      </c>
      <c r="M53" s="80">
        <v>402</v>
      </c>
      <c r="N53" t="s">
        <v>1914</v>
      </c>
      <c r="O53" t="s">
        <v>128</v>
      </c>
      <c r="P53" t="s">
        <v>243</v>
      </c>
      <c r="Q53">
        <v>5</v>
      </c>
      <c r="R53">
        <v>1973</v>
      </c>
      <c r="S53" t="s">
        <v>1502</v>
      </c>
      <c r="T53" t="s">
        <v>1502</v>
      </c>
      <c r="U53" t="s">
        <v>1871</v>
      </c>
      <c r="V53" t="s">
        <v>108</v>
      </c>
    </row>
    <row r="54" spans="1:22">
      <c r="A54">
        <v>4426</v>
      </c>
      <c r="B54" t="s">
        <v>258</v>
      </c>
      <c r="C54">
        <v>563</v>
      </c>
      <c r="D54" t="s">
        <v>257</v>
      </c>
      <c r="E54" t="s">
        <v>1866</v>
      </c>
      <c r="F54" t="s">
        <v>121</v>
      </c>
      <c r="G54" s="79" t="s">
        <v>1905</v>
      </c>
      <c r="H54" s="79" t="s">
        <v>2014</v>
      </c>
      <c r="I54" s="79" t="s">
        <v>2015</v>
      </c>
      <c r="J54" s="79" t="s">
        <v>8</v>
      </c>
      <c r="K54" s="80">
        <v>41.8</v>
      </c>
      <c r="L54" s="80">
        <v>35.700000000000003</v>
      </c>
      <c r="M54" s="80">
        <v>46.9</v>
      </c>
      <c r="N54" t="s">
        <v>1914</v>
      </c>
      <c r="O54" t="s">
        <v>233</v>
      </c>
      <c r="P54" t="s">
        <v>231</v>
      </c>
      <c r="Q54">
        <v>8</v>
      </c>
      <c r="R54">
        <v>1970</v>
      </c>
      <c r="S54" t="s">
        <v>1502</v>
      </c>
      <c r="T54" t="s">
        <v>1502</v>
      </c>
      <c r="U54" t="s">
        <v>1932</v>
      </c>
    </row>
    <row r="55" spans="1:22">
      <c r="A55">
        <v>4426</v>
      </c>
      <c r="B55" t="s">
        <v>258</v>
      </c>
      <c r="C55">
        <v>563</v>
      </c>
      <c r="D55" t="s">
        <v>257</v>
      </c>
      <c r="E55" t="s">
        <v>1866</v>
      </c>
      <c r="F55" t="s">
        <v>121</v>
      </c>
      <c r="G55" s="79" t="s">
        <v>1975</v>
      </c>
      <c r="H55" s="79" t="s">
        <v>2016</v>
      </c>
      <c r="I55" s="79" t="s">
        <v>2017</v>
      </c>
      <c r="J55" s="79" t="s">
        <v>8</v>
      </c>
      <c r="K55" s="80">
        <v>41.8</v>
      </c>
      <c r="L55" s="80">
        <v>37.700000000000003</v>
      </c>
      <c r="M55" s="80">
        <v>47.8</v>
      </c>
      <c r="N55" t="s">
        <v>1914</v>
      </c>
      <c r="O55" t="s">
        <v>233</v>
      </c>
      <c r="P55" t="s">
        <v>231</v>
      </c>
      <c r="Q55">
        <v>8</v>
      </c>
      <c r="R55">
        <v>1970</v>
      </c>
      <c r="S55" t="s">
        <v>1502</v>
      </c>
      <c r="T55" t="s">
        <v>1502</v>
      </c>
      <c r="U55" t="s">
        <v>1932</v>
      </c>
    </row>
    <row r="56" spans="1:22">
      <c r="A56">
        <v>4426</v>
      </c>
      <c r="B56" t="s">
        <v>258</v>
      </c>
      <c r="C56">
        <v>563</v>
      </c>
      <c r="D56" t="s">
        <v>257</v>
      </c>
      <c r="E56" t="s">
        <v>1866</v>
      </c>
      <c r="F56" t="s">
        <v>121</v>
      </c>
      <c r="G56" s="79" t="s">
        <v>2009</v>
      </c>
      <c r="H56" s="79" t="s">
        <v>2018</v>
      </c>
      <c r="I56" s="79" t="s">
        <v>2019</v>
      </c>
      <c r="J56" s="79" t="s">
        <v>8</v>
      </c>
      <c r="K56" s="80">
        <v>41.8</v>
      </c>
      <c r="L56" s="80">
        <v>38.299999999999997</v>
      </c>
      <c r="M56" s="80">
        <v>47.9</v>
      </c>
      <c r="N56" t="s">
        <v>1914</v>
      </c>
      <c r="O56" t="s">
        <v>233</v>
      </c>
      <c r="P56" t="s">
        <v>231</v>
      </c>
      <c r="Q56">
        <v>8</v>
      </c>
      <c r="R56">
        <v>1970</v>
      </c>
      <c r="S56" t="s">
        <v>1502</v>
      </c>
      <c r="T56" t="s">
        <v>1502</v>
      </c>
      <c r="U56" t="s">
        <v>1932</v>
      </c>
    </row>
    <row r="57" spans="1:22">
      <c r="A57">
        <v>4426</v>
      </c>
      <c r="B57" t="s">
        <v>258</v>
      </c>
      <c r="C57">
        <v>563</v>
      </c>
      <c r="D57" t="s">
        <v>257</v>
      </c>
      <c r="E57" t="s">
        <v>1866</v>
      </c>
      <c r="F57" t="s">
        <v>121</v>
      </c>
      <c r="G57" s="79" t="s">
        <v>2011</v>
      </c>
      <c r="H57" s="79" t="s">
        <v>2020</v>
      </c>
      <c r="I57" s="79" t="s">
        <v>2019</v>
      </c>
      <c r="J57" s="79" t="s">
        <v>8</v>
      </c>
      <c r="K57" s="80">
        <v>41.8</v>
      </c>
      <c r="L57" s="80">
        <v>36.700000000000003</v>
      </c>
      <c r="M57" s="80">
        <v>46.3</v>
      </c>
      <c r="N57" t="s">
        <v>1914</v>
      </c>
      <c r="O57" t="s">
        <v>233</v>
      </c>
      <c r="P57" t="s">
        <v>231</v>
      </c>
      <c r="Q57">
        <v>8</v>
      </c>
      <c r="R57">
        <v>1970</v>
      </c>
      <c r="S57" t="s">
        <v>1502</v>
      </c>
      <c r="T57" t="s">
        <v>1502</v>
      </c>
      <c r="U57" t="s">
        <v>1932</v>
      </c>
    </row>
    <row r="58" spans="1:22">
      <c r="A58">
        <v>22379</v>
      </c>
      <c r="B58" t="s">
        <v>230</v>
      </c>
      <c r="C58">
        <v>565</v>
      </c>
      <c r="D58" t="s">
        <v>259</v>
      </c>
      <c r="E58" t="s">
        <v>1866</v>
      </c>
      <c r="F58" t="s">
        <v>121</v>
      </c>
      <c r="G58" s="79" t="s">
        <v>2003</v>
      </c>
      <c r="H58" s="79" t="s">
        <v>1902</v>
      </c>
      <c r="I58" s="79"/>
      <c r="J58" s="79" t="s">
        <v>8</v>
      </c>
      <c r="K58" s="80">
        <v>21.8</v>
      </c>
      <c r="L58" s="80">
        <v>17.399999999999999</v>
      </c>
      <c r="M58" s="80">
        <v>22.5</v>
      </c>
      <c r="N58" t="s">
        <v>1914</v>
      </c>
      <c r="O58" t="s">
        <v>233</v>
      </c>
      <c r="P58" t="s">
        <v>231</v>
      </c>
      <c r="Q58">
        <v>11</v>
      </c>
      <c r="R58">
        <v>1967</v>
      </c>
      <c r="S58" t="s">
        <v>1502</v>
      </c>
      <c r="T58" t="s">
        <v>1502</v>
      </c>
      <c r="U58" t="s">
        <v>1871</v>
      </c>
    </row>
    <row r="59" spans="1:22">
      <c r="A59">
        <v>5221</v>
      </c>
      <c r="B59" t="s">
        <v>261</v>
      </c>
      <c r="C59">
        <v>566</v>
      </c>
      <c r="D59" t="s">
        <v>260</v>
      </c>
      <c r="E59" t="s">
        <v>1866</v>
      </c>
      <c r="F59" t="s">
        <v>121</v>
      </c>
      <c r="G59" s="79" t="s">
        <v>1888</v>
      </c>
      <c r="H59" s="79"/>
      <c r="I59" s="79"/>
      <c r="J59" s="79" t="s">
        <v>8</v>
      </c>
      <c r="K59" s="80">
        <v>909.9</v>
      </c>
      <c r="L59" s="80">
        <v>867.8</v>
      </c>
      <c r="M59" s="80">
        <v>859</v>
      </c>
      <c r="N59" t="s">
        <v>1626</v>
      </c>
      <c r="O59" t="s">
        <v>262</v>
      </c>
      <c r="P59" t="s">
        <v>243</v>
      </c>
      <c r="Q59">
        <v>12</v>
      </c>
      <c r="R59">
        <v>1975</v>
      </c>
      <c r="S59" t="s">
        <v>1502</v>
      </c>
      <c r="T59" t="s">
        <v>1502</v>
      </c>
      <c r="U59" t="s">
        <v>1871</v>
      </c>
    </row>
    <row r="60" spans="1:22">
      <c r="A60">
        <v>5221</v>
      </c>
      <c r="B60" t="s">
        <v>261</v>
      </c>
      <c r="C60">
        <v>566</v>
      </c>
      <c r="D60" t="s">
        <v>260</v>
      </c>
      <c r="E60" t="s">
        <v>1866</v>
      </c>
      <c r="F60" t="s">
        <v>121</v>
      </c>
      <c r="G60" s="79" t="s">
        <v>1890</v>
      </c>
      <c r="H60" s="79"/>
      <c r="I60" s="79"/>
      <c r="J60" s="79" t="s">
        <v>8</v>
      </c>
      <c r="K60" s="80">
        <v>1253</v>
      </c>
      <c r="L60" s="80">
        <v>1220</v>
      </c>
      <c r="M60" s="80">
        <v>1233.5999999999999</v>
      </c>
      <c r="N60" t="s">
        <v>1626</v>
      </c>
      <c r="O60" t="s">
        <v>262</v>
      </c>
      <c r="P60" t="s">
        <v>243</v>
      </c>
      <c r="Q60">
        <v>4</v>
      </c>
      <c r="R60">
        <v>1986</v>
      </c>
      <c r="S60" t="s">
        <v>1502</v>
      </c>
      <c r="T60" t="s">
        <v>1502</v>
      </c>
      <c r="U60" t="s">
        <v>1871</v>
      </c>
    </row>
    <row r="61" spans="1:22">
      <c r="A61">
        <v>15452</v>
      </c>
      <c r="B61" t="s">
        <v>264</v>
      </c>
      <c r="C61">
        <v>568</v>
      </c>
      <c r="D61" t="s">
        <v>263</v>
      </c>
      <c r="E61" t="s">
        <v>1866</v>
      </c>
      <c r="F61" t="s">
        <v>121</v>
      </c>
      <c r="G61" s="79" t="s">
        <v>1890</v>
      </c>
      <c r="H61" s="79" t="s">
        <v>2021</v>
      </c>
      <c r="I61" s="79"/>
      <c r="J61" s="79" t="s">
        <v>8</v>
      </c>
      <c r="K61" s="80">
        <v>400</v>
      </c>
      <c r="L61" s="80">
        <v>383.4</v>
      </c>
      <c r="M61" s="80">
        <v>385</v>
      </c>
      <c r="N61" t="s">
        <v>2022</v>
      </c>
      <c r="O61" t="s">
        <v>265</v>
      </c>
      <c r="P61" t="s">
        <v>243</v>
      </c>
      <c r="Q61">
        <v>8</v>
      </c>
      <c r="R61">
        <v>1968</v>
      </c>
      <c r="S61" t="s">
        <v>1502</v>
      </c>
      <c r="T61" t="s">
        <v>1502</v>
      </c>
      <c r="U61" t="s">
        <v>1871</v>
      </c>
    </row>
    <row r="62" spans="1:22">
      <c r="A62">
        <v>15452</v>
      </c>
      <c r="B62" t="s">
        <v>264</v>
      </c>
      <c r="C62">
        <v>568</v>
      </c>
      <c r="D62" t="s">
        <v>263</v>
      </c>
      <c r="E62" t="s">
        <v>1866</v>
      </c>
      <c r="F62" t="s">
        <v>121</v>
      </c>
      <c r="G62" s="79" t="s">
        <v>1893</v>
      </c>
      <c r="H62" s="79" t="s">
        <v>2023</v>
      </c>
      <c r="I62" s="79"/>
      <c r="J62" s="79" t="s">
        <v>8</v>
      </c>
      <c r="K62" s="80">
        <v>18.600000000000001</v>
      </c>
      <c r="L62" s="80">
        <v>17</v>
      </c>
      <c r="M62" s="80">
        <v>21.8</v>
      </c>
      <c r="N62" t="s">
        <v>1914</v>
      </c>
      <c r="O62" t="s">
        <v>233</v>
      </c>
      <c r="P62" t="s">
        <v>231</v>
      </c>
      <c r="Q62">
        <v>10</v>
      </c>
      <c r="R62">
        <v>1967</v>
      </c>
      <c r="S62" t="s">
        <v>1502</v>
      </c>
      <c r="T62" t="s">
        <v>1502</v>
      </c>
      <c r="U62" t="s">
        <v>1871</v>
      </c>
    </row>
    <row r="63" spans="1:22">
      <c r="A63">
        <v>13831</v>
      </c>
      <c r="B63" t="s">
        <v>269</v>
      </c>
      <c r="C63">
        <v>581</v>
      </c>
      <c r="D63" t="s">
        <v>268</v>
      </c>
      <c r="E63" t="s">
        <v>131</v>
      </c>
      <c r="F63" t="s">
        <v>121</v>
      </c>
      <c r="G63" s="79" t="s">
        <v>1917</v>
      </c>
      <c r="H63" s="79" t="s">
        <v>2024</v>
      </c>
      <c r="I63" s="79"/>
      <c r="J63" s="79" t="s">
        <v>8</v>
      </c>
      <c r="K63" s="80">
        <v>19</v>
      </c>
      <c r="L63" s="80">
        <v>15.3</v>
      </c>
      <c r="M63" s="80">
        <v>18.8</v>
      </c>
      <c r="N63" t="s">
        <v>1914</v>
      </c>
      <c r="O63" t="s">
        <v>126</v>
      </c>
      <c r="P63" t="s">
        <v>231</v>
      </c>
      <c r="Q63">
        <v>8</v>
      </c>
      <c r="R63">
        <v>1972</v>
      </c>
      <c r="S63" t="s">
        <v>1502</v>
      </c>
      <c r="T63" t="s">
        <v>1502</v>
      </c>
      <c r="U63" t="s">
        <v>1871</v>
      </c>
    </row>
    <row r="64" spans="1:22">
      <c r="A64">
        <v>13831</v>
      </c>
      <c r="B64" t="s">
        <v>269</v>
      </c>
      <c r="C64">
        <v>583</v>
      </c>
      <c r="D64" t="s">
        <v>270</v>
      </c>
      <c r="E64" t="s">
        <v>131</v>
      </c>
      <c r="F64" t="s">
        <v>121</v>
      </c>
      <c r="G64" s="79" t="s">
        <v>1883</v>
      </c>
      <c r="H64" s="79"/>
      <c r="I64" s="79"/>
      <c r="J64" s="79" t="s">
        <v>8</v>
      </c>
      <c r="K64" s="80">
        <v>1.4</v>
      </c>
      <c r="L64" s="80">
        <v>1</v>
      </c>
      <c r="M64" s="80">
        <v>1.2</v>
      </c>
      <c r="N64" t="s">
        <v>2004</v>
      </c>
      <c r="O64" t="s">
        <v>226</v>
      </c>
      <c r="P64" t="s">
        <v>235</v>
      </c>
      <c r="Q64">
        <v>5</v>
      </c>
      <c r="R64">
        <v>1967</v>
      </c>
      <c r="S64" t="s">
        <v>1502</v>
      </c>
      <c r="T64" t="s">
        <v>1502</v>
      </c>
      <c r="U64" t="s">
        <v>1871</v>
      </c>
    </row>
    <row r="65" spans="1:22">
      <c r="A65">
        <v>2548</v>
      </c>
      <c r="B65" t="s">
        <v>272</v>
      </c>
      <c r="C65">
        <v>589</v>
      </c>
      <c r="D65" t="s">
        <v>271</v>
      </c>
      <c r="E65" t="s">
        <v>131</v>
      </c>
      <c r="F65" t="s">
        <v>273</v>
      </c>
      <c r="G65" s="79" t="s">
        <v>1883</v>
      </c>
      <c r="H65" s="79" t="s">
        <v>1883</v>
      </c>
      <c r="I65" s="79"/>
      <c r="J65" s="79" t="s">
        <v>8</v>
      </c>
      <c r="K65" s="80">
        <v>59.5</v>
      </c>
      <c r="L65" s="80">
        <v>52</v>
      </c>
      <c r="M65" s="80">
        <v>54</v>
      </c>
      <c r="N65" t="s">
        <v>2025</v>
      </c>
      <c r="O65" t="s">
        <v>274</v>
      </c>
      <c r="P65" t="s">
        <v>243</v>
      </c>
      <c r="Q65">
        <v>6</v>
      </c>
      <c r="R65">
        <v>1984</v>
      </c>
      <c r="S65" t="s">
        <v>1502</v>
      </c>
      <c r="T65" t="s">
        <v>1502</v>
      </c>
      <c r="U65" t="s">
        <v>1871</v>
      </c>
      <c r="V65" t="s">
        <v>122</v>
      </c>
    </row>
    <row r="66" spans="1:22">
      <c r="A66">
        <v>12989</v>
      </c>
      <c r="B66" t="s">
        <v>277</v>
      </c>
      <c r="C66">
        <v>678</v>
      </c>
      <c r="D66" t="s">
        <v>276</v>
      </c>
      <c r="E66" t="s">
        <v>131</v>
      </c>
      <c r="F66" t="s">
        <v>273</v>
      </c>
      <c r="G66" s="79" t="s">
        <v>1883</v>
      </c>
      <c r="H66" s="79"/>
      <c r="I66" s="79"/>
      <c r="J66" s="79" t="s">
        <v>8</v>
      </c>
      <c r="K66" s="80">
        <v>0.9</v>
      </c>
      <c r="L66" s="80">
        <v>0.7</v>
      </c>
      <c r="M66" s="80">
        <v>0.9</v>
      </c>
      <c r="N66" t="s">
        <v>2004</v>
      </c>
      <c r="O66" t="s">
        <v>226</v>
      </c>
      <c r="P66" t="s">
        <v>235</v>
      </c>
      <c r="Q66">
        <v>7</v>
      </c>
      <c r="R66">
        <v>1983</v>
      </c>
      <c r="S66" t="s">
        <v>1502</v>
      </c>
      <c r="T66" t="s">
        <v>1502</v>
      </c>
      <c r="U66" t="s">
        <v>1871</v>
      </c>
    </row>
    <row r="67" spans="1:22">
      <c r="A67">
        <v>12989</v>
      </c>
      <c r="B67" t="s">
        <v>277</v>
      </c>
      <c r="C67">
        <v>678</v>
      </c>
      <c r="D67" t="s">
        <v>276</v>
      </c>
      <c r="E67" t="s">
        <v>131</v>
      </c>
      <c r="F67" t="s">
        <v>273</v>
      </c>
      <c r="G67" s="79" t="s">
        <v>1888</v>
      </c>
      <c r="H67" s="79"/>
      <c r="I67" s="79"/>
      <c r="J67" s="79" t="s">
        <v>8</v>
      </c>
      <c r="K67" s="80">
        <v>0.9</v>
      </c>
      <c r="L67" s="80">
        <v>0.7</v>
      </c>
      <c r="M67" s="80">
        <v>0.9</v>
      </c>
      <c r="N67" t="s">
        <v>2004</v>
      </c>
      <c r="O67" t="s">
        <v>226</v>
      </c>
      <c r="P67" t="s">
        <v>235</v>
      </c>
      <c r="Q67">
        <v>7</v>
      </c>
      <c r="R67">
        <v>1983</v>
      </c>
      <c r="S67" t="s">
        <v>1502</v>
      </c>
      <c r="T67" t="s">
        <v>1502</v>
      </c>
      <c r="U67" t="s">
        <v>1871</v>
      </c>
    </row>
    <row r="68" spans="1:22">
      <c r="A68">
        <v>7601</v>
      </c>
      <c r="B68" t="s">
        <v>279</v>
      </c>
      <c r="C68">
        <v>788</v>
      </c>
      <c r="D68" t="s">
        <v>278</v>
      </c>
      <c r="E68" t="s">
        <v>131</v>
      </c>
      <c r="F68" t="s">
        <v>273</v>
      </c>
      <c r="G68" s="79" t="s">
        <v>1883</v>
      </c>
      <c r="H68" s="79"/>
      <c r="I68" s="79"/>
      <c r="J68" s="79" t="s">
        <v>8</v>
      </c>
      <c r="K68" s="80">
        <v>2.2000000000000002</v>
      </c>
      <c r="L68" s="80">
        <v>1.9</v>
      </c>
      <c r="M68" s="80">
        <v>1.9</v>
      </c>
      <c r="N68" t="s">
        <v>2004</v>
      </c>
      <c r="O68" t="s">
        <v>226</v>
      </c>
      <c r="P68" t="s">
        <v>235</v>
      </c>
      <c r="Q68">
        <v>9</v>
      </c>
      <c r="R68">
        <v>1984</v>
      </c>
      <c r="S68" t="s">
        <v>1502</v>
      </c>
      <c r="T68" t="s">
        <v>1502</v>
      </c>
      <c r="U68" t="s">
        <v>1871</v>
      </c>
    </row>
    <row r="69" spans="1:22">
      <c r="A69">
        <v>39006</v>
      </c>
      <c r="B69" t="s">
        <v>281</v>
      </c>
      <c r="C69">
        <v>805</v>
      </c>
      <c r="D69" t="s">
        <v>280</v>
      </c>
      <c r="E69" t="s">
        <v>1866</v>
      </c>
      <c r="F69" t="s">
        <v>174</v>
      </c>
      <c r="G69" s="79" t="s">
        <v>2026</v>
      </c>
      <c r="H69" s="79"/>
      <c r="I69" s="79"/>
      <c r="J69" s="79" t="s">
        <v>8</v>
      </c>
      <c r="K69" s="80">
        <v>14.2</v>
      </c>
      <c r="L69" s="80">
        <v>14</v>
      </c>
      <c r="M69" s="80">
        <v>14</v>
      </c>
      <c r="N69" t="s">
        <v>2004</v>
      </c>
      <c r="O69" t="s">
        <v>226</v>
      </c>
      <c r="P69" t="s">
        <v>235</v>
      </c>
      <c r="Q69">
        <v>1</v>
      </c>
      <c r="R69">
        <v>1990</v>
      </c>
      <c r="S69" t="s">
        <v>1502</v>
      </c>
      <c r="T69" t="s">
        <v>1502</v>
      </c>
      <c r="U69" t="s">
        <v>1871</v>
      </c>
    </row>
    <row r="70" spans="1:22">
      <c r="A70">
        <v>39006</v>
      </c>
      <c r="B70" t="s">
        <v>281</v>
      </c>
      <c r="C70">
        <v>805</v>
      </c>
      <c r="D70" t="s">
        <v>280</v>
      </c>
      <c r="E70" t="s">
        <v>1866</v>
      </c>
      <c r="F70" t="s">
        <v>174</v>
      </c>
      <c r="G70" s="79" t="s">
        <v>2027</v>
      </c>
      <c r="H70" s="79"/>
      <c r="I70" s="79"/>
      <c r="J70" s="79" t="s">
        <v>8</v>
      </c>
      <c r="K70" s="80">
        <v>14.2</v>
      </c>
      <c r="L70" s="80">
        <v>14</v>
      </c>
      <c r="M70" s="80">
        <v>14</v>
      </c>
      <c r="N70" t="s">
        <v>2004</v>
      </c>
      <c r="O70" t="s">
        <v>226</v>
      </c>
      <c r="P70" t="s">
        <v>235</v>
      </c>
      <c r="Q70">
        <v>1</v>
      </c>
      <c r="R70">
        <v>1990</v>
      </c>
      <c r="S70" t="s">
        <v>1502</v>
      </c>
      <c r="T70" t="s">
        <v>1502</v>
      </c>
      <c r="U70" t="s">
        <v>1871</v>
      </c>
    </row>
    <row r="71" spans="1:22">
      <c r="A71">
        <v>1179</v>
      </c>
      <c r="B71" t="s">
        <v>283</v>
      </c>
      <c r="C71">
        <v>1468</v>
      </c>
      <c r="D71" t="s">
        <v>282</v>
      </c>
      <c r="E71" t="s">
        <v>131</v>
      </c>
      <c r="F71" t="s">
        <v>174</v>
      </c>
      <c r="G71" s="79" t="s">
        <v>1890</v>
      </c>
      <c r="H71" s="79"/>
      <c r="I71" s="79"/>
      <c r="J71" s="79" t="s">
        <v>8</v>
      </c>
      <c r="K71" s="80">
        <v>2</v>
      </c>
      <c r="L71" s="80">
        <v>2</v>
      </c>
      <c r="M71" s="80">
        <v>2.1</v>
      </c>
      <c r="N71" t="s">
        <v>1914</v>
      </c>
      <c r="O71" t="s">
        <v>126</v>
      </c>
      <c r="P71" t="s">
        <v>242</v>
      </c>
      <c r="Q71">
        <v>8</v>
      </c>
      <c r="R71">
        <v>1949</v>
      </c>
      <c r="S71" t="s">
        <v>1502</v>
      </c>
      <c r="T71" t="s">
        <v>1502</v>
      </c>
      <c r="U71" t="s">
        <v>1871</v>
      </c>
    </row>
    <row r="72" spans="1:22">
      <c r="A72">
        <v>59178</v>
      </c>
      <c r="B72" t="s">
        <v>285</v>
      </c>
      <c r="C72">
        <v>1469</v>
      </c>
      <c r="D72" t="s">
        <v>284</v>
      </c>
      <c r="E72" t="s">
        <v>1866</v>
      </c>
      <c r="F72" t="s">
        <v>174</v>
      </c>
      <c r="G72" s="79" t="s">
        <v>2028</v>
      </c>
      <c r="H72" s="79"/>
      <c r="I72" s="79"/>
      <c r="J72" s="79" t="s">
        <v>8</v>
      </c>
      <c r="K72" s="80">
        <v>2.5</v>
      </c>
      <c r="L72" s="80">
        <v>2.6</v>
      </c>
      <c r="M72" s="80">
        <v>2.5</v>
      </c>
      <c r="N72" t="s">
        <v>2004</v>
      </c>
      <c r="O72" t="s">
        <v>226</v>
      </c>
      <c r="P72" t="s">
        <v>235</v>
      </c>
      <c r="Q72">
        <v>7</v>
      </c>
      <c r="R72">
        <v>1924</v>
      </c>
      <c r="S72" t="s">
        <v>1502</v>
      </c>
      <c r="T72" t="s">
        <v>1502</v>
      </c>
      <c r="U72" t="s">
        <v>1871</v>
      </c>
    </row>
    <row r="73" spans="1:22">
      <c r="A73">
        <v>59178</v>
      </c>
      <c r="B73" t="s">
        <v>285</v>
      </c>
      <c r="C73">
        <v>1469</v>
      </c>
      <c r="D73" t="s">
        <v>284</v>
      </c>
      <c r="E73" t="s">
        <v>1866</v>
      </c>
      <c r="F73" t="s">
        <v>174</v>
      </c>
      <c r="G73" s="79" t="s">
        <v>2029</v>
      </c>
      <c r="H73" s="79"/>
      <c r="I73" s="79"/>
      <c r="J73" s="79" t="s">
        <v>8</v>
      </c>
      <c r="K73" s="80">
        <v>2</v>
      </c>
      <c r="L73" s="80">
        <v>2.1</v>
      </c>
      <c r="M73" s="80">
        <v>2</v>
      </c>
      <c r="N73" t="s">
        <v>2004</v>
      </c>
      <c r="O73" t="s">
        <v>226</v>
      </c>
      <c r="P73" t="s">
        <v>235</v>
      </c>
      <c r="Q73">
        <v>7</v>
      </c>
      <c r="R73">
        <v>1938</v>
      </c>
      <c r="S73" t="s">
        <v>1502</v>
      </c>
      <c r="T73" t="s">
        <v>1502</v>
      </c>
      <c r="U73" t="s">
        <v>1871</v>
      </c>
    </row>
    <row r="74" spans="1:22">
      <c r="A74">
        <v>59178</v>
      </c>
      <c r="B74" t="s">
        <v>285</v>
      </c>
      <c r="C74">
        <v>1469</v>
      </c>
      <c r="D74" t="s">
        <v>284</v>
      </c>
      <c r="E74" t="s">
        <v>1866</v>
      </c>
      <c r="F74" t="s">
        <v>174</v>
      </c>
      <c r="G74" s="79" t="s">
        <v>2030</v>
      </c>
      <c r="H74" s="79"/>
      <c r="I74" s="79"/>
      <c r="J74" s="79" t="s">
        <v>8</v>
      </c>
      <c r="K74" s="80">
        <v>2</v>
      </c>
      <c r="L74" s="80">
        <v>2.1</v>
      </c>
      <c r="M74" s="80">
        <v>2</v>
      </c>
      <c r="N74" t="s">
        <v>2004</v>
      </c>
      <c r="O74" t="s">
        <v>226</v>
      </c>
      <c r="P74" t="s">
        <v>235</v>
      </c>
      <c r="Q74">
        <v>7</v>
      </c>
      <c r="R74">
        <v>1938</v>
      </c>
      <c r="S74" t="s">
        <v>1502</v>
      </c>
      <c r="T74" t="s">
        <v>1502</v>
      </c>
      <c r="U74" t="s">
        <v>1871</v>
      </c>
    </row>
    <row r="75" spans="1:22">
      <c r="A75">
        <v>59178</v>
      </c>
      <c r="B75" t="s">
        <v>285</v>
      </c>
      <c r="C75">
        <v>1469</v>
      </c>
      <c r="D75" t="s">
        <v>284</v>
      </c>
      <c r="E75" t="s">
        <v>1866</v>
      </c>
      <c r="F75" t="s">
        <v>174</v>
      </c>
      <c r="G75" s="79" t="s">
        <v>2031</v>
      </c>
      <c r="H75" s="79"/>
      <c r="I75" s="79"/>
      <c r="J75" s="79" t="s">
        <v>8</v>
      </c>
      <c r="K75" s="80">
        <v>2.4</v>
      </c>
      <c r="L75" s="80">
        <v>2.5</v>
      </c>
      <c r="M75" s="80">
        <v>2.4</v>
      </c>
      <c r="N75" t="s">
        <v>2004</v>
      </c>
      <c r="O75" t="s">
        <v>226</v>
      </c>
      <c r="P75" t="s">
        <v>235</v>
      </c>
      <c r="Q75">
        <v>7</v>
      </c>
      <c r="R75">
        <v>1924</v>
      </c>
      <c r="S75" t="s">
        <v>1502</v>
      </c>
      <c r="T75" t="s">
        <v>1502</v>
      </c>
      <c r="U75" t="s">
        <v>1871</v>
      </c>
    </row>
    <row r="76" spans="1:22">
      <c r="A76">
        <v>59178</v>
      </c>
      <c r="B76" t="s">
        <v>285</v>
      </c>
      <c r="C76">
        <v>1475</v>
      </c>
      <c r="D76" t="s">
        <v>286</v>
      </c>
      <c r="E76" t="s">
        <v>1866</v>
      </c>
      <c r="F76" t="s">
        <v>174</v>
      </c>
      <c r="G76" s="79" t="s">
        <v>2032</v>
      </c>
      <c r="H76" s="79"/>
      <c r="I76" s="79"/>
      <c r="J76" s="79" t="s">
        <v>8</v>
      </c>
      <c r="K76" s="80">
        <v>0.7</v>
      </c>
      <c r="L76" s="80">
        <v>0.7</v>
      </c>
      <c r="M76" s="80">
        <v>0.7</v>
      </c>
      <c r="N76" t="s">
        <v>2004</v>
      </c>
      <c r="O76" t="s">
        <v>226</v>
      </c>
      <c r="P76" t="s">
        <v>235</v>
      </c>
      <c r="Q76">
        <v>11</v>
      </c>
      <c r="R76">
        <v>2011</v>
      </c>
      <c r="S76" t="s">
        <v>1502</v>
      </c>
      <c r="T76" t="s">
        <v>1502</v>
      </c>
      <c r="U76" t="s">
        <v>1871</v>
      </c>
    </row>
    <row r="77" spans="1:22">
      <c r="A77">
        <v>59178</v>
      </c>
      <c r="B77" t="s">
        <v>285</v>
      </c>
      <c r="C77">
        <v>1475</v>
      </c>
      <c r="D77" t="s">
        <v>286</v>
      </c>
      <c r="E77" t="s">
        <v>1866</v>
      </c>
      <c r="F77" t="s">
        <v>174</v>
      </c>
      <c r="G77" s="79" t="s">
        <v>2033</v>
      </c>
      <c r="H77" s="79"/>
      <c r="I77" s="79"/>
      <c r="J77" s="79" t="s">
        <v>8</v>
      </c>
      <c r="K77" s="80">
        <v>0.7</v>
      </c>
      <c r="L77" s="80">
        <v>0.7</v>
      </c>
      <c r="M77" s="80">
        <v>0.7</v>
      </c>
      <c r="N77" t="s">
        <v>2004</v>
      </c>
      <c r="O77" t="s">
        <v>226</v>
      </c>
      <c r="P77" t="s">
        <v>235</v>
      </c>
      <c r="Q77">
        <v>11</v>
      </c>
      <c r="R77">
        <v>2011</v>
      </c>
      <c r="S77" t="s">
        <v>1502</v>
      </c>
      <c r="T77" t="s">
        <v>1502</v>
      </c>
      <c r="U77" t="s">
        <v>1871</v>
      </c>
    </row>
    <row r="78" spans="1:22">
      <c r="A78">
        <v>59178</v>
      </c>
      <c r="B78" t="s">
        <v>285</v>
      </c>
      <c r="C78">
        <v>1475</v>
      </c>
      <c r="D78" t="s">
        <v>286</v>
      </c>
      <c r="E78" t="s">
        <v>1866</v>
      </c>
      <c r="F78" t="s">
        <v>174</v>
      </c>
      <c r="G78" s="79" t="s">
        <v>2034</v>
      </c>
      <c r="H78" s="79"/>
      <c r="I78" s="79"/>
      <c r="J78" s="79" t="s">
        <v>8</v>
      </c>
      <c r="K78" s="80">
        <v>1.6</v>
      </c>
      <c r="L78" s="80">
        <v>1.6</v>
      </c>
      <c r="M78" s="80">
        <v>1.6</v>
      </c>
      <c r="N78" t="s">
        <v>2004</v>
      </c>
      <c r="O78" t="s">
        <v>226</v>
      </c>
      <c r="P78" t="s">
        <v>235</v>
      </c>
      <c r="Q78">
        <v>7</v>
      </c>
      <c r="R78">
        <v>1956</v>
      </c>
      <c r="S78" t="s">
        <v>1502</v>
      </c>
      <c r="T78" t="s">
        <v>1502</v>
      </c>
      <c r="U78" t="s">
        <v>1871</v>
      </c>
    </row>
    <row r="79" spans="1:22">
      <c r="A79">
        <v>59178</v>
      </c>
      <c r="B79" t="s">
        <v>285</v>
      </c>
      <c r="C79">
        <v>1475</v>
      </c>
      <c r="D79" t="s">
        <v>286</v>
      </c>
      <c r="E79" t="s">
        <v>1866</v>
      </c>
      <c r="F79" t="s">
        <v>174</v>
      </c>
      <c r="G79" s="79" t="s">
        <v>2035</v>
      </c>
      <c r="H79" s="79"/>
      <c r="I79" s="79"/>
      <c r="J79" s="79" t="s">
        <v>8</v>
      </c>
      <c r="K79" s="80">
        <v>1.6</v>
      </c>
      <c r="L79" s="80">
        <v>1.6</v>
      </c>
      <c r="M79" s="80">
        <v>1.6</v>
      </c>
      <c r="N79" t="s">
        <v>2004</v>
      </c>
      <c r="O79" t="s">
        <v>226</v>
      </c>
      <c r="P79" t="s">
        <v>235</v>
      </c>
      <c r="Q79">
        <v>7</v>
      </c>
      <c r="R79">
        <v>1946</v>
      </c>
      <c r="S79" t="s">
        <v>1502</v>
      </c>
      <c r="T79" t="s">
        <v>1502</v>
      </c>
      <c r="U79" t="s">
        <v>1871</v>
      </c>
    </row>
    <row r="80" spans="1:22">
      <c r="A80">
        <v>59178</v>
      </c>
      <c r="B80" t="s">
        <v>285</v>
      </c>
      <c r="C80">
        <v>1475</v>
      </c>
      <c r="D80" t="s">
        <v>286</v>
      </c>
      <c r="E80" t="s">
        <v>1866</v>
      </c>
      <c r="F80" t="s">
        <v>174</v>
      </c>
      <c r="G80" s="79" t="s">
        <v>2036</v>
      </c>
      <c r="H80" s="79"/>
      <c r="I80" s="79"/>
      <c r="J80" s="79" t="s">
        <v>8</v>
      </c>
      <c r="K80" s="80">
        <v>1.6</v>
      </c>
      <c r="L80" s="80">
        <v>1.6</v>
      </c>
      <c r="M80" s="80">
        <v>1.6</v>
      </c>
      <c r="N80" t="s">
        <v>2004</v>
      </c>
      <c r="O80" t="s">
        <v>226</v>
      </c>
      <c r="P80" t="s">
        <v>235</v>
      </c>
      <c r="Q80">
        <v>7</v>
      </c>
      <c r="R80">
        <v>1941</v>
      </c>
      <c r="S80" t="s">
        <v>1502</v>
      </c>
      <c r="T80" t="s">
        <v>1502</v>
      </c>
      <c r="U80" t="s">
        <v>1871</v>
      </c>
    </row>
    <row r="81" spans="1:21">
      <c r="A81">
        <v>59178</v>
      </c>
      <c r="B81" t="s">
        <v>285</v>
      </c>
      <c r="C81">
        <v>1475</v>
      </c>
      <c r="D81" t="s">
        <v>286</v>
      </c>
      <c r="E81" t="s">
        <v>1866</v>
      </c>
      <c r="F81" t="s">
        <v>174</v>
      </c>
      <c r="G81" s="79" t="s">
        <v>2037</v>
      </c>
      <c r="H81" s="79"/>
      <c r="I81" s="79"/>
      <c r="J81" s="79" t="s">
        <v>8</v>
      </c>
      <c r="K81" s="80">
        <v>1.6</v>
      </c>
      <c r="L81" s="80">
        <v>1.6</v>
      </c>
      <c r="M81" s="80">
        <v>1.6</v>
      </c>
      <c r="N81" t="s">
        <v>2004</v>
      </c>
      <c r="O81" t="s">
        <v>226</v>
      </c>
      <c r="P81" t="s">
        <v>235</v>
      </c>
      <c r="Q81">
        <v>7</v>
      </c>
      <c r="R81">
        <v>1942</v>
      </c>
      <c r="S81" t="s">
        <v>1502</v>
      </c>
      <c r="T81" t="s">
        <v>1502</v>
      </c>
      <c r="U81" t="s">
        <v>1871</v>
      </c>
    </row>
    <row r="82" spans="1:21">
      <c r="A82">
        <v>59178</v>
      </c>
      <c r="B82" t="s">
        <v>285</v>
      </c>
      <c r="C82">
        <v>1478</v>
      </c>
      <c r="D82" t="s">
        <v>287</v>
      </c>
      <c r="E82" t="s">
        <v>1866</v>
      </c>
      <c r="F82" t="s">
        <v>174</v>
      </c>
      <c r="G82" s="79" t="s">
        <v>2038</v>
      </c>
      <c r="H82" s="79"/>
      <c r="I82" s="79"/>
      <c r="J82" s="79" t="s">
        <v>8</v>
      </c>
      <c r="K82" s="80">
        <v>0.4</v>
      </c>
      <c r="L82" s="80">
        <v>0.5</v>
      </c>
      <c r="M82" s="80">
        <v>0.5</v>
      </c>
      <c r="N82" t="s">
        <v>2004</v>
      </c>
      <c r="O82" t="s">
        <v>226</v>
      </c>
      <c r="P82" t="s">
        <v>235</v>
      </c>
      <c r="Q82">
        <v>1</v>
      </c>
      <c r="R82">
        <v>1913</v>
      </c>
      <c r="S82" t="s">
        <v>1502</v>
      </c>
      <c r="T82" t="s">
        <v>1502</v>
      </c>
      <c r="U82" t="s">
        <v>1871</v>
      </c>
    </row>
    <row r="83" spans="1:21">
      <c r="A83">
        <v>59178</v>
      </c>
      <c r="B83" t="s">
        <v>285</v>
      </c>
      <c r="C83">
        <v>1478</v>
      </c>
      <c r="D83" t="s">
        <v>287</v>
      </c>
      <c r="E83" t="s">
        <v>1866</v>
      </c>
      <c r="F83" t="s">
        <v>174</v>
      </c>
      <c r="G83" s="79" t="s">
        <v>2039</v>
      </c>
      <c r="H83" s="79"/>
      <c r="I83" s="79"/>
      <c r="J83" s="79" t="s">
        <v>8</v>
      </c>
      <c r="K83" s="80">
        <v>0.4</v>
      </c>
      <c r="L83" s="80">
        <v>0.5</v>
      </c>
      <c r="M83" s="80">
        <v>0.5</v>
      </c>
      <c r="N83" t="s">
        <v>2004</v>
      </c>
      <c r="O83" t="s">
        <v>226</v>
      </c>
      <c r="P83" t="s">
        <v>235</v>
      </c>
      <c r="Q83">
        <v>1</v>
      </c>
      <c r="R83">
        <v>1913</v>
      </c>
      <c r="S83" t="s">
        <v>1502</v>
      </c>
      <c r="T83" t="s">
        <v>1502</v>
      </c>
      <c r="U83" t="s">
        <v>1871</v>
      </c>
    </row>
    <row r="84" spans="1:21">
      <c r="A84">
        <v>59178</v>
      </c>
      <c r="B84" t="s">
        <v>285</v>
      </c>
      <c r="C84">
        <v>1478</v>
      </c>
      <c r="D84" t="s">
        <v>287</v>
      </c>
      <c r="E84" t="s">
        <v>1866</v>
      </c>
      <c r="F84" t="s">
        <v>174</v>
      </c>
      <c r="G84" s="79" t="s">
        <v>2040</v>
      </c>
      <c r="H84" s="79"/>
      <c r="I84" s="79"/>
      <c r="J84" s="79" t="s">
        <v>8</v>
      </c>
      <c r="K84" s="80">
        <v>0.4</v>
      </c>
      <c r="L84" s="80">
        <v>0.5</v>
      </c>
      <c r="M84" s="80">
        <v>0.5</v>
      </c>
      <c r="N84" t="s">
        <v>2004</v>
      </c>
      <c r="O84" t="s">
        <v>226</v>
      </c>
      <c r="P84" t="s">
        <v>235</v>
      </c>
      <c r="Q84">
        <v>1</v>
      </c>
      <c r="R84">
        <v>1916</v>
      </c>
      <c r="S84" t="s">
        <v>1502</v>
      </c>
      <c r="T84" t="s">
        <v>1502</v>
      </c>
      <c r="U84" t="s">
        <v>1871</v>
      </c>
    </row>
    <row r="85" spans="1:21">
      <c r="A85">
        <v>59178</v>
      </c>
      <c r="B85" t="s">
        <v>285</v>
      </c>
      <c r="C85">
        <v>1478</v>
      </c>
      <c r="D85" t="s">
        <v>287</v>
      </c>
      <c r="E85" t="s">
        <v>1866</v>
      </c>
      <c r="F85" t="s">
        <v>174</v>
      </c>
      <c r="G85" s="79" t="s">
        <v>2041</v>
      </c>
      <c r="H85" s="79"/>
      <c r="I85" s="79"/>
      <c r="J85" s="79" t="s">
        <v>8</v>
      </c>
      <c r="K85" s="80">
        <v>0.6</v>
      </c>
      <c r="L85" s="80">
        <v>0.6</v>
      </c>
      <c r="M85" s="80">
        <v>0.6</v>
      </c>
      <c r="N85" t="s">
        <v>2004</v>
      </c>
      <c r="O85" t="s">
        <v>226</v>
      </c>
      <c r="P85" t="s">
        <v>235</v>
      </c>
      <c r="Q85">
        <v>1</v>
      </c>
      <c r="R85">
        <v>1929</v>
      </c>
      <c r="S85" t="s">
        <v>1502</v>
      </c>
      <c r="T85" t="s">
        <v>1502</v>
      </c>
      <c r="U85" t="s">
        <v>1871</v>
      </c>
    </row>
    <row r="86" spans="1:21">
      <c r="A86">
        <v>39006</v>
      </c>
      <c r="B86" t="s">
        <v>281</v>
      </c>
      <c r="C86">
        <v>1480</v>
      </c>
      <c r="D86" t="s">
        <v>288</v>
      </c>
      <c r="E86" t="s">
        <v>1866</v>
      </c>
      <c r="F86" t="s">
        <v>174</v>
      </c>
      <c r="G86" s="79" t="s">
        <v>2042</v>
      </c>
      <c r="H86" s="79"/>
      <c r="I86" s="79"/>
      <c r="J86" s="79" t="s">
        <v>8</v>
      </c>
      <c r="K86" s="80">
        <v>3.6</v>
      </c>
      <c r="L86" s="80">
        <v>3.4</v>
      </c>
      <c r="M86" s="80">
        <v>3.3</v>
      </c>
      <c r="N86" t="s">
        <v>2004</v>
      </c>
      <c r="O86" t="s">
        <v>226</v>
      </c>
      <c r="P86" t="s">
        <v>235</v>
      </c>
      <c r="Q86">
        <v>1</v>
      </c>
      <c r="R86">
        <v>1928</v>
      </c>
      <c r="S86" t="s">
        <v>1502</v>
      </c>
      <c r="T86" t="s">
        <v>1502</v>
      </c>
      <c r="U86" t="s">
        <v>1871</v>
      </c>
    </row>
    <row r="87" spans="1:21">
      <c r="A87">
        <v>39006</v>
      </c>
      <c r="B87" t="s">
        <v>281</v>
      </c>
      <c r="C87">
        <v>1481</v>
      </c>
      <c r="D87" t="s">
        <v>289</v>
      </c>
      <c r="E87" t="s">
        <v>1866</v>
      </c>
      <c r="F87" t="s">
        <v>174</v>
      </c>
      <c r="G87" s="79" t="s">
        <v>1883</v>
      </c>
      <c r="H87" s="79"/>
      <c r="I87" s="79"/>
      <c r="J87" s="79" t="s">
        <v>8</v>
      </c>
      <c r="K87" s="80">
        <v>2</v>
      </c>
      <c r="L87" s="80">
        <v>2</v>
      </c>
      <c r="M87" s="80">
        <v>2</v>
      </c>
      <c r="N87" t="s">
        <v>2004</v>
      </c>
      <c r="O87" t="s">
        <v>226</v>
      </c>
      <c r="P87" t="s">
        <v>235</v>
      </c>
      <c r="Q87">
        <v>1</v>
      </c>
      <c r="R87">
        <v>1956</v>
      </c>
      <c r="S87" t="s">
        <v>1502</v>
      </c>
      <c r="T87" t="s">
        <v>1502</v>
      </c>
      <c r="U87" t="s">
        <v>1871</v>
      </c>
    </row>
    <row r="88" spans="1:21">
      <c r="A88">
        <v>39006</v>
      </c>
      <c r="B88" t="s">
        <v>281</v>
      </c>
      <c r="C88">
        <v>1481</v>
      </c>
      <c r="D88" t="s">
        <v>289</v>
      </c>
      <c r="E88" t="s">
        <v>1866</v>
      </c>
      <c r="F88" t="s">
        <v>174</v>
      </c>
      <c r="G88" s="79" t="s">
        <v>1888</v>
      </c>
      <c r="H88" s="79"/>
      <c r="I88" s="79"/>
      <c r="J88" s="79" t="s">
        <v>8</v>
      </c>
      <c r="K88" s="80">
        <v>2</v>
      </c>
      <c r="L88" s="80">
        <v>2</v>
      </c>
      <c r="M88" s="80">
        <v>2</v>
      </c>
      <c r="N88" t="s">
        <v>2004</v>
      </c>
      <c r="O88" t="s">
        <v>226</v>
      </c>
      <c r="P88" t="s">
        <v>235</v>
      </c>
      <c r="Q88">
        <v>1</v>
      </c>
      <c r="R88">
        <v>1956</v>
      </c>
      <c r="S88" t="s">
        <v>1502</v>
      </c>
      <c r="T88" t="s">
        <v>1502</v>
      </c>
      <c r="U88" t="s">
        <v>1871</v>
      </c>
    </row>
    <row r="89" spans="1:21">
      <c r="A89">
        <v>39006</v>
      </c>
      <c r="B89" t="s">
        <v>281</v>
      </c>
      <c r="C89">
        <v>1482</v>
      </c>
      <c r="D89" t="s">
        <v>290</v>
      </c>
      <c r="E89" t="s">
        <v>1866</v>
      </c>
      <c r="F89" t="s">
        <v>174</v>
      </c>
      <c r="G89" s="79" t="s">
        <v>1883</v>
      </c>
      <c r="H89" s="79"/>
      <c r="I89" s="79"/>
      <c r="J89" s="79" t="s">
        <v>8</v>
      </c>
      <c r="K89" s="80">
        <v>1.2</v>
      </c>
      <c r="L89" s="80">
        <v>1.5</v>
      </c>
      <c r="M89" s="80">
        <v>1.5</v>
      </c>
      <c r="N89" t="s">
        <v>2004</v>
      </c>
      <c r="O89" t="s">
        <v>226</v>
      </c>
      <c r="P89" t="s">
        <v>235</v>
      </c>
      <c r="Q89">
        <v>1</v>
      </c>
      <c r="R89">
        <v>1910</v>
      </c>
      <c r="S89" t="s">
        <v>1502</v>
      </c>
      <c r="T89" t="s">
        <v>1502</v>
      </c>
      <c r="U89" t="s">
        <v>1871</v>
      </c>
    </row>
    <row r="90" spans="1:21">
      <c r="A90">
        <v>39006</v>
      </c>
      <c r="B90" t="s">
        <v>281</v>
      </c>
      <c r="C90">
        <v>1482</v>
      </c>
      <c r="D90" t="s">
        <v>290</v>
      </c>
      <c r="E90" t="s">
        <v>1866</v>
      </c>
      <c r="F90" t="s">
        <v>174</v>
      </c>
      <c r="G90" s="79" t="s">
        <v>1888</v>
      </c>
      <c r="H90" s="79"/>
      <c r="I90" s="79"/>
      <c r="J90" s="79" t="s">
        <v>8</v>
      </c>
      <c r="K90" s="80">
        <v>1.2</v>
      </c>
      <c r="L90" s="80">
        <v>1.5</v>
      </c>
      <c r="M90" s="80">
        <v>1.5</v>
      </c>
      <c r="N90" t="s">
        <v>2004</v>
      </c>
      <c r="O90" t="s">
        <v>226</v>
      </c>
      <c r="P90" t="s">
        <v>235</v>
      </c>
      <c r="Q90">
        <v>1</v>
      </c>
      <c r="R90">
        <v>1910</v>
      </c>
      <c r="S90" t="s">
        <v>1502</v>
      </c>
      <c r="T90" t="s">
        <v>1502</v>
      </c>
      <c r="U90" t="s">
        <v>1871</v>
      </c>
    </row>
    <row r="91" spans="1:21">
      <c r="A91">
        <v>39006</v>
      </c>
      <c r="B91" t="s">
        <v>281</v>
      </c>
      <c r="C91">
        <v>1482</v>
      </c>
      <c r="D91" t="s">
        <v>290</v>
      </c>
      <c r="E91" t="s">
        <v>1866</v>
      </c>
      <c r="F91" t="s">
        <v>174</v>
      </c>
      <c r="G91" s="79" t="s">
        <v>1890</v>
      </c>
      <c r="H91" s="79"/>
      <c r="I91" s="79"/>
      <c r="J91" s="79" t="s">
        <v>8</v>
      </c>
      <c r="K91" s="80">
        <v>1.2</v>
      </c>
      <c r="L91" s="80">
        <v>1.5</v>
      </c>
      <c r="M91" s="80">
        <v>1.5</v>
      </c>
      <c r="N91" t="s">
        <v>2004</v>
      </c>
      <c r="O91" t="s">
        <v>226</v>
      </c>
      <c r="P91" t="s">
        <v>235</v>
      </c>
      <c r="Q91">
        <v>1</v>
      </c>
      <c r="R91">
        <v>1910</v>
      </c>
      <c r="S91" t="s">
        <v>1502</v>
      </c>
      <c r="T91" t="s">
        <v>1502</v>
      </c>
      <c r="U91" t="s">
        <v>1871</v>
      </c>
    </row>
    <row r="92" spans="1:21">
      <c r="A92">
        <v>39006</v>
      </c>
      <c r="B92" t="s">
        <v>281</v>
      </c>
      <c r="C92">
        <v>1482</v>
      </c>
      <c r="D92" t="s">
        <v>290</v>
      </c>
      <c r="E92" t="s">
        <v>1866</v>
      </c>
      <c r="F92" t="s">
        <v>174</v>
      </c>
      <c r="G92" s="79" t="s">
        <v>1893</v>
      </c>
      <c r="H92" s="79"/>
      <c r="I92" s="79"/>
      <c r="J92" s="79" t="s">
        <v>8</v>
      </c>
      <c r="K92" s="80">
        <v>1.2</v>
      </c>
      <c r="L92" s="80">
        <v>1.5</v>
      </c>
      <c r="M92" s="80">
        <v>1.5</v>
      </c>
      <c r="N92" t="s">
        <v>2004</v>
      </c>
      <c r="O92" t="s">
        <v>226</v>
      </c>
      <c r="P92" t="s">
        <v>235</v>
      </c>
      <c r="Q92">
        <v>1</v>
      </c>
      <c r="R92">
        <v>1910</v>
      </c>
      <c r="S92" t="s">
        <v>1502</v>
      </c>
      <c r="T92" t="s">
        <v>1502</v>
      </c>
      <c r="U92" t="s">
        <v>1871</v>
      </c>
    </row>
    <row r="93" spans="1:21">
      <c r="A93">
        <v>39006</v>
      </c>
      <c r="B93" t="s">
        <v>281</v>
      </c>
      <c r="C93">
        <v>1482</v>
      </c>
      <c r="D93" t="s">
        <v>290</v>
      </c>
      <c r="E93" t="s">
        <v>1866</v>
      </c>
      <c r="F93" t="s">
        <v>174</v>
      </c>
      <c r="G93" s="79" t="s">
        <v>1917</v>
      </c>
      <c r="H93" s="79"/>
      <c r="I93" s="79"/>
      <c r="J93" s="79" t="s">
        <v>8</v>
      </c>
      <c r="K93" s="80">
        <v>1.2</v>
      </c>
      <c r="L93" s="80">
        <v>1.5</v>
      </c>
      <c r="M93" s="80">
        <v>1.5</v>
      </c>
      <c r="N93" t="s">
        <v>2004</v>
      </c>
      <c r="O93" t="s">
        <v>226</v>
      </c>
      <c r="P93" t="s">
        <v>235</v>
      </c>
      <c r="Q93">
        <v>1</v>
      </c>
      <c r="R93">
        <v>1910</v>
      </c>
      <c r="S93" t="s">
        <v>1502</v>
      </c>
      <c r="T93" t="s">
        <v>1502</v>
      </c>
      <c r="U93" t="s">
        <v>1871</v>
      </c>
    </row>
    <row r="94" spans="1:21">
      <c r="A94">
        <v>39006</v>
      </c>
      <c r="B94" t="s">
        <v>281</v>
      </c>
      <c r="C94">
        <v>1482</v>
      </c>
      <c r="D94" t="s">
        <v>290</v>
      </c>
      <c r="E94" t="s">
        <v>1866</v>
      </c>
      <c r="F94" t="s">
        <v>174</v>
      </c>
      <c r="G94" s="79" t="s">
        <v>2005</v>
      </c>
      <c r="H94" s="79"/>
      <c r="I94" s="79"/>
      <c r="J94" s="79" t="s">
        <v>8</v>
      </c>
      <c r="K94" s="80">
        <v>1.2</v>
      </c>
      <c r="L94" s="80">
        <v>1.5</v>
      </c>
      <c r="M94" s="80">
        <v>1.5</v>
      </c>
      <c r="N94" t="s">
        <v>2004</v>
      </c>
      <c r="O94" t="s">
        <v>226</v>
      </c>
      <c r="P94" t="s">
        <v>235</v>
      </c>
      <c r="Q94">
        <v>1</v>
      </c>
      <c r="R94">
        <v>1910</v>
      </c>
      <c r="S94" t="s">
        <v>1502</v>
      </c>
      <c r="T94" t="s">
        <v>1502</v>
      </c>
      <c r="U94" t="s">
        <v>1871</v>
      </c>
    </row>
    <row r="95" spans="1:21">
      <c r="A95">
        <v>39006</v>
      </c>
      <c r="B95" t="s">
        <v>281</v>
      </c>
      <c r="C95">
        <v>1483</v>
      </c>
      <c r="D95" t="s">
        <v>291</v>
      </c>
      <c r="E95" t="s">
        <v>1866</v>
      </c>
      <c r="F95" t="s">
        <v>174</v>
      </c>
      <c r="G95" s="79" t="s">
        <v>2043</v>
      </c>
      <c r="H95" s="79"/>
      <c r="I95" s="79"/>
      <c r="J95" s="79" t="s">
        <v>8</v>
      </c>
      <c r="K95" s="80">
        <v>12.6</v>
      </c>
      <c r="L95" s="80">
        <v>13</v>
      </c>
      <c r="M95" s="80">
        <v>13</v>
      </c>
      <c r="N95" t="s">
        <v>2004</v>
      </c>
      <c r="O95" t="s">
        <v>226</v>
      </c>
      <c r="P95" t="s">
        <v>235</v>
      </c>
      <c r="Q95">
        <v>3</v>
      </c>
      <c r="R95">
        <v>1982</v>
      </c>
      <c r="S95" t="s">
        <v>1502</v>
      </c>
      <c r="T95" t="s">
        <v>1502</v>
      </c>
      <c r="U95" t="s">
        <v>1871</v>
      </c>
    </row>
    <row r="96" spans="1:21">
      <c r="A96">
        <v>39006</v>
      </c>
      <c r="B96" t="s">
        <v>281</v>
      </c>
      <c r="C96">
        <v>1483</v>
      </c>
      <c r="D96" t="s">
        <v>291</v>
      </c>
      <c r="E96" t="s">
        <v>1866</v>
      </c>
      <c r="F96" t="s">
        <v>174</v>
      </c>
      <c r="G96" s="79" t="s">
        <v>2044</v>
      </c>
      <c r="H96" s="79"/>
      <c r="I96" s="79"/>
      <c r="J96" s="79" t="s">
        <v>8</v>
      </c>
      <c r="K96" s="80">
        <v>3.5</v>
      </c>
      <c r="L96" s="80">
        <v>3.5</v>
      </c>
      <c r="M96" s="80">
        <v>3.5</v>
      </c>
      <c r="N96" t="s">
        <v>2004</v>
      </c>
      <c r="O96" t="s">
        <v>226</v>
      </c>
      <c r="P96" t="s">
        <v>235</v>
      </c>
      <c r="Q96">
        <v>4</v>
      </c>
      <c r="R96">
        <v>1983</v>
      </c>
      <c r="S96" t="s">
        <v>1502</v>
      </c>
      <c r="T96" t="s">
        <v>1502</v>
      </c>
      <c r="U96" t="s">
        <v>1871</v>
      </c>
    </row>
    <row r="97" spans="1:21">
      <c r="A97">
        <v>39006</v>
      </c>
      <c r="B97" t="s">
        <v>281</v>
      </c>
      <c r="C97">
        <v>1483</v>
      </c>
      <c r="D97" t="s">
        <v>291</v>
      </c>
      <c r="E97" t="s">
        <v>1866</v>
      </c>
      <c r="F97" t="s">
        <v>174</v>
      </c>
      <c r="G97" s="79" t="s">
        <v>2045</v>
      </c>
      <c r="H97" s="79"/>
      <c r="I97" s="79"/>
      <c r="J97" s="79" t="s">
        <v>8</v>
      </c>
      <c r="K97" s="80">
        <v>3.5</v>
      </c>
      <c r="L97" s="80">
        <v>3.5</v>
      </c>
      <c r="M97" s="80">
        <v>3.5</v>
      </c>
      <c r="N97" t="s">
        <v>2004</v>
      </c>
      <c r="O97" t="s">
        <v>226</v>
      </c>
      <c r="P97" t="s">
        <v>235</v>
      </c>
      <c r="Q97">
        <v>4</v>
      </c>
      <c r="R97">
        <v>1983</v>
      </c>
      <c r="S97" t="s">
        <v>1502</v>
      </c>
      <c r="T97" t="s">
        <v>1502</v>
      </c>
      <c r="U97" t="s">
        <v>1871</v>
      </c>
    </row>
    <row r="98" spans="1:21">
      <c r="A98">
        <v>14876</v>
      </c>
      <c r="B98" t="s">
        <v>293</v>
      </c>
      <c r="C98">
        <v>1484</v>
      </c>
      <c r="D98" t="s">
        <v>292</v>
      </c>
      <c r="E98" t="s">
        <v>1866</v>
      </c>
      <c r="F98" t="s">
        <v>174</v>
      </c>
      <c r="G98" s="79" t="s">
        <v>2046</v>
      </c>
      <c r="H98" s="79"/>
      <c r="I98" s="79"/>
      <c r="J98" s="79" t="s">
        <v>8</v>
      </c>
      <c r="K98" s="80">
        <v>17.5</v>
      </c>
      <c r="L98" s="80">
        <v>16</v>
      </c>
      <c r="M98" s="80">
        <v>20</v>
      </c>
      <c r="N98" t="s">
        <v>1914</v>
      </c>
      <c r="O98" t="s">
        <v>126</v>
      </c>
      <c r="P98" t="s">
        <v>231</v>
      </c>
      <c r="Q98">
        <v>1</v>
      </c>
      <c r="R98">
        <v>1970</v>
      </c>
      <c r="S98" t="s">
        <v>1502</v>
      </c>
      <c r="T98" t="s">
        <v>1502</v>
      </c>
      <c r="U98" t="s">
        <v>1871</v>
      </c>
    </row>
    <row r="99" spans="1:21">
      <c r="A99">
        <v>14876</v>
      </c>
      <c r="B99" t="s">
        <v>293</v>
      </c>
      <c r="C99">
        <v>1484</v>
      </c>
      <c r="D99" t="s">
        <v>292</v>
      </c>
      <c r="E99" t="s">
        <v>1866</v>
      </c>
      <c r="F99" t="s">
        <v>174</v>
      </c>
      <c r="G99" s="79" t="s">
        <v>2047</v>
      </c>
      <c r="H99" s="79"/>
      <c r="I99" s="79"/>
      <c r="J99" s="79" t="s">
        <v>8</v>
      </c>
      <c r="K99" s="80">
        <v>17.5</v>
      </c>
      <c r="L99" s="80">
        <v>16</v>
      </c>
      <c r="M99" s="80">
        <v>20</v>
      </c>
      <c r="N99" t="s">
        <v>1914</v>
      </c>
      <c r="O99" t="s">
        <v>126</v>
      </c>
      <c r="P99" t="s">
        <v>231</v>
      </c>
      <c r="Q99">
        <v>1</v>
      </c>
      <c r="R99">
        <v>1970</v>
      </c>
      <c r="S99" t="s">
        <v>1502</v>
      </c>
      <c r="T99" t="s">
        <v>1502</v>
      </c>
      <c r="U99" t="s">
        <v>1871</v>
      </c>
    </row>
    <row r="100" spans="1:21">
      <c r="A100">
        <v>39006</v>
      </c>
      <c r="B100" t="s">
        <v>281</v>
      </c>
      <c r="C100">
        <v>1486</v>
      </c>
      <c r="D100" t="s">
        <v>294</v>
      </c>
      <c r="E100" t="s">
        <v>1866</v>
      </c>
      <c r="F100" t="s">
        <v>174</v>
      </c>
      <c r="G100" s="79" t="s">
        <v>1883</v>
      </c>
      <c r="H100" s="79"/>
      <c r="I100" s="79"/>
      <c r="J100" s="79" t="s">
        <v>8</v>
      </c>
      <c r="K100" s="80">
        <v>6.6</v>
      </c>
      <c r="L100" s="80">
        <v>8</v>
      </c>
      <c r="M100" s="80">
        <v>8</v>
      </c>
      <c r="N100" t="s">
        <v>2004</v>
      </c>
      <c r="O100" t="s">
        <v>226</v>
      </c>
      <c r="P100" t="s">
        <v>235</v>
      </c>
      <c r="Q100">
        <v>1</v>
      </c>
      <c r="R100">
        <v>1937</v>
      </c>
      <c r="S100" t="s">
        <v>1502</v>
      </c>
      <c r="T100" t="s">
        <v>1502</v>
      </c>
      <c r="U100" t="s">
        <v>1871</v>
      </c>
    </row>
    <row r="101" spans="1:21">
      <c r="A101">
        <v>39006</v>
      </c>
      <c r="B101" t="s">
        <v>281</v>
      </c>
      <c r="C101">
        <v>1488</v>
      </c>
      <c r="D101" t="s">
        <v>295</v>
      </c>
      <c r="E101" t="s">
        <v>1866</v>
      </c>
      <c r="F101" t="s">
        <v>174</v>
      </c>
      <c r="G101" s="79" t="s">
        <v>2048</v>
      </c>
      <c r="H101" s="79"/>
      <c r="I101" s="79"/>
      <c r="J101" s="79" t="s">
        <v>8</v>
      </c>
      <c r="K101" s="80">
        <v>0.6</v>
      </c>
      <c r="L101" s="80">
        <v>0.7</v>
      </c>
      <c r="M101" s="80">
        <v>0.7</v>
      </c>
      <c r="N101" t="s">
        <v>2004</v>
      </c>
      <c r="O101" t="s">
        <v>226</v>
      </c>
      <c r="P101" t="s">
        <v>235</v>
      </c>
      <c r="Q101">
        <v>1</v>
      </c>
      <c r="R101">
        <v>1903</v>
      </c>
      <c r="S101" t="s">
        <v>1502</v>
      </c>
      <c r="T101" t="s">
        <v>1502</v>
      </c>
      <c r="U101" t="s">
        <v>1871</v>
      </c>
    </row>
    <row r="102" spans="1:21">
      <c r="A102">
        <v>39006</v>
      </c>
      <c r="B102" t="s">
        <v>281</v>
      </c>
      <c r="C102">
        <v>1488</v>
      </c>
      <c r="D102" t="s">
        <v>295</v>
      </c>
      <c r="E102" t="s">
        <v>1866</v>
      </c>
      <c r="F102" t="s">
        <v>174</v>
      </c>
      <c r="G102" s="79" t="s">
        <v>2049</v>
      </c>
      <c r="H102" s="79"/>
      <c r="I102" s="79"/>
      <c r="J102" s="79" t="s">
        <v>8</v>
      </c>
      <c r="K102" s="80">
        <v>0.6</v>
      </c>
      <c r="L102" s="80">
        <v>0.7</v>
      </c>
      <c r="M102" s="80">
        <v>0.7</v>
      </c>
      <c r="N102" t="s">
        <v>2004</v>
      </c>
      <c r="O102" t="s">
        <v>226</v>
      </c>
      <c r="P102" t="s">
        <v>235</v>
      </c>
      <c r="Q102">
        <v>1</v>
      </c>
      <c r="R102">
        <v>1903</v>
      </c>
      <c r="S102" t="s">
        <v>1502</v>
      </c>
      <c r="T102" t="s">
        <v>1502</v>
      </c>
      <c r="U102" t="s">
        <v>1871</v>
      </c>
    </row>
    <row r="103" spans="1:21">
      <c r="A103">
        <v>39006</v>
      </c>
      <c r="B103" t="s">
        <v>281</v>
      </c>
      <c r="C103">
        <v>1488</v>
      </c>
      <c r="D103" t="s">
        <v>295</v>
      </c>
      <c r="E103" t="s">
        <v>1866</v>
      </c>
      <c r="F103" t="s">
        <v>174</v>
      </c>
      <c r="G103" s="79" t="s">
        <v>2050</v>
      </c>
      <c r="H103" s="79"/>
      <c r="I103" s="79"/>
      <c r="J103" s="79" t="s">
        <v>8</v>
      </c>
      <c r="K103" s="80">
        <v>0.9</v>
      </c>
      <c r="L103" s="80">
        <v>0.8</v>
      </c>
      <c r="M103" s="80">
        <v>0.8</v>
      </c>
      <c r="N103" t="s">
        <v>2004</v>
      </c>
      <c r="O103" t="s">
        <v>226</v>
      </c>
      <c r="P103" t="s">
        <v>235</v>
      </c>
      <c r="Q103">
        <v>1</v>
      </c>
      <c r="R103">
        <v>1906</v>
      </c>
      <c r="S103" t="s">
        <v>1502</v>
      </c>
      <c r="T103" t="s">
        <v>1502</v>
      </c>
      <c r="U103" t="s">
        <v>1871</v>
      </c>
    </row>
    <row r="104" spans="1:21">
      <c r="A104">
        <v>39006</v>
      </c>
      <c r="B104" t="s">
        <v>281</v>
      </c>
      <c r="C104">
        <v>1488</v>
      </c>
      <c r="D104" t="s">
        <v>295</v>
      </c>
      <c r="E104" t="s">
        <v>1866</v>
      </c>
      <c r="F104" t="s">
        <v>174</v>
      </c>
      <c r="G104" s="79" t="s">
        <v>2051</v>
      </c>
      <c r="H104" s="79"/>
      <c r="I104" s="79"/>
      <c r="J104" s="79" t="s">
        <v>8</v>
      </c>
      <c r="K104" s="80">
        <v>0.8</v>
      </c>
      <c r="L104" s="80">
        <v>0.7</v>
      </c>
      <c r="M104" s="80">
        <v>0.7</v>
      </c>
      <c r="N104" t="s">
        <v>2004</v>
      </c>
      <c r="O104" t="s">
        <v>226</v>
      </c>
      <c r="P104" t="s">
        <v>235</v>
      </c>
      <c r="Q104">
        <v>1</v>
      </c>
      <c r="R104">
        <v>1911</v>
      </c>
      <c r="S104" t="s">
        <v>1502</v>
      </c>
      <c r="T104" t="s">
        <v>1502</v>
      </c>
      <c r="U104" t="s">
        <v>1871</v>
      </c>
    </row>
    <row r="105" spans="1:21">
      <c r="A105">
        <v>39006</v>
      </c>
      <c r="B105" t="s">
        <v>281</v>
      </c>
      <c r="C105">
        <v>1488</v>
      </c>
      <c r="D105" t="s">
        <v>295</v>
      </c>
      <c r="E105" t="s">
        <v>1866</v>
      </c>
      <c r="F105" t="s">
        <v>174</v>
      </c>
      <c r="G105" s="79" t="s">
        <v>2052</v>
      </c>
      <c r="H105" s="79"/>
      <c r="I105" s="79"/>
      <c r="J105" s="79" t="s">
        <v>8</v>
      </c>
      <c r="K105" s="80">
        <v>0.8</v>
      </c>
      <c r="L105" s="80">
        <v>0.7</v>
      </c>
      <c r="M105" s="80">
        <v>0.7</v>
      </c>
      <c r="N105" t="s">
        <v>2004</v>
      </c>
      <c r="O105" t="s">
        <v>226</v>
      </c>
      <c r="P105" t="s">
        <v>235</v>
      </c>
      <c r="Q105">
        <v>1</v>
      </c>
      <c r="R105">
        <v>1913</v>
      </c>
      <c r="S105" t="s">
        <v>1502</v>
      </c>
      <c r="T105" t="s">
        <v>1502</v>
      </c>
      <c r="U105" t="s">
        <v>1871</v>
      </c>
    </row>
    <row r="106" spans="1:21">
      <c r="A106">
        <v>39006</v>
      </c>
      <c r="B106" t="s">
        <v>281</v>
      </c>
      <c r="C106">
        <v>1488</v>
      </c>
      <c r="D106" t="s">
        <v>295</v>
      </c>
      <c r="E106" t="s">
        <v>1866</v>
      </c>
      <c r="F106" t="s">
        <v>174</v>
      </c>
      <c r="G106" s="79" t="s">
        <v>2053</v>
      </c>
      <c r="H106" s="79"/>
      <c r="I106" s="79"/>
      <c r="J106" s="79" t="s">
        <v>8</v>
      </c>
      <c r="K106" s="80">
        <v>1.8</v>
      </c>
      <c r="L106" s="80">
        <v>1.7</v>
      </c>
      <c r="M106" s="80">
        <v>1.7</v>
      </c>
      <c r="N106" t="s">
        <v>2004</v>
      </c>
      <c r="O106" t="s">
        <v>226</v>
      </c>
      <c r="P106" t="s">
        <v>235</v>
      </c>
      <c r="Q106">
        <v>1</v>
      </c>
      <c r="R106">
        <v>1919</v>
      </c>
      <c r="S106" t="s">
        <v>1502</v>
      </c>
      <c r="T106" t="s">
        <v>1502</v>
      </c>
      <c r="U106" t="s">
        <v>1871</v>
      </c>
    </row>
    <row r="107" spans="1:21">
      <c r="A107">
        <v>39006</v>
      </c>
      <c r="B107" t="s">
        <v>281</v>
      </c>
      <c r="C107">
        <v>1488</v>
      </c>
      <c r="D107" t="s">
        <v>295</v>
      </c>
      <c r="E107" t="s">
        <v>1866</v>
      </c>
      <c r="F107" t="s">
        <v>174</v>
      </c>
      <c r="G107" s="79" t="s">
        <v>2054</v>
      </c>
      <c r="H107" s="79"/>
      <c r="I107" s="79"/>
      <c r="J107" s="79" t="s">
        <v>8</v>
      </c>
      <c r="K107" s="80">
        <v>1</v>
      </c>
      <c r="L107" s="80">
        <v>0.9</v>
      </c>
      <c r="M107" s="80">
        <v>0.9</v>
      </c>
      <c r="N107" t="s">
        <v>2004</v>
      </c>
      <c r="O107" t="s">
        <v>226</v>
      </c>
      <c r="P107" t="s">
        <v>235</v>
      </c>
      <c r="Q107">
        <v>1</v>
      </c>
      <c r="R107">
        <v>1924</v>
      </c>
      <c r="S107" t="s">
        <v>1502</v>
      </c>
      <c r="T107" t="s">
        <v>1502</v>
      </c>
      <c r="U107" t="s">
        <v>1871</v>
      </c>
    </row>
    <row r="108" spans="1:21">
      <c r="A108">
        <v>39006</v>
      </c>
      <c r="B108" t="s">
        <v>281</v>
      </c>
      <c r="C108">
        <v>1491</v>
      </c>
      <c r="D108" t="s">
        <v>296</v>
      </c>
      <c r="E108" t="s">
        <v>1866</v>
      </c>
      <c r="F108" t="s">
        <v>174</v>
      </c>
      <c r="G108" s="79" t="s">
        <v>2055</v>
      </c>
      <c r="H108" s="79"/>
      <c r="I108" s="79"/>
      <c r="J108" s="79" t="s">
        <v>8</v>
      </c>
      <c r="K108" s="80">
        <v>6.4</v>
      </c>
      <c r="L108" s="80">
        <v>7.2</v>
      </c>
      <c r="M108" s="80">
        <v>7.2</v>
      </c>
      <c r="N108" t="s">
        <v>2004</v>
      </c>
      <c r="O108" t="s">
        <v>226</v>
      </c>
      <c r="P108" t="s">
        <v>235</v>
      </c>
      <c r="Q108">
        <v>1</v>
      </c>
      <c r="R108">
        <v>1926</v>
      </c>
      <c r="S108" t="s">
        <v>1502</v>
      </c>
      <c r="T108" t="s">
        <v>1502</v>
      </c>
      <c r="U108" t="s">
        <v>1871</v>
      </c>
    </row>
    <row r="109" spans="1:21">
      <c r="A109">
        <v>39006</v>
      </c>
      <c r="B109" t="s">
        <v>281</v>
      </c>
      <c r="C109">
        <v>1491</v>
      </c>
      <c r="D109" t="s">
        <v>296</v>
      </c>
      <c r="E109" t="s">
        <v>1866</v>
      </c>
      <c r="F109" t="s">
        <v>174</v>
      </c>
      <c r="G109" s="79" t="s">
        <v>2056</v>
      </c>
      <c r="H109" s="79"/>
      <c r="I109" s="79"/>
      <c r="J109" s="79" t="s">
        <v>8</v>
      </c>
      <c r="K109" s="80">
        <v>6.4</v>
      </c>
      <c r="L109" s="80">
        <v>8.1</v>
      </c>
      <c r="M109" s="80">
        <v>8.1</v>
      </c>
      <c r="N109" t="s">
        <v>2004</v>
      </c>
      <c r="O109" t="s">
        <v>226</v>
      </c>
      <c r="P109" t="s">
        <v>235</v>
      </c>
      <c r="Q109">
        <v>1</v>
      </c>
      <c r="R109">
        <v>1926</v>
      </c>
      <c r="S109" t="s">
        <v>1502</v>
      </c>
      <c r="T109" t="s">
        <v>1502</v>
      </c>
      <c r="U109" t="s">
        <v>1871</v>
      </c>
    </row>
    <row r="110" spans="1:21">
      <c r="A110">
        <v>39006</v>
      </c>
      <c r="B110" t="s">
        <v>281</v>
      </c>
      <c r="C110">
        <v>1491</v>
      </c>
      <c r="D110" t="s">
        <v>296</v>
      </c>
      <c r="E110" t="s">
        <v>1866</v>
      </c>
      <c r="F110" t="s">
        <v>174</v>
      </c>
      <c r="G110" s="79" t="s">
        <v>2057</v>
      </c>
      <c r="H110" s="79"/>
      <c r="I110" s="79"/>
      <c r="J110" s="79" t="s">
        <v>8</v>
      </c>
      <c r="K110" s="80">
        <v>6.4</v>
      </c>
      <c r="L110" s="80">
        <v>7.9</v>
      </c>
      <c r="M110" s="80">
        <v>7.9</v>
      </c>
      <c r="N110" t="s">
        <v>2004</v>
      </c>
      <c r="O110" t="s">
        <v>226</v>
      </c>
      <c r="P110" t="s">
        <v>235</v>
      </c>
      <c r="Q110">
        <v>1</v>
      </c>
      <c r="R110">
        <v>1926</v>
      </c>
      <c r="S110" t="s">
        <v>1502</v>
      </c>
      <c r="T110" t="s">
        <v>1502</v>
      </c>
      <c r="U110" t="s">
        <v>1871</v>
      </c>
    </row>
    <row r="111" spans="1:21">
      <c r="A111">
        <v>39006</v>
      </c>
      <c r="B111" t="s">
        <v>281</v>
      </c>
      <c r="C111">
        <v>1492</v>
      </c>
      <c r="D111" t="s">
        <v>297</v>
      </c>
      <c r="E111" t="s">
        <v>1866</v>
      </c>
      <c r="F111" t="s">
        <v>174</v>
      </c>
      <c r="G111" s="79" t="s">
        <v>2058</v>
      </c>
      <c r="H111" s="79"/>
      <c r="I111" s="79"/>
      <c r="J111" s="79" t="s">
        <v>8</v>
      </c>
      <c r="K111" s="80">
        <v>15</v>
      </c>
      <c r="L111" s="80">
        <v>16.8</v>
      </c>
      <c r="M111" s="80">
        <v>16.8</v>
      </c>
      <c r="N111" t="s">
        <v>2004</v>
      </c>
      <c r="O111" t="s">
        <v>226</v>
      </c>
      <c r="P111" t="s">
        <v>235</v>
      </c>
      <c r="Q111">
        <v>1</v>
      </c>
      <c r="R111">
        <v>1954</v>
      </c>
      <c r="S111" t="s">
        <v>1502</v>
      </c>
      <c r="T111" t="s">
        <v>1502</v>
      </c>
      <c r="U111" t="s">
        <v>1871</v>
      </c>
    </row>
    <row r="112" spans="1:21">
      <c r="A112">
        <v>39006</v>
      </c>
      <c r="B112" t="s">
        <v>281</v>
      </c>
      <c r="C112">
        <v>1492</v>
      </c>
      <c r="D112" t="s">
        <v>297</v>
      </c>
      <c r="E112" t="s">
        <v>1866</v>
      </c>
      <c r="F112" t="s">
        <v>174</v>
      </c>
      <c r="G112" s="79" t="s">
        <v>2059</v>
      </c>
      <c r="H112" s="79"/>
      <c r="I112" s="79"/>
      <c r="J112" s="79" t="s">
        <v>8</v>
      </c>
      <c r="K112" s="80">
        <v>30</v>
      </c>
      <c r="L112" s="80">
        <v>35</v>
      </c>
      <c r="M112" s="80">
        <v>34.9</v>
      </c>
      <c r="N112" t="s">
        <v>2004</v>
      </c>
      <c r="O112" t="s">
        <v>226</v>
      </c>
      <c r="P112" t="s">
        <v>235</v>
      </c>
      <c r="Q112">
        <v>1</v>
      </c>
      <c r="R112">
        <v>1954</v>
      </c>
      <c r="S112" t="s">
        <v>1502</v>
      </c>
      <c r="T112" t="s">
        <v>1502</v>
      </c>
      <c r="U112" t="s">
        <v>1871</v>
      </c>
    </row>
    <row r="113" spans="1:21">
      <c r="A113">
        <v>39006</v>
      </c>
      <c r="B113" t="s">
        <v>281</v>
      </c>
      <c r="C113">
        <v>1492</v>
      </c>
      <c r="D113" t="s">
        <v>297</v>
      </c>
      <c r="E113" t="s">
        <v>1866</v>
      </c>
      <c r="F113" t="s">
        <v>174</v>
      </c>
      <c r="G113" s="79" t="s">
        <v>2060</v>
      </c>
      <c r="H113" s="79"/>
      <c r="I113" s="79"/>
      <c r="J113" s="79" t="s">
        <v>8</v>
      </c>
      <c r="K113" s="80">
        <v>30</v>
      </c>
      <c r="L113" s="80">
        <v>34.200000000000003</v>
      </c>
      <c r="M113" s="80">
        <v>34.200000000000003</v>
      </c>
      <c r="N113" t="s">
        <v>2004</v>
      </c>
      <c r="O113" t="s">
        <v>226</v>
      </c>
      <c r="P113" t="s">
        <v>235</v>
      </c>
      <c r="Q113">
        <v>1</v>
      </c>
      <c r="R113">
        <v>1955</v>
      </c>
      <c r="S113" t="s">
        <v>1502</v>
      </c>
      <c r="T113" t="s">
        <v>1502</v>
      </c>
      <c r="U113" t="s">
        <v>1871</v>
      </c>
    </row>
    <row r="114" spans="1:21">
      <c r="A114">
        <v>39006</v>
      </c>
      <c r="B114" t="s">
        <v>281</v>
      </c>
      <c r="C114">
        <v>1492</v>
      </c>
      <c r="D114" t="s">
        <v>297</v>
      </c>
      <c r="E114" t="s">
        <v>1866</v>
      </c>
      <c r="F114" t="s">
        <v>174</v>
      </c>
      <c r="G114" s="79" t="s">
        <v>2061</v>
      </c>
      <c r="H114" s="79"/>
      <c r="I114" s="79"/>
      <c r="J114" s="79" t="s">
        <v>8</v>
      </c>
      <c r="K114" s="80">
        <v>1.4</v>
      </c>
      <c r="L114" s="80">
        <v>1.4</v>
      </c>
      <c r="M114" s="80">
        <v>1.4</v>
      </c>
      <c r="N114" t="s">
        <v>2004</v>
      </c>
      <c r="O114" t="s">
        <v>226</v>
      </c>
      <c r="P114" t="s">
        <v>235</v>
      </c>
      <c r="Q114">
        <v>1</v>
      </c>
      <c r="R114">
        <v>1955</v>
      </c>
      <c r="S114" t="s">
        <v>1502</v>
      </c>
      <c r="T114" t="s">
        <v>1502</v>
      </c>
      <c r="U114" t="s">
        <v>1871</v>
      </c>
    </row>
    <row r="115" spans="1:21">
      <c r="A115">
        <v>39006</v>
      </c>
      <c r="B115" t="s">
        <v>281</v>
      </c>
      <c r="C115">
        <v>1493</v>
      </c>
      <c r="D115" t="s">
        <v>298</v>
      </c>
      <c r="E115" t="s">
        <v>1866</v>
      </c>
      <c r="F115" t="s">
        <v>174</v>
      </c>
      <c r="G115" s="79" t="s">
        <v>1883</v>
      </c>
      <c r="H115" s="79"/>
      <c r="I115" s="79"/>
      <c r="J115" s="79" t="s">
        <v>8</v>
      </c>
      <c r="K115" s="80">
        <v>2.4</v>
      </c>
      <c r="L115" s="80">
        <v>3.1</v>
      </c>
      <c r="M115" s="80">
        <v>3.1</v>
      </c>
      <c r="N115" t="s">
        <v>2004</v>
      </c>
      <c r="O115" t="s">
        <v>226</v>
      </c>
      <c r="P115" t="s">
        <v>235</v>
      </c>
      <c r="Q115">
        <v>1</v>
      </c>
      <c r="R115">
        <v>1917</v>
      </c>
      <c r="S115" t="s">
        <v>1502</v>
      </c>
      <c r="T115" t="s">
        <v>1502</v>
      </c>
      <c r="U115" t="s">
        <v>1871</v>
      </c>
    </row>
    <row r="116" spans="1:21">
      <c r="A116">
        <v>39006</v>
      </c>
      <c r="B116" t="s">
        <v>281</v>
      </c>
      <c r="C116">
        <v>1493</v>
      </c>
      <c r="D116" t="s">
        <v>298</v>
      </c>
      <c r="E116" t="s">
        <v>1866</v>
      </c>
      <c r="F116" t="s">
        <v>174</v>
      </c>
      <c r="G116" s="79" t="s">
        <v>1888</v>
      </c>
      <c r="H116" s="79"/>
      <c r="I116" s="79"/>
      <c r="J116" s="79" t="s">
        <v>8</v>
      </c>
      <c r="K116" s="80">
        <v>8.1</v>
      </c>
      <c r="L116" s="80">
        <v>8.5</v>
      </c>
      <c r="M116" s="80">
        <v>8.5</v>
      </c>
      <c r="N116" t="s">
        <v>2004</v>
      </c>
      <c r="O116" t="s">
        <v>226</v>
      </c>
      <c r="P116" t="s">
        <v>235</v>
      </c>
      <c r="Q116">
        <v>1</v>
      </c>
      <c r="R116">
        <v>1985</v>
      </c>
      <c r="S116" t="s">
        <v>1502</v>
      </c>
      <c r="T116" t="s">
        <v>1502</v>
      </c>
      <c r="U116" t="s">
        <v>1871</v>
      </c>
    </row>
    <row r="117" spans="1:21">
      <c r="A117">
        <v>56854</v>
      </c>
      <c r="B117" t="s">
        <v>300</v>
      </c>
      <c r="C117">
        <v>1497</v>
      </c>
      <c r="D117" t="s">
        <v>299</v>
      </c>
      <c r="E117" t="s">
        <v>1866</v>
      </c>
      <c r="F117" t="s">
        <v>174</v>
      </c>
      <c r="G117" s="79" t="s">
        <v>1883</v>
      </c>
      <c r="H117" s="79"/>
      <c r="I117" s="79"/>
      <c r="J117" s="79" t="s">
        <v>8</v>
      </c>
      <c r="K117" s="80">
        <v>2.8</v>
      </c>
      <c r="L117" s="80">
        <v>2.8</v>
      </c>
      <c r="M117" s="80">
        <v>2.8</v>
      </c>
      <c r="N117" t="s">
        <v>2004</v>
      </c>
      <c r="O117" t="s">
        <v>226</v>
      </c>
      <c r="P117" t="s">
        <v>235</v>
      </c>
      <c r="Q117">
        <v>1</v>
      </c>
      <c r="R117">
        <v>1924</v>
      </c>
      <c r="S117" t="s">
        <v>1502</v>
      </c>
      <c r="T117" t="s">
        <v>1502</v>
      </c>
      <c r="U117" t="s">
        <v>1871</v>
      </c>
    </row>
    <row r="118" spans="1:21">
      <c r="A118">
        <v>56854</v>
      </c>
      <c r="B118" t="s">
        <v>300</v>
      </c>
      <c r="C118">
        <v>1498</v>
      </c>
      <c r="D118" t="s">
        <v>301</v>
      </c>
      <c r="E118" t="s">
        <v>1866</v>
      </c>
      <c r="F118" t="s">
        <v>174</v>
      </c>
      <c r="G118" s="79" t="s">
        <v>1883</v>
      </c>
      <c r="H118" s="79"/>
      <c r="I118" s="79"/>
      <c r="J118" s="79" t="s">
        <v>8</v>
      </c>
      <c r="K118" s="80">
        <v>1.6</v>
      </c>
      <c r="L118" s="80">
        <v>1.6</v>
      </c>
      <c r="M118" s="80">
        <v>1.6</v>
      </c>
      <c r="N118" t="s">
        <v>2004</v>
      </c>
      <c r="O118" t="s">
        <v>226</v>
      </c>
      <c r="P118" t="s">
        <v>235</v>
      </c>
      <c r="Q118">
        <v>1</v>
      </c>
      <c r="R118">
        <v>1918</v>
      </c>
      <c r="S118" t="s">
        <v>1502</v>
      </c>
      <c r="T118" t="s">
        <v>1502</v>
      </c>
      <c r="U118" t="s">
        <v>1871</v>
      </c>
    </row>
    <row r="119" spans="1:21">
      <c r="A119">
        <v>56854</v>
      </c>
      <c r="B119" t="s">
        <v>300</v>
      </c>
      <c r="C119">
        <v>1500</v>
      </c>
      <c r="D119" t="s">
        <v>302</v>
      </c>
      <c r="E119" t="s">
        <v>1866</v>
      </c>
      <c r="F119" t="s">
        <v>174</v>
      </c>
      <c r="G119" s="79" t="s">
        <v>1883</v>
      </c>
      <c r="H119" s="79"/>
      <c r="I119" s="79"/>
      <c r="J119" s="79" t="s">
        <v>8</v>
      </c>
      <c r="K119" s="80">
        <v>1.8</v>
      </c>
      <c r="L119" s="80">
        <v>1.8</v>
      </c>
      <c r="M119" s="80">
        <v>1.8</v>
      </c>
      <c r="N119" t="s">
        <v>2004</v>
      </c>
      <c r="O119" t="s">
        <v>226</v>
      </c>
      <c r="P119" t="s">
        <v>235</v>
      </c>
      <c r="Q119">
        <v>1</v>
      </c>
      <c r="R119">
        <v>1935</v>
      </c>
      <c r="S119" t="s">
        <v>1502</v>
      </c>
      <c r="T119" t="s">
        <v>1502</v>
      </c>
      <c r="U119" t="s">
        <v>1871</v>
      </c>
    </row>
    <row r="120" spans="1:21">
      <c r="A120">
        <v>39006</v>
      </c>
      <c r="B120" t="s">
        <v>281</v>
      </c>
      <c r="C120">
        <v>1501</v>
      </c>
      <c r="D120" t="s">
        <v>303</v>
      </c>
      <c r="E120" t="s">
        <v>1866</v>
      </c>
      <c r="F120" t="s">
        <v>174</v>
      </c>
      <c r="G120" s="79" t="s">
        <v>1883</v>
      </c>
      <c r="H120" s="79"/>
      <c r="I120" s="79"/>
      <c r="J120" s="79" t="s">
        <v>8</v>
      </c>
      <c r="K120" s="80">
        <v>1.1000000000000001</v>
      </c>
      <c r="L120" s="80">
        <v>1</v>
      </c>
      <c r="M120" s="80">
        <v>1</v>
      </c>
      <c r="N120" t="s">
        <v>2004</v>
      </c>
      <c r="O120" t="s">
        <v>226</v>
      </c>
      <c r="P120" t="s">
        <v>235</v>
      </c>
      <c r="Q120">
        <v>1</v>
      </c>
      <c r="R120">
        <v>1925</v>
      </c>
      <c r="S120" t="s">
        <v>1502</v>
      </c>
      <c r="T120" t="s">
        <v>1502</v>
      </c>
      <c r="U120" t="s">
        <v>1871</v>
      </c>
    </row>
    <row r="121" spans="1:21">
      <c r="A121">
        <v>39006</v>
      </c>
      <c r="B121" t="s">
        <v>281</v>
      </c>
      <c r="C121">
        <v>1501</v>
      </c>
      <c r="D121" t="s">
        <v>303</v>
      </c>
      <c r="E121" t="s">
        <v>1866</v>
      </c>
      <c r="F121" t="s">
        <v>174</v>
      </c>
      <c r="G121" s="79" t="s">
        <v>1888</v>
      </c>
      <c r="H121" s="79"/>
      <c r="I121" s="79"/>
      <c r="J121" s="79" t="s">
        <v>8</v>
      </c>
      <c r="K121" s="80">
        <v>1.1000000000000001</v>
      </c>
      <c r="L121" s="80">
        <v>1</v>
      </c>
      <c r="M121" s="80">
        <v>1</v>
      </c>
      <c r="N121" t="s">
        <v>2004</v>
      </c>
      <c r="O121" t="s">
        <v>226</v>
      </c>
      <c r="P121" t="s">
        <v>235</v>
      </c>
      <c r="Q121">
        <v>1</v>
      </c>
      <c r="R121">
        <v>1925</v>
      </c>
      <c r="S121" t="s">
        <v>1502</v>
      </c>
      <c r="T121" t="s">
        <v>1502</v>
      </c>
      <c r="U121" t="s">
        <v>1871</v>
      </c>
    </row>
    <row r="122" spans="1:21">
      <c r="A122">
        <v>39006</v>
      </c>
      <c r="B122" t="s">
        <v>281</v>
      </c>
      <c r="C122">
        <v>1504</v>
      </c>
      <c r="D122" t="s">
        <v>304</v>
      </c>
      <c r="E122" t="s">
        <v>1866</v>
      </c>
      <c r="F122" t="s">
        <v>174</v>
      </c>
      <c r="G122" s="79" t="s">
        <v>2062</v>
      </c>
      <c r="H122" s="79"/>
      <c r="I122" s="79"/>
      <c r="J122" s="79" t="s">
        <v>8</v>
      </c>
      <c r="K122" s="80">
        <v>0.7</v>
      </c>
      <c r="L122" s="80">
        <v>0.9</v>
      </c>
      <c r="M122" s="80">
        <v>0.9</v>
      </c>
      <c r="N122" t="s">
        <v>2004</v>
      </c>
      <c r="O122" t="s">
        <v>226</v>
      </c>
      <c r="P122" t="s">
        <v>235</v>
      </c>
      <c r="Q122">
        <v>1</v>
      </c>
      <c r="R122">
        <v>1913</v>
      </c>
      <c r="S122" t="s">
        <v>1502</v>
      </c>
      <c r="T122" t="s">
        <v>1502</v>
      </c>
      <c r="U122" t="s">
        <v>1871</v>
      </c>
    </row>
    <row r="123" spans="1:21">
      <c r="A123">
        <v>39006</v>
      </c>
      <c r="B123" t="s">
        <v>281</v>
      </c>
      <c r="C123">
        <v>1504</v>
      </c>
      <c r="D123" t="s">
        <v>304</v>
      </c>
      <c r="E123" t="s">
        <v>1866</v>
      </c>
      <c r="F123" t="s">
        <v>174</v>
      </c>
      <c r="G123" s="79" t="s">
        <v>2063</v>
      </c>
      <c r="H123" s="79"/>
      <c r="I123" s="79"/>
      <c r="J123" s="79" t="s">
        <v>8</v>
      </c>
      <c r="K123" s="80">
        <v>0.7</v>
      </c>
      <c r="L123" s="80">
        <v>0.9</v>
      </c>
      <c r="M123" s="80">
        <v>0.9</v>
      </c>
      <c r="N123" t="s">
        <v>2004</v>
      </c>
      <c r="O123" t="s">
        <v>226</v>
      </c>
      <c r="P123" t="s">
        <v>235</v>
      </c>
      <c r="Q123">
        <v>1</v>
      </c>
      <c r="R123">
        <v>1913</v>
      </c>
      <c r="S123" t="s">
        <v>1502</v>
      </c>
      <c r="T123" t="s">
        <v>1502</v>
      </c>
      <c r="U123" t="s">
        <v>1871</v>
      </c>
    </row>
    <row r="124" spans="1:21">
      <c r="A124">
        <v>39006</v>
      </c>
      <c r="B124" t="s">
        <v>281</v>
      </c>
      <c r="C124">
        <v>1504</v>
      </c>
      <c r="D124" t="s">
        <v>304</v>
      </c>
      <c r="E124" t="s">
        <v>1866</v>
      </c>
      <c r="F124" t="s">
        <v>174</v>
      </c>
      <c r="G124" s="79" t="s">
        <v>2064</v>
      </c>
      <c r="H124" s="79"/>
      <c r="I124" s="79"/>
      <c r="J124" s="79" t="s">
        <v>8</v>
      </c>
      <c r="K124" s="80">
        <v>0.7</v>
      </c>
      <c r="L124" s="80">
        <v>0.9</v>
      </c>
      <c r="M124" s="80">
        <v>0.9</v>
      </c>
      <c r="N124" t="s">
        <v>2004</v>
      </c>
      <c r="O124" t="s">
        <v>226</v>
      </c>
      <c r="P124" t="s">
        <v>235</v>
      </c>
      <c r="Q124">
        <v>1</v>
      </c>
      <c r="R124">
        <v>1913</v>
      </c>
      <c r="S124" t="s">
        <v>1502</v>
      </c>
      <c r="T124" t="s">
        <v>1502</v>
      </c>
      <c r="U124" t="s">
        <v>1871</v>
      </c>
    </row>
    <row r="125" spans="1:21">
      <c r="A125">
        <v>39006</v>
      </c>
      <c r="B125" t="s">
        <v>281</v>
      </c>
      <c r="C125">
        <v>1504</v>
      </c>
      <c r="D125" t="s">
        <v>304</v>
      </c>
      <c r="E125" t="s">
        <v>1866</v>
      </c>
      <c r="F125" t="s">
        <v>174</v>
      </c>
      <c r="G125" s="79" t="s">
        <v>2065</v>
      </c>
      <c r="H125" s="79"/>
      <c r="I125" s="79"/>
      <c r="J125" s="79" t="s">
        <v>8</v>
      </c>
      <c r="K125" s="80">
        <v>0.7</v>
      </c>
      <c r="L125" s="80">
        <v>0.9</v>
      </c>
      <c r="M125" s="80">
        <v>0.9</v>
      </c>
      <c r="N125" t="s">
        <v>2004</v>
      </c>
      <c r="O125" t="s">
        <v>226</v>
      </c>
      <c r="P125" t="s">
        <v>235</v>
      </c>
      <c r="Q125">
        <v>1</v>
      </c>
      <c r="R125">
        <v>1913</v>
      </c>
      <c r="S125" t="s">
        <v>1502</v>
      </c>
      <c r="T125" t="s">
        <v>1502</v>
      </c>
      <c r="U125" t="s">
        <v>1871</v>
      </c>
    </row>
    <row r="126" spans="1:21">
      <c r="A126">
        <v>39006</v>
      </c>
      <c r="B126" t="s">
        <v>281</v>
      </c>
      <c r="C126">
        <v>1504</v>
      </c>
      <c r="D126" t="s">
        <v>304</v>
      </c>
      <c r="E126" t="s">
        <v>1866</v>
      </c>
      <c r="F126" t="s">
        <v>174</v>
      </c>
      <c r="G126" s="79" t="s">
        <v>2066</v>
      </c>
      <c r="H126" s="79"/>
      <c r="I126" s="79"/>
      <c r="J126" s="79" t="s">
        <v>8</v>
      </c>
      <c r="K126" s="80">
        <v>0.7</v>
      </c>
      <c r="L126" s="80">
        <v>0.9</v>
      </c>
      <c r="M126" s="80">
        <v>0.9</v>
      </c>
      <c r="N126" t="s">
        <v>2004</v>
      </c>
      <c r="O126" t="s">
        <v>226</v>
      </c>
      <c r="P126" t="s">
        <v>235</v>
      </c>
      <c r="Q126">
        <v>1</v>
      </c>
      <c r="R126">
        <v>1913</v>
      </c>
      <c r="S126" t="s">
        <v>1502</v>
      </c>
      <c r="T126" t="s">
        <v>1502</v>
      </c>
      <c r="U126" t="s">
        <v>1871</v>
      </c>
    </row>
    <row r="127" spans="1:21">
      <c r="A127">
        <v>39006</v>
      </c>
      <c r="B127" t="s">
        <v>281</v>
      </c>
      <c r="C127">
        <v>1504</v>
      </c>
      <c r="D127" t="s">
        <v>304</v>
      </c>
      <c r="E127" t="s">
        <v>1866</v>
      </c>
      <c r="F127" t="s">
        <v>174</v>
      </c>
      <c r="G127" s="79" t="s">
        <v>2067</v>
      </c>
      <c r="H127" s="79"/>
      <c r="I127" s="79"/>
      <c r="J127" s="79" t="s">
        <v>8</v>
      </c>
      <c r="K127" s="80">
        <v>0.9</v>
      </c>
      <c r="L127" s="80">
        <v>0.9</v>
      </c>
      <c r="M127" s="80">
        <v>0.9</v>
      </c>
      <c r="N127" t="s">
        <v>2004</v>
      </c>
      <c r="O127" t="s">
        <v>226</v>
      </c>
      <c r="P127" t="s">
        <v>235</v>
      </c>
      <c r="Q127">
        <v>1</v>
      </c>
      <c r="R127">
        <v>1921</v>
      </c>
      <c r="S127" t="s">
        <v>1502</v>
      </c>
      <c r="T127" t="s">
        <v>1502</v>
      </c>
      <c r="U127" t="s">
        <v>1871</v>
      </c>
    </row>
    <row r="128" spans="1:21">
      <c r="A128">
        <v>39006</v>
      </c>
      <c r="B128" t="s">
        <v>281</v>
      </c>
      <c r="C128">
        <v>1504</v>
      </c>
      <c r="D128" t="s">
        <v>304</v>
      </c>
      <c r="E128" t="s">
        <v>1866</v>
      </c>
      <c r="F128" t="s">
        <v>174</v>
      </c>
      <c r="G128" s="79" t="s">
        <v>2068</v>
      </c>
      <c r="H128" s="79"/>
      <c r="I128" s="79"/>
      <c r="J128" s="79" t="s">
        <v>8</v>
      </c>
      <c r="K128" s="80">
        <v>2.2000000000000002</v>
      </c>
      <c r="L128" s="80">
        <v>1.9</v>
      </c>
      <c r="M128" s="80">
        <v>1.9</v>
      </c>
      <c r="N128" t="s">
        <v>2004</v>
      </c>
      <c r="O128" t="s">
        <v>226</v>
      </c>
      <c r="P128" t="s">
        <v>235</v>
      </c>
      <c r="Q128">
        <v>1</v>
      </c>
      <c r="R128">
        <v>1982</v>
      </c>
      <c r="S128" t="s">
        <v>1502</v>
      </c>
      <c r="T128" t="s">
        <v>1502</v>
      </c>
      <c r="U128" t="s">
        <v>1871</v>
      </c>
    </row>
    <row r="129" spans="1:21">
      <c r="A129">
        <v>39006</v>
      </c>
      <c r="B129" t="s">
        <v>281</v>
      </c>
      <c r="C129">
        <v>1504</v>
      </c>
      <c r="D129" t="s">
        <v>304</v>
      </c>
      <c r="E129" t="s">
        <v>1866</v>
      </c>
      <c r="F129" t="s">
        <v>174</v>
      </c>
      <c r="G129" s="79" t="s">
        <v>2069</v>
      </c>
      <c r="H129" s="79"/>
      <c r="I129" s="79"/>
      <c r="J129" s="79" t="s">
        <v>8</v>
      </c>
      <c r="K129" s="80">
        <v>2.2000000000000002</v>
      </c>
      <c r="L129" s="80">
        <v>1.9</v>
      </c>
      <c r="M129" s="80">
        <v>1.9</v>
      </c>
      <c r="N129" t="s">
        <v>2004</v>
      </c>
      <c r="O129" t="s">
        <v>226</v>
      </c>
      <c r="P129" t="s">
        <v>235</v>
      </c>
      <c r="Q129">
        <v>1</v>
      </c>
      <c r="R129">
        <v>1982</v>
      </c>
      <c r="S129" t="s">
        <v>1502</v>
      </c>
      <c r="T129" t="s">
        <v>1502</v>
      </c>
      <c r="U129" t="s">
        <v>1871</v>
      </c>
    </row>
    <row r="130" spans="1:21">
      <c r="A130">
        <v>39006</v>
      </c>
      <c r="B130" t="s">
        <v>281</v>
      </c>
      <c r="C130">
        <v>1505</v>
      </c>
      <c r="D130" t="s">
        <v>305</v>
      </c>
      <c r="E130" t="s">
        <v>1866</v>
      </c>
      <c r="F130" t="s">
        <v>174</v>
      </c>
      <c r="G130" s="79" t="s">
        <v>1883</v>
      </c>
      <c r="H130" s="79"/>
      <c r="I130" s="79"/>
      <c r="J130" s="79" t="s">
        <v>8</v>
      </c>
      <c r="K130" s="80">
        <v>8.4</v>
      </c>
      <c r="L130" s="80">
        <v>10.8</v>
      </c>
      <c r="M130" s="80">
        <v>10.8</v>
      </c>
      <c r="N130" t="s">
        <v>2004</v>
      </c>
      <c r="O130" t="s">
        <v>226</v>
      </c>
      <c r="P130" t="s">
        <v>235</v>
      </c>
      <c r="Q130">
        <v>1</v>
      </c>
      <c r="R130">
        <v>1948</v>
      </c>
      <c r="S130" t="s">
        <v>1502</v>
      </c>
      <c r="T130" t="s">
        <v>1502</v>
      </c>
      <c r="U130" t="s">
        <v>1871</v>
      </c>
    </row>
    <row r="131" spans="1:21">
      <c r="A131">
        <v>39006</v>
      </c>
      <c r="B131" t="s">
        <v>281</v>
      </c>
      <c r="C131">
        <v>1505</v>
      </c>
      <c r="D131" t="s">
        <v>305</v>
      </c>
      <c r="E131" t="s">
        <v>1866</v>
      </c>
      <c r="F131" t="s">
        <v>174</v>
      </c>
      <c r="G131" s="79" t="s">
        <v>1888</v>
      </c>
      <c r="H131" s="79"/>
      <c r="I131" s="79"/>
      <c r="J131" s="79" t="s">
        <v>8</v>
      </c>
      <c r="K131" s="80">
        <v>8.4</v>
      </c>
      <c r="L131" s="80">
        <v>10.8</v>
      </c>
      <c r="M131" s="80">
        <v>10.8</v>
      </c>
      <c r="N131" t="s">
        <v>2004</v>
      </c>
      <c r="O131" t="s">
        <v>226</v>
      </c>
      <c r="P131" t="s">
        <v>235</v>
      </c>
      <c r="Q131">
        <v>1</v>
      </c>
      <c r="R131">
        <v>1948</v>
      </c>
      <c r="S131" t="s">
        <v>1502</v>
      </c>
      <c r="T131" t="s">
        <v>1502</v>
      </c>
      <c r="U131" t="s">
        <v>1871</v>
      </c>
    </row>
    <row r="132" spans="1:21">
      <c r="A132">
        <v>31719</v>
      </c>
      <c r="B132" t="s">
        <v>307</v>
      </c>
      <c r="C132">
        <v>1507</v>
      </c>
      <c r="D132" t="s">
        <v>306</v>
      </c>
      <c r="E132" t="s">
        <v>1866</v>
      </c>
      <c r="F132" t="s">
        <v>174</v>
      </c>
      <c r="G132" s="79" t="s">
        <v>1883</v>
      </c>
      <c r="H132" s="79" t="s">
        <v>1883</v>
      </c>
      <c r="I132" s="79"/>
      <c r="J132" s="79" t="s">
        <v>8</v>
      </c>
      <c r="K132" s="80">
        <v>50</v>
      </c>
      <c r="L132" s="80">
        <v>50.1</v>
      </c>
      <c r="M132" s="80">
        <v>49.5</v>
      </c>
      <c r="N132" t="s">
        <v>1914</v>
      </c>
      <c r="O132" t="s">
        <v>128</v>
      </c>
      <c r="P132" t="s">
        <v>243</v>
      </c>
      <c r="Q132">
        <v>1</v>
      </c>
      <c r="R132">
        <v>1957</v>
      </c>
      <c r="S132" t="s">
        <v>1502</v>
      </c>
      <c r="T132" t="s">
        <v>1502</v>
      </c>
      <c r="U132" t="s">
        <v>1871</v>
      </c>
    </row>
    <row r="133" spans="1:21">
      <c r="A133">
        <v>31719</v>
      </c>
      <c r="B133" t="s">
        <v>307</v>
      </c>
      <c r="C133">
        <v>1507</v>
      </c>
      <c r="D133" t="s">
        <v>306</v>
      </c>
      <c r="E133" t="s">
        <v>1866</v>
      </c>
      <c r="F133" t="s">
        <v>174</v>
      </c>
      <c r="G133" s="79" t="s">
        <v>1888</v>
      </c>
      <c r="H133" s="79" t="s">
        <v>1888</v>
      </c>
      <c r="I133" s="79"/>
      <c r="J133" s="79" t="s">
        <v>8</v>
      </c>
      <c r="K133" s="80">
        <v>50</v>
      </c>
      <c r="L133" s="80">
        <v>47.8</v>
      </c>
      <c r="M133" s="80">
        <v>52.8</v>
      </c>
      <c r="N133" t="s">
        <v>1914</v>
      </c>
      <c r="O133" t="s">
        <v>128</v>
      </c>
      <c r="P133" t="s">
        <v>243</v>
      </c>
      <c r="Q133">
        <v>1</v>
      </c>
      <c r="R133">
        <v>1958</v>
      </c>
      <c r="S133" t="s">
        <v>1502</v>
      </c>
      <c r="T133" t="s">
        <v>1502</v>
      </c>
      <c r="U133" t="s">
        <v>1871</v>
      </c>
    </row>
    <row r="134" spans="1:21">
      <c r="A134">
        <v>31719</v>
      </c>
      <c r="B134" t="s">
        <v>307</v>
      </c>
      <c r="C134">
        <v>1507</v>
      </c>
      <c r="D134" t="s">
        <v>306</v>
      </c>
      <c r="E134" t="s">
        <v>1866</v>
      </c>
      <c r="F134" t="s">
        <v>174</v>
      </c>
      <c r="G134" s="79" t="s">
        <v>1890</v>
      </c>
      <c r="H134" s="79" t="s">
        <v>1890</v>
      </c>
      <c r="I134" s="79"/>
      <c r="J134" s="79" t="s">
        <v>8</v>
      </c>
      <c r="K134" s="80">
        <v>113.6</v>
      </c>
      <c r="L134" s="80">
        <v>110.9</v>
      </c>
      <c r="M134" s="80">
        <v>113.8</v>
      </c>
      <c r="N134" t="s">
        <v>1914</v>
      </c>
      <c r="O134" t="s">
        <v>128</v>
      </c>
      <c r="P134" t="s">
        <v>243</v>
      </c>
      <c r="Q134">
        <v>1</v>
      </c>
      <c r="R134">
        <v>1965</v>
      </c>
      <c r="S134" t="s">
        <v>1502</v>
      </c>
      <c r="T134" t="s">
        <v>1502</v>
      </c>
      <c r="U134" t="s">
        <v>1871</v>
      </c>
    </row>
    <row r="135" spans="1:21">
      <c r="A135">
        <v>31719</v>
      </c>
      <c r="B135" t="s">
        <v>307</v>
      </c>
      <c r="C135">
        <v>1507</v>
      </c>
      <c r="D135" t="s">
        <v>306</v>
      </c>
      <c r="E135" t="s">
        <v>1866</v>
      </c>
      <c r="F135" t="s">
        <v>174</v>
      </c>
      <c r="G135" s="79" t="s">
        <v>1893</v>
      </c>
      <c r="H135" s="79" t="s">
        <v>1893</v>
      </c>
      <c r="I135" s="79"/>
      <c r="J135" s="79" t="s">
        <v>8</v>
      </c>
      <c r="K135" s="80">
        <v>632.4</v>
      </c>
      <c r="L135" s="80">
        <v>602.1</v>
      </c>
      <c r="M135" s="80">
        <v>605.79999999999995</v>
      </c>
      <c r="N135" t="s">
        <v>1914</v>
      </c>
      <c r="O135" t="s">
        <v>128</v>
      </c>
      <c r="P135" t="s">
        <v>243</v>
      </c>
      <c r="Q135">
        <v>1</v>
      </c>
      <c r="R135">
        <v>1978</v>
      </c>
      <c r="S135" t="s">
        <v>1502</v>
      </c>
      <c r="T135" t="s">
        <v>1502</v>
      </c>
      <c r="U135" t="s">
        <v>1871</v>
      </c>
    </row>
    <row r="136" spans="1:21">
      <c r="A136">
        <v>31719</v>
      </c>
      <c r="B136" t="s">
        <v>307</v>
      </c>
      <c r="C136">
        <v>1507</v>
      </c>
      <c r="D136" t="s">
        <v>306</v>
      </c>
      <c r="E136" t="s">
        <v>1866</v>
      </c>
      <c r="F136" t="s">
        <v>174</v>
      </c>
      <c r="G136" s="79" t="s">
        <v>2070</v>
      </c>
      <c r="H136" s="79"/>
      <c r="I136" s="79"/>
      <c r="J136" s="79" t="s">
        <v>8</v>
      </c>
      <c r="K136" s="80">
        <v>16.7</v>
      </c>
      <c r="L136" s="80">
        <v>16.2</v>
      </c>
      <c r="M136" s="80">
        <v>16.2</v>
      </c>
      <c r="N136" t="s">
        <v>2071</v>
      </c>
      <c r="O136" t="s">
        <v>309</v>
      </c>
      <c r="P136" t="s">
        <v>308</v>
      </c>
      <c r="Q136">
        <v>12</v>
      </c>
      <c r="R136">
        <v>2016</v>
      </c>
      <c r="S136" t="s">
        <v>1502</v>
      </c>
      <c r="T136" t="s">
        <v>1502</v>
      </c>
      <c r="U136" t="s">
        <v>1871</v>
      </c>
    </row>
    <row r="137" spans="1:21">
      <c r="A137">
        <v>39006</v>
      </c>
      <c r="B137" t="s">
        <v>281</v>
      </c>
      <c r="C137">
        <v>1508</v>
      </c>
      <c r="D137" t="s">
        <v>311</v>
      </c>
      <c r="E137" t="s">
        <v>1866</v>
      </c>
      <c r="F137" t="s">
        <v>174</v>
      </c>
      <c r="G137" s="79" t="s">
        <v>2072</v>
      </c>
      <c r="H137" s="79"/>
      <c r="I137" s="79"/>
      <c r="J137" s="79" t="s">
        <v>8</v>
      </c>
      <c r="K137" s="80">
        <v>0.6</v>
      </c>
      <c r="L137" s="80">
        <v>0.6</v>
      </c>
      <c r="M137" s="80">
        <v>0.6</v>
      </c>
      <c r="N137" t="s">
        <v>2004</v>
      </c>
      <c r="O137" t="s">
        <v>226</v>
      </c>
      <c r="P137" t="s">
        <v>235</v>
      </c>
      <c r="Q137">
        <v>1</v>
      </c>
      <c r="R137">
        <v>1982</v>
      </c>
      <c r="S137" t="s">
        <v>1502</v>
      </c>
      <c r="T137" t="s">
        <v>1502</v>
      </c>
      <c r="U137" t="s">
        <v>1871</v>
      </c>
    </row>
    <row r="138" spans="1:21">
      <c r="A138">
        <v>39006</v>
      </c>
      <c r="B138" t="s">
        <v>281</v>
      </c>
      <c r="C138">
        <v>1508</v>
      </c>
      <c r="D138" t="s">
        <v>311</v>
      </c>
      <c r="E138" t="s">
        <v>1866</v>
      </c>
      <c r="F138" t="s">
        <v>174</v>
      </c>
      <c r="G138" s="79" t="s">
        <v>2073</v>
      </c>
      <c r="H138" s="79"/>
      <c r="I138" s="79"/>
      <c r="J138" s="79" t="s">
        <v>8</v>
      </c>
      <c r="K138" s="80">
        <v>0.6</v>
      </c>
      <c r="L138" s="80">
        <v>0.6</v>
      </c>
      <c r="M138" s="80">
        <v>0.6</v>
      </c>
      <c r="N138" t="s">
        <v>2004</v>
      </c>
      <c r="O138" t="s">
        <v>226</v>
      </c>
      <c r="P138" t="s">
        <v>235</v>
      </c>
      <c r="Q138">
        <v>1</v>
      </c>
      <c r="R138">
        <v>1982</v>
      </c>
      <c r="S138" t="s">
        <v>1502</v>
      </c>
      <c r="T138" t="s">
        <v>1502</v>
      </c>
      <c r="U138" t="s">
        <v>1871</v>
      </c>
    </row>
    <row r="139" spans="1:21">
      <c r="A139">
        <v>39006</v>
      </c>
      <c r="B139" t="s">
        <v>281</v>
      </c>
      <c r="C139">
        <v>1508</v>
      </c>
      <c r="D139" t="s">
        <v>311</v>
      </c>
      <c r="E139" t="s">
        <v>1866</v>
      </c>
      <c r="F139" t="s">
        <v>174</v>
      </c>
      <c r="G139" s="79" t="s">
        <v>2074</v>
      </c>
      <c r="H139" s="79"/>
      <c r="I139" s="79"/>
      <c r="J139" s="79" t="s">
        <v>8</v>
      </c>
      <c r="K139" s="80">
        <v>1.1000000000000001</v>
      </c>
      <c r="L139" s="80">
        <v>1.1000000000000001</v>
      </c>
      <c r="M139" s="80">
        <v>1.1000000000000001</v>
      </c>
      <c r="N139" t="s">
        <v>2004</v>
      </c>
      <c r="O139" t="s">
        <v>226</v>
      </c>
      <c r="P139" t="s">
        <v>235</v>
      </c>
      <c r="Q139">
        <v>1</v>
      </c>
      <c r="R139">
        <v>1920</v>
      </c>
      <c r="S139" t="s">
        <v>1502</v>
      </c>
      <c r="T139" t="s">
        <v>1502</v>
      </c>
      <c r="U139" t="s">
        <v>1871</v>
      </c>
    </row>
    <row r="140" spans="1:21">
      <c r="A140">
        <v>39006</v>
      </c>
      <c r="B140" t="s">
        <v>281</v>
      </c>
      <c r="C140">
        <v>1508</v>
      </c>
      <c r="D140" t="s">
        <v>311</v>
      </c>
      <c r="E140" t="s">
        <v>1866</v>
      </c>
      <c r="F140" t="s">
        <v>174</v>
      </c>
      <c r="G140" s="79" t="s">
        <v>2075</v>
      </c>
      <c r="H140" s="79"/>
      <c r="I140" s="79"/>
      <c r="J140" s="79" t="s">
        <v>8</v>
      </c>
      <c r="K140" s="80">
        <v>0.7</v>
      </c>
      <c r="L140" s="80">
        <v>0.7</v>
      </c>
      <c r="M140" s="80">
        <v>0.7</v>
      </c>
      <c r="N140" t="s">
        <v>2004</v>
      </c>
      <c r="O140" t="s">
        <v>226</v>
      </c>
      <c r="P140" t="s">
        <v>235</v>
      </c>
      <c r="Q140">
        <v>1</v>
      </c>
      <c r="R140">
        <v>1907</v>
      </c>
      <c r="S140" t="s">
        <v>1502</v>
      </c>
      <c r="T140" t="s">
        <v>1502</v>
      </c>
      <c r="U140" t="s">
        <v>1871</v>
      </c>
    </row>
    <row r="141" spans="1:21">
      <c r="A141">
        <v>39006</v>
      </c>
      <c r="B141" t="s">
        <v>281</v>
      </c>
      <c r="C141">
        <v>1508</v>
      </c>
      <c r="D141" t="s">
        <v>311</v>
      </c>
      <c r="E141" t="s">
        <v>1866</v>
      </c>
      <c r="F141" t="s">
        <v>174</v>
      </c>
      <c r="G141" s="79" t="s">
        <v>2076</v>
      </c>
      <c r="H141" s="79"/>
      <c r="I141" s="79"/>
      <c r="J141" s="79" t="s">
        <v>8</v>
      </c>
      <c r="K141" s="80">
        <v>0.7</v>
      </c>
      <c r="L141" s="80">
        <v>0.7</v>
      </c>
      <c r="M141" s="80">
        <v>0.7</v>
      </c>
      <c r="N141" t="s">
        <v>2004</v>
      </c>
      <c r="O141" t="s">
        <v>226</v>
      </c>
      <c r="P141" t="s">
        <v>235</v>
      </c>
      <c r="Q141">
        <v>1</v>
      </c>
      <c r="R141">
        <v>1904</v>
      </c>
      <c r="S141" t="s">
        <v>1502</v>
      </c>
      <c r="T141" t="s">
        <v>1502</v>
      </c>
      <c r="U141" t="s">
        <v>1871</v>
      </c>
    </row>
    <row r="142" spans="1:21">
      <c r="A142">
        <v>39006</v>
      </c>
      <c r="B142" t="s">
        <v>281</v>
      </c>
      <c r="C142">
        <v>1508</v>
      </c>
      <c r="D142" t="s">
        <v>311</v>
      </c>
      <c r="E142" t="s">
        <v>1866</v>
      </c>
      <c r="F142" t="s">
        <v>174</v>
      </c>
      <c r="G142" s="79" t="s">
        <v>2077</v>
      </c>
      <c r="H142" s="79"/>
      <c r="I142" s="79"/>
      <c r="J142" s="79" t="s">
        <v>8</v>
      </c>
      <c r="K142" s="80">
        <v>4</v>
      </c>
      <c r="L142" s="80">
        <v>4</v>
      </c>
      <c r="M142" s="80">
        <v>4</v>
      </c>
      <c r="N142" t="s">
        <v>2004</v>
      </c>
      <c r="O142" t="s">
        <v>226</v>
      </c>
      <c r="P142" t="s">
        <v>235</v>
      </c>
      <c r="Q142">
        <v>1</v>
      </c>
      <c r="R142">
        <v>1927</v>
      </c>
      <c r="S142" t="s">
        <v>1502</v>
      </c>
      <c r="T142" t="s">
        <v>1502</v>
      </c>
      <c r="U142" t="s">
        <v>1871</v>
      </c>
    </row>
    <row r="143" spans="1:21">
      <c r="A143">
        <v>39006</v>
      </c>
      <c r="B143" t="s">
        <v>281</v>
      </c>
      <c r="C143">
        <v>1509</v>
      </c>
      <c r="D143" t="s">
        <v>312</v>
      </c>
      <c r="E143" t="s">
        <v>1866</v>
      </c>
      <c r="F143" t="s">
        <v>174</v>
      </c>
      <c r="G143" s="79" t="s">
        <v>2078</v>
      </c>
      <c r="H143" s="79"/>
      <c r="I143" s="79"/>
      <c r="J143" s="79" t="s">
        <v>8</v>
      </c>
      <c r="K143" s="80">
        <v>3</v>
      </c>
      <c r="L143" s="80">
        <v>3.3</v>
      </c>
      <c r="M143" s="80">
        <v>3.3</v>
      </c>
      <c r="N143" t="s">
        <v>2004</v>
      </c>
      <c r="O143" t="s">
        <v>226</v>
      </c>
      <c r="P143" t="s">
        <v>235</v>
      </c>
      <c r="Q143">
        <v>1</v>
      </c>
      <c r="R143">
        <v>1921</v>
      </c>
      <c r="S143" t="s">
        <v>1502</v>
      </c>
      <c r="T143" t="s">
        <v>1502</v>
      </c>
      <c r="U143" t="s">
        <v>1871</v>
      </c>
    </row>
    <row r="144" spans="1:21">
      <c r="A144">
        <v>39006</v>
      </c>
      <c r="B144" t="s">
        <v>281</v>
      </c>
      <c r="C144">
        <v>1509</v>
      </c>
      <c r="D144" t="s">
        <v>312</v>
      </c>
      <c r="E144" t="s">
        <v>1866</v>
      </c>
      <c r="F144" t="s">
        <v>174</v>
      </c>
      <c r="G144" s="79" t="s">
        <v>2079</v>
      </c>
      <c r="H144" s="79"/>
      <c r="I144" s="79"/>
      <c r="J144" s="79" t="s">
        <v>8</v>
      </c>
      <c r="K144" s="80">
        <v>3</v>
      </c>
      <c r="L144" s="80">
        <v>3.3</v>
      </c>
      <c r="M144" s="80">
        <v>3.3</v>
      </c>
      <c r="N144" t="s">
        <v>2004</v>
      </c>
      <c r="O144" t="s">
        <v>226</v>
      </c>
      <c r="P144" t="s">
        <v>235</v>
      </c>
      <c r="Q144">
        <v>1</v>
      </c>
      <c r="R144">
        <v>1920</v>
      </c>
      <c r="S144" t="s">
        <v>1502</v>
      </c>
      <c r="T144" t="s">
        <v>1502</v>
      </c>
      <c r="U144" t="s">
        <v>1871</v>
      </c>
    </row>
    <row r="145" spans="1:21">
      <c r="A145">
        <v>39006</v>
      </c>
      <c r="B145" t="s">
        <v>281</v>
      </c>
      <c r="C145">
        <v>1509</v>
      </c>
      <c r="D145" t="s">
        <v>312</v>
      </c>
      <c r="E145" t="s">
        <v>1866</v>
      </c>
      <c r="F145" t="s">
        <v>174</v>
      </c>
      <c r="G145" s="79" t="s">
        <v>2080</v>
      </c>
      <c r="H145" s="79"/>
      <c r="I145" s="79"/>
      <c r="J145" s="79" t="s">
        <v>8</v>
      </c>
      <c r="K145" s="80">
        <v>3</v>
      </c>
      <c r="L145" s="80">
        <v>3.3</v>
      </c>
      <c r="M145" s="80">
        <v>3.3</v>
      </c>
      <c r="N145" t="s">
        <v>2004</v>
      </c>
      <c r="O145" t="s">
        <v>226</v>
      </c>
      <c r="P145" t="s">
        <v>235</v>
      </c>
      <c r="Q145">
        <v>1</v>
      </c>
      <c r="R145">
        <v>1921</v>
      </c>
      <c r="S145" t="s">
        <v>1502</v>
      </c>
      <c r="T145" t="s">
        <v>1502</v>
      </c>
      <c r="U145" t="s">
        <v>1871</v>
      </c>
    </row>
    <row r="146" spans="1:21">
      <c r="A146">
        <v>39006</v>
      </c>
      <c r="B146" t="s">
        <v>281</v>
      </c>
      <c r="C146">
        <v>1509</v>
      </c>
      <c r="D146" t="s">
        <v>312</v>
      </c>
      <c r="E146" t="s">
        <v>1866</v>
      </c>
      <c r="F146" t="s">
        <v>174</v>
      </c>
      <c r="G146" s="79" t="s">
        <v>2081</v>
      </c>
      <c r="H146" s="79"/>
      <c r="I146" s="79"/>
      <c r="J146" s="79" t="s">
        <v>8</v>
      </c>
      <c r="K146" s="80">
        <v>3</v>
      </c>
      <c r="L146" s="80">
        <v>3.3</v>
      </c>
      <c r="M146" s="80">
        <v>3.3</v>
      </c>
      <c r="N146" t="s">
        <v>2004</v>
      </c>
      <c r="O146" t="s">
        <v>226</v>
      </c>
      <c r="P146" t="s">
        <v>235</v>
      </c>
      <c r="Q146">
        <v>1</v>
      </c>
      <c r="R146">
        <v>1923</v>
      </c>
      <c r="S146" t="s">
        <v>1502</v>
      </c>
      <c r="T146" t="s">
        <v>1502</v>
      </c>
      <c r="U146" t="s">
        <v>1871</v>
      </c>
    </row>
    <row r="147" spans="1:21">
      <c r="A147">
        <v>39006</v>
      </c>
      <c r="B147" t="s">
        <v>281</v>
      </c>
      <c r="C147">
        <v>1510</v>
      </c>
      <c r="D147" t="s">
        <v>313</v>
      </c>
      <c r="E147" t="s">
        <v>1866</v>
      </c>
      <c r="F147" t="s">
        <v>174</v>
      </c>
      <c r="G147" s="79" t="s">
        <v>2082</v>
      </c>
      <c r="H147" s="79"/>
      <c r="I147" s="79"/>
      <c r="J147" s="79" t="s">
        <v>8</v>
      </c>
      <c r="K147" s="80">
        <v>7</v>
      </c>
      <c r="L147" s="80">
        <v>8.1999999999999993</v>
      </c>
      <c r="M147" s="80">
        <v>8.1999999999999993</v>
      </c>
      <c r="N147" t="s">
        <v>2004</v>
      </c>
      <c r="O147" t="s">
        <v>226</v>
      </c>
      <c r="P147" t="s">
        <v>235</v>
      </c>
      <c r="Q147">
        <v>1</v>
      </c>
      <c r="R147">
        <v>1939</v>
      </c>
      <c r="S147" t="s">
        <v>1502</v>
      </c>
      <c r="T147" t="s">
        <v>1502</v>
      </c>
      <c r="U147" t="s">
        <v>1871</v>
      </c>
    </row>
    <row r="148" spans="1:21">
      <c r="A148">
        <v>39006</v>
      </c>
      <c r="B148" t="s">
        <v>281</v>
      </c>
      <c r="C148">
        <v>1510</v>
      </c>
      <c r="D148" t="s">
        <v>313</v>
      </c>
      <c r="E148" t="s">
        <v>1866</v>
      </c>
      <c r="F148" t="s">
        <v>174</v>
      </c>
      <c r="G148" s="79" t="s">
        <v>2083</v>
      </c>
      <c r="H148" s="79"/>
      <c r="I148" s="79"/>
      <c r="J148" s="79" t="s">
        <v>8</v>
      </c>
      <c r="K148" s="80">
        <v>6</v>
      </c>
      <c r="L148" s="80">
        <v>6.7</v>
      </c>
      <c r="M148" s="80">
        <v>6.7</v>
      </c>
      <c r="N148" t="s">
        <v>2004</v>
      </c>
      <c r="O148" t="s">
        <v>226</v>
      </c>
      <c r="P148" t="s">
        <v>235</v>
      </c>
      <c r="Q148">
        <v>1</v>
      </c>
      <c r="R148">
        <v>1950</v>
      </c>
      <c r="S148" t="s">
        <v>1502</v>
      </c>
      <c r="T148" t="s">
        <v>1502</v>
      </c>
      <c r="U148" t="s">
        <v>1871</v>
      </c>
    </row>
    <row r="149" spans="1:21">
      <c r="A149">
        <v>39006</v>
      </c>
      <c r="B149" t="s">
        <v>281</v>
      </c>
      <c r="C149">
        <v>1511</v>
      </c>
      <c r="D149" t="s">
        <v>314</v>
      </c>
      <c r="E149" t="s">
        <v>1866</v>
      </c>
      <c r="F149" t="s">
        <v>174</v>
      </c>
      <c r="G149" s="79" t="s">
        <v>2084</v>
      </c>
      <c r="H149" s="79"/>
      <c r="I149" s="79"/>
      <c r="J149" s="79" t="s">
        <v>8</v>
      </c>
      <c r="K149" s="80">
        <v>24</v>
      </c>
      <c r="L149" s="80">
        <v>29.4</v>
      </c>
      <c r="M149" s="80">
        <v>29.4</v>
      </c>
      <c r="N149" t="s">
        <v>2004</v>
      </c>
      <c r="O149" t="s">
        <v>226</v>
      </c>
      <c r="P149" t="s">
        <v>235</v>
      </c>
      <c r="Q149">
        <v>1</v>
      </c>
      <c r="R149">
        <v>1930</v>
      </c>
      <c r="S149" t="s">
        <v>1502</v>
      </c>
      <c r="T149" t="s">
        <v>1502</v>
      </c>
      <c r="U149" t="s">
        <v>1871</v>
      </c>
    </row>
    <row r="150" spans="1:21">
      <c r="A150">
        <v>39006</v>
      </c>
      <c r="B150" t="s">
        <v>281</v>
      </c>
      <c r="C150">
        <v>1511</v>
      </c>
      <c r="D150" t="s">
        <v>314</v>
      </c>
      <c r="E150" t="s">
        <v>1866</v>
      </c>
      <c r="F150" t="s">
        <v>174</v>
      </c>
      <c r="G150" s="79" t="s">
        <v>2085</v>
      </c>
      <c r="H150" s="79"/>
      <c r="I150" s="79"/>
      <c r="J150" s="79" t="s">
        <v>8</v>
      </c>
      <c r="K150" s="80">
        <v>24</v>
      </c>
      <c r="L150" s="80">
        <v>29.9</v>
      </c>
      <c r="M150" s="80">
        <v>29.9</v>
      </c>
      <c r="N150" t="s">
        <v>2004</v>
      </c>
      <c r="O150" t="s">
        <v>226</v>
      </c>
      <c r="P150" t="s">
        <v>235</v>
      </c>
      <c r="Q150">
        <v>1</v>
      </c>
      <c r="R150">
        <v>1931</v>
      </c>
      <c r="S150" t="s">
        <v>1502</v>
      </c>
      <c r="T150" t="s">
        <v>1502</v>
      </c>
      <c r="U150" t="s">
        <v>1871</v>
      </c>
    </row>
    <row r="151" spans="1:21">
      <c r="A151">
        <v>39006</v>
      </c>
      <c r="B151" t="s">
        <v>281</v>
      </c>
      <c r="C151">
        <v>1511</v>
      </c>
      <c r="D151" t="s">
        <v>314</v>
      </c>
      <c r="E151" t="s">
        <v>1866</v>
      </c>
      <c r="F151" t="s">
        <v>174</v>
      </c>
      <c r="G151" s="79" t="s">
        <v>2086</v>
      </c>
      <c r="H151" s="79"/>
      <c r="I151" s="79"/>
      <c r="J151" s="79" t="s">
        <v>8</v>
      </c>
      <c r="K151" s="80">
        <v>24</v>
      </c>
      <c r="L151" s="80">
        <v>29.2</v>
      </c>
      <c r="M151" s="80">
        <v>29.2</v>
      </c>
      <c r="N151" t="s">
        <v>2004</v>
      </c>
      <c r="O151" t="s">
        <v>226</v>
      </c>
      <c r="P151" t="s">
        <v>235</v>
      </c>
      <c r="Q151">
        <v>1</v>
      </c>
      <c r="R151">
        <v>1940</v>
      </c>
      <c r="S151" t="s">
        <v>1502</v>
      </c>
      <c r="T151" t="s">
        <v>1502</v>
      </c>
      <c r="U151" t="s">
        <v>1871</v>
      </c>
    </row>
    <row r="152" spans="1:21">
      <c r="A152">
        <v>60160</v>
      </c>
      <c r="B152" t="s">
        <v>316</v>
      </c>
      <c r="C152">
        <v>1513</v>
      </c>
      <c r="D152" t="s">
        <v>315</v>
      </c>
      <c r="E152" t="s">
        <v>1866</v>
      </c>
      <c r="F152" t="s">
        <v>174</v>
      </c>
      <c r="G152" s="79" t="s">
        <v>1883</v>
      </c>
      <c r="H152" s="79"/>
      <c r="I152" s="79"/>
      <c r="J152" s="79" t="s">
        <v>8</v>
      </c>
      <c r="K152" s="80">
        <v>7.5</v>
      </c>
      <c r="L152" s="80">
        <v>9</v>
      </c>
      <c r="M152" s="80">
        <v>9</v>
      </c>
      <c r="N152" t="s">
        <v>1914</v>
      </c>
      <c r="O152" t="s">
        <v>128</v>
      </c>
      <c r="P152" t="s">
        <v>243</v>
      </c>
      <c r="Q152">
        <v>9</v>
      </c>
      <c r="R152">
        <v>1950</v>
      </c>
      <c r="S152" t="s">
        <v>1502</v>
      </c>
      <c r="T152" t="s">
        <v>1502</v>
      </c>
      <c r="U152" t="s">
        <v>1887</v>
      </c>
    </row>
    <row r="153" spans="1:21">
      <c r="A153">
        <v>60160</v>
      </c>
      <c r="B153" t="s">
        <v>316</v>
      </c>
      <c r="C153">
        <v>1513</v>
      </c>
      <c r="D153" t="s">
        <v>315</v>
      </c>
      <c r="E153" t="s">
        <v>1866</v>
      </c>
      <c r="F153" t="s">
        <v>174</v>
      </c>
      <c r="G153" s="79" t="s">
        <v>2087</v>
      </c>
      <c r="H153" s="79"/>
      <c r="I153" s="79"/>
      <c r="J153" s="79" t="s">
        <v>8</v>
      </c>
      <c r="K153" s="80">
        <v>2.7</v>
      </c>
      <c r="L153" s="80">
        <v>2.5</v>
      </c>
      <c r="M153" s="80">
        <v>2.5</v>
      </c>
      <c r="N153" t="s">
        <v>1914</v>
      </c>
      <c r="O153" t="s">
        <v>126</v>
      </c>
      <c r="P153" t="s">
        <v>242</v>
      </c>
      <c r="Q153">
        <v>8</v>
      </c>
      <c r="R153">
        <v>1948</v>
      </c>
      <c r="S153" t="s">
        <v>1502</v>
      </c>
      <c r="T153" t="s">
        <v>1502</v>
      </c>
      <c r="U153" t="s">
        <v>1932</v>
      </c>
    </row>
    <row r="154" spans="1:21">
      <c r="A154">
        <v>60160</v>
      </c>
      <c r="B154" t="s">
        <v>316</v>
      </c>
      <c r="C154">
        <v>1513</v>
      </c>
      <c r="D154" t="s">
        <v>315</v>
      </c>
      <c r="E154" t="s">
        <v>1866</v>
      </c>
      <c r="F154" t="s">
        <v>174</v>
      </c>
      <c r="G154" s="79" t="s">
        <v>2088</v>
      </c>
      <c r="H154" s="79"/>
      <c r="I154" s="79"/>
      <c r="J154" s="79" t="s">
        <v>8</v>
      </c>
      <c r="K154" s="80">
        <v>2.7</v>
      </c>
      <c r="L154" s="80">
        <v>2.5</v>
      </c>
      <c r="M154" s="80">
        <v>2.5</v>
      </c>
      <c r="N154" t="s">
        <v>1914</v>
      </c>
      <c r="O154" t="s">
        <v>126</v>
      </c>
      <c r="P154" t="s">
        <v>242</v>
      </c>
      <c r="Q154">
        <v>8</v>
      </c>
      <c r="R154">
        <v>1948</v>
      </c>
      <c r="S154" t="s">
        <v>1502</v>
      </c>
      <c r="T154" t="s">
        <v>1502</v>
      </c>
      <c r="U154" t="s">
        <v>1932</v>
      </c>
    </row>
    <row r="155" spans="1:21">
      <c r="A155">
        <v>60160</v>
      </c>
      <c r="B155" t="s">
        <v>316</v>
      </c>
      <c r="C155">
        <v>1513</v>
      </c>
      <c r="D155" t="s">
        <v>315</v>
      </c>
      <c r="E155" t="s">
        <v>1866</v>
      </c>
      <c r="F155" t="s">
        <v>174</v>
      </c>
      <c r="G155" s="79" t="s">
        <v>2089</v>
      </c>
      <c r="H155" s="79"/>
      <c r="I155" s="79"/>
      <c r="J155" s="79" t="s">
        <v>8</v>
      </c>
      <c r="K155" s="80">
        <v>1</v>
      </c>
      <c r="L155" s="80">
        <v>1</v>
      </c>
      <c r="M155" s="80">
        <v>1</v>
      </c>
      <c r="N155" t="s">
        <v>1914</v>
      </c>
      <c r="O155" t="s">
        <v>126</v>
      </c>
      <c r="P155" t="s">
        <v>242</v>
      </c>
      <c r="Q155">
        <v>8</v>
      </c>
      <c r="R155">
        <v>1948</v>
      </c>
      <c r="S155" t="s">
        <v>1502</v>
      </c>
      <c r="T155" t="s">
        <v>1502</v>
      </c>
      <c r="U155" t="s">
        <v>1932</v>
      </c>
    </row>
    <row r="156" spans="1:21">
      <c r="A156">
        <v>60160</v>
      </c>
      <c r="B156" t="s">
        <v>316</v>
      </c>
      <c r="C156">
        <v>1513</v>
      </c>
      <c r="D156" t="s">
        <v>315</v>
      </c>
      <c r="E156" t="s">
        <v>1866</v>
      </c>
      <c r="F156" t="s">
        <v>174</v>
      </c>
      <c r="G156" s="79" t="s">
        <v>2090</v>
      </c>
      <c r="H156" s="79"/>
      <c r="I156" s="79"/>
      <c r="J156" s="79" t="s">
        <v>8</v>
      </c>
      <c r="K156" s="80">
        <v>1.2</v>
      </c>
      <c r="L156" s="80">
        <v>1</v>
      </c>
      <c r="M156" s="80">
        <v>1</v>
      </c>
      <c r="N156" t="s">
        <v>1914</v>
      </c>
      <c r="O156" t="s">
        <v>126</v>
      </c>
      <c r="P156" t="s">
        <v>242</v>
      </c>
      <c r="Q156">
        <v>9</v>
      </c>
      <c r="R156">
        <v>1951</v>
      </c>
      <c r="S156" t="s">
        <v>1502</v>
      </c>
      <c r="T156" t="s">
        <v>1502</v>
      </c>
      <c r="U156" t="s">
        <v>1932</v>
      </c>
    </row>
    <row r="157" spans="1:21">
      <c r="A157">
        <v>60160</v>
      </c>
      <c r="B157" t="s">
        <v>316</v>
      </c>
      <c r="C157">
        <v>1513</v>
      </c>
      <c r="D157" t="s">
        <v>315</v>
      </c>
      <c r="E157" t="s">
        <v>1866</v>
      </c>
      <c r="F157" t="s">
        <v>174</v>
      </c>
      <c r="G157" s="79" t="s">
        <v>2091</v>
      </c>
      <c r="H157" s="79"/>
      <c r="I157" s="79"/>
      <c r="J157" s="79" t="s">
        <v>8</v>
      </c>
      <c r="K157" s="80">
        <v>0.4</v>
      </c>
      <c r="L157" s="80">
        <v>0.4</v>
      </c>
      <c r="M157" s="80">
        <v>0.4</v>
      </c>
      <c r="N157" t="s">
        <v>2004</v>
      </c>
      <c r="O157" t="s">
        <v>226</v>
      </c>
      <c r="P157" t="s">
        <v>235</v>
      </c>
      <c r="Q157">
        <v>6</v>
      </c>
      <c r="R157">
        <v>1926</v>
      </c>
      <c r="S157" t="s">
        <v>1502</v>
      </c>
      <c r="T157" t="s">
        <v>1502</v>
      </c>
      <c r="U157" t="s">
        <v>1871</v>
      </c>
    </row>
    <row r="158" spans="1:21">
      <c r="A158">
        <v>60160</v>
      </c>
      <c r="B158" t="s">
        <v>316</v>
      </c>
      <c r="C158">
        <v>1513</v>
      </c>
      <c r="D158" t="s">
        <v>315</v>
      </c>
      <c r="E158" t="s">
        <v>1866</v>
      </c>
      <c r="F158" t="s">
        <v>174</v>
      </c>
      <c r="G158" s="79" t="s">
        <v>2092</v>
      </c>
      <c r="H158" s="79"/>
      <c r="I158" s="79"/>
      <c r="J158" s="79" t="s">
        <v>8</v>
      </c>
      <c r="K158" s="80">
        <v>0.4</v>
      </c>
      <c r="L158" s="80">
        <v>0.4</v>
      </c>
      <c r="M158" s="80">
        <v>0.4</v>
      </c>
      <c r="N158" t="s">
        <v>2004</v>
      </c>
      <c r="O158" t="s">
        <v>226</v>
      </c>
      <c r="P158" t="s">
        <v>235</v>
      </c>
      <c r="Q158">
        <v>6</v>
      </c>
      <c r="R158">
        <v>1926</v>
      </c>
      <c r="S158" t="s">
        <v>1502</v>
      </c>
      <c r="T158" t="s">
        <v>1502</v>
      </c>
      <c r="U158" t="s">
        <v>1871</v>
      </c>
    </row>
    <row r="159" spans="1:21">
      <c r="A159">
        <v>60160</v>
      </c>
      <c r="B159" t="s">
        <v>316</v>
      </c>
      <c r="C159">
        <v>1513</v>
      </c>
      <c r="D159" t="s">
        <v>315</v>
      </c>
      <c r="E159" t="s">
        <v>1866</v>
      </c>
      <c r="F159" t="s">
        <v>174</v>
      </c>
      <c r="G159" s="79" t="s">
        <v>2093</v>
      </c>
      <c r="H159" s="79"/>
      <c r="I159" s="79"/>
      <c r="J159" s="79" t="s">
        <v>8</v>
      </c>
      <c r="K159" s="80">
        <v>11.5</v>
      </c>
      <c r="L159" s="80">
        <v>14</v>
      </c>
      <c r="M159" s="80">
        <v>14</v>
      </c>
      <c r="N159" t="s">
        <v>1914</v>
      </c>
      <c r="O159" t="s">
        <v>128</v>
      </c>
      <c r="P159" t="s">
        <v>243</v>
      </c>
      <c r="Q159">
        <v>9</v>
      </c>
      <c r="R159">
        <v>1955</v>
      </c>
      <c r="S159" t="s">
        <v>1502</v>
      </c>
      <c r="T159" t="s">
        <v>1502</v>
      </c>
      <c r="U159" t="s">
        <v>1887</v>
      </c>
    </row>
    <row r="160" spans="1:21">
      <c r="A160">
        <v>14597</v>
      </c>
      <c r="B160" t="s">
        <v>319</v>
      </c>
      <c r="C160">
        <v>1514</v>
      </c>
      <c r="D160" t="s">
        <v>2094</v>
      </c>
      <c r="E160" t="s">
        <v>1866</v>
      </c>
      <c r="F160" t="s">
        <v>174</v>
      </c>
      <c r="G160" s="79" t="s">
        <v>2095</v>
      </c>
      <c r="H160" s="79"/>
      <c r="I160" s="79"/>
      <c r="J160" s="79" t="s">
        <v>8</v>
      </c>
      <c r="K160" s="80">
        <v>2</v>
      </c>
      <c r="L160" s="80">
        <v>1.4</v>
      </c>
      <c r="M160" s="80">
        <v>1.4</v>
      </c>
      <c r="N160" t="s">
        <v>1914</v>
      </c>
      <c r="O160" t="s">
        <v>126</v>
      </c>
      <c r="P160" t="s">
        <v>242</v>
      </c>
      <c r="Q160">
        <v>8</v>
      </c>
      <c r="R160">
        <v>1959</v>
      </c>
      <c r="S160" t="s">
        <v>1502</v>
      </c>
      <c r="T160" t="s">
        <v>1502</v>
      </c>
      <c r="U160" t="s">
        <v>1887</v>
      </c>
    </row>
    <row r="161" spans="1:21">
      <c r="A161">
        <v>14597</v>
      </c>
      <c r="B161" t="s">
        <v>319</v>
      </c>
      <c r="C161">
        <v>1514</v>
      </c>
      <c r="D161" t="s">
        <v>2094</v>
      </c>
      <c r="E161" t="s">
        <v>1866</v>
      </c>
      <c r="F161" t="s">
        <v>174</v>
      </c>
      <c r="G161" s="79" t="s">
        <v>2096</v>
      </c>
      <c r="H161" s="79"/>
      <c r="I161" s="79"/>
      <c r="J161" s="79" t="s">
        <v>8</v>
      </c>
      <c r="K161" s="80">
        <v>2</v>
      </c>
      <c r="L161" s="80">
        <v>1.4</v>
      </c>
      <c r="M161" s="80">
        <v>1.4</v>
      </c>
      <c r="N161" t="s">
        <v>1914</v>
      </c>
      <c r="O161" t="s">
        <v>126</v>
      </c>
      <c r="P161" t="s">
        <v>242</v>
      </c>
      <c r="Q161">
        <v>8</v>
      </c>
      <c r="R161">
        <v>1959</v>
      </c>
      <c r="S161" t="s">
        <v>1502</v>
      </c>
      <c r="T161" t="s">
        <v>1502</v>
      </c>
      <c r="U161" t="s">
        <v>1887</v>
      </c>
    </row>
    <row r="162" spans="1:21">
      <c r="A162">
        <v>14597</v>
      </c>
      <c r="B162" t="s">
        <v>319</v>
      </c>
      <c r="C162">
        <v>1514</v>
      </c>
      <c r="D162" t="s">
        <v>2094</v>
      </c>
      <c r="E162" t="s">
        <v>1866</v>
      </c>
      <c r="F162" t="s">
        <v>174</v>
      </c>
      <c r="G162" s="79" t="s">
        <v>2097</v>
      </c>
      <c r="H162" s="79"/>
      <c r="I162" s="79"/>
      <c r="J162" s="79" t="s">
        <v>8</v>
      </c>
      <c r="K162" s="80">
        <v>2</v>
      </c>
      <c r="L162" s="80">
        <v>1.4</v>
      </c>
      <c r="M162" s="80">
        <v>1.4</v>
      </c>
      <c r="N162" t="s">
        <v>1914</v>
      </c>
      <c r="O162" t="s">
        <v>126</v>
      </c>
      <c r="P162" t="s">
        <v>242</v>
      </c>
      <c r="Q162">
        <v>8</v>
      </c>
      <c r="R162">
        <v>1959</v>
      </c>
      <c r="S162" t="s">
        <v>1502</v>
      </c>
      <c r="T162" t="s">
        <v>1502</v>
      </c>
      <c r="U162" t="s">
        <v>1887</v>
      </c>
    </row>
    <row r="163" spans="1:21">
      <c r="A163">
        <v>14597</v>
      </c>
      <c r="B163" t="s">
        <v>319</v>
      </c>
      <c r="C163">
        <v>1516</v>
      </c>
      <c r="D163" t="s">
        <v>318</v>
      </c>
      <c r="E163" t="s">
        <v>1866</v>
      </c>
      <c r="F163" t="s">
        <v>174</v>
      </c>
      <c r="G163" s="79" t="s">
        <v>2098</v>
      </c>
      <c r="H163" s="79"/>
      <c r="I163" s="79"/>
      <c r="J163" s="79" t="s">
        <v>8</v>
      </c>
      <c r="K163" s="80">
        <v>1.5</v>
      </c>
      <c r="L163" s="80">
        <v>1.4</v>
      </c>
      <c r="M163" s="80">
        <v>1.4</v>
      </c>
      <c r="N163" t="s">
        <v>2004</v>
      </c>
      <c r="O163" t="s">
        <v>226</v>
      </c>
      <c r="P163" t="s">
        <v>235</v>
      </c>
      <c r="Q163">
        <v>12</v>
      </c>
      <c r="R163">
        <v>1941</v>
      </c>
      <c r="S163" t="s">
        <v>1502</v>
      </c>
      <c r="T163" t="s">
        <v>1502</v>
      </c>
      <c r="U163" t="s">
        <v>1932</v>
      </c>
    </row>
    <row r="164" spans="1:21">
      <c r="A164">
        <v>6035</v>
      </c>
      <c r="B164" t="s">
        <v>321</v>
      </c>
      <c r="C164">
        <v>1586</v>
      </c>
      <c r="D164" t="s">
        <v>320</v>
      </c>
      <c r="E164" t="s">
        <v>1866</v>
      </c>
      <c r="F164" t="s">
        <v>112</v>
      </c>
      <c r="G164" s="79" t="s">
        <v>2099</v>
      </c>
      <c r="H164" s="79" t="s">
        <v>2100</v>
      </c>
      <c r="I164" s="79"/>
      <c r="J164" s="79" t="s">
        <v>8</v>
      </c>
      <c r="K164" s="80">
        <v>14.2</v>
      </c>
      <c r="L164" s="80">
        <v>10.1</v>
      </c>
      <c r="M164" s="80">
        <v>14.2</v>
      </c>
      <c r="N164" t="s">
        <v>1914</v>
      </c>
      <c r="O164" t="s">
        <v>126</v>
      </c>
      <c r="P164" t="s">
        <v>231</v>
      </c>
      <c r="Q164">
        <v>3</v>
      </c>
      <c r="R164">
        <v>1970</v>
      </c>
      <c r="S164" t="s">
        <v>1502</v>
      </c>
      <c r="T164" t="s">
        <v>1502</v>
      </c>
      <c r="U164" t="s">
        <v>1871</v>
      </c>
    </row>
    <row r="165" spans="1:21">
      <c r="A165">
        <v>6035</v>
      </c>
      <c r="B165" t="s">
        <v>321</v>
      </c>
      <c r="C165">
        <v>1586</v>
      </c>
      <c r="D165" t="s">
        <v>320</v>
      </c>
      <c r="E165" t="s">
        <v>1866</v>
      </c>
      <c r="F165" t="s">
        <v>112</v>
      </c>
      <c r="G165" s="79" t="s">
        <v>2101</v>
      </c>
      <c r="H165" s="79" t="s">
        <v>2102</v>
      </c>
      <c r="I165" s="79"/>
      <c r="J165" s="79" t="s">
        <v>8</v>
      </c>
      <c r="K165" s="80">
        <v>14.2</v>
      </c>
      <c r="L165" s="80">
        <v>10.3</v>
      </c>
      <c r="M165" s="80">
        <v>15.7</v>
      </c>
      <c r="N165" t="s">
        <v>1914</v>
      </c>
      <c r="O165" t="s">
        <v>126</v>
      </c>
      <c r="P165" t="s">
        <v>231</v>
      </c>
      <c r="Q165">
        <v>9</v>
      </c>
      <c r="R165">
        <v>1969</v>
      </c>
      <c r="S165" t="s">
        <v>1502</v>
      </c>
      <c r="T165" t="s">
        <v>1502</v>
      </c>
      <c r="U165" t="s">
        <v>1871</v>
      </c>
    </row>
    <row r="166" spans="1:21">
      <c r="A166">
        <v>6035</v>
      </c>
      <c r="B166" t="s">
        <v>321</v>
      </c>
      <c r="C166">
        <v>1586</v>
      </c>
      <c r="D166" t="s">
        <v>320</v>
      </c>
      <c r="E166" t="s">
        <v>1866</v>
      </c>
      <c r="F166" t="s">
        <v>112</v>
      </c>
      <c r="G166" s="79" t="s">
        <v>2103</v>
      </c>
      <c r="H166" s="79" t="s">
        <v>2104</v>
      </c>
      <c r="I166" s="79"/>
      <c r="J166" s="79" t="s">
        <v>8</v>
      </c>
      <c r="K166" s="80">
        <v>14.2</v>
      </c>
      <c r="L166" s="80">
        <v>11</v>
      </c>
      <c r="M166" s="80">
        <v>15.3</v>
      </c>
      <c r="N166" t="s">
        <v>1914</v>
      </c>
      <c r="O166" t="s">
        <v>126</v>
      </c>
      <c r="P166" t="s">
        <v>231</v>
      </c>
      <c r="Q166">
        <v>9</v>
      </c>
      <c r="R166">
        <v>1969</v>
      </c>
      <c r="S166" t="s">
        <v>1502</v>
      </c>
      <c r="T166" t="s">
        <v>1502</v>
      </c>
      <c r="U166" t="s">
        <v>1871</v>
      </c>
    </row>
    <row r="167" spans="1:21">
      <c r="A167">
        <v>49965</v>
      </c>
      <c r="B167" t="s">
        <v>111</v>
      </c>
      <c r="C167">
        <v>1588</v>
      </c>
      <c r="D167" t="s">
        <v>110</v>
      </c>
      <c r="E167" t="s">
        <v>1866</v>
      </c>
      <c r="F167" t="s">
        <v>112</v>
      </c>
      <c r="G167" s="79" t="s">
        <v>2105</v>
      </c>
      <c r="H167" s="79" t="s">
        <v>2105</v>
      </c>
      <c r="I167" s="79"/>
      <c r="J167" s="79" t="s">
        <v>8</v>
      </c>
      <c r="K167" s="80">
        <v>617</v>
      </c>
      <c r="L167" s="80">
        <v>570.79999999999995</v>
      </c>
      <c r="M167" s="80">
        <v>559.79999999999995</v>
      </c>
      <c r="N167" t="s">
        <v>1914</v>
      </c>
      <c r="O167" t="s">
        <v>128</v>
      </c>
      <c r="P167" t="s">
        <v>243</v>
      </c>
      <c r="Q167">
        <v>6</v>
      </c>
      <c r="R167">
        <v>1975</v>
      </c>
      <c r="S167" t="s">
        <v>1502</v>
      </c>
      <c r="T167" t="s">
        <v>1502</v>
      </c>
      <c r="U167" t="s">
        <v>1871</v>
      </c>
    </row>
    <row r="168" spans="1:21">
      <c r="A168">
        <v>49965</v>
      </c>
      <c r="B168" t="s">
        <v>111</v>
      </c>
      <c r="C168">
        <v>1588</v>
      </c>
      <c r="D168" t="s">
        <v>110</v>
      </c>
      <c r="E168" t="s">
        <v>1866</v>
      </c>
      <c r="F168" t="s">
        <v>112</v>
      </c>
      <c r="G168" s="79" t="s">
        <v>2099</v>
      </c>
      <c r="H168" s="79"/>
      <c r="I168" s="79"/>
      <c r="J168" s="79" t="s">
        <v>8</v>
      </c>
      <c r="K168" s="80">
        <v>14.2</v>
      </c>
      <c r="L168" s="80">
        <v>9.1</v>
      </c>
      <c r="M168" s="80">
        <v>14.5</v>
      </c>
      <c r="N168" t="s">
        <v>1914</v>
      </c>
      <c r="O168" t="s">
        <v>126</v>
      </c>
      <c r="P168" t="s">
        <v>231</v>
      </c>
      <c r="Q168">
        <v>6</v>
      </c>
      <c r="R168">
        <v>1969</v>
      </c>
      <c r="S168" t="s">
        <v>1502</v>
      </c>
      <c r="T168" t="s">
        <v>1502</v>
      </c>
      <c r="U168" t="s">
        <v>1932</v>
      </c>
    </row>
    <row r="169" spans="1:21">
      <c r="A169">
        <v>29926</v>
      </c>
      <c r="B169" t="s">
        <v>323</v>
      </c>
      <c r="C169">
        <v>1590</v>
      </c>
      <c r="D169" t="s">
        <v>322</v>
      </c>
      <c r="E169" t="s">
        <v>1866</v>
      </c>
      <c r="F169" t="s">
        <v>112</v>
      </c>
      <c r="G169" s="79" t="s">
        <v>1883</v>
      </c>
      <c r="H169" s="79"/>
      <c r="I169" s="79"/>
      <c r="J169" s="79" t="s">
        <v>8</v>
      </c>
      <c r="K169" s="80">
        <v>670</v>
      </c>
      <c r="L169" s="80">
        <v>677.2</v>
      </c>
      <c r="M169" s="80">
        <v>683.4</v>
      </c>
      <c r="N169" t="s">
        <v>1626</v>
      </c>
      <c r="O169" t="s">
        <v>262</v>
      </c>
      <c r="P169" t="s">
        <v>243</v>
      </c>
      <c r="Q169">
        <v>12</v>
      </c>
      <c r="R169">
        <v>1972</v>
      </c>
      <c r="S169">
        <v>5</v>
      </c>
      <c r="T169">
        <v>2019</v>
      </c>
      <c r="U169" t="s">
        <v>1871</v>
      </c>
    </row>
    <row r="170" spans="1:21">
      <c r="A170">
        <v>6035</v>
      </c>
      <c r="B170" t="s">
        <v>321</v>
      </c>
      <c r="C170">
        <v>1592</v>
      </c>
      <c r="D170" t="s">
        <v>324</v>
      </c>
      <c r="E170" t="s">
        <v>1866</v>
      </c>
      <c r="F170" t="s">
        <v>112</v>
      </c>
      <c r="G170" s="79" t="s">
        <v>2099</v>
      </c>
      <c r="H170" s="79"/>
      <c r="I170" s="79" t="s">
        <v>2106</v>
      </c>
      <c r="J170" s="79" t="s">
        <v>8</v>
      </c>
      <c r="K170" s="80">
        <v>45</v>
      </c>
      <c r="L170" s="80">
        <v>41.2</v>
      </c>
      <c r="M170" s="80">
        <v>61.8</v>
      </c>
      <c r="N170" t="s">
        <v>1914</v>
      </c>
      <c r="O170" t="s">
        <v>126</v>
      </c>
      <c r="P170" t="s">
        <v>231</v>
      </c>
      <c r="Q170">
        <v>7</v>
      </c>
      <c r="R170">
        <v>1970</v>
      </c>
      <c r="S170" t="s">
        <v>1502</v>
      </c>
      <c r="T170" t="s">
        <v>1502</v>
      </c>
      <c r="U170" t="s">
        <v>1871</v>
      </c>
    </row>
    <row r="171" spans="1:21">
      <c r="A171">
        <v>6035</v>
      </c>
      <c r="B171" t="s">
        <v>321</v>
      </c>
      <c r="C171">
        <v>1592</v>
      </c>
      <c r="D171" t="s">
        <v>324</v>
      </c>
      <c r="E171" t="s">
        <v>1866</v>
      </c>
      <c r="F171" t="s">
        <v>112</v>
      </c>
      <c r="G171" s="79" t="s">
        <v>2101</v>
      </c>
      <c r="H171" s="79"/>
      <c r="I171" s="79" t="s">
        <v>2107</v>
      </c>
      <c r="J171" s="79" t="s">
        <v>8</v>
      </c>
      <c r="K171" s="80">
        <v>45</v>
      </c>
      <c r="L171" s="80">
        <v>39.799999999999997</v>
      </c>
      <c r="M171" s="80">
        <v>61.6</v>
      </c>
      <c r="N171" t="s">
        <v>1914</v>
      </c>
      <c r="O171" t="s">
        <v>126</v>
      </c>
      <c r="P171" t="s">
        <v>231</v>
      </c>
      <c r="Q171">
        <v>3</v>
      </c>
      <c r="R171">
        <v>1971</v>
      </c>
      <c r="S171" t="s">
        <v>1502</v>
      </c>
      <c r="T171" t="s">
        <v>1502</v>
      </c>
      <c r="U171" t="s">
        <v>1871</v>
      </c>
    </row>
    <row r="172" spans="1:21">
      <c r="A172">
        <v>6035</v>
      </c>
      <c r="B172" t="s">
        <v>321</v>
      </c>
      <c r="C172">
        <v>1592</v>
      </c>
      <c r="D172" t="s">
        <v>324</v>
      </c>
      <c r="E172" t="s">
        <v>1866</v>
      </c>
      <c r="F172" t="s">
        <v>112</v>
      </c>
      <c r="G172" s="79" t="s">
        <v>2103</v>
      </c>
      <c r="H172" s="79"/>
      <c r="I172" s="79" t="s">
        <v>2108</v>
      </c>
      <c r="J172" s="79" t="s">
        <v>8</v>
      </c>
      <c r="K172" s="80">
        <v>45</v>
      </c>
      <c r="L172" s="80">
        <v>42</v>
      </c>
      <c r="M172" s="80">
        <v>60.7</v>
      </c>
      <c r="N172" t="s">
        <v>1914</v>
      </c>
      <c r="O172" t="s">
        <v>126</v>
      </c>
      <c r="P172" t="s">
        <v>231</v>
      </c>
      <c r="Q172">
        <v>7</v>
      </c>
      <c r="R172">
        <v>1970</v>
      </c>
      <c r="S172" t="s">
        <v>1502</v>
      </c>
      <c r="T172" t="s">
        <v>1502</v>
      </c>
      <c r="U172" t="s">
        <v>1871</v>
      </c>
    </row>
    <row r="173" spans="1:21">
      <c r="A173">
        <v>59528</v>
      </c>
      <c r="B173" t="s">
        <v>124</v>
      </c>
      <c r="C173">
        <v>1595</v>
      </c>
      <c r="D173" t="s">
        <v>123</v>
      </c>
      <c r="E173" t="s">
        <v>1882</v>
      </c>
      <c r="F173" t="s">
        <v>112</v>
      </c>
      <c r="G173" s="79" t="s">
        <v>2109</v>
      </c>
      <c r="H173" s="79" t="s">
        <v>2110</v>
      </c>
      <c r="J173" s="79" t="s">
        <v>8</v>
      </c>
      <c r="K173" s="80">
        <v>20</v>
      </c>
      <c r="L173" s="80">
        <v>18</v>
      </c>
      <c r="M173" s="80">
        <v>23</v>
      </c>
      <c r="N173" t="s">
        <v>1914</v>
      </c>
      <c r="O173" t="s">
        <v>126</v>
      </c>
      <c r="P173" t="s">
        <v>231</v>
      </c>
      <c r="Q173">
        <v>9</v>
      </c>
      <c r="R173">
        <v>1970</v>
      </c>
      <c r="S173" t="s">
        <v>1502</v>
      </c>
      <c r="T173" t="s">
        <v>1502</v>
      </c>
      <c r="U173" t="s">
        <v>1871</v>
      </c>
    </row>
    <row r="174" spans="1:21">
      <c r="A174">
        <v>21461</v>
      </c>
      <c r="B174" t="s">
        <v>2111</v>
      </c>
      <c r="C174">
        <v>1597</v>
      </c>
      <c r="D174" t="s">
        <v>325</v>
      </c>
      <c r="E174" t="s">
        <v>1866</v>
      </c>
      <c r="F174" t="s">
        <v>112</v>
      </c>
      <c r="G174" s="79" t="s">
        <v>2112</v>
      </c>
      <c r="H174" s="79"/>
      <c r="I174" s="79"/>
      <c r="J174" s="79" t="s">
        <v>8</v>
      </c>
      <c r="K174" s="80">
        <v>2.7</v>
      </c>
      <c r="L174" s="80">
        <v>2.8</v>
      </c>
      <c r="M174" s="80">
        <v>2.8</v>
      </c>
      <c r="N174" t="s">
        <v>1914</v>
      </c>
      <c r="O174" t="s">
        <v>126</v>
      </c>
      <c r="P174" t="s">
        <v>242</v>
      </c>
      <c r="Q174">
        <v>1</v>
      </c>
      <c r="R174">
        <v>1969</v>
      </c>
      <c r="S174" t="s">
        <v>1502</v>
      </c>
      <c r="T174" t="s">
        <v>1502</v>
      </c>
      <c r="U174" t="s">
        <v>1871</v>
      </c>
    </row>
    <row r="175" spans="1:21">
      <c r="A175">
        <v>21461</v>
      </c>
      <c r="B175" t="s">
        <v>2111</v>
      </c>
      <c r="C175">
        <v>1597</v>
      </c>
      <c r="D175" t="s">
        <v>325</v>
      </c>
      <c r="E175" t="s">
        <v>1866</v>
      </c>
      <c r="F175" t="s">
        <v>112</v>
      </c>
      <c r="G175" s="79" t="s">
        <v>2113</v>
      </c>
      <c r="H175" s="79"/>
      <c r="I175" s="79"/>
      <c r="J175" s="79" t="s">
        <v>8</v>
      </c>
      <c r="K175" s="80">
        <v>2.7</v>
      </c>
      <c r="L175" s="80">
        <v>2.8</v>
      </c>
      <c r="M175" s="80">
        <v>2.8</v>
      </c>
      <c r="N175" t="s">
        <v>1914</v>
      </c>
      <c r="O175" t="s">
        <v>126</v>
      </c>
      <c r="P175" t="s">
        <v>242</v>
      </c>
      <c r="Q175">
        <v>1</v>
      </c>
      <c r="R175">
        <v>1969</v>
      </c>
      <c r="S175" t="s">
        <v>1502</v>
      </c>
      <c r="T175" t="s">
        <v>1502</v>
      </c>
      <c r="U175" t="s">
        <v>1871</v>
      </c>
    </row>
    <row r="176" spans="1:21">
      <c r="A176">
        <v>21461</v>
      </c>
      <c r="B176" t="s">
        <v>2111</v>
      </c>
      <c r="C176">
        <v>1597</v>
      </c>
      <c r="D176" t="s">
        <v>325</v>
      </c>
      <c r="E176" t="s">
        <v>1866</v>
      </c>
      <c r="F176" t="s">
        <v>112</v>
      </c>
      <c r="G176" s="79" t="s">
        <v>2114</v>
      </c>
      <c r="H176" s="79"/>
      <c r="I176" s="79"/>
      <c r="J176" s="79" t="s">
        <v>8</v>
      </c>
      <c r="K176" s="80">
        <v>2.7</v>
      </c>
      <c r="L176" s="80">
        <v>2.8</v>
      </c>
      <c r="M176" s="80">
        <v>2.8</v>
      </c>
      <c r="N176" t="s">
        <v>1914</v>
      </c>
      <c r="O176" t="s">
        <v>126</v>
      </c>
      <c r="P176" t="s">
        <v>242</v>
      </c>
      <c r="Q176">
        <v>1</v>
      </c>
      <c r="R176">
        <v>1972</v>
      </c>
      <c r="S176" t="s">
        <v>1502</v>
      </c>
      <c r="T176" t="s">
        <v>1502</v>
      </c>
      <c r="U176" t="s">
        <v>1871</v>
      </c>
    </row>
    <row r="177" spans="1:22">
      <c r="A177">
        <v>21461</v>
      </c>
      <c r="B177" t="s">
        <v>2111</v>
      </c>
      <c r="C177">
        <v>1599</v>
      </c>
      <c r="D177" t="s">
        <v>327</v>
      </c>
      <c r="E177" t="s">
        <v>1866</v>
      </c>
      <c r="F177" t="s">
        <v>112</v>
      </c>
      <c r="G177" s="79" t="s">
        <v>1883</v>
      </c>
      <c r="H177" s="79" t="s">
        <v>1883</v>
      </c>
      <c r="I177" s="79"/>
      <c r="J177" s="79" t="s">
        <v>8</v>
      </c>
      <c r="K177" s="80">
        <v>585</v>
      </c>
      <c r="L177" s="80">
        <v>560</v>
      </c>
      <c r="M177" s="80">
        <v>567</v>
      </c>
      <c r="N177" t="s">
        <v>1914</v>
      </c>
      <c r="O177" t="s">
        <v>128</v>
      </c>
      <c r="P177" t="s">
        <v>243</v>
      </c>
      <c r="Q177">
        <v>6</v>
      </c>
      <c r="R177">
        <v>1968</v>
      </c>
      <c r="S177" t="s">
        <v>1502</v>
      </c>
      <c r="T177" t="s">
        <v>1502</v>
      </c>
      <c r="U177" t="s">
        <v>1871</v>
      </c>
    </row>
    <row r="178" spans="1:22">
      <c r="A178">
        <v>21461</v>
      </c>
      <c r="B178" t="s">
        <v>2111</v>
      </c>
      <c r="C178">
        <v>1599</v>
      </c>
      <c r="D178" t="s">
        <v>327</v>
      </c>
      <c r="E178" t="s">
        <v>1866</v>
      </c>
      <c r="F178" t="s">
        <v>112</v>
      </c>
      <c r="G178" s="79" t="s">
        <v>1888</v>
      </c>
      <c r="H178" s="79" t="s">
        <v>1888</v>
      </c>
      <c r="I178" s="79"/>
      <c r="J178" s="79" t="s">
        <v>8</v>
      </c>
      <c r="K178" s="80">
        <v>580</v>
      </c>
      <c r="L178" s="80">
        <v>553</v>
      </c>
      <c r="M178" s="80">
        <v>562</v>
      </c>
      <c r="N178" t="s">
        <v>1914</v>
      </c>
      <c r="O178" t="s">
        <v>128</v>
      </c>
      <c r="P178" t="s">
        <v>243</v>
      </c>
      <c r="Q178">
        <v>1</v>
      </c>
      <c r="R178">
        <v>1976</v>
      </c>
      <c r="S178" t="s">
        <v>1502</v>
      </c>
      <c r="T178" t="s">
        <v>1502</v>
      </c>
      <c r="U178" t="s">
        <v>1871</v>
      </c>
      <c r="V178" t="s">
        <v>122</v>
      </c>
    </row>
    <row r="179" spans="1:22">
      <c r="A179">
        <v>8776</v>
      </c>
      <c r="B179" t="s">
        <v>330</v>
      </c>
      <c r="C179">
        <v>1603</v>
      </c>
      <c r="D179" t="s">
        <v>329</v>
      </c>
      <c r="E179" t="s">
        <v>131</v>
      </c>
      <c r="F179" t="s">
        <v>112</v>
      </c>
      <c r="G179" s="79" t="s">
        <v>1883</v>
      </c>
      <c r="H179" s="79"/>
      <c r="I179" s="79"/>
      <c r="J179" s="79" t="s">
        <v>8</v>
      </c>
      <c r="K179" s="80">
        <v>0.7</v>
      </c>
      <c r="L179" s="80">
        <v>0.7</v>
      </c>
      <c r="M179" s="80">
        <v>0.7</v>
      </c>
      <c r="N179" t="s">
        <v>2004</v>
      </c>
      <c r="O179" t="s">
        <v>226</v>
      </c>
      <c r="P179" t="s">
        <v>235</v>
      </c>
      <c r="Q179">
        <v>1</v>
      </c>
      <c r="R179">
        <v>1921</v>
      </c>
      <c r="S179" t="s">
        <v>1502</v>
      </c>
      <c r="T179" t="s">
        <v>1502</v>
      </c>
      <c r="U179" t="s">
        <v>1871</v>
      </c>
    </row>
    <row r="180" spans="1:22">
      <c r="A180">
        <v>8776</v>
      </c>
      <c r="B180" t="s">
        <v>330</v>
      </c>
      <c r="C180">
        <v>1603</v>
      </c>
      <c r="D180" t="s">
        <v>329</v>
      </c>
      <c r="E180" t="s">
        <v>131</v>
      </c>
      <c r="F180" t="s">
        <v>112</v>
      </c>
      <c r="G180" s="79" t="s">
        <v>1888</v>
      </c>
      <c r="H180" s="79"/>
      <c r="I180" s="79"/>
      <c r="J180" s="79" t="s">
        <v>8</v>
      </c>
      <c r="K180" s="80">
        <v>1.2</v>
      </c>
      <c r="L180" s="80">
        <v>1.5</v>
      </c>
      <c r="M180" s="80">
        <v>1.5</v>
      </c>
      <c r="N180" t="s">
        <v>2004</v>
      </c>
      <c r="O180" t="s">
        <v>226</v>
      </c>
      <c r="P180" t="s">
        <v>235</v>
      </c>
      <c r="Q180">
        <v>1</v>
      </c>
      <c r="R180">
        <v>1924</v>
      </c>
      <c r="S180" t="s">
        <v>1502</v>
      </c>
      <c r="T180" t="s">
        <v>1502</v>
      </c>
      <c r="U180" t="s">
        <v>1871</v>
      </c>
    </row>
    <row r="181" spans="1:22">
      <c r="A181">
        <v>8776</v>
      </c>
      <c r="B181" t="s">
        <v>330</v>
      </c>
      <c r="C181">
        <v>1603</v>
      </c>
      <c r="D181" t="s">
        <v>329</v>
      </c>
      <c r="E181" t="s">
        <v>131</v>
      </c>
      <c r="F181" t="s">
        <v>112</v>
      </c>
      <c r="G181" s="79" t="s">
        <v>1890</v>
      </c>
      <c r="H181" s="79"/>
      <c r="I181" s="79"/>
      <c r="J181" s="79" t="s">
        <v>8</v>
      </c>
      <c r="K181" s="80">
        <v>1.2</v>
      </c>
      <c r="L181" s="80">
        <v>1.2</v>
      </c>
      <c r="M181" s="80">
        <v>1.2</v>
      </c>
      <c r="N181" t="s">
        <v>2004</v>
      </c>
      <c r="O181" t="s">
        <v>226</v>
      </c>
      <c r="P181" t="s">
        <v>235</v>
      </c>
      <c r="Q181">
        <v>1</v>
      </c>
      <c r="R181">
        <v>1924</v>
      </c>
      <c r="S181" t="s">
        <v>1502</v>
      </c>
      <c r="T181" t="s">
        <v>1502</v>
      </c>
      <c r="U181" t="s">
        <v>1871</v>
      </c>
    </row>
    <row r="182" spans="1:22">
      <c r="A182">
        <v>8776</v>
      </c>
      <c r="B182" t="s">
        <v>330</v>
      </c>
      <c r="C182">
        <v>1604</v>
      </c>
      <c r="D182" t="s">
        <v>331</v>
      </c>
      <c r="E182" t="s">
        <v>131</v>
      </c>
      <c r="F182" t="s">
        <v>112</v>
      </c>
      <c r="G182" s="79" t="s">
        <v>1883</v>
      </c>
      <c r="H182" s="79"/>
      <c r="I182" s="79"/>
      <c r="J182" s="79" t="s">
        <v>8</v>
      </c>
      <c r="K182" s="80">
        <v>0.8</v>
      </c>
      <c r="L182" s="80">
        <v>0.8</v>
      </c>
      <c r="M182" s="80">
        <v>0.8</v>
      </c>
      <c r="N182" t="s">
        <v>2004</v>
      </c>
      <c r="O182" t="s">
        <v>226</v>
      </c>
      <c r="P182" t="s">
        <v>235</v>
      </c>
      <c r="Q182">
        <v>1</v>
      </c>
      <c r="R182">
        <v>1935</v>
      </c>
      <c r="S182" t="s">
        <v>1502</v>
      </c>
      <c r="T182" t="s">
        <v>1502</v>
      </c>
      <c r="U182" t="s">
        <v>1871</v>
      </c>
    </row>
    <row r="183" spans="1:22">
      <c r="A183">
        <v>8776</v>
      </c>
      <c r="B183" t="s">
        <v>330</v>
      </c>
      <c r="C183">
        <v>1604</v>
      </c>
      <c r="D183" t="s">
        <v>331</v>
      </c>
      <c r="E183" t="s">
        <v>131</v>
      </c>
      <c r="F183" t="s">
        <v>112</v>
      </c>
      <c r="G183" s="79" t="s">
        <v>1888</v>
      </c>
      <c r="H183" s="79"/>
      <c r="I183" s="79"/>
      <c r="J183" s="79" t="s">
        <v>8</v>
      </c>
      <c r="K183" s="80">
        <v>0.8</v>
      </c>
      <c r="L183" s="80">
        <v>0.8</v>
      </c>
      <c r="M183" s="80">
        <v>0.8</v>
      </c>
      <c r="N183" t="s">
        <v>2004</v>
      </c>
      <c r="O183" t="s">
        <v>226</v>
      </c>
      <c r="P183" t="s">
        <v>235</v>
      </c>
      <c r="Q183">
        <v>1</v>
      </c>
      <c r="R183">
        <v>1935</v>
      </c>
      <c r="S183" t="s">
        <v>1502</v>
      </c>
      <c r="T183" t="s">
        <v>1502</v>
      </c>
      <c r="U183" t="s">
        <v>1871</v>
      </c>
    </row>
    <row r="184" spans="1:22">
      <c r="A184">
        <v>8776</v>
      </c>
      <c r="B184" t="s">
        <v>330</v>
      </c>
      <c r="C184">
        <v>1605</v>
      </c>
      <c r="D184" t="s">
        <v>332</v>
      </c>
      <c r="E184" t="s">
        <v>131</v>
      </c>
      <c r="F184" t="s">
        <v>112</v>
      </c>
      <c r="G184" s="79" t="s">
        <v>1883</v>
      </c>
      <c r="H184" s="79"/>
      <c r="I184" s="79"/>
      <c r="J184" s="79" t="s">
        <v>8</v>
      </c>
      <c r="K184" s="80">
        <v>17.600000000000001</v>
      </c>
      <c r="L184" s="80">
        <v>18.100000000000001</v>
      </c>
      <c r="M184" s="80">
        <v>18.100000000000001</v>
      </c>
      <c r="N184" t="s">
        <v>2004</v>
      </c>
      <c r="O184" t="s">
        <v>226</v>
      </c>
      <c r="P184" t="s">
        <v>235</v>
      </c>
      <c r="Q184">
        <v>1</v>
      </c>
      <c r="R184">
        <v>1952</v>
      </c>
      <c r="S184" t="s">
        <v>1502</v>
      </c>
      <c r="T184" t="s">
        <v>1502</v>
      </c>
      <c r="U184" t="s">
        <v>1871</v>
      </c>
    </row>
    <row r="185" spans="1:22">
      <c r="A185">
        <v>8776</v>
      </c>
      <c r="B185" t="s">
        <v>330</v>
      </c>
      <c r="C185">
        <v>1605</v>
      </c>
      <c r="D185" t="s">
        <v>332</v>
      </c>
      <c r="E185" t="s">
        <v>131</v>
      </c>
      <c r="F185" t="s">
        <v>112</v>
      </c>
      <c r="G185" s="79" t="s">
        <v>1888</v>
      </c>
      <c r="H185" s="79"/>
      <c r="I185" s="79"/>
      <c r="J185" s="79" t="s">
        <v>8</v>
      </c>
      <c r="K185" s="80">
        <v>15.8</v>
      </c>
      <c r="L185" s="80">
        <v>15</v>
      </c>
      <c r="M185" s="80">
        <v>15</v>
      </c>
      <c r="N185" t="s">
        <v>2004</v>
      </c>
      <c r="O185" t="s">
        <v>226</v>
      </c>
      <c r="P185" t="s">
        <v>235</v>
      </c>
      <c r="Q185">
        <v>11</v>
      </c>
      <c r="R185">
        <v>1983</v>
      </c>
      <c r="S185" t="s">
        <v>1502</v>
      </c>
      <c r="T185" t="s">
        <v>1502</v>
      </c>
      <c r="U185" t="s">
        <v>1871</v>
      </c>
    </row>
    <row r="186" spans="1:22">
      <c r="A186">
        <v>8776</v>
      </c>
      <c r="B186" t="s">
        <v>330</v>
      </c>
      <c r="C186">
        <v>1607</v>
      </c>
      <c r="D186" t="s">
        <v>333</v>
      </c>
      <c r="E186" t="s">
        <v>131</v>
      </c>
      <c r="F186" t="s">
        <v>112</v>
      </c>
      <c r="G186" s="79" t="s">
        <v>1893</v>
      </c>
      <c r="H186" s="79"/>
      <c r="I186" s="79"/>
      <c r="J186" s="79" t="s">
        <v>8</v>
      </c>
      <c r="K186" s="80">
        <v>0.8</v>
      </c>
      <c r="L186" s="80">
        <v>0.8</v>
      </c>
      <c r="M186" s="80">
        <v>0.8</v>
      </c>
      <c r="N186" t="s">
        <v>2004</v>
      </c>
      <c r="O186" t="s">
        <v>226</v>
      </c>
      <c r="P186" t="s">
        <v>235</v>
      </c>
      <c r="Q186">
        <v>1</v>
      </c>
      <c r="R186">
        <v>1906</v>
      </c>
      <c r="S186" t="s">
        <v>1502</v>
      </c>
      <c r="T186" t="s">
        <v>1502</v>
      </c>
      <c r="U186" t="s">
        <v>1871</v>
      </c>
    </row>
    <row r="187" spans="1:22">
      <c r="A187">
        <v>8776</v>
      </c>
      <c r="B187" t="s">
        <v>330</v>
      </c>
      <c r="C187">
        <v>1607</v>
      </c>
      <c r="D187" t="s">
        <v>333</v>
      </c>
      <c r="E187" t="s">
        <v>131</v>
      </c>
      <c r="F187" t="s">
        <v>112</v>
      </c>
      <c r="G187" s="79" t="s">
        <v>1917</v>
      </c>
      <c r="H187" s="79"/>
      <c r="I187" s="79"/>
      <c r="J187" s="79" t="s">
        <v>8</v>
      </c>
      <c r="K187" s="80">
        <v>0.6</v>
      </c>
      <c r="L187" s="80">
        <v>0.6</v>
      </c>
      <c r="M187" s="80">
        <v>0.6</v>
      </c>
      <c r="N187" t="s">
        <v>2004</v>
      </c>
      <c r="O187" t="s">
        <v>226</v>
      </c>
      <c r="P187" t="s">
        <v>235</v>
      </c>
      <c r="Q187">
        <v>1</v>
      </c>
      <c r="R187">
        <v>1906</v>
      </c>
      <c r="S187" t="s">
        <v>1502</v>
      </c>
      <c r="T187" t="s">
        <v>1502</v>
      </c>
      <c r="U187" t="s">
        <v>1871</v>
      </c>
    </row>
    <row r="188" spans="1:22">
      <c r="A188">
        <v>8776</v>
      </c>
      <c r="B188" t="s">
        <v>330</v>
      </c>
      <c r="C188">
        <v>1607</v>
      </c>
      <c r="D188" t="s">
        <v>333</v>
      </c>
      <c r="E188" t="s">
        <v>131</v>
      </c>
      <c r="F188" t="s">
        <v>112</v>
      </c>
      <c r="G188" s="79" t="s">
        <v>2105</v>
      </c>
      <c r="H188" s="79"/>
      <c r="I188" s="79"/>
      <c r="J188" s="79" t="s">
        <v>8</v>
      </c>
      <c r="K188" s="80">
        <v>1.5</v>
      </c>
      <c r="L188" s="80">
        <v>1.5</v>
      </c>
      <c r="M188" s="80">
        <v>1.5</v>
      </c>
      <c r="N188" t="s">
        <v>2004</v>
      </c>
      <c r="O188" t="s">
        <v>226</v>
      </c>
      <c r="P188" t="s">
        <v>235</v>
      </c>
      <c r="Q188">
        <v>1</v>
      </c>
      <c r="R188">
        <v>1922</v>
      </c>
      <c r="S188" t="s">
        <v>1502</v>
      </c>
      <c r="T188" t="s">
        <v>1502</v>
      </c>
      <c r="U188" t="s">
        <v>1871</v>
      </c>
    </row>
    <row r="189" spans="1:22">
      <c r="A189">
        <v>8776</v>
      </c>
      <c r="B189" t="s">
        <v>330</v>
      </c>
      <c r="C189">
        <v>1607</v>
      </c>
      <c r="D189" t="s">
        <v>333</v>
      </c>
      <c r="E189" t="s">
        <v>131</v>
      </c>
      <c r="F189" t="s">
        <v>112</v>
      </c>
      <c r="G189" s="79" t="s">
        <v>2115</v>
      </c>
      <c r="H189" s="79"/>
      <c r="I189" s="79"/>
      <c r="J189" s="79" t="s">
        <v>8</v>
      </c>
      <c r="K189" s="80">
        <v>4</v>
      </c>
      <c r="L189" s="80">
        <v>4</v>
      </c>
      <c r="M189" s="80">
        <v>4</v>
      </c>
      <c r="N189" t="s">
        <v>2004</v>
      </c>
      <c r="O189" t="s">
        <v>226</v>
      </c>
      <c r="P189" t="s">
        <v>235</v>
      </c>
      <c r="Q189">
        <v>1</v>
      </c>
      <c r="R189">
        <v>1931</v>
      </c>
      <c r="S189" t="s">
        <v>1502</v>
      </c>
      <c r="T189" t="s">
        <v>1502</v>
      </c>
      <c r="U189" t="s">
        <v>1871</v>
      </c>
    </row>
    <row r="190" spans="1:22">
      <c r="B190" t="s">
        <v>2116</v>
      </c>
      <c r="C190">
        <v>1599</v>
      </c>
      <c r="E190" t="s">
        <v>2117</v>
      </c>
      <c r="F190" t="s">
        <v>112</v>
      </c>
      <c r="G190" s="79" t="s">
        <v>1890</v>
      </c>
      <c r="H190" s="79"/>
      <c r="I190" s="79"/>
      <c r="J190" s="79"/>
      <c r="K190" s="80">
        <v>330</v>
      </c>
      <c r="L190" s="80">
        <v>330</v>
      </c>
      <c r="M190" s="80">
        <v>367</v>
      </c>
      <c r="N190" t="s">
        <v>117</v>
      </c>
      <c r="O190" t="s">
        <v>126</v>
      </c>
      <c r="P190" t="s">
        <v>231</v>
      </c>
      <c r="Q190">
        <v>6</v>
      </c>
      <c r="R190">
        <v>2019</v>
      </c>
      <c r="U190" t="s">
        <v>2118</v>
      </c>
      <c r="V190" t="s">
        <v>122</v>
      </c>
    </row>
    <row r="191" spans="1:22">
      <c r="A191">
        <v>13206</v>
      </c>
      <c r="B191" t="s">
        <v>335</v>
      </c>
      <c r="C191">
        <v>1615</v>
      </c>
      <c r="D191" t="s">
        <v>334</v>
      </c>
      <c r="E191" t="s">
        <v>131</v>
      </c>
      <c r="F191" t="s">
        <v>112</v>
      </c>
      <c r="G191" s="79" t="s">
        <v>1975</v>
      </c>
      <c r="H191" s="79"/>
      <c r="I191" s="79"/>
      <c r="J191" s="79" t="s">
        <v>8</v>
      </c>
      <c r="K191" s="80">
        <v>3.7</v>
      </c>
      <c r="L191" s="80">
        <v>2.8</v>
      </c>
      <c r="M191" s="80">
        <v>3</v>
      </c>
      <c r="N191" t="s">
        <v>1914</v>
      </c>
      <c r="O191" t="s">
        <v>126</v>
      </c>
      <c r="P191" t="s">
        <v>231</v>
      </c>
      <c r="Q191">
        <v>10</v>
      </c>
      <c r="R191">
        <v>1988</v>
      </c>
      <c r="S191">
        <v>1</v>
      </c>
      <c r="T191">
        <v>2019</v>
      </c>
      <c r="U191" t="s">
        <v>1932</v>
      </c>
    </row>
    <row r="192" spans="1:22">
      <c r="A192">
        <v>13206</v>
      </c>
      <c r="B192" t="s">
        <v>335</v>
      </c>
      <c r="C192">
        <v>1615</v>
      </c>
      <c r="D192" t="s">
        <v>334</v>
      </c>
      <c r="E192" t="s">
        <v>131</v>
      </c>
      <c r="F192" t="s">
        <v>112</v>
      </c>
      <c r="G192" s="79" t="s">
        <v>2009</v>
      </c>
      <c r="H192" s="79"/>
      <c r="I192" s="79"/>
      <c r="J192" s="79" t="s">
        <v>8</v>
      </c>
      <c r="K192" s="80">
        <v>3.7</v>
      </c>
      <c r="L192" s="80">
        <v>2.9</v>
      </c>
      <c r="M192" s="80">
        <v>3.3</v>
      </c>
      <c r="N192" t="s">
        <v>1914</v>
      </c>
      <c r="O192" t="s">
        <v>126</v>
      </c>
      <c r="P192" t="s">
        <v>231</v>
      </c>
      <c r="Q192">
        <v>10</v>
      </c>
      <c r="R192">
        <v>1988</v>
      </c>
      <c r="S192">
        <v>1</v>
      </c>
      <c r="T192">
        <v>2019</v>
      </c>
      <c r="U192" t="s">
        <v>1932</v>
      </c>
    </row>
    <row r="193" spans="1:21">
      <c r="A193">
        <v>61122</v>
      </c>
      <c r="B193" t="s">
        <v>337</v>
      </c>
      <c r="C193">
        <v>1620</v>
      </c>
      <c r="D193" t="s">
        <v>336</v>
      </c>
      <c r="E193" t="s">
        <v>1866</v>
      </c>
      <c r="F193" t="s">
        <v>112</v>
      </c>
      <c r="G193" s="79" t="s">
        <v>1925</v>
      </c>
      <c r="H193" s="79"/>
      <c r="I193" s="79"/>
      <c r="J193" s="79" t="s">
        <v>8</v>
      </c>
      <c r="K193" s="80">
        <v>17.5</v>
      </c>
      <c r="L193" s="80">
        <v>13.9</v>
      </c>
      <c r="M193" s="80">
        <v>13.9</v>
      </c>
      <c r="N193" t="s">
        <v>2004</v>
      </c>
      <c r="O193" t="s">
        <v>226</v>
      </c>
      <c r="P193" t="s">
        <v>235</v>
      </c>
      <c r="Q193">
        <v>10</v>
      </c>
      <c r="R193">
        <v>1974</v>
      </c>
      <c r="S193" t="s">
        <v>1502</v>
      </c>
      <c r="T193" t="s">
        <v>1502</v>
      </c>
      <c r="U193" t="s">
        <v>1871</v>
      </c>
    </row>
    <row r="194" spans="1:21">
      <c r="A194">
        <v>58185</v>
      </c>
      <c r="B194" t="s">
        <v>245</v>
      </c>
      <c r="C194">
        <v>1629</v>
      </c>
      <c r="D194" t="s">
        <v>338</v>
      </c>
      <c r="E194" t="s">
        <v>1866</v>
      </c>
      <c r="F194" t="s">
        <v>112</v>
      </c>
      <c r="G194" s="79" t="s">
        <v>1883</v>
      </c>
      <c r="H194" s="79"/>
      <c r="I194" s="79"/>
      <c r="J194" s="79" t="s">
        <v>8</v>
      </c>
      <c r="K194" s="80">
        <v>10.3</v>
      </c>
      <c r="L194" s="80">
        <v>10.3</v>
      </c>
      <c r="M194" s="80">
        <v>10.3</v>
      </c>
      <c r="N194" t="s">
        <v>2004</v>
      </c>
      <c r="O194" t="s">
        <v>226</v>
      </c>
      <c r="P194" t="s">
        <v>235</v>
      </c>
      <c r="Q194">
        <v>1</v>
      </c>
      <c r="R194">
        <v>1915</v>
      </c>
      <c r="S194" t="s">
        <v>1502</v>
      </c>
      <c r="T194" t="s">
        <v>1502</v>
      </c>
      <c r="U194" t="s">
        <v>1871</v>
      </c>
    </row>
    <row r="195" spans="1:21">
      <c r="A195">
        <v>58185</v>
      </c>
      <c r="B195" t="s">
        <v>245</v>
      </c>
      <c r="C195">
        <v>1629</v>
      </c>
      <c r="D195" t="s">
        <v>338</v>
      </c>
      <c r="E195" t="s">
        <v>1866</v>
      </c>
      <c r="F195" t="s">
        <v>112</v>
      </c>
      <c r="G195" s="79" t="s">
        <v>1888</v>
      </c>
      <c r="H195" s="79"/>
      <c r="I195" s="79"/>
      <c r="J195" s="79" t="s">
        <v>8</v>
      </c>
      <c r="K195" s="80">
        <v>10.3</v>
      </c>
      <c r="L195" s="80">
        <v>10.3</v>
      </c>
      <c r="M195" s="80">
        <v>10.3</v>
      </c>
      <c r="N195" t="s">
        <v>2004</v>
      </c>
      <c r="O195" t="s">
        <v>226</v>
      </c>
      <c r="P195" t="s">
        <v>235</v>
      </c>
      <c r="Q195">
        <v>1</v>
      </c>
      <c r="R195">
        <v>1915</v>
      </c>
      <c r="S195" t="s">
        <v>1502</v>
      </c>
      <c r="T195" t="s">
        <v>1502</v>
      </c>
      <c r="U195" t="s">
        <v>1871</v>
      </c>
    </row>
    <row r="196" spans="1:21">
      <c r="A196">
        <v>58185</v>
      </c>
      <c r="B196" t="s">
        <v>245</v>
      </c>
      <c r="C196">
        <v>1629</v>
      </c>
      <c r="D196" t="s">
        <v>338</v>
      </c>
      <c r="E196" t="s">
        <v>1866</v>
      </c>
      <c r="F196" t="s">
        <v>112</v>
      </c>
      <c r="G196" s="79" t="s">
        <v>1890</v>
      </c>
      <c r="H196" s="79"/>
      <c r="I196" s="79"/>
      <c r="J196" s="79" t="s">
        <v>8</v>
      </c>
      <c r="K196" s="80">
        <v>10.3</v>
      </c>
      <c r="L196" s="80">
        <v>10.3</v>
      </c>
      <c r="M196" s="80">
        <v>10.3</v>
      </c>
      <c r="N196" t="s">
        <v>2004</v>
      </c>
      <c r="O196" t="s">
        <v>226</v>
      </c>
      <c r="P196" t="s">
        <v>235</v>
      </c>
      <c r="Q196">
        <v>1</v>
      </c>
      <c r="R196">
        <v>1916</v>
      </c>
      <c r="S196" t="s">
        <v>1502</v>
      </c>
      <c r="T196" t="s">
        <v>1502</v>
      </c>
      <c r="U196" t="s">
        <v>1871</v>
      </c>
    </row>
    <row r="197" spans="1:21">
      <c r="A197">
        <v>58185</v>
      </c>
      <c r="B197" t="s">
        <v>245</v>
      </c>
      <c r="C197">
        <v>1629</v>
      </c>
      <c r="D197" t="s">
        <v>338</v>
      </c>
      <c r="E197" t="s">
        <v>1866</v>
      </c>
      <c r="F197" t="s">
        <v>112</v>
      </c>
      <c r="G197" s="79" t="s">
        <v>1893</v>
      </c>
      <c r="H197" s="79"/>
      <c r="I197" s="79"/>
      <c r="J197" s="79" t="s">
        <v>8</v>
      </c>
      <c r="K197" s="80">
        <v>10.3</v>
      </c>
      <c r="L197" s="80">
        <v>10.3</v>
      </c>
      <c r="M197" s="80">
        <v>10.3</v>
      </c>
      <c r="N197" t="s">
        <v>2004</v>
      </c>
      <c r="O197" t="s">
        <v>226</v>
      </c>
      <c r="P197" t="s">
        <v>235</v>
      </c>
      <c r="Q197">
        <v>1</v>
      </c>
      <c r="R197">
        <v>1916</v>
      </c>
      <c r="S197" t="s">
        <v>1502</v>
      </c>
      <c r="T197" t="s">
        <v>1502</v>
      </c>
      <c r="U197" t="s">
        <v>1871</v>
      </c>
    </row>
    <row r="198" spans="1:21">
      <c r="A198">
        <v>58185</v>
      </c>
      <c r="B198" t="s">
        <v>245</v>
      </c>
      <c r="C198">
        <v>1629</v>
      </c>
      <c r="D198" t="s">
        <v>338</v>
      </c>
      <c r="E198" t="s">
        <v>1866</v>
      </c>
      <c r="F198" t="s">
        <v>112</v>
      </c>
      <c r="G198" s="79" t="s">
        <v>1917</v>
      </c>
      <c r="H198" s="79"/>
      <c r="I198" s="79"/>
      <c r="J198" s="79" t="s">
        <v>8</v>
      </c>
      <c r="K198" s="80">
        <v>10.3</v>
      </c>
      <c r="L198" s="80">
        <v>10.3</v>
      </c>
      <c r="M198" s="80">
        <v>10.3</v>
      </c>
      <c r="N198" t="s">
        <v>2004</v>
      </c>
      <c r="O198" t="s">
        <v>226</v>
      </c>
      <c r="P198" t="s">
        <v>235</v>
      </c>
      <c r="Q198">
        <v>1</v>
      </c>
      <c r="R198">
        <v>1917</v>
      </c>
      <c r="S198" t="s">
        <v>1502</v>
      </c>
      <c r="T198" t="s">
        <v>1502</v>
      </c>
      <c r="U198" t="s">
        <v>1871</v>
      </c>
    </row>
    <row r="199" spans="1:21">
      <c r="A199">
        <v>58185</v>
      </c>
      <c r="B199" t="s">
        <v>245</v>
      </c>
      <c r="C199">
        <v>1629</v>
      </c>
      <c r="D199" t="s">
        <v>338</v>
      </c>
      <c r="E199" t="s">
        <v>1866</v>
      </c>
      <c r="F199" t="s">
        <v>112</v>
      </c>
      <c r="G199" s="79" t="s">
        <v>2005</v>
      </c>
      <c r="H199" s="79"/>
      <c r="I199" s="79"/>
      <c r="J199" s="79" t="s">
        <v>8</v>
      </c>
      <c r="K199" s="80">
        <v>10.3</v>
      </c>
      <c r="L199" s="80">
        <v>10.3</v>
      </c>
      <c r="M199" s="80">
        <v>10.3</v>
      </c>
      <c r="N199" t="s">
        <v>2004</v>
      </c>
      <c r="O199" t="s">
        <v>226</v>
      </c>
      <c r="P199" t="s">
        <v>235</v>
      </c>
      <c r="Q199">
        <v>1</v>
      </c>
      <c r="R199">
        <v>1917</v>
      </c>
      <c r="S199" t="s">
        <v>1502</v>
      </c>
      <c r="T199" t="s">
        <v>1502</v>
      </c>
      <c r="U199" t="s">
        <v>1871</v>
      </c>
    </row>
    <row r="200" spans="1:21">
      <c r="A200">
        <v>8776</v>
      </c>
      <c r="B200" t="s">
        <v>330</v>
      </c>
      <c r="C200">
        <v>1630</v>
      </c>
      <c r="D200" t="s">
        <v>339</v>
      </c>
      <c r="E200" t="s">
        <v>131</v>
      </c>
      <c r="F200" t="s">
        <v>112</v>
      </c>
      <c r="G200" s="79" t="s">
        <v>1883</v>
      </c>
      <c r="H200" s="79"/>
      <c r="I200" s="79"/>
      <c r="J200" s="79" t="s">
        <v>8</v>
      </c>
      <c r="K200" s="80">
        <v>13</v>
      </c>
      <c r="L200" s="80">
        <v>12.9</v>
      </c>
      <c r="M200" s="80">
        <v>13</v>
      </c>
      <c r="N200" t="s">
        <v>2004</v>
      </c>
      <c r="O200" t="s">
        <v>226</v>
      </c>
      <c r="P200" t="s">
        <v>235</v>
      </c>
      <c r="Q200">
        <v>1</v>
      </c>
      <c r="R200">
        <v>1930</v>
      </c>
      <c r="S200" t="s">
        <v>1502</v>
      </c>
      <c r="T200" t="s">
        <v>1502</v>
      </c>
      <c r="U200" t="s">
        <v>1871</v>
      </c>
    </row>
    <row r="201" spans="1:21">
      <c r="A201">
        <v>8776</v>
      </c>
      <c r="B201" t="s">
        <v>330</v>
      </c>
      <c r="C201">
        <v>1630</v>
      </c>
      <c r="D201" t="s">
        <v>339</v>
      </c>
      <c r="E201" t="s">
        <v>131</v>
      </c>
      <c r="F201" t="s">
        <v>112</v>
      </c>
      <c r="G201" s="79" t="s">
        <v>1888</v>
      </c>
      <c r="H201" s="79"/>
      <c r="I201" s="79"/>
      <c r="J201" s="79" t="s">
        <v>8</v>
      </c>
      <c r="K201" s="80">
        <v>7</v>
      </c>
      <c r="L201" s="80">
        <v>6.8</v>
      </c>
      <c r="M201" s="80">
        <v>6.9</v>
      </c>
      <c r="N201" t="s">
        <v>2004</v>
      </c>
      <c r="O201" t="s">
        <v>226</v>
      </c>
      <c r="P201" t="s">
        <v>235</v>
      </c>
      <c r="Q201">
        <v>1</v>
      </c>
      <c r="R201">
        <v>1930</v>
      </c>
      <c r="S201" t="s">
        <v>1502</v>
      </c>
      <c r="T201" t="s">
        <v>1502</v>
      </c>
      <c r="U201" t="s">
        <v>1871</v>
      </c>
    </row>
    <row r="202" spans="1:21">
      <c r="A202">
        <v>8776</v>
      </c>
      <c r="B202" t="s">
        <v>330</v>
      </c>
      <c r="C202">
        <v>1630</v>
      </c>
      <c r="D202" t="s">
        <v>339</v>
      </c>
      <c r="E202" t="s">
        <v>131</v>
      </c>
      <c r="F202" t="s">
        <v>112</v>
      </c>
      <c r="G202" s="79" t="s">
        <v>1890</v>
      </c>
      <c r="H202" s="79"/>
      <c r="I202" s="79"/>
      <c r="J202" s="79" t="s">
        <v>8</v>
      </c>
      <c r="K202" s="80">
        <v>13</v>
      </c>
      <c r="L202" s="80">
        <v>12.9</v>
      </c>
      <c r="M202" s="80">
        <v>13</v>
      </c>
      <c r="N202" t="s">
        <v>2004</v>
      </c>
      <c r="O202" t="s">
        <v>226</v>
      </c>
      <c r="P202" t="s">
        <v>235</v>
      </c>
      <c r="Q202">
        <v>1</v>
      </c>
      <c r="R202">
        <v>1930</v>
      </c>
      <c r="S202" t="s">
        <v>1502</v>
      </c>
      <c r="T202" t="s">
        <v>1502</v>
      </c>
      <c r="U202" t="s">
        <v>1871</v>
      </c>
    </row>
    <row r="203" spans="1:21">
      <c r="A203">
        <v>56401</v>
      </c>
      <c r="B203" t="s">
        <v>341</v>
      </c>
      <c r="C203">
        <v>1631</v>
      </c>
      <c r="D203" t="s">
        <v>340</v>
      </c>
      <c r="E203" t="s">
        <v>1866</v>
      </c>
      <c r="F203" t="s">
        <v>112</v>
      </c>
      <c r="G203" s="79" t="s">
        <v>2119</v>
      </c>
      <c r="H203" s="79" t="s">
        <v>1902</v>
      </c>
      <c r="I203" s="79"/>
      <c r="J203" s="79" t="s">
        <v>8</v>
      </c>
      <c r="K203" s="80">
        <v>21.1</v>
      </c>
      <c r="L203" s="80">
        <v>15.8</v>
      </c>
      <c r="M203" s="80">
        <v>20.7</v>
      </c>
      <c r="N203" t="s">
        <v>1914</v>
      </c>
      <c r="O203" t="s">
        <v>233</v>
      </c>
      <c r="P203" t="s">
        <v>231</v>
      </c>
      <c r="Q203">
        <v>7</v>
      </c>
      <c r="R203">
        <v>1969</v>
      </c>
      <c r="S203" t="s">
        <v>1502</v>
      </c>
      <c r="T203" t="s">
        <v>1502</v>
      </c>
      <c r="U203" t="s">
        <v>1871</v>
      </c>
    </row>
    <row r="204" spans="1:21">
      <c r="A204">
        <v>56401</v>
      </c>
      <c r="B204" t="s">
        <v>341</v>
      </c>
      <c r="C204">
        <v>1634</v>
      </c>
      <c r="D204" t="s">
        <v>342</v>
      </c>
      <c r="E204" t="s">
        <v>1866</v>
      </c>
      <c r="F204" t="s">
        <v>112</v>
      </c>
      <c r="G204" s="79" t="s">
        <v>2120</v>
      </c>
      <c r="H204" s="79"/>
      <c r="I204" s="79"/>
      <c r="J204" s="79" t="s">
        <v>8</v>
      </c>
      <c r="K204" s="80">
        <v>0.4</v>
      </c>
      <c r="L204" s="80">
        <v>0.4</v>
      </c>
      <c r="M204" s="80">
        <v>0.4</v>
      </c>
      <c r="N204" t="s">
        <v>2004</v>
      </c>
      <c r="O204" t="s">
        <v>226</v>
      </c>
      <c r="P204" t="s">
        <v>235</v>
      </c>
      <c r="Q204">
        <v>1</v>
      </c>
      <c r="R204">
        <v>1964</v>
      </c>
      <c r="S204" t="s">
        <v>1502</v>
      </c>
      <c r="T204" t="s">
        <v>1502</v>
      </c>
      <c r="U204" t="s">
        <v>2002</v>
      </c>
    </row>
    <row r="205" spans="1:21">
      <c r="A205">
        <v>56401</v>
      </c>
      <c r="B205" t="s">
        <v>341</v>
      </c>
      <c r="C205">
        <v>1634</v>
      </c>
      <c r="D205" t="s">
        <v>342</v>
      </c>
      <c r="E205" t="s">
        <v>1866</v>
      </c>
      <c r="F205" t="s">
        <v>112</v>
      </c>
      <c r="G205" s="79" t="s">
        <v>2121</v>
      </c>
      <c r="H205" s="79"/>
      <c r="I205" s="79"/>
      <c r="J205" s="79" t="s">
        <v>8</v>
      </c>
      <c r="K205" s="80">
        <v>0.9</v>
      </c>
      <c r="L205" s="80">
        <v>0.9</v>
      </c>
      <c r="M205" s="80">
        <v>0.8</v>
      </c>
      <c r="N205" t="s">
        <v>2004</v>
      </c>
      <c r="O205" t="s">
        <v>226</v>
      </c>
      <c r="P205" t="s">
        <v>235</v>
      </c>
      <c r="Q205">
        <v>1</v>
      </c>
      <c r="R205">
        <v>1914</v>
      </c>
      <c r="S205" t="s">
        <v>1502</v>
      </c>
      <c r="T205" t="s">
        <v>1502</v>
      </c>
      <c r="U205" t="s">
        <v>1871</v>
      </c>
    </row>
    <row r="206" spans="1:21">
      <c r="A206">
        <v>56401</v>
      </c>
      <c r="B206" t="s">
        <v>341</v>
      </c>
      <c r="C206">
        <v>1634</v>
      </c>
      <c r="D206" t="s">
        <v>342</v>
      </c>
      <c r="E206" t="s">
        <v>1866</v>
      </c>
      <c r="F206" t="s">
        <v>112</v>
      </c>
      <c r="G206" s="79" t="s">
        <v>2122</v>
      </c>
      <c r="H206" s="79"/>
      <c r="I206" s="79"/>
      <c r="J206" s="79" t="s">
        <v>8</v>
      </c>
      <c r="K206" s="80">
        <v>0.9</v>
      </c>
      <c r="L206" s="80">
        <v>0.9</v>
      </c>
      <c r="M206" s="80">
        <v>0.8</v>
      </c>
      <c r="N206" t="s">
        <v>2004</v>
      </c>
      <c r="O206" t="s">
        <v>226</v>
      </c>
      <c r="P206" t="s">
        <v>235</v>
      </c>
      <c r="Q206">
        <v>1</v>
      </c>
      <c r="R206">
        <v>1914</v>
      </c>
      <c r="S206" t="s">
        <v>1502</v>
      </c>
      <c r="T206" t="s">
        <v>1502</v>
      </c>
      <c r="U206" t="s">
        <v>1871</v>
      </c>
    </row>
    <row r="207" spans="1:21">
      <c r="A207">
        <v>56401</v>
      </c>
      <c r="B207" t="s">
        <v>341</v>
      </c>
      <c r="C207">
        <v>1634</v>
      </c>
      <c r="D207" t="s">
        <v>342</v>
      </c>
      <c r="E207" t="s">
        <v>1866</v>
      </c>
      <c r="F207" t="s">
        <v>112</v>
      </c>
      <c r="G207" s="79" t="s">
        <v>2123</v>
      </c>
      <c r="H207" s="79"/>
      <c r="I207" s="79"/>
      <c r="J207" s="79" t="s">
        <v>8</v>
      </c>
      <c r="K207" s="80">
        <v>1.3</v>
      </c>
      <c r="L207" s="80">
        <v>1.6</v>
      </c>
      <c r="M207" s="80">
        <v>1.6</v>
      </c>
      <c r="N207" t="s">
        <v>2004</v>
      </c>
      <c r="O207" t="s">
        <v>226</v>
      </c>
      <c r="P207" t="s">
        <v>235</v>
      </c>
      <c r="Q207">
        <v>1</v>
      </c>
      <c r="R207">
        <v>1925</v>
      </c>
      <c r="S207" t="s">
        <v>1502</v>
      </c>
      <c r="T207" t="s">
        <v>1502</v>
      </c>
      <c r="U207" t="s">
        <v>1871</v>
      </c>
    </row>
    <row r="208" spans="1:21">
      <c r="A208">
        <v>56401</v>
      </c>
      <c r="B208" t="s">
        <v>341</v>
      </c>
      <c r="C208">
        <v>1637</v>
      </c>
      <c r="D208" t="s">
        <v>344</v>
      </c>
      <c r="E208" t="s">
        <v>1866</v>
      </c>
      <c r="F208" t="s">
        <v>112</v>
      </c>
      <c r="G208" s="79" t="s">
        <v>2124</v>
      </c>
      <c r="H208" s="79"/>
      <c r="I208" s="79"/>
      <c r="J208" s="79" t="s">
        <v>8</v>
      </c>
      <c r="K208" s="80">
        <v>1.6</v>
      </c>
      <c r="L208" s="80">
        <v>1.8</v>
      </c>
      <c r="M208" s="80">
        <v>2.1</v>
      </c>
      <c r="N208" t="s">
        <v>2004</v>
      </c>
      <c r="O208" t="s">
        <v>226</v>
      </c>
      <c r="P208" t="s">
        <v>235</v>
      </c>
      <c r="Q208">
        <v>1</v>
      </c>
      <c r="R208">
        <v>1918</v>
      </c>
      <c r="S208" t="s">
        <v>1502</v>
      </c>
      <c r="T208" t="s">
        <v>1502</v>
      </c>
      <c r="U208" t="s">
        <v>1871</v>
      </c>
    </row>
    <row r="209" spans="1:22">
      <c r="A209">
        <v>56401</v>
      </c>
      <c r="B209" t="s">
        <v>341</v>
      </c>
      <c r="C209">
        <v>1637</v>
      </c>
      <c r="D209" t="s">
        <v>344</v>
      </c>
      <c r="E209" t="s">
        <v>1866</v>
      </c>
      <c r="F209" t="s">
        <v>112</v>
      </c>
      <c r="G209" s="79" t="s">
        <v>2125</v>
      </c>
      <c r="H209" s="79"/>
      <c r="I209" s="79"/>
      <c r="J209" s="79" t="s">
        <v>8</v>
      </c>
      <c r="K209" s="80">
        <v>1.6</v>
      </c>
      <c r="L209" s="80">
        <v>1.8</v>
      </c>
      <c r="M209" s="80">
        <v>2.1</v>
      </c>
      <c r="N209" t="s">
        <v>2004</v>
      </c>
      <c r="O209" t="s">
        <v>226</v>
      </c>
      <c r="P209" t="s">
        <v>235</v>
      </c>
      <c r="Q209">
        <v>1</v>
      </c>
      <c r="R209">
        <v>1918</v>
      </c>
      <c r="S209" t="s">
        <v>1502</v>
      </c>
      <c r="T209" t="s">
        <v>1502</v>
      </c>
      <c r="U209" t="s">
        <v>1871</v>
      </c>
    </row>
    <row r="210" spans="1:22">
      <c r="A210">
        <v>56401</v>
      </c>
      <c r="B210" t="s">
        <v>341</v>
      </c>
      <c r="C210">
        <v>1638</v>
      </c>
      <c r="D210" t="s">
        <v>345</v>
      </c>
      <c r="E210" t="s">
        <v>1866</v>
      </c>
      <c r="F210" t="s">
        <v>112</v>
      </c>
      <c r="G210" s="79" t="s">
        <v>2126</v>
      </c>
      <c r="H210" s="79"/>
      <c r="I210" s="79"/>
      <c r="J210" s="79" t="s">
        <v>8</v>
      </c>
      <c r="K210" s="80">
        <v>1.8</v>
      </c>
      <c r="L210" s="80">
        <v>1.7</v>
      </c>
      <c r="M210" s="80">
        <v>1.7</v>
      </c>
      <c r="N210" t="s">
        <v>2004</v>
      </c>
      <c r="O210" t="s">
        <v>226</v>
      </c>
      <c r="P210" t="s">
        <v>235</v>
      </c>
      <c r="Q210">
        <v>1</v>
      </c>
      <c r="R210">
        <v>1934</v>
      </c>
      <c r="S210" t="s">
        <v>1502</v>
      </c>
      <c r="T210" t="s">
        <v>1502</v>
      </c>
      <c r="U210" t="s">
        <v>1871</v>
      </c>
    </row>
    <row r="211" spans="1:22">
      <c r="A211">
        <v>56401</v>
      </c>
      <c r="B211" t="s">
        <v>341</v>
      </c>
      <c r="C211">
        <v>1638</v>
      </c>
      <c r="D211" t="s">
        <v>345</v>
      </c>
      <c r="E211" t="s">
        <v>1866</v>
      </c>
      <c r="F211" t="s">
        <v>112</v>
      </c>
      <c r="G211" s="79" t="s">
        <v>2127</v>
      </c>
      <c r="H211" s="79"/>
      <c r="I211" s="79"/>
      <c r="J211" s="79" t="s">
        <v>8</v>
      </c>
      <c r="K211" s="80">
        <v>1.8</v>
      </c>
      <c r="L211" s="80">
        <v>2.2999999999999998</v>
      </c>
      <c r="M211" s="80">
        <v>2.2999999999999998</v>
      </c>
      <c r="N211" t="s">
        <v>2004</v>
      </c>
      <c r="O211" t="s">
        <v>226</v>
      </c>
      <c r="P211" t="s">
        <v>235</v>
      </c>
      <c r="Q211">
        <v>1</v>
      </c>
      <c r="R211">
        <v>1926</v>
      </c>
      <c r="S211" t="s">
        <v>1502</v>
      </c>
      <c r="T211" t="s">
        <v>1502</v>
      </c>
      <c r="U211" t="s">
        <v>1871</v>
      </c>
    </row>
    <row r="212" spans="1:22">
      <c r="A212">
        <v>56401</v>
      </c>
      <c r="B212" t="s">
        <v>341</v>
      </c>
      <c r="C212">
        <v>1642</v>
      </c>
      <c r="D212" t="s">
        <v>346</v>
      </c>
      <c r="E212" t="s">
        <v>1866</v>
      </c>
      <c r="F212" t="s">
        <v>112</v>
      </c>
      <c r="G212" s="79" t="s">
        <v>1890</v>
      </c>
      <c r="H212" s="79" t="s">
        <v>1890</v>
      </c>
      <c r="I212" s="79"/>
      <c r="J212" s="79" t="s">
        <v>8</v>
      </c>
      <c r="K212" s="80">
        <v>113.6</v>
      </c>
      <c r="L212" s="80">
        <v>94.3</v>
      </c>
      <c r="M212" s="80">
        <v>100.1</v>
      </c>
      <c r="N212" t="s">
        <v>2013</v>
      </c>
      <c r="O212" t="s">
        <v>117</v>
      </c>
      <c r="P212" t="s">
        <v>243</v>
      </c>
      <c r="Q212">
        <v>1</v>
      </c>
      <c r="R212">
        <v>1957</v>
      </c>
      <c r="S212" t="s">
        <v>1502</v>
      </c>
      <c r="T212" t="s">
        <v>1502</v>
      </c>
      <c r="U212" t="s">
        <v>1871</v>
      </c>
    </row>
    <row r="213" spans="1:22">
      <c r="A213">
        <v>56401</v>
      </c>
      <c r="B213" t="s">
        <v>341</v>
      </c>
      <c r="C213">
        <v>1642</v>
      </c>
      <c r="D213" t="s">
        <v>346</v>
      </c>
      <c r="E213" t="s">
        <v>1866</v>
      </c>
      <c r="F213" t="s">
        <v>112</v>
      </c>
      <c r="G213" s="79" t="s">
        <v>1940</v>
      </c>
      <c r="H213" s="79" t="s">
        <v>1954</v>
      </c>
      <c r="I213" s="79"/>
      <c r="J213" s="79" t="s">
        <v>8</v>
      </c>
      <c r="K213" s="80">
        <v>60</v>
      </c>
      <c r="L213" s="80">
        <v>39.1</v>
      </c>
      <c r="M213" s="80">
        <v>48</v>
      </c>
      <c r="N213" t="s">
        <v>1999</v>
      </c>
      <c r="O213" t="s">
        <v>117</v>
      </c>
      <c r="P213" t="s">
        <v>231</v>
      </c>
      <c r="Q213">
        <v>4</v>
      </c>
      <c r="R213">
        <v>2002</v>
      </c>
      <c r="S213" t="s">
        <v>1502</v>
      </c>
      <c r="T213" t="s">
        <v>1502</v>
      </c>
      <c r="U213" t="s">
        <v>1871</v>
      </c>
      <c r="V213" t="s">
        <v>122</v>
      </c>
    </row>
    <row r="214" spans="1:22">
      <c r="A214">
        <v>56401</v>
      </c>
      <c r="B214" t="s">
        <v>341</v>
      </c>
      <c r="C214">
        <v>1642</v>
      </c>
      <c r="D214" t="s">
        <v>346</v>
      </c>
      <c r="E214" t="s">
        <v>1866</v>
      </c>
      <c r="F214" t="s">
        <v>112</v>
      </c>
      <c r="G214" s="79" t="s">
        <v>1977</v>
      </c>
      <c r="H214" s="79" t="s">
        <v>1956</v>
      </c>
      <c r="I214" s="79"/>
      <c r="J214" s="79" t="s">
        <v>8</v>
      </c>
      <c r="K214" s="80">
        <v>60</v>
      </c>
      <c r="L214" s="80">
        <v>39.700000000000003</v>
      </c>
      <c r="M214" s="80">
        <v>48</v>
      </c>
      <c r="N214" t="s">
        <v>1999</v>
      </c>
      <c r="O214" t="s">
        <v>117</v>
      </c>
      <c r="P214" t="s">
        <v>231</v>
      </c>
      <c r="Q214">
        <v>4</v>
      </c>
      <c r="R214">
        <v>2002</v>
      </c>
      <c r="S214" t="s">
        <v>1502</v>
      </c>
      <c r="T214" t="s">
        <v>1502</v>
      </c>
      <c r="U214" t="s">
        <v>1871</v>
      </c>
      <c r="V214" t="s">
        <v>122</v>
      </c>
    </row>
    <row r="215" spans="1:22">
      <c r="A215">
        <v>56401</v>
      </c>
      <c r="B215" t="s">
        <v>341</v>
      </c>
      <c r="C215">
        <v>1642</v>
      </c>
      <c r="D215" t="s">
        <v>346</v>
      </c>
      <c r="E215" t="s">
        <v>1866</v>
      </c>
      <c r="F215" t="s">
        <v>112</v>
      </c>
      <c r="G215" s="79" t="s">
        <v>2128</v>
      </c>
      <c r="H215" s="79" t="s">
        <v>1902</v>
      </c>
      <c r="I215" s="79"/>
      <c r="J215" s="79" t="s">
        <v>8</v>
      </c>
      <c r="K215" s="80">
        <v>17</v>
      </c>
      <c r="L215" s="80">
        <v>16.600000000000001</v>
      </c>
      <c r="M215" s="80">
        <v>21.9</v>
      </c>
      <c r="N215" t="s">
        <v>1914</v>
      </c>
      <c r="O215" t="s">
        <v>233</v>
      </c>
      <c r="P215" t="s">
        <v>231</v>
      </c>
      <c r="Q215">
        <v>1</v>
      </c>
      <c r="R215">
        <v>1968</v>
      </c>
      <c r="S215" t="s">
        <v>1502</v>
      </c>
      <c r="T215" t="s">
        <v>1502</v>
      </c>
      <c r="U215" t="s">
        <v>1871</v>
      </c>
    </row>
    <row r="216" spans="1:22">
      <c r="A216">
        <v>56401</v>
      </c>
      <c r="B216" t="s">
        <v>341</v>
      </c>
      <c r="C216">
        <v>1643</v>
      </c>
      <c r="D216" t="s">
        <v>347</v>
      </c>
      <c r="E216" t="s">
        <v>1866</v>
      </c>
      <c r="F216" t="s">
        <v>112</v>
      </c>
      <c r="G216" s="79" t="s">
        <v>2129</v>
      </c>
      <c r="H216" s="79" t="s">
        <v>1902</v>
      </c>
      <c r="I216" s="79"/>
      <c r="J216" s="79" t="s">
        <v>8</v>
      </c>
      <c r="K216" s="80">
        <v>20.399999999999999</v>
      </c>
      <c r="L216" s="80">
        <v>15.8</v>
      </c>
      <c r="M216" s="80">
        <v>20.6</v>
      </c>
      <c r="N216" t="s">
        <v>1914</v>
      </c>
      <c r="O216" t="s">
        <v>233</v>
      </c>
      <c r="P216" t="s">
        <v>231</v>
      </c>
      <c r="Q216">
        <v>1</v>
      </c>
      <c r="R216">
        <v>1969</v>
      </c>
      <c r="S216" t="s">
        <v>1502</v>
      </c>
      <c r="T216" t="s">
        <v>1502</v>
      </c>
      <c r="U216" t="s">
        <v>1871</v>
      </c>
    </row>
    <row r="217" spans="1:22">
      <c r="A217">
        <v>2144</v>
      </c>
      <c r="B217" t="s">
        <v>130</v>
      </c>
      <c r="C217">
        <v>1660</v>
      </c>
      <c r="D217" t="s">
        <v>129</v>
      </c>
      <c r="E217" t="s">
        <v>131</v>
      </c>
      <c r="F217" t="s">
        <v>112</v>
      </c>
      <c r="G217" s="79" t="s">
        <v>2130</v>
      </c>
      <c r="H217" s="79" t="s">
        <v>1893</v>
      </c>
      <c r="I217" s="79"/>
      <c r="J217" s="79" t="s">
        <v>8</v>
      </c>
      <c r="K217" s="80">
        <v>58</v>
      </c>
      <c r="L217" s="80">
        <v>52.6</v>
      </c>
      <c r="M217" s="80">
        <v>57.4</v>
      </c>
      <c r="N217" t="s">
        <v>1999</v>
      </c>
      <c r="O217" t="s">
        <v>117</v>
      </c>
      <c r="P217" t="s">
        <v>231</v>
      </c>
      <c r="Q217">
        <v>7</v>
      </c>
      <c r="R217">
        <v>2009</v>
      </c>
      <c r="S217" t="s">
        <v>1502</v>
      </c>
      <c r="T217" t="s">
        <v>1502</v>
      </c>
      <c r="U217" t="s">
        <v>1871</v>
      </c>
      <c r="V217" t="s">
        <v>122</v>
      </c>
    </row>
    <row r="218" spans="1:22">
      <c r="A218">
        <v>2144</v>
      </c>
      <c r="B218" t="s">
        <v>130</v>
      </c>
      <c r="C218">
        <v>1660</v>
      </c>
      <c r="D218" t="s">
        <v>129</v>
      </c>
      <c r="E218" t="s">
        <v>131</v>
      </c>
      <c r="F218" t="s">
        <v>112</v>
      </c>
      <c r="G218" s="79" t="s">
        <v>2131</v>
      </c>
      <c r="H218" s="79" t="s">
        <v>1917</v>
      </c>
      <c r="I218" s="79"/>
      <c r="J218" s="79" t="s">
        <v>8</v>
      </c>
      <c r="K218" s="80">
        <v>58</v>
      </c>
      <c r="L218" s="80">
        <v>52.6</v>
      </c>
      <c r="M218" s="80">
        <v>57.4</v>
      </c>
      <c r="N218" t="s">
        <v>1999</v>
      </c>
      <c r="O218" t="s">
        <v>117</v>
      </c>
      <c r="P218" t="s">
        <v>231</v>
      </c>
      <c r="Q218">
        <v>7</v>
      </c>
      <c r="R218">
        <v>2009</v>
      </c>
      <c r="S218" t="s">
        <v>1502</v>
      </c>
      <c r="T218" t="s">
        <v>1502</v>
      </c>
      <c r="U218" t="s">
        <v>1871</v>
      </c>
      <c r="V218" t="s">
        <v>122</v>
      </c>
    </row>
    <row r="219" spans="1:22">
      <c r="A219">
        <v>9442</v>
      </c>
      <c r="B219" t="s">
        <v>349</v>
      </c>
      <c r="C219">
        <v>1670</v>
      </c>
      <c r="D219" t="s">
        <v>348</v>
      </c>
      <c r="E219" t="s">
        <v>131</v>
      </c>
      <c r="F219" t="s">
        <v>112</v>
      </c>
      <c r="G219" s="79" t="s">
        <v>1883</v>
      </c>
      <c r="H219" s="79"/>
      <c r="I219" s="79"/>
      <c r="J219" s="79" t="s">
        <v>8</v>
      </c>
      <c r="K219" s="80">
        <v>1.2</v>
      </c>
      <c r="L219" s="80">
        <v>1.2</v>
      </c>
      <c r="M219" s="80">
        <v>1.3</v>
      </c>
      <c r="N219" t="s">
        <v>2132</v>
      </c>
      <c r="O219" t="s">
        <v>117</v>
      </c>
      <c r="P219" t="s">
        <v>242</v>
      </c>
      <c r="Q219">
        <v>8</v>
      </c>
      <c r="R219">
        <v>1986</v>
      </c>
      <c r="S219" t="s">
        <v>1502</v>
      </c>
      <c r="T219" t="s">
        <v>1502</v>
      </c>
      <c r="U219" t="s">
        <v>1932</v>
      </c>
      <c r="V219" t="s">
        <v>122</v>
      </c>
    </row>
    <row r="220" spans="1:22">
      <c r="A220">
        <v>9442</v>
      </c>
      <c r="B220" t="s">
        <v>349</v>
      </c>
      <c r="C220">
        <v>1670</v>
      </c>
      <c r="D220" t="s">
        <v>348</v>
      </c>
      <c r="E220" t="s">
        <v>131</v>
      </c>
      <c r="F220" t="s">
        <v>112</v>
      </c>
      <c r="G220" s="79" t="s">
        <v>1902</v>
      </c>
      <c r="H220" s="79"/>
      <c r="I220" s="79"/>
      <c r="J220" s="79" t="s">
        <v>8</v>
      </c>
      <c r="K220" s="80">
        <v>1.2</v>
      </c>
      <c r="L220" s="80">
        <v>1.2</v>
      </c>
      <c r="M220" s="80">
        <v>1.3</v>
      </c>
      <c r="N220" t="s">
        <v>2132</v>
      </c>
      <c r="O220" t="s">
        <v>117</v>
      </c>
      <c r="P220" t="s">
        <v>242</v>
      </c>
      <c r="Q220">
        <v>4</v>
      </c>
      <c r="R220">
        <v>1984</v>
      </c>
      <c r="S220" t="s">
        <v>1502</v>
      </c>
      <c r="T220" t="s">
        <v>1502</v>
      </c>
      <c r="U220" t="s">
        <v>1871</v>
      </c>
      <c r="V220" t="s">
        <v>122</v>
      </c>
    </row>
    <row r="221" spans="1:22">
      <c r="A221">
        <v>9442</v>
      </c>
      <c r="B221" t="s">
        <v>349</v>
      </c>
      <c r="C221">
        <v>1670</v>
      </c>
      <c r="D221" t="s">
        <v>348</v>
      </c>
      <c r="E221" t="s">
        <v>131</v>
      </c>
      <c r="F221" t="s">
        <v>112</v>
      </c>
      <c r="G221" s="79" t="s">
        <v>1905</v>
      </c>
      <c r="H221" s="79"/>
      <c r="I221" s="79"/>
      <c r="J221" s="79" t="s">
        <v>8</v>
      </c>
      <c r="K221" s="80">
        <v>1.2</v>
      </c>
      <c r="L221" s="80">
        <v>1.2</v>
      </c>
      <c r="M221" s="80">
        <v>1.1000000000000001</v>
      </c>
      <c r="N221" t="s">
        <v>2132</v>
      </c>
      <c r="O221" t="s">
        <v>117</v>
      </c>
      <c r="P221" t="s">
        <v>242</v>
      </c>
      <c r="Q221">
        <v>9</v>
      </c>
      <c r="R221">
        <v>1982</v>
      </c>
      <c r="S221" t="s">
        <v>1502</v>
      </c>
      <c r="T221" t="s">
        <v>1502</v>
      </c>
      <c r="U221" t="s">
        <v>1871</v>
      </c>
      <c r="V221" t="s">
        <v>122</v>
      </c>
    </row>
    <row r="222" spans="1:22">
      <c r="A222">
        <v>9442</v>
      </c>
      <c r="B222" t="s">
        <v>349</v>
      </c>
      <c r="C222">
        <v>1670</v>
      </c>
      <c r="D222" t="s">
        <v>348</v>
      </c>
      <c r="E222" t="s">
        <v>131</v>
      </c>
      <c r="F222" t="s">
        <v>112</v>
      </c>
      <c r="G222" s="79" t="s">
        <v>1975</v>
      </c>
      <c r="H222" s="79"/>
      <c r="I222" s="79"/>
      <c r="J222" s="79" t="s">
        <v>8</v>
      </c>
      <c r="K222" s="80">
        <v>1.2</v>
      </c>
      <c r="L222" s="80">
        <v>1.2</v>
      </c>
      <c r="M222" s="80">
        <v>1.3</v>
      </c>
      <c r="N222" t="s">
        <v>2132</v>
      </c>
      <c r="O222" t="s">
        <v>117</v>
      </c>
      <c r="P222" t="s">
        <v>242</v>
      </c>
      <c r="Q222">
        <v>8</v>
      </c>
      <c r="R222">
        <v>1983</v>
      </c>
      <c r="S222" t="s">
        <v>1502</v>
      </c>
      <c r="T222" t="s">
        <v>1502</v>
      </c>
      <c r="U222" t="s">
        <v>1871</v>
      </c>
      <c r="V222" t="s">
        <v>122</v>
      </c>
    </row>
    <row r="223" spans="1:22">
      <c r="A223">
        <v>9442</v>
      </c>
      <c r="B223" t="s">
        <v>349</v>
      </c>
      <c r="C223">
        <v>1670</v>
      </c>
      <c r="D223" t="s">
        <v>348</v>
      </c>
      <c r="E223" t="s">
        <v>131</v>
      </c>
      <c r="F223" t="s">
        <v>112</v>
      </c>
      <c r="G223" s="79" t="s">
        <v>1888</v>
      </c>
      <c r="H223" s="79"/>
      <c r="I223" s="79"/>
      <c r="J223" s="79" t="s">
        <v>8</v>
      </c>
      <c r="K223" s="80">
        <v>1.3</v>
      </c>
      <c r="L223" s="80">
        <v>1.3</v>
      </c>
      <c r="M223" s="80">
        <v>1.3</v>
      </c>
      <c r="N223" t="s">
        <v>2132</v>
      </c>
      <c r="O223" t="s">
        <v>117</v>
      </c>
      <c r="P223" t="s">
        <v>242</v>
      </c>
      <c r="Q223">
        <v>8</v>
      </c>
      <c r="R223">
        <v>1954</v>
      </c>
      <c r="S223" t="s">
        <v>1502</v>
      </c>
      <c r="T223" t="s">
        <v>1502</v>
      </c>
      <c r="U223" t="s">
        <v>1871</v>
      </c>
      <c r="V223" t="s">
        <v>122</v>
      </c>
    </row>
    <row r="224" spans="1:22">
      <c r="A224">
        <v>9442</v>
      </c>
      <c r="B224" t="s">
        <v>349</v>
      </c>
      <c r="C224">
        <v>1670</v>
      </c>
      <c r="D224" t="s">
        <v>348</v>
      </c>
      <c r="E224" t="s">
        <v>131</v>
      </c>
      <c r="F224" t="s">
        <v>112</v>
      </c>
      <c r="G224" s="79" t="s">
        <v>2005</v>
      </c>
      <c r="H224" s="79"/>
      <c r="I224" s="79"/>
      <c r="J224" s="79" t="s">
        <v>8</v>
      </c>
      <c r="K224" s="80">
        <v>1.1000000000000001</v>
      </c>
      <c r="L224" s="80">
        <v>1.2</v>
      </c>
      <c r="M224" s="80">
        <v>1.2</v>
      </c>
      <c r="N224" t="s">
        <v>2132</v>
      </c>
      <c r="O224" t="s">
        <v>117</v>
      </c>
      <c r="P224" t="s">
        <v>242</v>
      </c>
      <c r="Q224">
        <v>7</v>
      </c>
      <c r="R224">
        <v>1951</v>
      </c>
      <c r="S224" t="s">
        <v>1502</v>
      </c>
      <c r="T224" t="s">
        <v>1502</v>
      </c>
      <c r="U224" t="s">
        <v>1871</v>
      </c>
      <c r="V224" t="s">
        <v>122</v>
      </c>
    </row>
    <row r="225" spans="1:22">
      <c r="A225">
        <v>9442</v>
      </c>
      <c r="B225" t="s">
        <v>349</v>
      </c>
      <c r="C225">
        <v>1670</v>
      </c>
      <c r="D225" t="s">
        <v>348</v>
      </c>
      <c r="E225" t="s">
        <v>131</v>
      </c>
      <c r="F225" t="s">
        <v>112</v>
      </c>
      <c r="G225" s="79" t="s">
        <v>2105</v>
      </c>
      <c r="H225" s="79"/>
      <c r="I225" s="79"/>
      <c r="J225" s="79" t="s">
        <v>8</v>
      </c>
      <c r="K225" s="80">
        <v>1.3</v>
      </c>
      <c r="L225" s="80">
        <v>1.3</v>
      </c>
      <c r="M225" s="80">
        <v>1.4</v>
      </c>
      <c r="N225" t="s">
        <v>1914</v>
      </c>
      <c r="O225" t="s">
        <v>126</v>
      </c>
      <c r="P225" t="s">
        <v>242</v>
      </c>
      <c r="Q225">
        <v>9</v>
      </c>
      <c r="R225">
        <v>1956</v>
      </c>
      <c r="S225" t="s">
        <v>1502</v>
      </c>
      <c r="T225" t="s">
        <v>1502</v>
      </c>
      <c r="U225" t="s">
        <v>1871</v>
      </c>
    </row>
    <row r="226" spans="1:22">
      <c r="A226">
        <v>9442</v>
      </c>
      <c r="B226" t="s">
        <v>349</v>
      </c>
      <c r="C226">
        <v>1670</v>
      </c>
      <c r="D226" t="s">
        <v>348</v>
      </c>
      <c r="E226" t="s">
        <v>131</v>
      </c>
      <c r="F226" t="s">
        <v>112</v>
      </c>
      <c r="G226" s="79" t="s">
        <v>2115</v>
      </c>
      <c r="H226" s="79"/>
      <c r="I226" s="79"/>
      <c r="J226" s="79" t="s">
        <v>8</v>
      </c>
      <c r="K226" s="80">
        <v>1.1000000000000001</v>
      </c>
      <c r="L226" s="80">
        <v>1.1000000000000001</v>
      </c>
      <c r="M226" s="80">
        <v>1.1000000000000001</v>
      </c>
      <c r="N226" t="s">
        <v>1914</v>
      </c>
      <c r="O226" t="s">
        <v>126</v>
      </c>
      <c r="P226" t="s">
        <v>242</v>
      </c>
      <c r="Q226">
        <v>8</v>
      </c>
      <c r="R226">
        <v>1960</v>
      </c>
      <c r="S226" t="s">
        <v>1502</v>
      </c>
      <c r="T226" t="s">
        <v>1502</v>
      </c>
      <c r="U226" t="s">
        <v>1932</v>
      </c>
    </row>
    <row r="227" spans="1:22">
      <c r="A227">
        <v>9442</v>
      </c>
      <c r="B227" t="s">
        <v>349</v>
      </c>
      <c r="C227">
        <v>1670</v>
      </c>
      <c r="D227" t="s">
        <v>348</v>
      </c>
      <c r="E227" t="s">
        <v>131</v>
      </c>
      <c r="F227" t="s">
        <v>112</v>
      </c>
      <c r="G227" s="79" t="s">
        <v>1898</v>
      </c>
      <c r="H227" s="79"/>
      <c r="I227" s="79"/>
      <c r="J227" s="79" t="s">
        <v>8</v>
      </c>
      <c r="K227" s="80">
        <v>1.3</v>
      </c>
      <c r="L227" s="80">
        <v>1.3</v>
      </c>
      <c r="M227" s="80">
        <v>1.3</v>
      </c>
      <c r="N227" t="s">
        <v>2132</v>
      </c>
      <c r="O227" t="s">
        <v>117</v>
      </c>
      <c r="P227" t="s">
        <v>242</v>
      </c>
      <c r="Q227">
        <v>10</v>
      </c>
      <c r="R227">
        <v>1961</v>
      </c>
      <c r="S227" t="s">
        <v>1502</v>
      </c>
      <c r="T227" t="s">
        <v>1502</v>
      </c>
      <c r="U227" t="s">
        <v>1871</v>
      </c>
      <c r="V227" t="s">
        <v>122</v>
      </c>
    </row>
    <row r="228" spans="1:22">
      <c r="A228">
        <v>14605</v>
      </c>
      <c r="B228" t="s">
        <v>351</v>
      </c>
      <c r="C228">
        <v>1678</v>
      </c>
      <c r="D228" t="s">
        <v>350</v>
      </c>
      <c r="E228" t="s">
        <v>131</v>
      </c>
      <c r="F228" t="s">
        <v>112</v>
      </c>
      <c r="G228" s="79" t="s">
        <v>1883</v>
      </c>
      <c r="H228" s="79" t="s">
        <v>1883</v>
      </c>
      <c r="I228" s="79"/>
      <c r="J228" s="79" t="s">
        <v>8</v>
      </c>
      <c r="K228" s="80">
        <v>21.3</v>
      </c>
      <c r="L228" s="80">
        <v>16.100000000000001</v>
      </c>
      <c r="M228" s="80">
        <v>22.1</v>
      </c>
      <c r="N228" t="s">
        <v>1999</v>
      </c>
      <c r="O228" t="s">
        <v>117</v>
      </c>
      <c r="P228" t="s">
        <v>231</v>
      </c>
      <c r="Q228">
        <v>12</v>
      </c>
      <c r="R228">
        <v>1971</v>
      </c>
      <c r="S228" t="s">
        <v>1502</v>
      </c>
      <c r="T228" t="s">
        <v>1502</v>
      </c>
      <c r="U228" t="s">
        <v>1871</v>
      </c>
      <c r="V228" t="s">
        <v>122</v>
      </c>
    </row>
    <row r="229" spans="1:22">
      <c r="A229">
        <v>14605</v>
      </c>
      <c r="B229" t="s">
        <v>351</v>
      </c>
      <c r="C229">
        <v>1678</v>
      </c>
      <c r="D229" t="s">
        <v>350</v>
      </c>
      <c r="E229" t="s">
        <v>131</v>
      </c>
      <c r="F229" t="s">
        <v>112</v>
      </c>
      <c r="G229" s="79" t="s">
        <v>1888</v>
      </c>
      <c r="H229" s="79" t="s">
        <v>1888</v>
      </c>
      <c r="I229" s="79"/>
      <c r="J229" s="79" t="s">
        <v>8</v>
      </c>
      <c r="K229" s="80">
        <v>43.6</v>
      </c>
      <c r="L229" s="80">
        <v>30.5</v>
      </c>
      <c r="M229" s="80">
        <v>45.8</v>
      </c>
      <c r="N229" t="s">
        <v>1999</v>
      </c>
      <c r="O229" t="s">
        <v>117</v>
      </c>
      <c r="P229" t="s">
        <v>231</v>
      </c>
      <c r="Q229">
        <v>11</v>
      </c>
      <c r="R229">
        <v>1990</v>
      </c>
      <c r="S229" t="s">
        <v>1502</v>
      </c>
      <c r="T229" t="s">
        <v>1502</v>
      </c>
      <c r="U229" t="s">
        <v>1871</v>
      </c>
      <c r="V229" t="s">
        <v>122</v>
      </c>
    </row>
    <row r="230" spans="1:22">
      <c r="A230">
        <v>18488</v>
      </c>
      <c r="B230" t="s">
        <v>134</v>
      </c>
      <c r="C230">
        <v>1682</v>
      </c>
      <c r="D230" t="s">
        <v>133</v>
      </c>
      <c r="E230" t="s">
        <v>131</v>
      </c>
      <c r="F230" t="s">
        <v>112</v>
      </c>
      <c r="G230" s="79" t="s">
        <v>2115</v>
      </c>
      <c r="H230" s="79" t="s">
        <v>2115</v>
      </c>
      <c r="I230" s="79"/>
      <c r="J230" s="79" t="s">
        <v>8</v>
      </c>
      <c r="K230" s="80">
        <v>28.3</v>
      </c>
      <c r="L230" s="80">
        <v>26</v>
      </c>
      <c r="M230" s="80">
        <v>26.5</v>
      </c>
      <c r="N230" t="s">
        <v>1914</v>
      </c>
      <c r="O230" t="s">
        <v>128</v>
      </c>
      <c r="P230" t="s">
        <v>243</v>
      </c>
      <c r="Q230">
        <v>6</v>
      </c>
      <c r="R230">
        <v>1966</v>
      </c>
      <c r="S230" t="s">
        <v>1502</v>
      </c>
      <c r="T230" t="s">
        <v>1502</v>
      </c>
      <c r="U230" t="s">
        <v>1871</v>
      </c>
    </row>
    <row r="231" spans="1:22">
      <c r="A231">
        <v>61122</v>
      </c>
      <c r="B231" t="s">
        <v>337</v>
      </c>
      <c r="C231">
        <v>2349</v>
      </c>
      <c r="D231" t="s">
        <v>352</v>
      </c>
      <c r="E231" t="s">
        <v>1866</v>
      </c>
      <c r="F231" t="s">
        <v>189</v>
      </c>
      <c r="G231" s="79" t="s">
        <v>1925</v>
      </c>
      <c r="H231" s="79"/>
      <c r="I231" s="79"/>
      <c r="J231" s="79" t="s">
        <v>8</v>
      </c>
      <c r="K231" s="80">
        <v>22</v>
      </c>
      <c r="L231" s="80">
        <v>22.5</v>
      </c>
      <c r="M231" s="80">
        <v>22.5</v>
      </c>
      <c r="N231" t="s">
        <v>2004</v>
      </c>
      <c r="O231" t="s">
        <v>226</v>
      </c>
      <c r="P231" t="s">
        <v>235</v>
      </c>
      <c r="Q231">
        <v>9</v>
      </c>
      <c r="R231">
        <v>1930</v>
      </c>
      <c r="S231" t="s">
        <v>1502</v>
      </c>
      <c r="T231" t="s">
        <v>1502</v>
      </c>
      <c r="U231" t="s">
        <v>1871</v>
      </c>
    </row>
    <row r="232" spans="1:22">
      <c r="A232">
        <v>61122</v>
      </c>
      <c r="B232" t="s">
        <v>337</v>
      </c>
      <c r="C232">
        <v>2349</v>
      </c>
      <c r="D232" t="s">
        <v>352</v>
      </c>
      <c r="E232" t="s">
        <v>1866</v>
      </c>
      <c r="F232" t="s">
        <v>189</v>
      </c>
      <c r="G232" s="79" t="s">
        <v>1927</v>
      </c>
      <c r="H232" s="79"/>
      <c r="I232" s="79"/>
      <c r="J232" s="79" t="s">
        <v>8</v>
      </c>
      <c r="K232" s="80">
        <v>48.6</v>
      </c>
      <c r="L232" s="80">
        <v>47.8</v>
      </c>
      <c r="M232" s="80">
        <v>48.5</v>
      </c>
      <c r="N232" t="s">
        <v>2004</v>
      </c>
      <c r="O232" t="s">
        <v>226</v>
      </c>
      <c r="P232" t="s">
        <v>235</v>
      </c>
      <c r="Q232">
        <v>9</v>
      </c>
      <c r="R232">
        <v>1930</v>
      </c>
      <c r="S232" t="s">
        <v>1502</v>
      </c>
      <c r="T232" t="s">
        <v>1502</v>
      </c>
      <c r="U232" t="s">
        <v>1871</v>
      </c>
    </row>
    <row r="233" spans="1:22">
      <c r="A233">
        <v>61122</v>
      </c>
      <c r="B233" t="s">
        <v>337</v>
      </c>
      <c r="C233">
        <v>2349</v>
      </c>
      <c r="D233" t="s">
        <v>352</v>
      </c>
      <c r="E233" t="s">
        <v>1866</v>
      </c>
      <c r="F233" t="s">
        <v>189</v>
      </c>
      <c r="G233" s="79" t="s">
        <v>1928</v>
      </c>
      <c r="H233" s="79"/>
      <c r="I233" s="79"/>
      <c r="J233" s="79" t="s">
        <v>8</v>
      </c>
      <c r="K233" s="80">
        <v>48.6</v>
      </c>
      <c r="L233" s="80">
        <v>47.8</v>
      </c>
      <c r="M233" s="80">
        <v>48.5</v>
      </c>
      <c r="N233" t="s">
        <v>2004</v>
      </c>
      <c r="O233" t="s">
        <v>226</v>
      </c>
      <c r="P233" t="s">
        <v>235</v>
      </c>
      <c r="Q233">
        <v>9</v>
      </c>
      <c r="R233">
        <v>1930</v>
      </c>
      <c r="S233" t="s">
        <v>1502</v>
      </c>
      <c r="T233" t="s">
        <v>1502</v>
      </c>
      <c r="U233" t="s">
        <v>1871</v>
      </c>
    </row>
    <row r="234" spans="1:22">
      <c r="A234">
        <v>61122</v>
      </c>
      <c r="B234" t="s">
        <v>337</v>
      </c>
      <c r="C234">
        <v>2349</v>
      </c>
      <c r="D234" t="s">
        <v>352</v>
      </c>
      <c r="E234" t="s">
        <v>1866</v>
      </c>
      <c r="F234" t="s">
        <v>189</v>
      </c>
      <c r="G234" s="79" t="s">
        <v>1892</v>
      </c>
      <c r="H234" s="79"/>
      <c r="I234" s="79"/>
      <c r="J234" s="79" t="s">
        <v>8</v>
      </c>
      <c r="K234" s="80">
        <v>48.6</v>
      </c>
      <c r="L234" s="80">
        <v>47.8</v>
      </c>
      <c r="M234" s="80">
        <v>48.5</v>
      </c>
      <c r="N234" t="s">
        <v>2004</v>
      </c>
      <c r="O234" t="s">
        <v>226</v>
      </c>
      <c r="P234" t="s">
        <v>235</v>
      </c>
      <c r="Q234">
        <v>9</v>
      </c>
      <c r="R234">
        <v>1930</v>
      </c>
      <c r="S234" t="s">
        <v>1502</v>
      </c>
      <c r="T234" t="s">
        <v>1502</v>
      </c>
      <c r="U234" t="s">
        <v>1871</v>
      </c>
    </row>
    <row r="235" spans="1:22">
      <c r="A235">
        <v>61122</v>
      </c>
      <c r="B235" t="s">
        <v>337</v>
      </c>
      <c r="C235">
        <v>2351</v>
      </c>
      <c r="D235" t="s">
        <v>353</v>
      </c>
      <c r="E235" t="s">
        <v>1866</v>
      </c>
      <c r="F235" t="s">
        <v>189</v>
      </c>
      <c r="G235" s="79" t="s">
        <v>1925</v>
      </c>
      <c r="H235" s="79"/>
      <c r="I235" s="79"/>
      <c r="J235" s="79" t="s">
        <v>8</v>
      </c>
      <c r="K235" s="80">
        <v>47.7</v>
      </c>
      <c r="L235" s="80">
        <v>47.2</v>
      </c>
      <c r="M235" s="80">
        <v>47.7</v>
      </c>
      <c r="N235" t="s">
        <v>2004</v>
      </c>
      <c r="O235" t="s">
        <v>226</v>
      </c>
      <c r="P235" t="s">
        <v>235</v>
      </c>
      <c r="Q235">
        <v>1</v>
      </c>
      <c r="R235">
        <v>1957</v>
      </c>
      <c r="S235" t="s">
        <v>1502</v>
      </c>
      <c r="T235" t="s">
        <v>1502</v>
      </c>
      <c r="U235" t="s">
        <v>1871</v>
      </c>
    </row>
    <row r="236" spans="1:22">
      <c r="A236">
        <v>61122</v>
      </c>
      <c r="B236" t="s">
        <v>337</v>
      </c>
      <c r="C236">
        <v>2351</v>
      </c>
      <c r="D236" t="s">
        <v>353</v>
      </c>
      <c r="E236" t="s">
        <v>1866</v>
      </c>
      <c r="F236" t="s">
        <v>189</v>
      </c>
      <c r="G236" s="79" t="s">
        <v>1927</v>
      </c>
      <c r="H236" s="79"/>
      <c r="I236" s="79"/>
      <c r="J236" s="79" t="s">
        <v>8</v>
      </c>
      <c r="K236" s="80">
        <v>47.7</v>
      </c>
      <c r="L236" s="80">
        <v>47.2</v>
      </c>
      <c r="M236" s="80">
        <v>47.7</v>
      </c>
      <c r="N236" t="s">
        <v>2004</v>
      </c>
      <c r="O236" t="s">
        <v>226</v>
      </c>
      <c r="P236" t="s">
        <v>235</v>
      </c>
      <c r="Q236">
        <v>1</v>
      </c>
      <c r="R236">
        <v>1957</v>
      </c>
      <c r="S236" t="s">
        <v>1502</v>
      </c>
      <c r="T236" t="s">
        <v>1502</v>
      </c>
      <c r="U236" t="s">
        <v>1871</v>
      </c>
    </row>
    <row r="237" spans="1:22">
      <c r="A237">
        <v>61122</v>
      </c>
      <c r="B237" t="s">
        <v>337</v>
      </c>
      <c r="C237">
        <v>2351</v>
      </c>
      <c r="D237" t="s">
        <v>353</v>
      </c>
      <c r="E237" t="s">
        <v>1866</v>
      </c>
      <c r="F237" t="s">
        <v>189</v>
      </c>
      <c r="G237" s="79" t="s">
        <v>1928</v>
      </c>
      <c r="H237" s="79"/>
      <c r="I237" s="79"/>
      <c r="J237" s="79" t="s">
        <v>8</v>
      </c>
      <c r="K237" s="80">
        <v>47.7</v>
      </c>
      <c r="L237" s="80">
        <v>47.2</v>
      </c>
      <c r="M237" s="80">
        <v>47.7</v>
      </c>
      <c r="N237" t="s">
        <v>2004</v>
      </c>
      <c r="O237" t="s">
        <v>226</v>
      </c>
      <c r="P237" t="s">
        <v>235</v>
      </c>
      <c r="Q237">
        <v>1</v>
      </c>
      <c r="R237">
        <v>1957</v>
      </c>
      <c r="S237" t="s">
        <v>1502</v>
      </c>
      <c r="T237" t="s">
        <v>1502</v>
      </c>
      <c r="U237" t="s">
        <v>1871</v>
      </c>
    </row>
    <row r="238" spans="1:22">
      <c r="A238">
        <v>61122</v>
      </c>
      <c r="B238" t="s">
        <v>337</v>
      </c>
      <c r="C238">
        <v>2351</v>
      </c>
      <c r="D238" t="s">
        <v>353</v>
      </c>
      <c r="E238" t="s">
        <v>1866</v>
      </c>
      <c r="F238" t="s">
        <v>189</v>
      </c>
      <c r="G238" s="79" t="s">
        <v>1892</v>
      </c>
      <c r="H238" s="79"/>
      <c r="I238" s="79"/>
      <c r="J238" s="79" t="s">
        <v>8</v>
      </c>
      <c r="K238" s="80">
        <v>47.7</v>
      </c>
      <c r="L238" s="80">
        <v>47.2</v>
      </c>
      <c r="M238" s="80">
        <v>47.7</v>
      </c>
      <c r="N238" t="s">
        <v>2004</v>
      </c>
      <c r="O238" t="s">
        <v>226</v>
      </c>
      <c r="P238" t="s">
        <v>235</v>
      </c>
      <c r="Q238">
        <v>1</v>
      </c>
      <c r="R238">
        <v>1957</v>
      </c>
      <c r="S238" t="s">
        <v>1502</v>
      </c>
      <c r="T238" t="s">
        <v>1502</v>
      </c>
      <c r="U238" t="s">
        <v>1871</v>
      </c>
    </row>
    <row r="239" spans="1:22">
      <c r="A239">
        <v>61122</v>
      </c>
      <c r="B239" t="s">
        <v>337</v>
      </c>
      <c r="C239">
        <v>2352</v>
      </c>
      <c r="D239" t="s">
        <v>354</v>
      </c>
      <c r="E239" t="s">
        <v>1866</v>
      </c>
      <c r="F239" t="s">
        <v>273</v>
      </c>
      <c r="G239" s="79" t="s">
        <v>1883</v>
      </c>
      <c r="H239" s="79"/>
      <c r="I239" s="79"/>
      <c r="J239" s="79" t="s">
        <v>8</v>
      </c>
      <c r="K239" s="80">
        <v>2</v>
      </c>
      <c r="L239" s="80">
        <v>2.4</v>
      </c>
      <c r="M239" s="80">
        <v>2.4</v>
      </c>
      <c r="N239" t="s">
        <v>2004</v>
      </c>
      <c r="O239" t="s">
        <v>226</v>
      </c>
      <c r="P239" t="s">
        <v>235</v>
      </c>
      <c r="Q239">
        <v>8</v>
      </c>
      <c r="R239">
        <v>1909</v>
      </c>
      <c r="S239" t="s">
        <v>1502</v>
      </c>
      <c r="T239" t="s">
        <v>1502</v>
      </c>
      <c r="U239" t="s">
        <v>1871</v>
      </c>
    </row>
    <row r="240" spans="1:22">
      <c r="A240">
        <v>61122</v>
      </c>
      <c r="B240" t="s">
        <v>337</v>
      </c>
      <c r="C240">
        <v>2352</v>
      </c>
      <c r="D240" t="s">
        <v>354</v>
      </c>
      <c r="E240" t="s">
        <v>1866</v>
      </c>
      <c r="F240" t="s">
        <v>273</v>
      </c>
      <c r="G240" s="79" t="s">
        <v>1902</v>
      </c>
      <c r="H240" s="79"/>
      <c r="I240" s="79"/>
      <c r="J240" s="79" t="s">
        <v>8</v>
      </c>
      <c r="K240" s="80">
        <v>4.2</v>
      </c>
      <c r="L240" s="80">
        <v>4</v>
      </c>
      <c r="M240" s="80">
        <v>4</v>
      </c>
      <c r="N240" t="s">
        <v>2004</v>
      </c>
      <c r="O240" t="s">
        <v>226</v>
      </c>
      <c r="P240" t="s">
        <v>235</v>
      </c>
      <c r="Q240">
        <v>1</v>
      </c>
      <c r="R240">
        <v>1921</v>
      </c>
      <c r="S240" t="s">
        <v>1502</v>
      </c>
      <c r="T240" t="s">
        <v>1502</v>
      </c>
      <c r="U240" t="s">
        <v>1871</v>
      </c>
    </row>
    <row r="241" spans="1:21">
      <c r="A241">
        <v>61122</v>
      </c>
      <c r="B241" t="s">
        <v>337</v>
      </c>
      <c r="C241">
        <v>2352</v>
      </c>
      <c r="D241" t="s">
        <v>354</v>
      </c>
      <c r="E241" t="s">
        <v>1866</v>
      </c>
      <c r="F241" t="s">
        <v>273</v>
      </c>
      <c r="G241" s="79" t="s">
        <v>1888</v>
      </c>
      <c r="H241" s="79"/>
      <c r="I241" s="79"/>
      <c r="J241" s="79" t="s">
        <v>8</v>
      </c>
      <c r="K241" s="80">
        <v>2</v>
      </c>
      <c r="L241" s="80">
        <v>2.4</v>
      </c>
      <c r="M241" s="80">
        <v>2.4</v>
      </c>
      <c r="N241" t="s">
        <v>2004</v>
      </c>
      <c r="O241" t="s">
        <v>226</v>
      </c>
      <c r="P241" t="s">
        <v>235</v>
      </c>
      <c r="Q241">
        <v>8</v>
      </c>
      <c r="R241">
        <v>1909</v>
      </c>
      <c r="S241" t="s">
        <v>1502</v>
      </c>
      <c r="T241" t="s">
        <v>1502</v>
      </c>
      <c r="U241" t="s">
        <v>1871</v>
      </c>
    </row>
    <row r="242" spans="1:21">
      <c r="A242">
        <v>61122</v>
      </c>
      <c r="B242" t="s">
        <v>337</v>
      </c>
      <c r="C242">
        <v>2352</v>
      </c>
      <c r="D242" t="s">
        <v>354</v>
      </c>
      <c r="E242" t="s">
        <v>1866</v>
      </c>
      <c r="F242" t="s">
        <v>273</v>
      </c>
      <c r="G242" s="79" t="s">
        <v>1890</v>
      </c>
      <c r="H242" s="79"/>
      <c r="I242" s="79"/>
      <c r="J242" s="79" t="s">
        <v>8</v>
      </c>
      <c r="K242" s="80">
        <v>2</v>
      </c>
      <c r="L242" s="80">
        <v>2.4</v>
      </c>
      <c r="M242" s="80">
        <v>2.4</v>
      </c>
      <c r="N242" t="s">
        <v>2004</v>
      </c>
      <c r="O242" t="s">
        <v>226</v>
      </c>
      <c r="P242" t="s">
        <v>235</v>
      </c>
      <c r="Q242">
        <v>8</v>
      </c>
      <c r="R242">
        <v>1909</v>
      </c>
      <c r="S242" t="s">
        <v>1502</v>
      </c>
      <c r="T242" t="s">
        <v>1502</v>
      </c>
      <c r="U242" t="s">
        <v>1871</v>
      </c>
    </row>
    <row r="243" spans="1:21">
      <c r="A243">
        <v>61122</v>
      </c>
      <c r="B243" t="s">
        <v>337</v>
      </c>
      <c r="C243">
        <v>2352</v>
      </c>
      <c r="D243" t="s">
        <v>354</v>
      </c>
      <c r="E243" t="s">
        <v>1866</v>
      </c>
      <c r="F243" t="s">
        <v>273</v>
      </c>
      <c r="G243" s="79" t="s">
        <v>1893</v>
      </c>
      <c r="H243" s="79"/>
      <c r="I243" s="79"/>
      <c r="J243" s="79" t="s">
        <v>8</v>
      </c>
      <c r="K243" s="80">
        <v>2.5</v>
      </c>
      <c r="L243" s="80">
        <v>2.4</v>
      </c>
      <c r="M243" s="80">
        <v>2.4</v>
      </c>
      <c r="N243" t="s">
        <v>2004</v>
      </c>
      <c r="O243" t="s">
        <v>226</v>
      </c>
      <c r="P243" t="s">
        <v>235</v>
      </c>
      <c r="Q243">
        <v>8</v>
      </c>
      <c r="R243">
        <v>1909</v>
      </c>
      <c r="S243" t="s">
        <v>1502</v>
      </c>
      <c r="T243" t="s">
        <v>1502</v>
      </c>
      <c r="U243" t="s">
        <v>1871</v>
      </c>
    </row>
    <row r="244" spans="1:21">
      <c r="A244">
        <v>61122</v>
      </c>
      <c r="B244" t="s">
        <v>337</v>
      </c>
      <c r="C244">
        <v>2352</v>
      </c>
      <c r="D244" t="s">
        <v>354</v>
      </c>
      <c r="E244" t="s">
        <v>1866</v>
      </c>
      <c r="F244" t="s">
        <v>273</v>
      </c>
      <c r="G244" s="79" t="s">
        <v>1917</v>
      </c>
      <c r="H244" s="79"/>
      <c r="I244" s="79"/>
      <c r="J244" s="79" t="s">
        <v>8</v>
      </c>
      <c r="K244" s="80">
        <v>4.5</v>
      </c>
      <c r="L244" s="80">
        <v>3.6</v>
      </c>
      <c r="M244" s="80">
        <v>3.6</v>
      </c>
      <c r="N244" t="s">
        <v>2004</v>
      </c>
      <c r="O244" t="s">
        <v>226</v>
      </c>
      <c r="P244" t="s">
        <v>235</v>
      </c>
      <c r="Q244">
        <v>4</v>
      </c>
      <c r="R244">
        <v>2008</v>
      </c>
      <c r="S244" t="s">
        <v>1502</v>
      </c>
      <c r="T244" t="s">
        <v>1502</v>
      </c>
      <c r="U244" t="s">
        <v>1871</v>
      </c>
    </row>
    <row r="245" spans="1:21">
      <c r="A245">
        <v>61122</v>
      </c>
      <c r="B245" t="s">
        <v>337</v>
      </c>
      <c r="C245">
        <v>2352</v>
      </c>
      <c r="D245" t="s">
        <v>354</v>
      </c>
      <c r="E245" t="s">
        <v>1866</v>
      </c>
      <c r="F245" t="s">
        <v>273</v>
      </c>
      <c r="G245" s="79" t="s">
        <v>2133</v>
      </c>
      <c r="H245" s="79"/>
      <c r="I245" s="79"/>
      <c r="J245" s="79" t="s">
        <v>8</v>
      </c>
      <c r="K245" s="80">
        <v>5</v>
      </c>
      <c r="L245" s="80">
        <v>4.5</v>
      </c>
      <c r="M245" s="80">
        <v>4.5</v>
      </c>
      <c r="N245" t="s">
        <v>2004</v>
      </c>
      <c r="O245" t="s">
        <v>226</v>
      </c>
      <c r="P245" t="s">
        <v>235</v>
      </c>
      <c r="Q245">
        <v>3</v>
      </c>
      <c r="R245">
        <v>2008</v>
      </c>
      <c r="S245" t="s">
        <v>1502</v>
      </c>
      <c r="T245" t="s">
        <v>1502</v>
      </c>
      <c r="U245" t="s">
        <v>1871</v>
      </c>
    </row>
    <row r="246" spans="1:21">
      <c r="A246">
        <v>61122</v>
      </c>
      <c r="B246" t="s">
        <v>337</v>
      </c>
      <c r="C246">
        <v>2352</v>
      </c>
      <c r="D246" t="s">
        <v>354</v>
      </c>
      <c r="E246" t="s">
        <v>1866</v>
      </c>
      <c r="F246" t="s">
        <v>273</v>
      </c>
      <c r="G246" s="79" t="s">
        <v>2134</v>
      </c>
      <c r="H246" s="79"/>
      <c r="I246" s="79"/>
      <c r="J246" s="79" t="s">
        <v>8</v>
      </c>
      <c r="K246" s="80">
        <v>5</v>
      </c>
      <c r="L246" s="80">
        <v>4.5</v>
      </c>
      <c r="M246" s="80">
        <v>4.5</v>
      </c>
      <c r="N246" t="s">
        <v>2004</v>
      </c>
      <c r="O246" t="s">
        <v>226</v>
      </c>
      <c r="P246" t="s">
        <v>235</v>
      </c>
      <c r="Q246">
        <v>3</v>
      </c>
      <c r="R246">
        <v>2008</v>
      </c>
      <c r="S246" t="s">
        <v>1502</v>
      </c>
      <c r="T246" t="s">
        <v>1502</v>
      </c>
      <c r="U246" t="s">
        <v>1871</v>
      </c>
    </row>
    <row r="247" spans="1:21">
      <c r="A247">
        <v>61122</v>
      </c>
      <c r="B247" t="s">
        <v>337</v>
      </c>
      <c r="C247">
        <v>2352</v>
      </c>
      <c r="D247" t="s">
        <v>354</v>
      </c>
      <c r="E247" t="s">
        <v>1866</v>
      </c>
      <c r="F247" t="s">
        <v>273</v>
      </c>
      <c r="G247" s="79" t="s">
        <v>2115</v>
      </c>
      <c r="H247" s="79"/>
      <c r="I247" s="79"/>
      <c r="J247" s="79" t="s">
        <v>8</v>
      </c>
      <c r="K247" s="80">
        <v>4.5</v>
      </c>
      <c r="L247" s="80">
        <v>3.6</v>
      </c>
      <c r="M247" s="80">
        <v>3.6</v>
      </c>
      <c r="N247" t="s">
        <v>2004</v>
      </c>
      <c r="O247" t="s">
        <v>226</v>
      </c>
      <c r="P247" t="s">
        <v>235</v>
      </c>
      <c r="Q247">
        <v>3</v>
      </c>
      <c r="R247">
        <v>2008</v>
      </c>
      <c r="S247" t="s">
        <v>1502</v>
      </c>
      <c r="T247" t="s">
        <v>1502</v>
      </c>
      <c r="U247" t="s">
        <v>1871</v>
      </c>
    </row>
    <row r="248" spans="1:21">
      <c r="A248">
        <v>61122</v>
      </c>
      <c r="B248" t="s">
        <v>337</v>
      </c>
      <c r="C248">
        <v>2352</v>
      </c>
      <c r="D248" t="s">
        <v>354</v>
      </c>
      <c r="E248" t="s">
        <v>1866</v>
      </c>
      <c r="F248" t="s">
        <v>273</v>
      </c>
      <c r="G248" s="79" t="s">
        <v>1898</v>
      </c>
      <c r="H248" s="79"/>
      <c r="I248" s="79"/>
      <c r="J248" s="79" t="s">
        <v>8</v>
      </c>
      <c r="K248" s="80">
        <v>4.2</v>
      </c>
      <c r="L248" s="80">
        <v>4</v>
      </c>
      <c r="M248" s="80">
        <v>4</v>
      </c>
      <c r="N248" t="s">
        <v>2004</v>
      </c>
      <c r="O248" t="s">
        <v>226</v>
      </c>
      <c r="P248" t="s">
        <v>235</v>
      </c>
      <c r="Q248">
        <v>1</v>
      </c>
      <c r="R248">
        <v>1921</v>
      </c>
      <c r="S248" t="s">
        <v>1502</v>
      </c>
      <c r="T248" t="s">
        <v>1502</v>
      </c>
      <c r="U248" t="s">
        <v>1871</v>
      </c>
    </row>
    <row r="249" spans="1:21">
      <c r="A249">
        <v>61122</v>
      </c>
      <c r="B249" t="s">
        <v>337</v>
      </c>
      <c r="C249">
        <v>2353</v>
      </c>
      <c r="D249" t="s">
        <v>355</v>
      </c>
      <c r="E249" t="s">
        <v>1866</v>
      </c>
      <c r="F249" t="s">
        <v>273</v>
      </c>
      <c r="G249" s="79" t="s">
        <v>1925</v>
      </c>
      <c r="H249" s="79"/>
      <c r="I249" s="79"/>
      <c r="J249" s="79" t="s">
        <v>8</v>
      </c>
      <c r="K249" s="80">
        <v>16.2</v>
      </c>
      <c r="L249" s="80">
        <v>18.100000000000001</v>
      </c>
      <c r="M249" s="80">
        <v>19</v>
      </c>
      <c r="N249" t="s">
        <v>2004</v>
      </c>
      <c r="O249" t="s">
        <v>226</v>
      </c>
      <c r="P249" t="s">
        <v>235</v>
      </c>
      <c r="Q249">
        <v>11</v>
      </c>
      <c r="R249">
        <v>1950</v>
      </c>
      <c r="S249" t="s">
        <v>1502</v>
      </c>
      <c r="T249" t="s">
        <v>1502</v>
      </c>
      <c r="U249" t="s">
        <v>1871</v>
      </c>
    </row>
    <row r="250" spans="1:21">
      <c r="A250">
        <v>61122</v>
      </c>
      <c r="B250" t="s">
        <v>337</v>
      </c>
      <c r="C250">
        <v>2353</v>
      </c>
      <c r="D250" t="s">
        <v>355</v>
      </c>
      <c r="E250" t="s">
        <v>1866</v>
      </c>
      <c r="F250" t="s">
        <v>273</v>
      </c>
      <c r="G250" s="79" t="s">
        <v>1927</v>
      </c>
      <c r="H250" s="79"/>
      <c r="I250" s="79"/>
      <c r="J250" s="79" t="s">
        <v>8</v>
      </c>
      <c r="K250" s="80">
        <v>16.2</v>
      </c>
      <c r="L250" s="80">
        <v>18.100000000000001</v>
      </c>
      <c r="M250" s="80">
        <v>19</v>
      </c>
      <c r="N250" t="s">
        <v>2004</v>
      </c>
      <c r="O250" t="s">
        <v>226</v>
      </c>
      <c r="P250" t="s">
        <v>235</v>
      </c>
      <c r="Q250">
        <v>11</v>
      </c>
      <c r="R250">
        <v>1950</v>
      </c>
      <c r="S250" t="s">
        <v>1502</v>
      </c>
      <c r="T250" t="s">
        <v>1502</v>
      </c>
      <c r="U250" t="s">
        <v>1871</v>
      </c>
    </row>
    <row r="251" spans="1:21">
      <c r="A251">
        <v>61122</v>
      </c>
      <c r="B251" t="s">
        <v>337</v>
      </c>
      <c r="C251">
        <v>2353</v>
      </c>
      <c r="D251" t="s">
        <v>355</v>
      </c>
      <c r="E251" t="s">
        <v>1866</v>
      </c>
      <c r="F251" t="s">
        <v>273</v>
      </c>
      <c r="G251" s="79" t="s">
        <v>1928</v>
      </c>
      <c r="H251" s="79"/>
      <c r="I251" s="79"/>
      <c r="J251" s="79" t="s">
        <v>8</v>
      </c>
      <c r="K251" s="80">
        <v>3.2</v>
      </c>
      <c r="L251" s="80">
        <v>2.8</v>
      </c>
      <c r="M251" s="80">
        <v>2.8</v>
      </c>
      <c r="N251" t="s">
        <v>2004</v>
      </c>
      <c r="O251" t="s">
        <v>226</v>
      </c>
      <c r="P251" t="s">
        <v>235</v>
      </c>
      <c r="Q251">
        <v>10</v>
      </c>
      <c r="R251">
        <v>1987</v>
      </c>
      <c r="S251" t="s">
        <v>1502</v>
      </c>
      <c r="T251" t="s">
        <v>1502</v>
      </c>
      <c r="U251" t="s">
        <v>1871</v>
      </c>
    </row>
    <row r="252" spans="1:21">
      <c r="A252">
        <v>15472</v>
      </c>
      <c r="B252" t="s">
        <v>2135</v>
      </c>
      <c r="C252">
        <v>2354</v>
      </c>
      <c r="D252" t="s">
        <v>356</v>
      </c>
      <c r="E252" t="s">
        <v>131</v>
      </c>
      <c r="F252" t="s">
        <v>189</v>
      </c>
      <c r="G252" s="79" t="s">
        <v>1883</v>
      </c>
      <c r="H252" s="79"/>
      <c r="I252" s="79"/>
      <c r="J252" s="79" t="s">
        <v>8</v>
      </c>
      <c r="K252" s="80">
        <v>6</v>
      </c>
      <c r="L252" s="80">
        <v>6.2</v>
      </c>
      <c r="M252" s="80">
        <v>6.5</v>
      </c>
      <c r="N252" t="s">
        <v>2004</v>
      </c>
      <c r="O252" t="s">
        <v>226</v>
      </c>
      <c r="P252" t="s">
        <v>235</v>
      </c>
      <c r="Q252">
        <v>8</v>
      </c>
      <c r="R252">
        <v>1924</v>
      </c>
      <c r="S252" t="s">
        <v>1502</v>
      </c>
      <c r="T252" t="s">
        <v>1502</v>
      </c>
      <c r="U252" t="s">
        <v>1871</v>
      </c>
    </row>
    <row r="253" spans="1:21">
      <c r="A253">
        <v>15472</v>
      </c>
      <c r="B253" t="s">
        <v>2135</v>
      </c>
      <c r="C253">
        <v>2354</v>
      </c>
      <c r="D253" t="s">
        <v>356</v>
      </c>
      <c r="E253" t="s">
        <v>131</v>
      </c>
      <c r="F253" t="s">
        <v>189</v>
      </c>
      <c r="G253" s="79" t="s">
        <v>1888</v>
      </c>
      <c r="H253" s="79"/>
      <c r="I253" s="79"/>
      <c r="J253" s="79" t="s">
        <v>8</v>
      </c>
      <c r="K253" s="80">
        <v>5</v>
      </c>
      <c r="L253" s="80">
        <v>5.3</v>
      </c>
      <c r="M253" s="80">
        <v>5.5</v>
      </c>
      <c r="N253" t="s">
        <v>2004</v>
      </c>
      <c r="O253" t="s">
        <v>226</v>
      </c>
      <c r="P253" t="s">
        <v>235</v>
      </c>
      <c r="Q253">
        <v>8</v>
      </c>
      <c r="R253">
        <v>1922</v>
      </c>
      <c r="S253" t="s">
        <v>1502</v>
      </c>
      <c r="T253" t="s">
        <v>1502</v>
      </c>
      <c r="U253" t="s">
        <v>1871</v>
      </c>
    </row>
    <row r="254" spans="1:21">
      <c r="A254">
        <v>15472</v>
      </c>
      <c r="B254" t="s">
        <v>2135</v>
      </c>
      <c r="C254">
        <v>2354</v>
      </c>
      <c r="D254" t="s">
        <v>356</v>
      </c>
      <c r="E254" t="s">
        <v>131</v>
      </c>
      <c r="F254" t="s">
        <v>189</v>
      </c>
      <c r="G254" s="79" t="s">
        <v>1890</v>
      </c>
      <c r="H254" s="79"/>
      <c r="I254" s="79"/>
      <c r="J254" s="79" t="s">
        <v>8</v>
      </c>
      <c r="K254" s="80">
        <v>5</v>
      </c>
      <c r="L254" s="80">
        <v>5.3</v>
      </c>
      <c r="M254" s="80">
        <v>5.5</v>
      </c>
      <c r="N254" t="s">
        <v>2004</v>
      </c>
      <c r="O254" t="s">
        <v>226</v>
      </c>
      <c r="P254" t="s">
        <v>235</v>
      </c>
      <c r="Q254">
        <v>8</v>
      </c>
      <c r="R254">
        <v>1922</v>
      </c>
      <c r="S254" t="s">
        <v>1502</v>
      </c>
      <c r="T254" t="s">
        <v>1502</v>
      </c>
      <c r="U254" t="s">
        <v>1871</v>
      </c>
    </row>
    <row r="255" spans="1:21">
      <c r="A255">
        <v>15472</v>
      </c>
      <c r="B255" t="s">
        <v>2135</v>
      </c>
      <c r="C255">
        <v>2355</v>
      </c>
      <c r="D255" t="s">
        <v>358</v>
      </c>
      <c r="E255" t="s">
        <v>131</v>
      </c>
      <c r="F255" t="s">
        <v>189</v>
      </c>
      <c r="G255" s="79" t="s">
        <v>1883</v>
      </c>
      <c r="H255" s="79"/>
      <c r="I255" s="79"/>
      <c r="J255" s="79" t="s">
        <v>8</v>
      </c>
      <c r="K255" s="80">
        <v>2.8</v>
      </c>
      <c r="L255" s="80">
        <v>2.8</v>
      </c>
      <c r="M255" s="80">
        <v>3</v>
      </c>
      <c r="N255" t="s">
        <v>2004</v>
      </c>
      <c r="O255" t="s">
        <v>226</v>
      </c>
      <c r="P255" t="s">
        <v>235</v>
      </c>
      <c r="Q255">
        <v>8</v>
      </c>
      <c r="R255">
        <v>1925</v>
      </c>
      <c r="S255" t="s">
        <v>1502</v>
      </c>
      <c r="T255" t="s">
        <v>1502</v>
      </c>
      <c r="U255" t="s">
        <v>1871</v>
      </c>
    </row>
    <row r="256" spans="1:21">
      <c r="A256">
        <v>15472</v>
      </c>
      <c r="B256" t="s">
        <v>2135</v>
      </c>
      <c r="C256">
        <v>2355</v>
      </c>
      <c r="D256" t="s">
        <v>358</v>
      </c>
      <c r="E256" t="s">
        <v>131</v>
      </c>
      <c r="F256" t="s">
        <v>189</v>
      </c>
      <c r="G256" s="79" t="s">
        <v>1888</v>
      </c>
      <c r="H256" s="79"/>
      <c r="I256" s="79"/>
      <c r="J256" s="79" t="s">
        <v>8</v>
      </c>
      <c r="K256" s="80">
        <v>2.8</v>
      </c>
      <c r="L256" s="80">
        <v>2.8</v>
      </c>
      <c r="M256" s="80">
        <v>3</v>
      </c>
      <c r="N256" t="s">
        <v>2004</v>
      </c>
      <c r="O256" t="s">
        <v>226</v>
      </c>
      <c r="P256" t="s">
        <v>235</v>
      </c>
      <c r="Q256">
        <v>8</v>
      </c>
      <c r="R256">
        <v>1925</v>
      </c>
      <c r="S256" t="s">
        <v>1502</v>
      </c>
      <c r="T256" t="s">
        <v>1502</v>
      </c>
      <c r="U256" t="s">
        <v>1871</v>
      </c>
    </row>
    <row r="257" spans="1:21">
      <c r="A257">
        <v>15472</v>
      </c>
      <c r="B257" t="s">
        <v>2135</v>
      </c>
      <c r="C257">
        <v>2355</v>
      </c>
      <c r="D257" t="s">
        <v>358</v>
      </c>
      <c r="E257" t="s">
        <v>131</v>
      </c>
      <c r="F257" t="s">
        <v>189</v>
      </c>
      <c r="G257" s="79" t="s">
        <v>1890</v>
      </c>
      <c r="H257" s="79"/>
      <c r="I257" s="79"/>
      <c r="J257" s="79" t="s">
        <v>8</v>
      </c>
      <c r="K257" s="80">
        <v>2.8</v>
      </c>
      <c r="L257" s="80">
        <v>2.8</v>
      </c>
      <c r="M257" s="80">
        <v>3</v>
      </c>
      <c r="N257" t="s">
        <v>2004</v>
      </c>
      <c r="O257" t="s">
        <v>226</v>
      </c>
      <c r="P257" t="s">
        <v>235</v>
      </c>
      <c r="Q257">
        <v>8</v>
      </c>
      <c r="R257">
        <v>1925</v>
      </c>
      <c r="S257" t="s">
        <v>1502</v>
      </c>
      <c r="T257" t="s">
        <v>1502</v>
      </c>
      <c r="U257" t="s">
        <v>1871</v>
      </c>
    </row>
    <row r="258" spans="1:21">
      <c r="A258">
        <v>15472</v>
      </c>
      <c r="B258" t="s">
        <v>2135</v>
      </c>
      <c r="C258">
        <v>2356</v>
      </c>
      <c r="D258" t="s">
        <v>359</v>
      </c>
      <c r="E258" t="s">
        <v>131</v>
      </c>
      <c r="F258" t="s">
        <v>189</v>
      </c>
      <c r="G258" s="79" t="s">
        <v>1883</v>
      </c>
      <c r="H258" s="79"/>
      <c r="I258" s="79"/>
      <c r="J258" s="79" t="s">
        <v>8</v>
      </c>
      <c r="K258" s="80">
        <v>1.8</v>
      </c>
      <c r="L258" s="80">
        <v>1.8</v>
      </c>
      <c r="M258" s="80">
        <v>1.8</v>
      </c>
      <c r="N258" t="s">
        <v>2004</v>
      </c>
      <c r="O258" t="s">
        <v>226</v>
      </c>
      <c r="P258" t="s">
        <v>235</v>
      </c>
      <c r="Q258">
        <v>8</v>
      </c>
      <c r="R258">
        <v>1937</v>
      </c>
      <c r="S258" t="s">
        <v>1502</v>
      </c>
      <c r="T258" t="s">
        <v>1502</v>
      </c>
      <c r="U258" t="s">
        <v>1871</v>
      </c>
    </row>
    <row r="259" spans="1:21">
      <c r="A259">
        <v>15472</v>
      </c>
      <c r="B259" t="s">
        <v>2135</v>
      </c>
      <c r="C259">
        <v>2356</v>
      </c>
      <c r="D259" t="s">
        <v>359</v>
      </c>
      <c r="E259" t="s">
        <v>131</v>
      </c>
      <c r="F259" t="s">
        <v>189</v>
      </c>
      <c r="G259" s="79" t="s">
        <v>1888</v>
      </c>
      <c r="H259" s="79"/>
      <c r="I259" s="79"/>
      <c r="J259" s="79" t="s">
        <v>8</v>
      </c>
      <c r="K259" s="80">
        <v>4.5999999999999996</v>
      </c>
      <c r="L259" s="80">
        <v>3.8</v>
      </c>
      <c r="M259" s="80">
        <v>4.7</v>
      </c>
      <c r="N259" t="s">
        <v>2004</v>
      </c>
      <c r="O259" t="s">
        <v>226</v>
      </c>
      <c r="P259" t="s">
        <v>235</v>
      </c>
      <c r="Q259">
        <v>11</v>
      </c>
      <c r="R259">
        <v>1983</v>
      </c>
      <c r="S259" t="s">
        <v>1502</v>
      </c>
      <c r="T259" t="s">
        <v>1502</v>
      </c>
      <c r="U259" t="s">
        <v>1871</v>
      </c>
    </row>
    <row r="260" spans="1:21">
      <c r="A260">
        <v>15472</v>
      </c>
      <c r="B260" t="s">
        <v>2135</v>
      </c>
      <c r="C260">
        <v>2357</v>
      </c>
      <c r="D260" t="s">
        <v>360</v>
      </c>
      <c r="E260" t="s">
        <v>131</v>
      </c>
      <c r="F260" t="s">
        <v>189</v>
      </c>
      <c r="G260" s="79" t="s">
        <v>1883</v>
      </c>
      <c r="H260" s="79"/>
      <c r="I260" s="79"/>
      <c r="J260" s="79" t="s">
        <v>8</v>
      </c>
      <c r="K260" s="80">
        <v>3.4</v>
      </c>
      <c r="L260" s="80">
        <v>3.4</v>
      </c>
      <c r="M260" s="80">
        <v>3.4</v>
      </c>
      <c r="N260" t="s">
        <v>2004</v>
      </c>
      <c r="O260" t="s">
        <v>226</v>
      </c>
      <c r="P260" t="s">
        <v>235</v>
      </c>
      <c r="Q260">
        <v>12</v>
      </c>
      <c r="R260">
        <v>1981</v>
      </c>
      <c r="S260" t="s">
        <v>1502</v>
      </c>
      <c r="T260" t="s">
        <v>1502</v>
      </c>
      <c r="U260" t="s">
        <v>1871</v>
      </c>
    </row>
    <row r="261" spans="1:21">
      <c r="A261">
        <v>15472</v>
      </c>
      <c r="B261" t="s">
        <v>2135</v>
      </c>
      <c r="C261">
        <v>2357</v>
      </c>
      <c r="D261" t="s">
        <v>360</v>
      </c>
      <c r="E261" t="s">
        <v>131</v>
      </c>
      <c r="F261" t="s">
        <v>189</v>
      </c>
      <c r="G261" s="79" t="s">
        <v>1888</v>
      </c>
      <c r="H261" s="79"/>
      <c r="I261" s="79"/>
      <c r="J261" s="79" t="s">
        <v>8</v>
      </c>
      <c r="K261" s="80">
        <v>3.4</v>
      </c>
      <c r="L261" s="80">
        <v>3.3</v>
      </c>
      <c r="M261" s="80">
        <v>3.4</v>
      </c>
      <c r="N261" t="s">
        <v>2004</v>
      </c>
      <c r="O261" t="s">
        <v>226</v>
      </c>
      <c r="P261" t="s">
        <v>235</v>
      </c>
      <c r="Q261">
        <v>12</v>
      </c>
      <c r="R261">
        <v>1981</v>
      </c>
      <c r="S261" t="s">
        <v>1502</v>
      </c>
      <c r="T261" t="s">
        <v>1502</v>
      </c>
      <c r="U261" t="s">
        <v>1871</v>
      </c>
    </row>
    <row r="262" spans="1:21">
      <c r="A262">
        <v>15472</v>
      </c>
      <c r="B262" t="s">
        <v>2135</v>
      </c>
      <c r="C262">
        <v>2357</v>
      </c>
      <c r="D262" t="s">
        <v>360</v>
      </c>
      <c r="E262" t="s">
        <v>131</v>
      </c>
      <c r="F262" t="s">
        <v>189</v>
      </c>
      <c r="G262" s="79" t="s">
        <v>1890</v>
      </c>
      <c r="H262" s="79"/>
      <c r="I262" s="79"/>
      <c r="J262" s="79" t="s">
        <v>8</v>
      </c>
      <c r="K262" s="80">
        <v>2.4</v>
      </c>
      <c r="L262" s="80">
        <v>2.4</v>
      </c>
      <c r="M262" s="80">
        <v>2.4</v>
      </c>
      <c r="N262" t="s">
        <v>2004</v>
      </c>
      <c r="O262" t="s">
        <v>226</v>
      </c>
      <c r="P262" t="s">
        <v>235</v>
      </c>
      <c r="Q262">
        <v>8</v>
      </c>
      <c r="R262">
        <v>1925</v>
      </c>
      <c r="S262" t="s">
        <v>1502</v>
      </c>
      <c r="T262" t="s">
        <v>1502</v>
      </c>
      <c r="U262" t="s">
        <v>1871</v>
      </c>
    </row>
    <row r="263" spans="1:21">
      <c r="A263">
        <v>15472</v>
      </c>
      <c r="B263" t="s">
        <v>2135</v>
      </c>
      <c r="C263">
        <v>2357</v>
      </c>
      <c r="D263" t="s">
        <v>360</v>
      </c>
      <c r="E263" t="s">
        <v>131</v>
      </c>
      <c r="F263" t="s">
        <v>189</v>
      </c>
      <c r="G263" s="79" t="s">
        <v>1893</v>
      </c>
      <c r="H263" s="79"/>
      <c r="I263" s="79"/>
      <c r="J263" s="79" t="s">
        <v>8</v>
      </c>
      <c r="K263" s="80">
        <v>3.2</v>
      </c>
      <c r="L263" s="80">
        <v>3.2</v>
      </c>
      <c r="M263" s="80">
        <v>3.2</v>
      </c>
      <c r="N263" t="s">
        <v>2004</v>
      </c>
      <c r="O263" t="s">
        <v>226</v>
      </c>
      <c r="P263" t="s">
        <v>235</v>
      </c>
      <c r="Q263">
        <v>8</v>
      </c>
      <c r="R263">
        <v>1925</v>
      </c>
      <c r="S263" t="s">
        <v>1502</v>
      </c>
      <c r="T263" t="s">
        <v>1502</v>
      </c>
      <c r="U263" t="s">
        <v>1871</v>
      </c>
    </row>
    <row r="264" spans="1:21">
      <c r="A264">
        <v>15472</v>
      </c>
      <c r="B264" t="s">
        <v>2135</v>
      </c>
      <c r="C264">
        <v>2358</v>
      </c>
      <c r="D264" t="s">
        <v>361</v>
      </c>
      <c r="E264" t="s">
        <v>131</v>
      </c>
      <c r="F264" t="s">
        <v>189</v>
      </c>
      <c r="G264" s="79" t="s">
        <v>1883</v>
      </c>
      <c r="H264" s="79"/>
      <c r="I264" s="79"/>
      <c r="J264" s="79" t="s">
        <v>8</v>
      </c>
      <c r="K264" s="80">
        <v>0.4</v>
      </c>
      <c r="L264" s="80">
        <v>0.4</v>
      </c>
      <c r="M264" s="80">
        <v>0.4</v>
      </c>
      <c r="N264" t="s">
        <v>2004</v>
      </c>
      <c r="O264" t="s">
        <v>226</v>
      </c>
      <c r="P264" t="s">
        <v>235</v>
      </c>
      <c r="Q264">
        <v>8</v>
      </c>
      <c r="R264">
        <v>1917</v>
      </c>
      <c r="S264" t="s">
        <v>1502</v>
      </c>
      <c r="T264" t="s">
        <v>1502</v>
      </c>
      <c r="U264" t="s">
        <v>1871</v>
      </c>
    </row>
    <row r="265" spans="1:21">
      <c r="A265">
        <v>15472</v>
      </c>
      <c r="B265" t="s">
        <v>2135</v>
      </c>
      <c r="C265">
        <v>2358</v>
      </c>
      <c r="D265" t="s">
        <v>361</v>
      </c>
      <c r="E265" t="s">
        <v>131</v>
      </c>
      <c r="F265" t="s">
        <v>189</v>
      </c>
      <c r="G265" s="79" t="s">
        <v>1888</v>
      </c>
      <c r="H265" s="79"/>
      <c r="I265" s="79"/>
      <c r="J265" s="79" t="s">
        <v>8</v>
      </c>
      <c r="K265" s="80">
        <v>0.4</v>
      </c>
      <c r="L265" s="80">
        <v>0.4</v>
      </c>
      <c r="M265" s="80">
        <v>0.4</v>
      </c>
      <c r="N265" t="s">
        <v>2004</v>
      </c>
      <c r="O265" t="s">
        <v>226</v>
      </c>
      <c r="P265" t="s">
        <v>235</v>
      </c>
      <c r="Q265">
        <v>8</v>
      </c>
      <c r="R265">
        <v>1917</v>
      </c>
      <c r="S265" t="s">
        <v>1502</v>
      </c>
      <c r="T265" t="s">
        <v>1502</v>
      </c>
      <c r="U265" t="s">
        <v>1871</v>
      </c>
    </row>
    <row r="266" spans="1:21">
      <c r="A266">
        <v>15472</v>
      </c>
      <c r="B266" t="s">
        <v>2135</v>
      </c>
      <c r="C266">
        <v>2358</v>
      </c>
      <c r="D266" t="s">
        <v>361</v>
      </c>
      <c r="E266" t="s">
        <v>131</v>
      </c>
      <c r="F266" t="s">
        <v>189</v>
      </c>
      <c r="G266" s="79" t="s">
        <v>1890</v>
      </c>
      <c r="H266" s="79"/>
      <c r="I266" s="79"/>
      <c r="J266" s="79" t="s">
        <v>8</v>
      </c>
      <c r="K266" s="80">
        <v>0.7</v>
      </c>
      <c r="L266" s="80">
        <v>0.6</v>
      </c>
      <c r="M266" s="80">
        <v>0.6</v>
      </c>
      <c r="N266" t="s">
        <v>2004</v>
      </c>
      <c r="O266" t="s">
        <v>226</v>
      </c>
      <c r="P266" t="s">
        <v>235</v>
      </c>
      <c r="Q266">
        <v>8</v>
      </c>
      <c r="R266">
        <v>1923</v>
      </c>
      <c r="S266" t="s">
        <v>1502</v>
      </c>
      <c r="T266" t="s">
        <v>1502</v>
      </c>
      <c r="U266" t="s">
        <v>1871</v>
      </c>
    </row>
    <row r="267" spans="1:21">
      <c r="A267">
        <v>15472</v>
      </c>
      <c r="B267" t="s">
        <v>2135</v>
      </c>
      <c r="C267">
        <v>2358</v>
      </c>
      <c r="D267" t="s">
        <v>361</v>
      </c>
      <c r="E267" t="s">
        <v>131</v>
      </c>
      <c r="F267" t="s">
        <v>189</v>
      </c>
      <c r="G267" s="79" t="s">
        <v>1893</v>
      </c>
      <c r="H267" s="79"/>
      <c r="I267" s="79"/>
      <c r="J267" s="79" t="s">
        <v>8</v>
      </c>
      <c r="K267" s="80">
        <v>0.7</v>
      </c>
      <c r="L267" s="80">
        <v>0.6</v>
      </c>
      <c r="M267" s="80">
        <v>0.6</v>
      </c>
      <c r="N267" t="s">
        <v>2004</v>
      </c>
      <c r="O267" t="s">
        <v>226</v>
      </c>
      <c r="P267" t="s">
        <v>235</v>
      </c>
      <c r="Q267">
        <v>8</v>
      </c>
      <c r="R267">
        <v>1923</v>
      </c>
      <c r="S267" t="s">
        <v>1502</v>
      </c>
      <c r="T267" t="s">
        <v>1502</v>
      </c>
      <c r="U267" t="s">
        <v>1871</v>
      </c>
    </row>
    <row r="268" spans="1:21">
      <c r="A268">
        <v>15472</v>
      </c>
      <c r="B268" t="s">
        <v>2135</v>
      </c>
      <c r="C268">
        <v>2359</v>
      </c>
      <c r="D268" t="s">
        <v>362</v>
      </c>
      <c r="E268" t="s">
        <v>131</v>
      </c>
      <c r="F268" t="s">
        <v>189</v>
      </c>
      <c r="G268" s="79" t="s">
        <v>1883</v>
      </c>
      <c r="H268" s="79"/>
      <c r="I268" s="79"/>
      <c r="J268" s="79" t="s">
        <v>8</v>
      </c>
      <c r="K268" s="80">
        <v>1.6</v>
      </c>
      <c r="L268" s="80">
        <v>1.6</v>
      </c>
      <c r="M268" s="80">
        <v>1.6</v>
      </c>
      <c r="N268" t="s">
        <v>2004</v>
      </c>
      <c r="O268" t="s">
        <v>226</v>
      </c>
      <c r="P268" t="s">
        <v>235</v>
      </c>
      <c r="Q268">
        <v>8</v>
      </c>
      <c r="R268">
        <v>1927</v>
      </c>
      <c r="S268" t="s">
        <v>1502</v>
      </c>
      <c r="T268" t="s">
        <v>1502</v>
      </c>
      <c r="U268" t="s">
        <v>1871</v>
      </c>
    </row>
    <row r="269" spans="1:21">
      <c r="A269">
        <v>15472</v>
      </c>
      <c r="B269" t="s">
        <v>2135</v>
      </c>
      <c r="C269">
        <v>2360</v>
      </c>
      <c r="D269" t="s">
        <v>363</v>
      </c>
      <c r="E269" t="s">
        <v>131</v>
      </c>
      <c r="F269" t="s">
        <v>189</v>
      </c>
      <c r="G269" s="79" t="s">
        <v>1883</v>
      </c>
      <c r="H269" s="79"/>
      <c r="I269" s="79"/>
      <c r="J269" s="79" t="s">
        <v>8</v>
      </c>
      <c r="K269" s="80">
        <v>3.2</v>
      </c>
      <c r="L269" s="80">
        <v>3.6</v>
      </c>
      <c r="M269" s="80">
        <v>3.4</v>
      </c>
      <c r="N269" t="s">
        <v>2004</v>
      </c>
      <c r="O269" t="s">
        <v>226</v>
      </c>
      <c r="P269" t="s">
        <v>235</v>
      </c>
      <c r="Q269">
        <v>2</v>
      </c>
      <c r="R269">
        <v>1926</v>
      </c>
      <c r="S269" t="s">
        <v>1502</v>
      </c>
      <c r="T269" t="s">
        <v>1502</v>
      </c>
      <c r="U269" t="s">
        <v>1871</v>
      </c>
    </row>
    <row r="270" spans="1:21">
      <c r="A270">
        <v>15472</v>
      </c>
      <c r="B270" t="s">
        <v>2135</v>
      </c>
      <c r="C270">
        <v>2362</v>
      </c>
      <c r="D270" t="s">
        <v>364</v>
      </c>
      <c r="E270" t="s">
        <v>131</v>
      </c>
      <c r="F270" t="s">
        <v>189</v>
      </c>
      <c r="G270" s="79" t="s">
        <v>2099</v>
      </c>
      <c r="H270" s="79" t="s">
        <v>1915</v>
      </c>
      <c r="I270" s="79"/>
      <c r="J270" s="79" t="s">
        <v>8</v>
      </c>
      <c r="K270" s="80">
        <v>18</v>
      </c>
      <c r="L270" s="80">
        <v>14</v>
      </c>
      <c r="M270" s="80">
        <v>18.100000000000001</v>
      </c>
      <c r="N270" t="s">
        <v>1914</v>
      </c>
      <c r="O270" t="s">
        <v>126</v>
      </c>
      <c r="P270" t="s">
        <v>231</v>
      </c>
      <c r="Q270">
        <v>9</v>
      </c>
      <c r="R270">
        <v>1969</v>
      </c>
      <c r="S270" t="s">
        <v>1502</v>
      </c>
      <c r="T270" t="s">
        <v>1502</v>
      </c>
      <c r="U270" t="s">
        <v>1871</v>
      </c>
    </row>
    <row r="271" spans="1:21">
      <c r="A271">
        <v>15472</v>
      </c>
      <c r="B271" t="s">
        <v>2135</v>
      </c>
      <c r="C271">
        <v>2364</v>
      </c>
      <c r="D271" t="s">
        <v>366</v>
      </c>
      <c r="E271" t="s">
        <v>131</v>
      </c>
      <c r="F271" t="s">
        <v>189</v>
      </c>
      <c r="G271" s="79" t="s">
        <v>1883</v>
      </c>
      <c r="H271" s="79" t="s">
        <v>1883</v>
      </c>
      <c r="I271" s="79"/>
      <c r="J271" s="79" t="s">
        <v>8</v>
      </c>
      <c r="K271" s="80">
        <v>113.6</v>
      </c>
      <c r="L271" s="80">
        <v>108</v>
      </c>
      <c r="M271" s="80">
        <v>108</v>
      </c>
      <c r="N271" t="s">
        <v>2022</v>
      </c>
      <c r="O271" t="s">
        <v>220</v>
      </c>
      <c r="P271" t="s">
        <v>243</v>
      </c>
      <c r="Q271">
        <v>12</v>
      </c>
      <c r="R271">
        <v>1960</v>
      </c>
      <c r="S271" t="s">
        <v>1502</v>
      </c>
      <c r="T271" t="s">
        <v>1502</v>
      </c>
      <c r="U271" t="s">
        <v>1871</v>
      </c>
    </row>
    <row r="272" spans="1:21">
      <c r="A272">
        <v>15472</v>
      </c>
      <c r="B272" t="s">
        <v>2135</v>
      </c>
      <c r="C272">
        <v>2364</v>
      </c>
      <c r="D272" t="s">
        <v>366</v>
      </c>
      <c r="E272" t="s">
        <v>131</v>
      </c>
      <c r="F272" t="s">
        <v>189</v>
      </c>
      <c r="G272" s="79" t="s">
        <v>1888</v>
      </c>
      <c r="H272" s="79" t="s">
        <v>1888</v>
      </c>
      <c r="I272" s="79"/>
      <c r="J272" s="79" t="s">
        <v>8</v>
      </c>
      <c r="K272" s="80">
        <v>345.6</v>
      </c>
      <c r="L272" s="80">
        <v>330.5</v>
      </c>
      <c r="M272" s="80">
        <v>330</v>
      </c>
      <c r="N272" t="s">
        <v>2022</v>
      </c>
      <c r="O272" t="s">
        <v>220</v>
      </c>
      <c r="P272" t="s">
        <v>243</v>
      </c>
      <c r="Q272">
        <v>5</v>
      </c>
      <c r="R272">
        <v>1968</v>
      </c>
      <c r="S272" t="s">
        <v>1502</v>
      </c>
      <c r="T272" t="s">
        <v>1502</v>
      </c>
      <c r="U272" t="s">
        <v>1871</v>
      </c>
    </row>
    <row r="273" spans="1:21">
      <c r="A273">
        <v>15472</v>
      </c>
      <c r="B273" t="s">
        <v>2135</v>
      </c>
      <c r="C273">
        <v>2364</v>
      </c>
      <c r="D273" t="s">
        <v>366</v>
      </c>
      <c r="E273" t="s">
        <v>131</v>
      </c>
      <c r="F273" t="s">
        <v>189</v>
      </c>
      <c r="G273" s="79" t="s">
        <v>2099</v>
      </c>
      <c r="H273" s="79" t="s">
        <v>1915</v>
      </c>
      <c r="I273" s="79"/>
      <c r="J273" s="79" t="s">
        <v>8</v>
      </c>
      <c r="K273" s="80">
        <v>18.600000000000001</v>
      </c>
      <c r="L273" s="80">
        <v>16.8</v>
      </c>
      <c r="M273" s="80">
        <v>21.7</v>
      </c>
      <c r="N273" t="s">
        <v>1914</v>
      </c>
      <c r="O273" t="s">
        <v>232</v>
      </c>
      <c r="P273" t="s">
        <v>231</v>
      </c>
      <c r="Q273">
        <v>8</v>
      </c>
      <c r="R273">
        <v>1968</v>
      </c>
      <c r="S273" t="s">
        <v>1502</v>
      </c>
      <c r="T273" t="s">
        <v>1502</v>
      </c>
      <c r="U273" t="s">
        <v>1871</v>
      </c>
    </row>
    <row r="274" spans="1:21">
      <c r="A274">
        <v>15472</v>
      </c>
      <c r="B274" t="s">
        <v>2135</v>
      </c>
      <c r="C274">
        <v>2364</v>
      </c>
      <c r="D274" t="s">
        <v>366</v>
      </c>
      <c r="E274" t="s">
        <v>131</v>
      </c>
      <c r="F274" t="s">
        <v>189</v>
      </c>
      <c r="G274" s="79" t="s">
        <v>2101</v>
      </c>
      <c r="H274" s="79" t="s">
        <v>1916</v>
      </c>
      <c r="I274" s="79"/>
      <c r="J274" s="79" t="s">
        <v>8</v>
      </c>
      <c r="K274" s="80">
        <v>18.600000000000001</v>
      </c>
      <c r="L274" s="80">
        <v>16.8</v>
      </c>
      <c r="M274" s="80">
        <v>21.3</v>
      </c>
      <c r="N274" t="s">
        <v>1914</v>
      </c>
      <c r="O274" t="s">
        <v>232</v>
      </c>
      <c r="P274" t="s">
        <v>231</v>
      </c>
      <c r="Q274">
        <v>8</v>
      </c>
      <c r="R274">
        <v>1969</v>
      </c>
      <c r="S274" t="s">
        <v>1502</v>
      </c>
      <c r="T274" t="s">
        <v>1502</v>
      </c>
      <c r="U274" t="s">
        <v>1871</v>
      </c>
    </row>
    <row r="275" spans="1:21">
      <c r="A275">
        <v>15472</v>
      </c>
      <c r="B275" t="s">
        <v>2135</v>
      </c>
      <c r="C275">
        <v>2367</v>
      </c>
      <c r="D275" t="s">
        <v>367</v>
      </c>
      <c r="E275" t="s">
        <v>131</v>
      </c>
      <c r="F275" t="s">
        <v>189</v>
      </c>
      <c r="G275" s="79" t="s">
        <v>1893</v>
      </c>
      <c r="H275" s="79" t="s">
        <v>1893</v>
      </c>
      <c r="I275" s="79"/>
      <c r="J275" s="79" t="s">
        <v>8</v>
      </c>
      <c r="K275" s="80">
        <v>50</v>
      </c>
      <c r="L275" s="80">
        <v>47.5</v>
      </c>
      <c r="M275" s="80">
        <v>48</v>
      </c>
      <c r="N275" t="s">
        <v>2022</v>
      </c>
      <c r="O275" t="s">
        <v>220</v>
      </c>
      <c r="P275" t="s">
        <v>243</v>
      </c>
      <c r="Q275">
        <v>10</v>
      </c>
      <c r="R275">
        <v>1952</v>
      </c>
      <c r="S275" t="s">
        <v>1502</v>
      </c>
      <c r="T275" t="s">
        <v>1502</v>
      </c>
      <c r="U275" t="s">
        <v>1871</v>
      </c>
    </row>
    <row r="276" spans="1:21">
      <c r="A276">
        <v>15472</v>
      </c>
      <c r="B276" t="s">
        <v>2135</v>
      </c>
      <c r="C276">
        <v>2367</v>
      </c>
      <c r="D276" t="s">
        <v>367</v>
      </c>
      <c r="E276" t="s">
        <v>131</v>
      </c>
      <c r="F276" t="s">
        <v>189</v>
      </c>
      <c r="G276" s="79" t="s">
        <v>1917</v>
      </c>
      <c r="H276" s="79" t="s">
        <v>1917</v>
      </c>
      <c r="I276" s="79"/>
      <c r="J276" s="79" t="s">
        <v>8</v>
      </c>
      <c r="K276" s="80">
        <v>50</v>
      </c>
      <c r="L276" s="80">
        <v>43.1</v>
      </c>
      <c r="M276" s="80">
        <v>42.6</v>
      </c>
      <c r="N276" t="s">
        <v>2025</v>
      </c>
      <c r="O276" t="s">
        <v>274</v>
      </c>
      <c r="P276" t="s">
        <v>243</v>
      </c>
      <c r="Q276">
        <v>5</v>
      </c>
      <c r="R276">
        <v>1955</v>
      </c>
      <c r="S276" t="s">
        <v>1502</v>
      </c>
      <c r="T276" t="s">
        <v>1502</v>
      </c>
      <c r="U276" t="s">
        <v>1871</v>
      </c>
    </row>
    <row r="277" spans="1:21">
      <c r="A277">
        <v>15472</v>
      </c>
      <c r="B277" t="s">
        <v>2135</v>
      </c>
      <c r="C277">
        <v>2367</v>
      </c>
      <c r="D277" t="s">
        <v>367</v>
      </c>
      <c r="E277" t="s">
        <v>131</v>
      </c>
      <c r="F277" t="s">
        <v>189</v>
      </c>
      <c r="G277" s="79" t="s">
        <v>2005</v>
      </c>
      <c r="H277" s="79" t="s">
        <v>2005</v>
      </c>
      <c r="I277" s="79"/>
      <c r="J277" s="79" t="s">
        <v>8</v>
      </c>
      <c r="K277" s="80">
        <v>50</v>
      </c>
      <c r="L277" s="80">
        <v>47.9</v>
      </c>
      <c r="M277" s="80">
        <v>48.6</v>
      </c>
      <c r="N277" t="s">
        <v>2022</v>
      </c>
      <c r="O277" t="s">
        <v>220</v>
      </c>
      <c r="P277" t="s">
        <v>243</v>
      </c>
      <c r="Q277">
        <v>7</v>
      </c>
      <c r="R277">
        <v>1957</v>
      </c>
      <c r="S277" t="s">
        <v>1502</v>
      </c>
      <c r="T277" t="s">
        <v>1502</v>
      </c>
      <c r="U277" t="s">
        <v>1871</v>
      </c>
    </row>
    <row r="278" spans="1:21">
      <c r="A278">
        <v>15472</v>
      </c>
      <c r="B278" t="s">
        <v>2135</v>
      </c>
      <c r="C278">
        <v>2367</v>
      </c>
      <c r="D278" t="s">
        <v>367</v>
      </c>
      <c r="E278" t="s">
        <v>131</v>
      </c>
      <c r="F278" t="s">
        <v>189</v>
      </c>
      <c r="G278" s="79" t="s">
        <v>2099</v>
      </c>
      <c r="H278" s="79" t="s">
        <v>1915</v>
      </c>
      <c r="I278" s="79"/>
      <c r="J278" s="79" t="s">
        <v>8</v>
      </c>
      <c r="K278" s="80">
        <v>21.2</v>
      </c>
      <c r="L278" s="80">
        <v>17</v>
      </c>
      <c r="M278" s="80">
        <v>18</v>
      </c>
      <c r="N278" t="s">
        <v>1914</v>
      </c>
      <c r="O278" t="s">
        <v>232</v>
      </c>
      <c r="P278" t="s">
        <v>231</v>
      </c>
      <c r="Q278">
        <v>11</v>
      </c>
      <c r="R278">
        <v>1970</v>
      </c>
      <c r="S278" t="s">
        <v>1502</v>
      </c>
      <c r="T278" t="s">
        <v>1502</v>
      </c>
      <c r="U278" t="s">
        <v>1871</v>
      </c>
    </row>
    <row r="279" spans="1:21">
      <c r="A279">
        <v>15472</v>
      </c>
      <c r="B279" t="s">
        <v>2135</v>
      </c>
      <c r="C279">
        <v>2368</v>
      </c>
      <c r="D279" t="s">
        <v>370</v>
      </c>
      <c r="E279" t="s">
        <v>131</v>
      </c>
      <c r="F279" t="s">
        <v>189</v>
      </c>
      <c r="G279" s="79" t="s">
        <v>1883</v>
      </c>
      <c r="H279" s="79"/>
      <c r="I279" s="79"/>
      <c r="J279" s="79" t="s">
        <v>8</v>
      </c>
      <c r="K279" s="80">
        <v>15</v>
      </c>
      <c r="L279" s="80">
        <v>11.7</v>
      </c>
      <c r="M279" s="80">
        <v>15.2</v>
      </c>
      <c r="N279" t="s">
        <v>2004</v>
      </c>
      <c r="O279" t="s">
        <v>226</v>
      </c>
      <c r="P279" t="s">
        <v>235</v>
      </c>
      <c r="Q279">
        <v>8</v>
      </c>
      <c r="R279">
        <v>1948</v>
      </c>
      <c r="S279" t="s">
        <v>1502</v>
      </c>
      <c r="T279" t="s">
        <v>1502</v>
      </c>
      <c r="U279" t="s">
        <v>1871</v>
      </c>
    </row>
    <row r="280" spans="1:21">
      <c r="A280">
        <v>15472</v>
      </c>
      <c r="B280" t="s">
        <v>2135</v>
      </c>
      <c r="C280">
        <v>2369</v>
      </c>
      <c r="D280" t="s">
        <v>371</v>
      </c>
      <c r="E280" t="s">
        <v>131</v>
      </c>
      <c r="F280" t="s">
        <v>189</v>
      </c>
      <c r="G280" s="79" t="s">
        <v>2099</v>
      </c>
      <c r="H280" s="79" t="s">
        <v>1915</v>
      </c>
      <c r="I280" s="79"/>
      <c r="J280" s="79" t="s">
        <v>8</v>
      </c>
      <c r="K280" s="80">
        <v>18.600000000000001</v>
      </c>
      <c r="L280" s="80">
        <v>17.5</v>
      </c>
      <c r="M280" s="80">
        <v>22.4</v>
      </c>
      <c r="N280" t="s">
        <v>1914</v>
      </c>
      <c r="O280" t="s">
        <v>232</v>
      </c>
      <c r="P280" t="s">
        <v>231</v>
      </c>
      <c r="Q280">
        <v>7</v>
      </c>
      <c r="R280">
        <v>1968</v>
      </c>
      <c r="S280" t="s">
        <v>1502</v>
      </c>
      <c r="T280" t="s">
        <v>1502</v>
      </c>
      <c r="U280" t="s">
        <v>1871</v>
      </c>
    </row>
    <row r="281" spans="1:21">
      <c r="A281">
        <v>7601</v>
      </c>
      <c r="B281" t="s">
        <v>279</v>
      </c>
      <c r="C281">
        <v>3708</v>
      </c>
      <c r="D281" t="s">
        <v>372</v>
      </c>
      <c r="E281" t="s">
        <v>131</v>
      </c>
      <c r="F281" t="s">
        <v>273</v>
      </c>
      <c r="G281" s="79" t="s">
        <v>2046</v>
      </c>
      <c r="H281" s="79"/>
      <c r="I281" s="79"/>
      <c r="J281" s="79" t="s">
        <v>8</v>
      </c>
      <c r="K281" s="80">
        <v>13.2</v>
      </c>
      <c r="L281" s="80">
        <v>9</v>
      </c>
      <c r="M281" s="80">
        <v>13.4</v>
      </c>
      <c r="N281" t="s">
        <v>1914</v>
      </c>
      <c r="O281" t="s">
        <v>126</v>
      </c>
      <c r="P281" t="s">
        <v>231</v>
      </c>
      <c r="Q281">
        <v>8</v>
      </c>
      <c r="R281">
        <v>1961</v>
      </c>
      <c r="S281" t="s">
        <v>1502</v>
      </c>
      <c r="T281" t="s">
        <v>1502</v>
      </c>
      <c r="U281" t="s">
        <v>1871</v>
      </c>
    </row>
    <row r="282" spans="1:21">
      <c r="A282">
        <v>7601</v>
      </c>
      <c r="B282" t="s">
        <v>279</v>
      </c>
      <c r="C282">
        <v>3709</v>
      </c>
      <c r="D282" t="s">
        <v>373</v>
      </c>
      <c r="E282" t="s">
        <v>131</v>
      </c>
      <c r="F282" t="s">
        <v>273</v>
      </c>
      <c r="G282" s="79" t="s">
        <v>1883</v>
      </c>
      <c r="H282" s="79"/>
      <c r="I282" s="79"/>
      <c r="J282" s="79" t="s">
        <v>8</v>
      </c>
      <c r="K282" s="80">
        <v>1</v>
      </c>
      <c r="L282" s="80">
        <v>0.7</v>
      </c>
      <c r="M282" s="80">
        <v>0.9</v>
      </c>
      <c r="N282" t="s">
        <v>2004</v>
      </c>
      <c r="O282" t="s">
        <v>226</v>
      </c>
      <c r="P282" t="s">
        <v>235</v>
      </c>
      <c r="Q282">
        <v>12</v>
      </c>
      <c r="R282">
        <v>1982</v>
      </c>
      <c r="S282" t="s">
        <v>1502</v>
      </c>
      <c r="T282" t="s">
        <v>1502</v>
      </c>
      <c r="U282" t="s">
        <v>1871</v>
      </c>
    </row>
    <row r="283" spans="1:21">
      <c r="A283">
        <v>7601</v>
      </c>
      <c r="B283" t="s">
        <v>279</v>
      </c>
      <c r="C283">
        <v>3709</v>
      </c>
      <c r="D283" t="s">
        <v>373</v>
      </c>
      <c r="E283" t="s">
        <v>131</v>
      </c>
      <c r="F283" t="s">
        <v>273</v>
      </c>
      <c r="G283" s="79" t="s">
        <v>2136</v>
      </c>
      <c r="H283" s="79"/>
      <c r="I283" s="79"/>
      <c r="J283" s="79" t="s">
        <v>8</v>
      </c>
      <c r="K283" s="80">
        <v>0.5</v>
      </c>
      <c r="L283" s="80">
        <v>0.2</v>
      </c>
      <c r="M283" s="80">
        <v>0.4</v>
      </c>
      <c r="N283" t="s">
        <v>2004</v>
      </c>
      <c r="O283" t="s">
        <v>226</v>
      </c>
      <c r="P283" t="s">
        <v>235</v>
      </c>
      <c r="Q283">
        <v>12</v>
      </c>
      <c r="R283">
        <v>1982</v>
      </c>
      <c r="S283" t="s">
        <v>1502</v>
      </c>
      <c r="T283" t="s">
        <v>1502</v>
      </c>
      <c r="U283" t="s">
        <v>1871</v>
      </c>
    </row>
    <row r="284" spans="1:21">
      <c r="A284">
        <v>7601</v>
      </c>
      <c r="B284" t="s">
        <v>279</v>
      </c>
      <c r="C284">
        <v>3710</v>
      </c>
      <c r="D284" t="s">
        <v>374</v>
      </c>
      <c r="E284" t="s">
        <v>131</v>
      </c>
      <c r="F284" t="s">
        <v>273</v>
      </c>
      <c r="G284" s="79" t="s">
        <v>1883</v>
      </c>
      <c r="H284" s="79"/>
      <c r="I284" s="79"/>
      <c r="J284" s="79" t="s">
        <v>8</v>
      </c>
      <c r="K284" s="80">
        <v>0.6</v>
      </c>
      <c r="L284" s="80">
        <v>0.4</v>
      </c>
      <c r="M284" s="80">
        <v>0.5</v>
      </c>
      <c r="N284" t="s">
        <v>2004</v>
      </c>
      <c r="O284" t="s">
        <v>226</v>
      </c>
      <c r="P284" t="s">
        <v>235</v>
      </c>
      <c r="Q284">
        <v>2</v>
      </c>
      <c r="R284">
        <v>1907</v>
      </c>
      <c r="S284" t="s">
        <v>1502</v>
      </c>
      <c r="T284" t="s">
        <v>1502</v>
      </c>
      <c r="U284" t="s">
        <v>1871</v>
      </c>
    </row>
    <row r="285" spans="1:21">
      <c r="A285">
        <v>7601</v>
      </c>
      <c r="B285" t="s">
        <v>279</v>
      </c>
      <c r="C285">
        <v>3710</v>
      </c>
      <c r="D285" t="s">
        <v>374</v>
      </c>
      <c r="E285" t="s">
        <v>131</v>
      </c>
      <c r="F285" t="s">
        <v>273</v>
      </c>
      <c r="G285" s="79" t="s">
        <v>1888</v>
      </c>
      <c r="H285" s="79"/>
      <c r="I285" s="79"/>
      <c r="J285" s="79" t="s">
        <v>8</v>
      </c>
      <c r="K285" s="80">
        <v>0.6</v>
      </c>
      <c r="L285" s="80">
        <v>0.4</v>
      </c>
      <c r="M285" s="80">
        <v>0.5</v>
      </c>
      <c r="N285" t="s">
        <v>2004</v>
      </c>
      <c r="O285" t="s">
        <v>226</v>
      </c>
      <c r="P285" t="s">
        <v>235</v>
      </c>
      <c r="Q285">
        <v>2</v>
      </c>
      <c r="R285">
        <v>1907</v>
      </c>
      <c r="S285" t="s">
        <v>1502</v>
      </c>
      <c r="T285" t="s">
        <v>1502</v>
      </c>
      <c r="U285" t="s">
        <v>1871</v>
      </c>
    </row>
    <row r="286" spans="1:21">
      <c r="A286">
        <v>7601</v>
      </c>
      <c r="B286" t="s">
        <v>279</v>
      </c>
      <c r="C286">
        <v>3710</v>
      </c>
      <c r="D286" t="s">
        <v>374</v>
      </c>
      <c r="E286" t="s">
        <v>131</v>
      </c>
      <c r="F286" t="s">
        <v>273</v>
      </c>
      <c r="G286" s="79" t="s">
        <v>1890</v>
      </c>
      <c r="H286" s="79"/>
      <c r="I286" s="79"/>
      <c r="J286" s="79" t="s">
        <v>8</v>
      </c>
      <c r="K286" s="80">
        <v>0.5</v>
      </c>
      <c r="L286" s="80">
        <v>0.3</v>
      </c>
      <c r="M286" s="80">
        <v>0.4</v>
      </c>
      <c r="N286" t="s">
        <v>2004</v>
      </c>
      <c r="O286" t="s">
        <v>226</v>
      </c>
      <c r="P286" t="s">
        <v>235</v>
      </c>
      <c r="Q286">
        <v>2</v>
      </c>
      <c r="R286">
        <v>1907</v>
      </c>
      <c r="S286" t="s">
        <v>1502</v>
      </c>
      <c r="T286" t="s">
        <v>1502</v>
      </c>
      <c r="U286" t="s">
        <v>1871</v>
      </c>
    </row>
    <row r="287" spans="1:21">
      <c r="A287">
        <v>7601</v>
      </c>
      <c r="B287" t="s">
        <v>279</v>
      </c>
      <c r="C287">
        <v>3711</v>
      </c>
      <c r="D287" t="s">
        <v>375</v>
      </c>
      <c r="E287" t="s">
        <v>131</v>
      </c>
      <c r="F287" t="s">
        <v>273</v>
      </c>
      <c r="G287" s="79" t="s">
        <v>1883</v>
      </c>
      <c r="H287" s="79"/>
      <c r="I287" s="79"/>
      <c r="J287" s="79" t="s">
        <v>8</v>
      </c>
      <c r="K287" s="80">
        <v>3</v>
      </c>
      <c r="L287" s="80">
        <v>3</v>
      </c>
      <c r="M287" s="80">
        <v>3</v>
      </c>
      <c r="N287" t="s">
        <v>2004</v>
      </c>
      <c r="O287" t="s">
        <v>226</v>
      </c>
      <c r="P287" t="s">
        <v>235</v>
      </c>
      <c r="Q287">
        <v>2</v>
      </c>
      <c r="R287">
        <v>1937</v>
      </c>
      <c r="S287" t="s">
        <v>1502</v>
      </c>
      <c r="T287" t="s">
        <v>1502</v>
      </c>
      <c r="U287" t="s">
        <v>1871</v>
      </c>
    </row>
    <row r="288" spans="1:21">
      <c r="A288">
        <v>7601</v>
      </c>
      <c r="B288" t="s">
        <v>279</v>
      </c>
      <c r="C288">
        <v>3712</v>
      </c>
      <c r="D288" t="s">
        <v>376</v>
      </c>
      <c r="E288" t="s">
        <v>131</v>
      </c>
      <c r="F288" t="s">
        <v>273</v>
      </c>
      <c r="G288" s="79" t="s">
        <v>1883</v>
      </c>
      <c r="H288" s="79"/>
      <c r="I288" s="79"/>
      <c r="J288" s="79" t="s">
        <v>8</v>
      </c>
      <c r="K288" s="80">
        <v>1.4</v>
      </c>
      <c r="L288" s="80">
        <v>1.4</v>
      </c>
      <c r="M288" s="80">
        <v>1.4</v>
      </c>
      <c r="N288" t="s">
        <v>2004</v>
      </c>
      <c r="O288" t="s">
        <v>226</v>
      </c>
      <c r="P288" t="s">
        <v>235</v>
      </c>
      <c r="Q288">
        <v>2</v>
      </c>
      <c r="R288">
        <v>1919</v>
      </c>
      <c r="S288" t="s">
        <v>1502</v>
      </c>
      <c r="T288" t="s">
        <v>1502</v>
      </c>
      <c r="U288" t="s">
        <v>1871</v>
      </c>
    </row>
    <row r="289" spans="1:21">
      <c r="A289">
        <v>7601</v>
      </c>
      <c r="B289" t="s">
        <v>279</v>
      </c>
      <c r="C289">
        <v>3712</v>
      </c>
      <c r="D289" t="s">
        <v>376</v>
      </c>
      <c r="E289" t="s">
        <v>131</v>
      </c>
      <c r="F289" t="s">
        <v>273</v>
      </c>
      <c r="G289" s="79" t="s">
        <v>1888</v>
      </c>
      <c r="H289" s="79"/>
      <c r="I289" s="79"/>
      <c r="J289" s="79" t="s">
        <v>8</v>
      </c>
      <c r="K289" s="80">
        <v>2.1</v>
      </c>
      <c r="L289" s="80">
        <v>2</v>
      </c>
      <c r="M289" s="80">
        <v>2</v>
      </c>
      <c r="N289" t="s">
        <v>2004</v>
      </c>
      <c r="O289" t="s">
        <v>226</v>
      </c>
      <c r="P289" t="s">
        <v>235</v>
      </c>
      <c r="Q289">
        <v>2</v>
      </c>
      <c r="R289">
        <v>1919</v>
      </c>
      <c r="S289" t="s">
        <v>1502</v>
      </c>
      <c r="T289" t="s">
        <v>1502</v>
      </c>
      <c r="U289" t="s">
        <v>1871</v>
      </c>
    </row>
    <row r="290" spans="1:21">
      <c r="A290">
        <v>7601</v>
      </c>
      <c r="B290" t="s">
        <v>279</v>
      </c>
      <c r="C290">
        <v>3714</v>
      </c>
      <c r="D290" t="s">
        <v>377</v>
      </c>
      <c r="E290" t="s">
        <v>131</v>
      </c>
      <c r="F290" t="s">
        <v>273</v>
      </c>
      <c r="G290" s="79" t="s">
        <v>1883</v>
      </c>
      <c r="H290" s="79"/>
      <c r="I290" s="79"/>
      <c r="J290" s="79" t="s">
        <v>8</v>
      </c>
      <c r="K290" s="80">
        <v>1</v>
      </c>
      <c r="L290" s="80">
        <v>1</v>
      </c>
      <c r="M290" s="80">
        <v>1</v>
      </c>
      <c r="N290" t="s">
        <v>2004</v>
      </c>
      <c r="O290" t="s">
        <v>226</v>
      </c>
      <c r="P290" t="s">
        <v>235</v>
      </c>
      <c r="Q290">
        <v>8</v>
      </c>
      <c r="R290">
        <v>1920</v>
      </c>
      <c r="S290" t="s">
        <v>1502</v>
      </c>
      <c r="T290" t="s">
        <v>1502</v>
      </c>
      <c r="U290" t="s">
        <v>1871</v>
      </c>
    </row>
    <row r="291" spans="1:21">
      <c r="A291">
        <v>7601</v>
      </c>
      <c r="B291" t="s">
        <v>279</v>
      </c>
      <c r="C291">
        <v>3714</v>
      </c>
      <c r="D291" t="s">
        <v>377</v>
      </c>
      <c r="E291" t="s">
        <v>131</v>
      </c>
      <c r="F291" t="s">
        <v>273</v>
      </c>
      <c r="G291" s="79" t="s">
        <v>1888</v>
      </c>
      <c r="H291" s="79"/>
      <c r="I291" s="79"/>
      <c r="J291" s="79" t="s">
        <v>8</v>
      </c>
      <c r="K291" s="80">
        <v>1</v>
      </c>
      <c r="L291" s="80">
        <v>1</v>
      </c>
      <c r="M291" s="80">
        <v>1</v>
      </c>
      <c r="N291" t="s">
        <v>2004</v>
      </c>
      <c r="O291" t="s">
        <v>226</v>
      </c>
      <c r="P291" t="s">
        <v>235</v>
      </c>
      <c r="Q291">
        <v>8</v>
      </c>
      <c r="R291">
        <v>1920</v>
      </c>
      <c r="S291" t="s">
        <v>1502</v>
      </c>
      <c r="T291" t="s">
        <v>1502</v>
      </c>
      <c r="U291" t="s">
        <v>1871</v>
      </c>
    </row>
    <row r="292" spans="1:21">
      <c r="A292">
        <v>7601</v>
      </c>
      <c r="B292" t="s">
        <v>279</v>
      </c>
      <c r="C292">
        <v>3716</v>
      </c>
      <c r="D292" t="s">
        <v>378</v>
      </c>
      <c r="E292" t="s">
        <v>131</v>
      </c>
      <c r="F292" t="s">
        <v>273</v>
      </c>
      <c r="G292" s="79" t="s">
        <v>1883</v>
      </c>
      <c r="H292" s="79"/>
      <c r="I292" s="79"/>
      <c r="J292" s="79" t="s">
        <v>8</v>
      </c>
      <c r="K292" s="80">
        <v>0.8</v>
      </c>
      <c r="L292" s="80">
        <v>0.6</v>
      </c>
      <c r="M292" s="80">
        <v>0.6</v>
      </c>
      <c r="N292" t="s">
        <v>2004</v>
      </c>
      <c r="O292" t="s">
        <v>226</v>
      </c>
      <c r="P292" t="s">
        <v>235</v>
      </c>
      <c r="Q292">
        <v>8</v>
      </c>
      <c r="R292">
        <v>1917</v>
      </c>
      <c r="S292" t="s">
        <v>1502</v>
      </c>
      <c r="T292" t="s">
        <v>1502</v>
      </c>
      <c r="U292" t="s">
        <v>1871</v>
      </c>
    </row>
    <row r="293" spans="1:21">
      <c r="A293">
        <v>7601</v>
      </c>
      <c r="B293" t="s">
        <v>279</v>
      </c>
      <c r="C293">
        <v>3716</v>
      </c>
      <c r="D293" t="s">
        <v>378</v>
      </c>
      <c r="E293" t="s">
        <v>131</v>
      </c>
      <c r="F293" t="s">
        <v>273</v>
      </c>
      <c r="G293" s="79" t="s">
        <v>1888</v>
      </c>
      <c r="H293" s="79"/>
      <c r="I293" s="79"/>
      <c r="J293" s="79" t="s">
        <v>8</v>
      </c>
      <c r="K293" s="80">
        <v>0.8</v>
      </c>
      <c r="L293" s="80">
        <v>0.6</v>
      </c>
      <c r="M293" s="80">
        <v>0.6</v>
      </c>
      <c r="N293" t="s">
        <v>2004</v>
      </c>
      <c r="O293" t="s">
        <v>226</v>
      </c>
      <c r="P293" t="s">
        <v>235</v>
      </c>
      <c r="Q293">
        <v>8</v>
      </c>
      <c r="R293">
        <v>1917</v>
      </c>
      <c r="S293" t="s">
        <v>1502</v>
      </c>
      <c r="T293" t="s">
        <v>1502</v>
      </c>
      <c r="U293" t="s">
        <v>1871</v>
      </c>
    </row>
    <row r="294" spans="1:21">
      <c r="A294">
        <v>7601</v>
      </c>
      <c r="B294" t="s">
        <v>279</v>
      </c>
      <c r="C294">
        <v>3716</v>
      </c>
      <c r="D294" t="s">
        <v>378</v>
      </c>
      <c r="E294" t="s">
        <v>131</v>
      </c>
      <c r="F294" t="s">
        <v>273</v>
      </c>
      <c r="G294" s="79" t="s">
        <v>1890</v>
      </c>
      <c r="H294" s="79"/>
      <c r="I294" s="79"/>
      <c r="J294" s="79" t="s">
        <v>8</v>
      </c>
      <c r="K294" s="80">
        <v>0.8</v>
      </c>
      <c r="L294" s="80">
        <v>0.8</v>
      </c>
      <c r="M294" s="80">
        <v>0.8</v>
      </c>
      <c r="N294" t="s">
        <v>2004</v>
      </c>
      <c r="O294" t="s">
        <v>226</v>
      </c>
      <c r="P294" t="s">
        <v>235</v>
      </c>
      <c r="Q294">
        <v>8</v>
      </c>
      <c r="R294">
        <v>1917</v>
      </c>
      <c r="S294" t="s">
        <v>1502</v>
      </c>
      <c r="T294" t="s">
        <v>1502</v>
      </c>
      <c r="U294" t="s">
        <v>1871</v>
      </c>
    </row>
    <row r="295" spans="1:21">
      <c r="A295">
        <v>7601</v>
      </c>
      <c r="B295" t="s">
        <v>279</v>
      </c>
      <c r="C295">
        <v>3717</v>
      </c>
      <c r="D295" t="s">
        <v>379</v>
      </c>
      <c r="E295" t="s">
        <v>131</v>
      </c>
      <c r="F295" t="s">
        <v>273</v>
      </c>
      <c r="G295" s="79" t="s">
        <v>1883</v>
      </c>
      <c r="H295" s="79"/>
      <c r="I295" s="79"/>
      <c r="J295" s="79" t="s">
        <v>8</v>
      </c>
      <c r="K295" s="80">
        <v>3.7</v>
      </c>
      <c r="L295" s="80">
        <v>3.5</v>
      </c>
      <c r="M295" s="80">
        <v>3.5</v>
      </c>
      <c r="N295" t="s">
        <v>2004</v>
      </c>
      <c r="O295" t="s">
        <v>226</v>
      </c>
      <c r="P295" t="s">
        <v>235</v>
      </c>
      <c r="Q295">
        <v>2</v>
      </c>
      <c r="R295">
        <v>1929</v>
      </c>
      <c r="S295" t="s">
        <v>1502</v>
      </c>
      <c r="T295" t="s">
        <v>1502</v>
      </c>
      <c r="U295" t="s">
        <v>1871</v>
      </c>
    </row>
    <row r="296" spans="1:21">
      <c r="A296">
        <v>7601</v>
      </c>
      <c r="B296" t="s">
        <v>279</v>
      </c>
      <c r="C296">
        <v>3717</v>
      </c>
      <c r="D296" t="s">
        <v>379</v>
      </c>
      <c r="E296" t="s">
        <v>131</v>
      </c>
      <c r="F296" t="s">
        <v>273</v>
      </c>
      <c r="G296" s="79" t="s">
        <v>1888</v>
      </c>
      <c r="H296" s="79"/>
      <c r="I296" s="79"/>
      <c r="J296" s="79" t="s">
        <v>8</v>
      </c>
      <c r="K296" s="80">
        <v>3.7</v>
      </c>
      <c r="L296" s="80">
        <v>3.5</v>
      </c>
      <c r="M296" s="80">
        <v>3.5</v>
      </c>
      <c r="N296" t="s">
        <v>2004</v>
      </c>
      <c r="O296" t="s">
        <v>226</v>
      </c>
      <c r="P296" t="s">
        <v>235</v>
      </c>
      <c r="Q296">
        <v>8</v>
      </c>
      <c r="R296">
        <v>1929</v>
      </c>
      <c r="S296" t="s">
        <v>1502</v>
      </c>
      <c r="T296" t="s">
        <v>1502</v>
      </c>
      <c r="U296" t="s">
        <v>1871</v>
      </c>
    </row>
    <row r="297" spans="1:21">
      <c r="A297">
        <v>7601</v>
      </c>
      <c r="B297" t="s">
        <v>279</v>
      </c>
      <c r="C297">
        <v>3720</v>
      </c>
      <c r="D297" t="s">
        <v>380</v>
      </c>
      <c r="E297" t="s">
        <v>131</v>
      </c>
      <c r="F297" t="s">
        <v>273</v>
      </c>
      <c r="G297" s="79" t="s">
        <v>1883</v>
      </c>
      <c r="H297" s="79"/>
      <c r="I297" s="79"/>
      <c r="J297" s="79" t="s">
        <v>8</v>
      </c>
      <c r="K297" s="80">
        <v>6.3</v>
      </c>
      <c r="L297" s="80">
        <v>5.8</v>
      </c>
      <c r="M297" s="80">
        <v>6.3</v>
      </c>
      <c r="N297" t="s">
        <v>2004</v>
      </c>
      <c r="O297" t="s">
        <v>226</v>
      </c>
      <c r="P297" t="s">
        <v>235</v>
      </c>
      <c r="Q297">
        <v>2</v>
      </c>
      <c r="R297">
        <v>1948</v>
      </c>
      <c r="S297" t="s">
        <v>1502</v>
      </c>
      <c r="T297" t="s">
        <v>1502</v>
      </c>
      <c r="U297" t="s">
        <v>1871</v>
      </c>
    </row>
    <row r="298" spans="1:21">
      <c r="A298">
        <v>7601</v>
      </c>
      <c r="B298" t="s">
        <v>279</v>
      </c>
      <c r="C298">
        <v>3722</v>
      </c>
      <c r="D298" t="s">
        <v>381</v>
      </c>
      <c r="E298" t="s">
        <v>131</v>
      </c>
      <c r="F298" t="s">
        <v>273</v>
      </c>
      <c r="G298" s="79" t="s">
        <v>1883</v>
      </c>
      <c r="H298" s="79"/>
      <c r="I298" s="79"/>
      <c r="J298" s="79" t="s">
        <v>8</v>
      </c>
      <c r="K298" s="80">
        <v>1.3</v>
      </c>
      <c r="L298" s="80">
        <v>1.3</v>
      </c>
      <c r="M298" s="80">
        <v>1.4</v>
      </c>
      <c r="N298" t="s">
        <v>2004</v>
      </c>
      <c r="O298" t="s">
        <v>226</v>
      </c>
      <c r="P298" t="s">
        <v>235</v>
      </c>
      <c r="Q298">
        <v>2</v>
      </c>
      <c r="R298">
        <v>1914</v>
      </c>
      <c r="S298" t="s">
        <v>1502</v>
      </c>
      <c r="T298" t="s">
        <v>1502</v>
      </c>
      <c r="U298" t="s">
        <v>1871</v>
      </c>
    </row>
    <row r="299" spans="1:21">
      <c r="A299">
        <v>7601</v>
      </c>
      <c r="B299" t="s">
        <v>279</v>
      </c>
      <c r="C299">
        <v>3722</v>
      </c>
      <c r="D299" t="s">
        <v>381</v>
      </c>
      <c r="E299" t="s">
        <v>131</v>
      </c>
      <c r="F299" t="s">
        <v>273</v>
      </c>
      <c r="G299" s="79" t="s">
        <v>1888</v>
      </c>
      <c r="H299" s="79"/>
      <c r="I299" s="79"/>
      <c r="J299" s="79" t="s">
        <v>8</v>
      </c>
      <c r="K299" s="80">
        <v>1.3</v>
      </c>
      <c r="L299" s="80">
        <v>1.3</v>
      </c>
      <c r="M299" s="80">
        <v>1.4</v>
      </c>
      <c r="N299" t="s">
        <v>2004</v>
      </c>
      <c r="O299" t="s">
        <v>226</v>
      </c>
      <c r="P299" t="s">
        <v>235</v>
      </c>
      <c r="Q299">
        <v>2</v>
      </c>
      <c r="R299">
        <v>1914</v>
      </c>
      <c r="S299" t="s">
        <v>1502</v>
      </c>
      <c r="T299" t="s">
        <v>1502</v>
      </c>
      <c r="U299" t="s">
        <v>1871</v>
      </c>
    </row>
    <row r="300" spans="1:21">
      <c r="A300">
        <v>7601</v>
      </c>
      <c r="B300" t="s">
        <v>279</v>
      </c>
      <c r="C300">
        <v>3722</v>
      </c>
      <c r="D300" t="s">
        <v>381</v>
      </c>
      <c r="E300" t="s">
        <v>131</v>
      </c>
      <c r="F300" t="s">
        <v>273</v>
      </c>
      <c r="G300" s="79" t="s">
        <v>1890</v>
      </c>
      <c r="H300" s="79"/>
      <c r="I300" s="79"/>
      <c r="J300" s="79" t="s">
        <v>8</v>
      </c>
      <c r="K300" s="80">
        <v>1</v>
      </c>
      <c r="L300" s="80">
        <v>0.6</v>
      </c>
      <c r="M300" s="80">
        <v>0.6</v>
      </c>
      <c r="N300" t="s">
        <v>2004</v>
      </c>
      <c r="O300" t="s">
        <v>226</v>
      </c>
      <c r="P300" t="s">
        <v>235</v>
      </c>
      <c r="Q300">
        <v>2</v>
      </c>
      <c r="R300">
        <v>1914</v>
      </c>
      <c r="S300" t="s">
        <v>1502</v>
      </c>
      <c r="T300" t="s">
        <v>1502</v>
      </c>
      <c r="U300" t="s">
        <v>1871</v>
      </c>
    </row>
    <row r="301" spans="1:21">
      <c r="A301">
        <v>7601</v>
      </c>
      <c r="B301" t="s">
        <v>279</v>
      </c>
      <c r="C301">
        <v>3723</v>
      </c>
      <c r="D301" t="s">
        <v>382</v>
      </c>
      <c r="E301" t="s">
        <v>131</v>
      </c>
      <c r="F301" t="s">
        <v>273</v>
      </c>
      <c r="G301" s="79" t="s">
        <v>2047</v>
      </c>
      <c r="H301" s="79"/>
      <c r="I301" s="79"/>
      <c r="J301" s="79" t="s">
        <v>8</v>
      </c>
      <c r="K301" s="80">
        <v>13.2</v>
      </c>
      <c r="L301" s="80">
        <v>8.4</v>
      </c>
      <c r="M301" s="80">
        <v>12.8</v>
      </c>
      <c r="N301" t="s">
        <v>1914</v>
      </c>
      <c r="O301" t="s">
        <v>126</v>
      </c>
      <c r="P301" t="s">
        <v>231</v>
      </c>
      <c r="Q301">
        <v>12</v>
      </c>
      <c r="R301">
        <v>1962</v>
      </c>
      <c r="S301" t="s">
        <v>1502</v>
      </c>
      <c r="T301" t="s">
        <v>1502</v>
      </c>
      <c r="U301" t="s">
        <v>1871</v>
      </c>
    </row>
    <row r="302" spans="1:21">
      <c r="A302">
        <v>7601</v>
      </c>
      <c r="B302" t="s">
        <v>279</v>
      </c>
      <c r="C302">
        <v>3724</v>
      </c>
      <c r="D302" t="s">
        <v>383</v>
      </c>
      <c r="E302" t="s">
        <v>131</v>
      </c>
      <c r="F302" t="s">
        <v>273</v>
      </c>
      <c r="G302" s="79" t="s">
        <v>1883</v>
      </c>
      <c r="H302" s="79"/>
      <c r="I302" s="79"/>
      <c r="J302" s="79" t="s">
        <v>8</v>
      </c>
      <c r="K302" s="80">
        <v>1.3</v>
      </c>
      <c r="L302" s="80">
        <v>1.2</v>
      </c>
      <c r="M302" s="80">
        <v>1.2</v>
      </c>
      <c r="N302" t="s">
        <v>2004</v>
      </c>
      <c r="O302" t="s">
        <v>226</v>
      </c>
      <c r="P302" t="s">
        <v>235</v>
      </c>
      <c r="Q302">
        <v>2</v>
      </c>
      <c r="R302">
        <v>1917</v>
      </c>
      <c r="S302" t="s">
        <v>1502</v>
      </c>
      <c r="T302" t="s">
        <v>1502</v>
      </c>
      <c r="U302" t="s">
        <v>1871</v>
      </c>
    </row>
    <row r="303" spans="1:21">
      <c r="A303">
        <v>7601</v>
      </c>
      <c r="B303" t="s">
        <v>279</v>
      </c>
      <c r="C303">
        <v>3725</v>
      </c>
      <c r="D303" t="s">
        <v>384</v>
      </c>
      <c r="E303" t="s">
        <v>131</v>
      </c>
      <c r="F303" t="s">
        <v>273</v>
      </c>
      <c r="G303" s="79" t="s">
        <v>1883</v>
      </c>
      <c r="H303" s="79"/>
      <c r="I303" s="79"/>
      <c r="J303" s="79" t="s">
        <v>8</v>
      </c>
      <c r="K303" s="80">
        <v>2.2000000000000002</v>
      </c>
      <c r="L303" s="80">
        <v>2.2000000000000002</v>
      </c>
      <c r="M303" s="80">
        <v>2.2000000000000002</v>
      </c>
      <c r="N303" t="s">
        <v>2004</v>
      </c>
      <c r="O303" t="s">
        <v>226</v>
      </c>
      <c r="P303" t="s">
        <v>235</v>
      </c>
      <c r="Q303">
        <v>2</v>
      </c>
      <c r="R303">
        <v>1917</v>
      </c>
      <c r="S303" t="s">
        <v>1502</v>
      </c>
      <c r="T303" t="s">
        <v>1502</v>
      </c>
      <c r="U303" t="s">
        <v>1871</v>
      </c>
    </row>
    <row r="304" spans="1:21">
      <c r="A304">
        <v>7601</v>
      </c>
      <c r="B304" t="s">
        <v>279</v>
      </c>
      <c r="C304">
        <v>3728</v>
      </c>
      <c r="D304" t="s">
        <v>385</v>
      </c>
      <c r="E304" t="s">
        <v>131</v>
      </c>
      <c r="F304" t="s">
        <v>273</v>
      </c>
      <c r="G304" s="79" t="s">
        <v>1883</v>
      </c>
      <c r="H304" s="79"/>
      <c r="I304" s="79"/>
      <c r="J304" s="79" t="s">
        <v>8</v>
      </c>
      <c r="K304" s="80">
        <v>3</v>
      </c>
      <c r="L304" s="80">
        <v>3.4</v>
      </c>
      <c r="M304" s="80">
        <v>3.4</v>
      </c>
      <c r="N304" t="s">
        <v>2004</v>
      </c>
      <c r="O304" t="s">
        <v>226</v>
      </c>
      <c r="P304" t="s">
        <v>235</v>
      </c>
      <c r="Q304">
        <v>2</v>
      </c>
      <c r="R304">
        <v>1951</v>
      </c>
      <c r="S304" t="s">
        <v>1502</v>
      </c>
      <c r="T304" t="s">
        <v>1502</v>
      </c>
      <c r="U304" t="s">
        <v>1871</v>
      </c>
    </row>
    <row r="305" spans="1:21">
      <c r="A305">
        <v>49852</v>
      </c>
      <c r="B305" t="s">
        <v>387</v>
      </c>
      <c r="C305">
        <v>3731</v>
      </c>
      <c r="D305" t="s">
        <v>386</v>
      </c>
      <c r="E305" t="s">
        <v>1866</v>
      </c>
      <c r="F305" t="s">
        <v>273</v>
      </c>
      <c r="G305" s="79" t="s">
        <v>1883</v>
      </c>
      <c r="H305" s="79"/>
      <c r="I305" s="79"/>
      <c r="J305" s="79" t="s">
        <v>8</v>
      </c>
      <c r="K305" s="80">
        <v>1.7</v>
      </c>
      <c r="L305" s="80">
        <v>1.7</v>
      </c>
      <c r="M305" s="80">
        <v>1.7</v>
      </c>
      <c r="N305" t="s">
        <v>2004</v>
      </c>
      <c r="O305" t="s">
        <v>226</v>
      </c>
      <c r="P305" t="s">
        <v>235</v>
      </c>
      <c r="Q305">
        <v>1</v>
      </c>
      <c r="R305">
        <v>1940</v>
      </c>
      <c r="S305" t="s">
        <v>1502</v>
      </c>
      <c r="T305" t="s">
        <v>1502</v>
      </c>
      <c r="U305" t="s">
        <v>1871</v>
      </c>
    </row>
    <row r="306" spans="1:21">
      <c r="A306">
        <v>49852</v>
      </c>
      <c r="B306" t="s">
        <v>387</v>
      </c>
      <c r="C306">
        <v>3731</v>
      </c>
      <c r="D306" t="s">
        <v>386</v>
      </c>
      <c r="E306" t="s">
        <v>1866</v>
      </c>
      <c r="F306" t="s">
        <v>273</v>
      </c>
      <c r="G306" s="79" t="s">
        <v>1888</v>
      </c>
      <c r="H306" s="79"/>
      <c r="I306" s="79"/>
      <c r="J306" s="79" t="s">
        <v>8</v>
      </c>
      <c r="K306" s="80">
        <v>1.7</v>
      </c>
      <c r="L306" s="80">
        <v>1.7</v>
      </c>
      <c r="M306" s="80">
        <v>1.7</v>
      </c>
      <c r="N306" t="s">
        <v>2004</v>
      </c>
      <c r="O306" t="s">
        <v>226</v>
      </c>
      <c r="P306" t="s">
        <v>235</v>
      </c>
      <c r="Q306">
        <v>1</v>
      </c>
      <c r="R306">
        <v>1944</v>
      </c>
      <c r="S306" t="s">
        <v>1502</v>
      </c>
      <c r="T306" t="s">
        <v>1502</v>
      </c>
      <c r="U306" t="s">
        <v>1871</v>
      </c>
    </row>
    <row r="307" spans="1:21">
      <c r="A307">
        <v>49852</v>
      </c>
      <c r="B307" t="s">
        <v>387</v>
      </c>
      <c r="C307">
        <v>3731</v>
      </c>
      <c r="D307" t="s">
        <v>386</v>
      </c>
      <c r="E307" t="s">
        <v>1866</v>
      </c>
      <c r="F307" t="s">
        <v>273</v>
      </c>
      <c r="G307" s="79" t="s">
        <v>1890</v>
      </c>
      <c r="H307" s="79"/>
      <c r="I307" s="79"/>
      <c r="J307" s="79" t="s">
        <v>8</v>
      </c>
      <c r="K307" s="80">
        <v>0.6</v>
      </c>
      <c r="L307" s="80">
        <v>0.6</v>
      </c>
      <c r="M307" s="80">
        <v>0.6</v>
      </c>
      <c r="N307" t="s">
        <v>2004</v>
      </c>
      <c r="O307" t="s">
        <v>226</v>
      </c>
      <c r="P307" t="s">
        <v>235</v>
      </c>
      <c r="Q307">
        <v>1</v>
      </c>
      <c r="R307">
        <v>1936</v>
      </c>
      <c r="S307" t="s">
        <v>1502</v>
      </c>
      <c r="T307" t="s">
        <v>1502</v>
      </c>
      <c r="U307" t="s">
        <v>1871</v>
      </c>
    </row>
    <row r="308" spans="1:21">
      <c r="A308">
        <v>7601</v>
      </c>
      <c r="B308" t="s">
        <v>279</v>
      </c>
      <c r="C308">
        <v>3734</v>
      </c>
      <c r="D308" t="s">
        <v>388</v>
      </c>
      <c r="E308" t="s">
        <v>131</v>
      </c>
      <c r="F308" t="s">
        <v>273</v>
      </c>
      <c r="G308" s="79" t="s">
        <v>2099</v>
      </c>
      <c r="H308" s="79"/>
      <c r="I308" s="79"/>
      <c r="J308" s="79" t="s">
        <v>8</v>
      </c>
      <c r="K308" s="80">
        <v>41.8</v>
      </c>
      <c r="L308" s="80">
        <v>35</v>
      </c>
      <c r="M308" s="80">
        <v>45.7</v>
      </c>
      <c r="N308" t="s">
        <v>1914</v>
      </c>
      <c r="O308" t="s">
        <v>233</v>
      </c>
      <c r="P308" t="s">
        <v>231</v>
      </c>
      <c r="Q308">
        <v>6</v>
      </c>
      <c r="R308">
        <v>1972</v>
      </c>
      <c r="S308" t="s">
        <v>1502</v>
      </c>
      <c r="T308" t="s">
        <v>1502</v>
      </c>
      <c r="U308" t="s">
        <v>1871</v>
      </c>
    </row>
    <row r="309" spans="1:21">
      <c r="A309">
        <v>7601</v>
      </c>
      <c r="B309" t="s">
        <v>279</v>
      </c>
      <c r="C309">
        <v>3735</v>
      </c>
      <c r="D309" t="s">
        <v>389</v>
      </c>
      <c r="E309" t="s">
        <v>131</v>
      </c>
      <c r="F309" t="s">
        <v>273</v>
      </c>
      <c r="G309" s="79" t="s">
        <v>2099</v>
      </c>
      <c r="H309" s="79"/>
      <c r="I309" s="79"/>
      <c r="J309" s="79" t="s">
        <v>8</v>
      </c>
      <c r="K309" s="80">
        <v>18</v>
      </c>
      <c r="L309" s="80">
        <v>8.6999999999999993</v>
      </c>
      <c r="M309" s="80">
        <v>13.9</v>
      </c>
      <c r="N309" t="s">
        <v>1914</v>
      </c>
      <c r="O309" t="s">
        <v>126</v>
      </c>
      <c r="P309" t="s">
        <v>231</v>
      </c>
      <c r="Q309">
        <v>10</v>
      </c>
      <c r="R309">
        <v>1965</v>
      </c>
      <c r="S309" t="s">
        <v>1502</v>
      </c>
      <c r="T309" t="s">
        <v>1502</v>
      </c>
      <c r="U309" t="s">
        <v>1871</v>
      </c>
    </row>
    <row r="310" spans="1:21">
      <c r="A310">
        <v>7601</v>
      </c>
      <c r="B310" t="s">
        <v>279</v>
      </c>
      <c r="C310">
        <v>3737</v>
      </c>
      <c r="D310" t="s">
        <v>390</v>
      </c>
      <c r="E310" t="s">
        <v>131</v>
      </c>
      <c r="F310" t="s">
        <v>273</v>
      </c>
      <c r="G310" s="79" t="s">
        <v>2137</v>
      </c>
      <c r="H310" s="79"/>
      <c r="I310" s="79"/>
      <c r="J310" s="79" t="s">
        <v>8</v>
      </c>
      <c r="K310" s="80">
        <v>1.8</v>
      </c>
      <c r="L310" s="80">
        <v>1.8</v>
      </c>
      <c r="M310" s="80">
        <v>1.8</v>
      </c>
      <c r="N310" t="s">
        <v>2004</v>
      </c>
      <c r="O310" t="s">
        <v>226</v>
      </c>
      <c r="P310" t="s">
        <v>235</v>
      </c>
      <c r="Q310">
        <v>1</v>
      </c>
      <c r="R310">
        <v>1917</v>
      </c>
      <c r="S310" t="s">
        <v>1502</v>
      </c>
      <c r="T310" t="s">
        <v>1502</v>
      </c>
      <c r="U310" t="s">
        <v>1871</v>
      </c>
    </row>
    <row r="311" spans="1:21">
      <c r="A311">
        <v>7601</v>
      </c>
      <c r="B311" t="s">
        <v>279</v>
      </c>
      <c r="C311">
        <v>3737</v>
      </c>
      <c r="D311" t="s">
        <v>390</v>
      </c>
      <c r="E311" t="s">
        <v>131</v>
      </c>
      <c r="F311" t="s">
        <v>273</v>
      </c>
      <c r="G311" s="79" t="s">
        <v>2138</v>
      </c>
      <c r="H311" s="79"/>
      <c r="I311" s="79"/>
      <c r="J311" s="79" t="s">
        <v>8</v>
      </c>
      <c r="K311" s="80">
        <v>1.8</v>
      </c>
      <c r="L311" s="80">
        <v>1.8</v>
      </c>
      <c r="M311" s="80">
        <v>1.8</v>
      </c>
      <c r="N311" t="s">
        <v>2004</v>
      </c>
      <c r="O311" t="s">
        <v>226</v>
      </c>
      <c r="P311" t="s">
        <v>235</v>
      </c>
      <c r="Q311">
        <v>1</v>
      </c>
      <c r="R311">
        <v>1917</v>
      </c>
      <c r="S311" t="s">
        <v>1502</v>
      </c>
      <c r="T311" t="s">
        <v>1502</v>
      </c>
      <c r="U311" t="s">
        <v>1871</v>
      </c>
    </row>
    <row r="312" spans="1:21">
      <c r="A312">
        <v>7601</v>
      </c>
      <c r="B312" t="s">
        <v>279</v>
      </c>
      <c r="C312">
        <v>3737</v>
      </c>
      <c r="D312" t="s">
        <v>390</v>
      </c>
      <c r="E312" t="s">
        <v>131</v>
      </c>
      <c r="F312" t="s">
        <v>273</v>
      </c>
      <c r="G312" s="79" t="s">
        <v>2139</v>
      </c>
      <c r="H312" s="79"/>
      <c r="I312" s="79"/>
      <c r="J312" s="79" t="s">
        <v>8</v>
      </c>
      <c r="K312" s="80">
        <v>1.8</v>
      </c>
      <c r="L312" s="80">
        <v>1.8</v>
      </c>
      <c r="M312" s="80">
        <v>1.8</v>
      </c>
      <c r="N312" t="s">
        <v>2004</v>
      </c>
      <c r="O312" t="s">
        <v>226</v>
      </c>
      <c r="P312" t="s">
        <v>235</v>
      </c>
      <c r="Q312">
        <v>1</v>
      </c>
      <c r="R312">
        <v>1917</v>
      </c>
      <c r="S312" t="s">
        <v>1502</v>
      </c>
      <c r="T312" t="s">
        <v>1502</v>
      </c>
      <c r="U312" t="s">
        <v>1871</v>
      </c>
    </row>
    <row r="313" spans="1:21">
      <c r="A313">
        <v>7601</v>
      </c>
      <c r="B313" t="s">
        <v>279</v>
      </c>
      <c r="C313">
        <v>3737</v>
      </c>
      <c r="D313" t="s">
        <v>390</v>
      </c>
      <c r="E313" t="s">
        <v>131</v>
      </c>
      <c r="F313" t="s">
        <v>273</v>
      </c>
      <c r="G313" s="79" t="s">
        <v>2140</v>
      </c>
      <c r="H313" s="79"/>
      <c r="I313" s="79"/>
      <c r="J313" s="79" t="s">
        <v>8</v>
      </c>
      <c r="K313" s="80">
        <v>1.8</v>
      </c>
      <c r="L313" s="80">
        <v>1.8</v>
      </c>
      <c r="M313" s="80">
        <v>1.8</v>
      </c>
      <c r="N313" t="s">
        <v>2004</v>
      </c>
      <c r="O313" t="s">
        <v>226</v>
      </c>
      <c r="P313" t="s">
        <v>235</v>
      </c>
      <c r="Q313">
        <v>1</v>
      </c>
      <c r="R313">
        <v>1917</v>
      </c>
      <c r="S313" t="s">
        <v>1502</v>
      </c>
      <c r="T313" t="s">
        <v>1502</v>
      </c>
      <c r="U313" t="s">
        <v>1871</v>
      </c>
    </row>
    <row r="314" spans="1:21">
      <c r="A314">
        <v>7601</v>
      </c>
      <c r="B314" t="s">
        <v>279</v>
      </c>
      <c r="C314">
        <v>3737</v>
      </c>
      <c r="D314" t="s">
        <v>390</v>
      </c>
      <c r="E314" t="s">
        <v>131</v>
      </c>
      <c r="F314" t="s">
        <v>273</v>
      </c>
      <c r="G314" s="79" t="s">
        <v>2141</v>
      </c>
      <c r="H314" s="79"/>
      <c r="I314" s="79"/>
      <c r="J314" s="79" t="s">
        <v>8</v>
      </c>
      <c r="K314" s="80">
        <v>0.8</v>
      </c>
      <c r="L314" s="80">
        <v>0.8</v>
      </c>
      <c r="M314" s="80">
        <v>0.8</v>
      </c>
      <c r="N314" t="s">
        <v>2004</v>
      </c>
      <c r="O314" t="s">
        <v>226</v>
      </c>
      <c r="P314" t="s">
        <v>235</v>
      </c>
      <c r="Q314">
        <v>3</v>
      </c>
      <c r="R314">
        <v>2008</v>
      </c>
      <c r="S314" t="s">
        <v>1502</v>
      </c>
      <c r="T314" t="s">
        <v>1502</v>
      </c>
      <c r="U314" t="s">
        <v>1871</v>
      </c>
    </row>
    <row r="315" spans="1:21">
      <c r="A315">
        <v>7601</v>
      </c>
      <c r="B315" t="s">
        <v>279</v>
      </c>
      <c r="C315">
        <v>3737</v>
      </c>
      <c r="D315" t="s">
        <v>390</v>
      </c>
      <c r="E315" t="s">
        <v>131</v>
      </c>
      <c r="F315" t="s">
        <v>273</v>
      </c>
      <c r="G315" s="79" t="s">
        <v>2142</v>
      </c>
      <c r="H315" s="79"/>
      <c r="I315" s="79"/>
      <c r="J315" s="79" t="s">
        <v>8</v>
      </c>
      <c r="K315" s="80">
        <v>2</v>
      </c>
      <c r="L315" s="80">
        <v>1.8</v>
      </c>
      <c r="M315" s="80">
        <v>1.8</v>
      </c>
      <c r="N315" t="s">
        <v>1914</v>
      </c>
      <c r="O315" t="s">
        <v>126</v>
      </c>
      <c r="P315" t="s">
        <v>242</v>
      </c>
      <c r="Q315">
        <v>10</v>
      </c>
      <c r="R315">
        <v>2007</v>
      </c>
      <c r="S315" t="s">
        <v>1502</v>
      </c>
      <c r="T315" t="s">
        <v>1502</v>
      </c>
      <c r="U315" t="s">
        <v>1871</v>
      </c>
    </row>
    <row r="316" spans="1:21">
      <c r="A316">
        <v>7601</v>
      </c>
      <c r="B316" t="s">
        <v>279</v>
      </c>
      <c r="C316">
        <v>3737</v>
      </c>
      <c r="D316" t="s">
        <v>390</v>
      </c>
      <c r="E316" t="s">
        <v>131</v>
      </c>
      <c r="F316" t="s">
        <v>273</v>
      </c>
      <c r="G316" s="79" t="s">
        <v>2143</v>
      </c>
      <c r="H316" s="79"/>
      <c r="I316" s="79"/>
      <c r="J316" s="79" t="s">
        <v>8</v>
      </c>
      <c r="K316" s="80">
        <v>2</v>
      </c>
      <c r="L316" s="80">
        <v>1.8</v>
      </c>
      <c r="M316" s="80">
        <v>1.8</v>
      </c>
      <c r="N316" t="s">
        <v>1914</v>
      </c>
      <c r="O316" t="s">
        <v>126</v>
      </c>
      <c r="P316" t="s">
        <v>242</v>
      </c>
      <c r="Q316">
        <v>10</v>
      </c>
      <c r="R316">
        <v>2007</v>
      </c>
      <c r="S316" t="s">
        <v>1502</v>
      </c>
      <c r="T316" t="s">
        <v>1502</v>
      </c>
      <c r="U316" t="s">
        <v>1871</v>
      </c>
    </row>
    <row r="317" spans="1:21">
      <c r="A317">
        <v>7601</v>
      </c>
      <c r="B317" t="s">
        <v>279</v>
      </c>
      <c r="C317">
        <v>3737</v>
      </c>
      <c r="D317" t="s">
        <v>390</v>
      </c>
      <c r="E317" t="s">
        <v>131</v>
      </c>
      <c r="F317" t="s">
        <v>273</v>
      </c>
      <c r="G317" s="79" t="s">
        <v>2144</v>
      </c>
      <c r="H317" s="79"/>
      <c r="I317" s="79"/>
      <c r="J317" s="79" t="s">
        <v>8</v>
      </c>
      <c r="K317" s="80">
        <v>2</v>
      </c>
      <c r="L317" s="80">
        <v>1.8</v>
      </c>
      <c r="M317" s="80">
        <v>1.8</v>
      </c>
      <c r="N317" t="s">
        <v>1914</v>
      </c>
      <c r="O317" t="s">
        <v>126</v>
      </c>
      <c r="P317" t="s">
        <v>242</v>
      </c>
      <c r="Q317">
        <v>10</v>
      </c>
      <c r="R317">
        <v>2007</v>
      </c>
      <c r="S317" t="s">
        <v>1502</v>
      </c>
      <c r="T317" t="s">
        <v>1502</v>
      </c>
      <c r="U317" t="s">
        <v>1871</v>
      </c>
    </row>
    <row r="318" spans="1:21">
      <c r="A318">
        <v>7601</v>
      </c>
      <c r="B318" t="s">
        <v>279</v>
      </c>
      <c r="C318">
        <v>3737</v>
      </c>
      <c r="D318" t="s">
        <v>390</v>
      </c>
      <c r="E318" t="s">
        <v>131</v>
      </c>
      <c r="F318" t="s">
        <v>273</v>
      </c>
      <c r="G318" s="79" t="s">
        <v>2145</v>
      </c>
      <c r="H318" s="79"/>
      <c r="I318" s="79"/>
      <c r="J318" s="79" t="s">
        <v>8</v>
      </c>
      <c r="K318" s="80">
        <v>2</v>
      </c>
      <c r="L318" s="80">
        <v>1.8</v>
      </c>
      <c r="M318" s="80">
        <v>1.8</v>
      </c>
      <c r="N318" t="s">
        <v>1914</v>
      </c>
      <c r="O318" t="s">
        <v>126</v>
      </c>
      <c r="P318" t="s">
        <v>242</v>
      </c>
      <c r="Q318">
        <v>10</v>
      </c>
      <c r="R318">
        <v>2007</v>
      </c>
      <c r="S318" t="s">
        <v>1502</v>
      </c>
      <c r="T318" t="s">
        <v>1502</v>
      </c>
      <c r="U318" t="s">
        <v>1871</v>
      </c>
    </row>
    <row r="319" spans="1:21">
      <c r="A319">
        <v>7601</v>
      </c>
      <c r="B319" t="s">
        <v>279</v>
      </c>
      <c r="C319">
        <v>3739</v>
      </c>
      <c r="D319" t="s">
        <v>391</v>
      </c>
      <c r="E319" t="s">
        <v>131</v>
      </c>
      <c r="F319" t="s">
        <v>273</v>
      </c>
      <c r="G319" s="79" t="s">
        <v>1883</v>
      </c>
      <c r="H319" s="79"/>
      <c r="I319" s="79"/>
      <c r="J319" s="79" t="s">
        <v>8</v>
      </c>
      <c r="K319" s="80">
        <v>5</v>
      </c>
      <c r="L319" s="80">
        <v>5</v>
      </c>
      <c r="M319" s="80">
        <v>5</v>
      </c>
      <c r="N319" t="s">
        <v>2004</v>
      </c>
      <c r="O319" t="s">
        <v>226</v>
      </c>
      <c r="P319" t="s">
        <v>235</v>
      </c>
      <c r="Q319">
        <v>1</v>
      </c>
      <c r="R319">
        <v>1927</v>
      </c>
      <c r="S319" t="s">
        <v>1502</v>
      </c>
      <c r="T319" t="s">
        <v>1502</v>
      </c>
      <c r="U319" t="s">
        <v>1871</v>
      </c>
    </row>
    <row r="320" spans="1:21">
      <c r="A320">
        <v>7601</v>
      </c>
      <c r="B320" t="s">
        <v>279</v>
      </c>
      <c r="C320">
        <v>3740</v>
      </c>
      <c r="D320" t="s">
        <v>392</v>
      </c>
      <c r="E320" t="s">
        <v>131</v>
      </c>
      <c r="F320" t="s">
        <v>273</v>
      </c>
      <c r="G320" s="79" t="s">
        <v>1883</v>
      </c>
      <c r="H320" s="79"/>
      <c r="I320" s="79"/>
      <c r="J320" s="79" t="s">
        <v>8</v>
      </c>
      <c r="K320" s="80">
        <v>1.6</v>
      </c>
      <c r="L320" s="80">
        <v>1.6</v>
      </c>
      <c r="M320" s="80">
        <v>1.6</v>
      </c>
      <c r="N320" t="s">
        <v>2004</v>
      </c>
      <c r="O320" t="s">
        <v>226</v>
      </c>
      <c r="P320" t="s">
        <v>235</v>
      </c>
      <c r="Q320">
        <v>1</v>
      </c>
      <c r="R320">
        <v>1928</v>
      </c>
      <c r="S320" t="s">
        <v>1502</v>
      </c>
      <c r="T320" t="s">
        <v>1502</v>
      </c>
      <c r="U320" t="s">
        <v>1871</v>
      </c>
    </row>
    <row r="321" spans="1:21">
      <c r="A321">
        <v>7601</v>
      </c>
      <c r="B321" t="s">
        <v>279</v>
      </c>
      <c r="C321">
        <v>3740</v>
      </c>
      <c r="D321" t="s">
        <v>392</v>
      </c>
      <c r="E321" t="s">
        <v>131</v>
      </c>
      <c r="F321" t="s">
        <v>273</v>
      </c>
      <c r="G321" s="79" t="s">
        <v>1888</v>
      </c>
      <c r="H321" s="79"/>
      <c r="I321" s="79"/>
      <c r="J321" s="79" t="s">
        <v>8</v>
      </c>
      <c r="K321" s="80">
        <v>1.6</v>
      </c>
      <c r="L321" s="80">
        <v>1.6</v>
      </c>
      <c r="M321" s="80">
        <v>1.6</v>
      </c>
      <c r="N321" t="s">
        <v>2004</v>
      </c>
      <c r="O321" t="s">
        <v>226</v>
      </c>
      <c r="P321" t="s">
        <v>235</v>
      </c>
      <c r="Q321">
        <v>1</v>
      </c>
      <c r="R321">
        <v>1928</v>
      </c>
      <c r="S321" t="s">
        <v>1502</v>
      </c>
      <c r="T321" t="s">
        <v>1502</v>
      </c>
      <c r="U321" t="s">
        <v>1871</v>
      </c>
    </row>
    <row r="322" spans="1:21">
      <c r="A322">
        <v>7601</v>
      </c>
      <c r="B322" t="s">
        <v>279</v>
      </c>
      <c r="C322">
        <v>3743</v>
      </c>
      <c r="D322" t="s">
        <v>393</v>
      </c>
      <c r="E322" t="s">
        <v>131</v>
      </c>
      <c r="F322" t="s">
        <v>273</v>
      </c>
      <c r="G322" s="79" t="s">
        <v>1883</v>
      </c>
      <c r="H322" s="79"/>
      <c r="I322" s="79"/>
      <c r="J322" s="79" t="s">
        <v>8</v>
      </c>
      <c r="K322" s="80">
        <v>1</v>
      </c>
      <c r="L322" s="80">
        <v>1</v>
      </c>
      <c r="M322" s="80">
        <v>1</v>
      </c>
      <c r="N322" t="s">
        <v>2004</v>
      </c>
      <c r="O322" t="s">
        <v>226</v>
      </c>
      <c r="P322" t="s">
        <v>235</v>
      </c>
      <c r="Q322">
        <v>1</v>
      </c>
      <c r="R322">
        <v>1917</v>
      </c>
      <c r="S322" t="s">
        <v>1502</v>
      </c>
      <c r="T322" t="s">
        <v>1502</v>
      </c>
      <c r="U322" t="s">
        <v>2002</v>
      </c>
    </row>
    <row r="323" spans="1:21">
      <c r="A323">
        <v>61122</v>
      </c>
      <c r="B323" t="s">
        <v>337</v>
      </c>
      <c r="C323">
        <v>3745</v>
      </c>
      <c r="D323" t="s">
        <v>394</v>
      </c>
      <c r="E323" t="s">
        <v>1866</v>
      </c>
      <c r="F323" t="s">
        <v>273</v>
      </c>
      <c r="G323" s="79" t="s">
        <v>1925</v>
      </c>
      <c r="H323" s="79"/>
      <c r="I323" s="79"/>
      <c r="J323" s="79" t="s">
        <v>8</v>
      </c>
      <c r="K323" s="80">
        <v>13.6</v>
      </c>
      <c r="L323" s="80">
        <v>15.7</v>
      </c>
      <c r="M323" s="80">
        <v>15.7</v>
      </c>
      <c r="N323" t="s">
        <v>2004</v>
      </c>
      <c r="O323" t="s">
        <v>226</v>
      </c>
      <c r="P323" t="s">
        <v>235</v>
      </c>
      <c r="Q323">
        <v>3</v>
      </c>
      <c r="R323">
        <v>1928</v>
      </c>
      <c r="S323" t="s">
        <v>1502</v>
      </c>
      <c r="T323" t="s">
        <v>1502</v>
      </c>
      <c r="U323" t="s">
        <v>1871</v>
      </c>
    </row>
    <row r="324" spans="1:21">
      <c r="A324">
        <v>61122</v>
      </c>
      <c r="B324" t="s">
        <v>337</v>
      </c>
      <c r="C324">
        <v>3745</v>
      </c>
      <c r="D324" t="s">
        <v>394</v>
      </c>
      <c r="E324" t="s">
        <v>1866</v>
      </c>
      <c r="F324" t="s">
        <v>273</v>
      </c>
      <c r="G324" s="79" t="s">
        <v>1927</v>
      </c>
      <c r="H324" s="79"/>
      <c r="I324" s="79"/>
      <c r="J324" s="79" t="s">
        <v>8</v>
      </c>
      <c r="K324" s="80">
        <v>13.6</v>
      </c>
      <c r="L324" s="80">
        <v>15.7</v>
      </c>
      <c r="M324" s="80">
        <v>15.7</v>
      </c>
      <c r="N324" t="s">
        <v>2004</v>
      </c>
      <c r="O324" t="s">
        <v>226</v>
      </c>
      <c r="P324" t="s">
        <v>235</v>
      </c>
      <c r="Q324">
        <v>3</v>
      </c>
      <c r="R324">
        <v>1928</v>
      </c>
      <c r="S324" t="s">
        <v>1502</v>
      </c>
      <c r="T324" t="s">
        <v>1502</v>
      </c>
      <c r="U324" t="s">
        <v>1871</v>
      </c>
    </row>
    <row r="325" spans="1:21">
      <c r="A325">
        <v>61122</v>
      </c>
      <c r="B325" t="s">
        <v>337</v>
      </c>
      <c r="C325">
        <v>3745</v>
      </c>
      <c r="D325" t="s">
        <v>394</v>
      </c>
      <c r="E325" t="s">
        <v>1866</v>
      </c>
      <c r="F325" t="s">
        <v>273</v>
      </c>
      <c r="G325" s="79" t="s">
        <v>1928</v>
      </c>
      <c r="H325" s="79"/>
      <c r="I325" s="79"/>
      <c r="J325" s="79" t="s">
        <v>8</v>
      </c>
      <c r="K325" s="80">
        <v>13.6</v>
      </c>
      <c r="L325" s="80">
        <v>15.7</v>
      </c>
      <c r="M325" s="80">
        <v>15.7</v>
      </c>
      <c r="N325" t="s">
        <v>2004</v>
      </c>
      <c r="O325" t="s">
        <v>226</v>
      </c>
      <c r="P325" t="s">
        <v>235</v>
      </c>
      <c r="Q325">
        <v>4</v>
      </c>
      <c r="R325">
        <v>1928</v>
      </c>
      <c r="S325" t="s">
        <v>1502</v>
      </c>
      <c r="T325" t="s">
        <v>1502</v>
      </c>
      <c r="U325" t="s">
        <v>1871</v>
      </c>
    </row>
    <row r="326" spans="1:21">
      <c r="A326">
        <v>61122</v>
      </c>
      <c r="B326" t="s">
        <v>337</v>
      </c>
      <c r="C326">
        <v>3746</v>
      </c>
      <c r="D326" t="s">
        <v>395</v>
      </c>
      <c r="E326" t="s">
        <v>1866</v>
      </c>
      <c r="F326" t="s">
        <v>273</v>
      </c>
      <c r="G326" s="79" t="s">
        <v>1925</v>
      </c>
      <c r="H326" s="79"/>
      <c r="I326" s="79"/>
      <c r="J326" s="79" t="s">
        <v>8</v>
      </c>
      <c r="K326" s="80">
        <v>11.2</v>
      </c>
      <c r="L326" s="80">
        <v>13.6</v>
      </c>
      <c r="M326" s="80">
        <v>12.8</v>
      </c>
      <c r="N326" t="s">
        <v>2004</v>
      </c>
      <c r="O326" t="s">
        <v>226</v>
      </c>
      <c r="P326" t="s">
        <v>235</v>
      </c>
      <c r="Q326">
        <v>5</v>
      </c>
      <c r="R326">
        <v>1924</v>
      </c>
      <c r="S326" t="s">
        <v>1502</v>
      </c>
      <c r="T326" t="s">
        <v>1502</v>
      </c>
      <c r="U326" t="s">
        <v>1871</v>
      </c>
    </row>
    <row r="327" spans="1:21">
      <c r="A327">
        <v>61122</v>
      </c>
      <c r="B327" t="s">
        <v>337</v>
      </c>
      <c r="C327">
        <v>3746</v>
      </c>
      <c r="D327" t="s">
        <v>395</v>
      </c>
      <c r="E327" t="s">
        <v>1866</v>
      </c>
      <c r="F327" t="s">
        <v>273</v>
      </c>
      <c r="G327" s="79" t="s">
        <v>1927</v>
      </c>
      <c r="H327" s="79"/>
      <c r="I327" s="79"/>
      <c r="J327" s="79" t="s">
        <v>8</v>
      </c>
      <c r="K327" s="80">
        <v>11.2</v>
      </c>
      <c r="L327" s="80">
        <v>13.6</v>
      </c>
      <c r="M327" s="80">
        <v>12.8</v>
      </c>
      <c r="N327" t="s">
        <v>2004</v>
      </c>
      <c r="O327" t="s">
        <v>226</v>
      </c>
      <c r="P327" t="s">
        <v>235</v>
      </c>
      <c r="Q327">
        <v>6</v>
      </c>
      <c r="R327">
        <v>1924</v>
      </c>
      <c r="S327" t="s">
        <v>1502</v>
      </c>
      <c r="T327" t="s">
        <v>1502</v>
      </c>
      <c r="U327" t="s">
        <v>1871</v>
      </c>
    </row>
    <row r="328" spans="1:21">
      <c r="A328">
        <v>61122</v>
      </c>
      <c r="B328" t="s">
        <v>337</v>
      </c>
      <c r="C328">
        <v>3746</v>
      </c>
      <c r="D328" t="s">
        <v>395</v>
      </c>
      <c r="E328" t="s">
        <v>1866</v>
      </c>
      <c r="F328" t="s">
        <v>273</v>
      </c>
      <c r="G328" s="79" t="s">
        <v>1928</v>
      </c>
      <c r="H328" s="79"/>
      <c r="I328" s="79"/>
      <c r="J328" s="79" t="s">
        <v>8</v>
      </c>
      <c r="K328" s="80">
        <v>11.2</v>
      </c>
      <c r="L328" s="80">
        <v>13.6</v>
      </c>
      <c r="M328" s="80">
        <v>12.8</v>
      </c>
      <c r="N328" t="s">
        <v>2004</v>
      </c>
      <c r="O328" t="s">
        <v>226</v>
      </c>
      <c r="P328" t="s">
        <v>235</v>
      </c>
      <c r="Q328">
        <v>11</v>
      </c>
      <c r="R328">
        <v>1924</v>
      </c>
      <c r="S328" t="s">
        <v>1502</v>
      </c>
      <c r="T328" t="s">
        <v>1502</v>
      </c>
      <c r="U328" t="s">
        <v>1871</v>
      </c>
    </row>
    <row r="329" spans="1:21">
      <c r="A329">
        <v>15472</v>
      </c>
      <c r="B329" t="s">
        <v>2135</v>
      </c>
      <c r="C329">
        <v>3750</v>
      </c>
      <c r="D329" t="s">
        <v>396</v>
      </c>
      <c r="E329" t="s">
        <v>131</v>
      </c>
      <c r="F329" t="s">
        <v>273</v>
      </c>
      <c r="G329" s="79" t="s">
        <v>1883</v>
      </c>
      <c r="H329" s="79"/>
      <c r="I329" s="79"/>
      <c r="J329" s="79" t="s">
        <v>8</v>
      </c>
      <c r="K329" s="80">
        <v>1.1000000000000001</v>
      </c>
      <c r="L329" s="80">
        <v>1.1000000000000001</v>
      </c>
      <c r="M329" s="80">
        <v>1.1000000000000001</v>
      </c>
      <c r="N329" t="s">
        <v>2004</v>
      </c>
      <c r="O329" t="s">
        <v>226</v>
      </c>
      <c r="P329" t="s">
        <v>235</v>
      </c>
      <c r="Q329">
        <v>8</v>
      </c>
      <c r="R329">
        <v>1927</v>
      </c>
      <c r="S329" t="s">
        <v>1502</v>
      </c>
      <c r="T329" t="s">
        <v>1502</v>
      </c>
      <c r="U329" t="s">
        <v>1871</v>
      </c>
    </row>
    <row r="330" spans="1:21">
      <c r="A330">
        <v>1299</v>
      </c>
      <c r="B330" t="s">
        <v>398</v>
      </c>
      <c r="C330">
        <v>3753</v>
      </c>
      <c r="D330" t="s">
        <v>397</v>
      </c>
      <c r="E330" t="s">
        <v>131</v>
      </c>
      <c r="F330" t="s">
        <v>273</v>
      </c>
      <c r="G330" s="79" t="s">
        <v>1883</v>
      </c>
      <c r="H330" s="79"/>
      <c r="I330" s="79"/>
      <c r="J330" s="79" t="s">
        <v>8</v>
      </c>
      <c r="K330" s="80">
        <v>0.7</v>
      </c>
      <c r="L330" s="80">
        <v>0.7</v>
      </c>
      <c r="M330" s="80">
        <v>0.7</v>
      </c>
      <c r="N330" t="s">
        <v>2004</v>
      </c>
      <c r="O330" t="s">
        <v>226</v>
      </c>
      <c r="P330" t="s">
        <v>235</v>
      </c>
      <c r="Q330">
        <v>7</v>
      </c>
      <c r="R330">
        <v>1931</v>
      </c>
      <c r="S330" t="s">
        <v>1502</v>
      </c>
      <c r="T330" t="s">
        <v>1502</v>
      </c>
      <c r="U330" t="s">
        <v>1871</v>
      </c>
    </row>
    <row r="331" spans="1:21">
      <c r="A331">
        <v>1299</v>
      </c>
      <c r="B331" t="s">
        <v>398</v>
      </c>
      <c r="C331">
        <v>3753</v>
      </c>
      <c r="D331" t="s">
        <v>397</v>
      </c>
      <c r="E331" t="s">
        <v>131</v>
      </c>
      <c r="F331" t="s">
        <v>273</v>
      </c>
      <c r="G331" s="79" t="s">
        <v>1888</v>
      </c>
      <c r="H331" s="79"/>
      <c r="I331" s="79"/>
      <c r="J331" s="79" t="s">
        <v>8</v>
      </c>
      <c r="K331" s="80">
        <v>0.7</v>
      </c>
      <c r="L331" s="80">
        <v>0.6</v>
      </c>
      <c r="M331" s="80">
        <v>0.6</v>
      </c>
      <c r="N331" t="s">
        <v>2004</v>
      </c>
      <c r="O331" t="s">
        <v>226</v>
      </c>
      <c r="P331" t="s">
        <v>235</v>
      </c>
      <c r="Q331">
        <v>10</v>
      </c>
      <c r="R331">
        <v>1948</v>
      </c>
      <c r="S331" t="s">
        <v>1502</v>
      </c>
      <c r="T331" t="s">
        <v>1502</v>
      </c>
      <c r="U331" t="s">
        <v>1871</v>
      </c>
    </row>
    <row r="332" spans="1:21">
      <c r="A332">
        <v>2548</v>
      </c>
      <c r="B332" t="s">
        <v>272</v>
      </c>
      <c r="C332">
        <v>3754</v>
      </c>
      <c r="D332" t="s">
        <v>399</v>
      </c>
      <c r="E332" t="s">
        <v>131</v>
      </c>
      <c r="F332" t="s">
        <v>273</v>
      </c>
      <c r="G332" s="79" t="s">
        <v>2099</v>
      </c>
      <c r="H332" s="79"/>
      <c r="I332" s="79"/>
      <c r="J332" s="79" t="s">
        <v>8</v>
      </c>
      <c r="K332" s="80">
        <v>25.5</v>
      </c>
      <c r="L332" s="80">
        <v>19.7</v>
      </c>
      <c r="M332" s="80">
        <v>23.4</v>
      </c>
      <c r="N332" t="s">
        <v>1914</v>
      </c>
      <c r="O332" t="s">
        <v>126</v>
      </c>
      <c r="P332" t="s">
        <v>231</v>
      </c>
      <c r="Q332">
        <v>9</v>
      </c>
      <c r="R332">
        <v>1971</v>
      </c>
      <c r="S332" t="s">
        <v>1502</v>
      </c>
      <c r="T332" t="s">
        <v>1502</v>
      </c>
      <c r="U332" t="s">
        <v>1871</v>
      </c>
    </row>
    <row r="333" spans="1:21">
      <c r="A333">
        <v>11359</v>
      </c>
      <c r="B333" t="s">
        <v>401</v>
      </c>
      <c r="C333">
        <v>3762</v>
      </c>
      <c r="D333" t="s">
        <v>400</v>
      </c>
      <c r="E333" t="s">
        <v>131</v>
      </c>
      <c r="F333" t="s">
        <v>273</v>
      </c>
      <c r="G333" s="79" t="s">
        <v>1883</v>
      </c>
      <c r="H333" s="79"/>
      <c r="I333" s="79"/>
      <c r="J333" s="79" t="s">
        <v>8</v>
      </c>
      <c r="K333" s="80">
        <v>0.3</v>
      </c>
      <c r="L333" s="80">
        <v>0.3</v>
      </c>
      <c r="M333" s="80">
        <v>0.3</v>
      </c>
      <c r="N333" t="s">
        <v>2004</v>
      </c>
      <c r="O333" t="s">
        <v>226</v>
      </c>
      <c r="P333" t="s">
        <v>235</v>
      </c>
      <c r="Q333">
        <v>8</v>
      </c>
      <c r="R333">
        <v>1915</v>
      </c>
      <c r="S333" t="s">
        <v>1502</v>
      </c>
      <c r="T333" t="s">
        <v>1502</v>
      </c>
      <c r="U333" t="s">
        <v>1871</v>
      </c>
    </row>
    <row r="334" spans="1:21">
      <c r="A334">
        <v>11359</v>
      </c>
      <c r="B334" t="s">
        <v>401</v>
      </c>
      <c r="C334">
        <v>3762</v>
      </c>
      <c r="D334" t="s">
        <v>400</v>
      </c>
      <c r="E334" t="s">
        <v>131</v>
      </c>
      <c r="F334" t="s">
        <v>273</v>
      </c>
      <c r="G334" s="79" t="s">
        <v>1888</v>
      </c>
      <c r="H334" s="79"/>
      <c r="I334" s="79"/>
      <c r="J334" s="79" t="s">
        <v>8</v>
      </c>
      <c r="K334" s="80">
        <v>0.3</v>
      </c>
      <c r="L334" s="80">
        <v>0.3</v>
      </c>
      <c r="M334" s="80">
        <v>0.3</v>
      </c>
      <c r="N334" t="s">
        <v>2004</v>
      </c>
      <c r="O334" t="s">
        <v>226</v>
      </c>
      <c r="P334" t="s">
        <v>235</v>
      </c>
      <c r="Q334">
        <v>8</v>
      </c>
      <c r="R334">
        <v>1915</v>
      </c>
      <c r="S334" t="s">
        <v>1502</v>
      </c>
      <c r="T334" t="s">
        <v>1502</v>
      </c>
      <c r="U334" t="s">
        <v>1871</v>
      </c>
    </row>
    <row r="335" spans="1:21">
      <c r="A335">
        <v>11359</v>
      </c>
      <c r="B335" t="s">
        <v>401</v>
      </c>
      <c r="C335">
        <v>3762</v>
      </c>
      <c r="D335" t="s">
        <v>400</v>
      </c>
      <c r="E335" t="s">
        <v>131</v>
      </c>
      <c r="F335" t="s">
        <v>273</v>
      </c>
      <c r="G335" s="79" t="s">
        <v>1890</v>
      </c>
      <c r="H335" s="79"/>
      <c r="I335" s="79"/>
      <c r="J335" s="79" t="s">
        <v>8</v>
      </c>
      <c r="K335" s="80">
        <v>1.3</v>
      </c>
      <c r="L335" s="80">
        <v>1.3</v>
      </c>
      <c r="M335" s="80">
        <v>1.3</v>
      </c>
      <c r="N335" t="s">
        <v>2004</v>
      </c>
      <c r="O335" t="s">
        <v>226</v>
      </c>
      <c r="P335" t="s">
        <v>235</v>
      </c>
      <c r="Q335">
        <v>2</v>
      </c>
      <c r="R335">
        <v>1979</v>
      </c>
      <c r="S335" t="s">
        <v>1502</v>
      </c>
      <c r="T335" t="s">
        <v>1502</v>
      </c>
      <c r="U335" t="s">
        <v>1871</v>
      </c>
    </row>
    <row r="336" spans="1:21">
      <c r="A336">
        <v>12989</v>
      </c>
      <c r="B336" t="s">
        <v>277</v>
      </c>
      <c r="C336">
        <v>3764</v>
      </c>
      <c r="D336" t="s">
        <v>402</v>
      </c>
      <c r="E336" t="s">
        <v>131</v>
      </c>
      <c r="F336" t="s">
        <v>273</v>
      </c>
      <c r="G336" s="79" t="s">
        <v>1883</v>
      </c>
      <c r="H336" s="79"/>
      <c r="I336" s="79"/>
      <c r="J336" s="79" t="s">
        <v>8</v>
      </c>
      <c r="K336" s="80">
        <v>0.6</v>
      </c>
      <c r="L336" s="80">
        <v>0.5</v>
      </c>
      <c r="M336" s="80">
        <v>0.6</v>
      </c>
      <c r="N336" t="s">
        <v>2004</v>
      </c>
      <c r="O336" t="s">
        <v>226</v>
      </c>
      <c r="P336" t="s">
        <v>235</v>
      </c>
      <c r="Q336">
        <v>8</v>
      </c>
      <c r="R336">
        <v>1924</v>
      </c>
      <c r="S336" t="s">
        <v>1502</v>
      </c>
      <c r="T336" t="s">
        <v>1502</v>
      </c>
      <c r="U336" t="s">
        <v>1871</v>
      </c>
    </row>
    <row r="337" spans="1:21">
      <c r="A337">
        <v>12989</v>
      </c>
      <c r="B337" t="s">
        <v>277</v>
      </c>
      <c r="C337">
        <v>3764</v>
      </c>
      <c r="D337" t="s">
        <v>402</v>
      </c>
      <c r="E337" t="s">
        <v>131</v>
      </c>
      <c r="F337" t="s">
        <v>273</v>
      </c>
      <c r="G337" s="79" t="s">
        <v>1888</v>
      </c>
      <c r="H337" s="79"/>
      <c r="I337" s="79"/>
      <c r="J337" s="79" t="s">
        <v>8</v>
      </c>
      <c r="K337" s="80">
        <v>1.2</v>
      </c>
      <c r="L337" s="80">
        <v>1</v>
      </c>
      <c r="M337" s="80">
        <v>1.2</v>
      </c>
      <c r="N337" t="s">
        <v>2004</v>
      </c>
      <c r="O337" t="s">
        <v>226</v>
      </c>
      <c r="P337" t="s">
        <v>235</v>
      </c>
      <c r="Q337">
        <v>8</v>
      </c>
      <c r="R337">
        <v>1924</v>
      </c>
      <c r="S337" t="s">
        <v>1502</v>
      </c>
      <c r="T337" t="s">
        <v>1502</v>
      </c>
      <c r="U337" t="s">
        <v>1871</v>
      </c>
    </row>
    <row r="338" spans="1:21">
      <c r="A338">
        <v>12989</v>
      </c>
      <c r="B338" t="s">
        <v>277</v>
      </c>
      <c r="C338">
        <v>3765</v>
      </c>
      <c r="D338" t="s">
        <v>403</v>
      </c>
      <c r="E338" t="s">
        <v>131</v>
      </c>
      <c r="F338" t="s">
        <v>273</v>
      </c>
      <c r="G338" s="79" t="s">
        <v>1883</v>
      </c>
      <c r="H338" s="79"/>
      <c r="I338" s="79"/>
      <c r="J338" s="79" t="s">
        <v>8</v>
      </c>
      <c r="K338" s="80">
        <v>0.8</v>
      </c>
      <c r="L338" s="80">
        <v>0.5</v>
      </c>
      <c r="M338" s="80">
        <v>0.5</v>
      </c>
      <c r="N338" t="s">
        <v>2004</v>
      </c>
      <c r="O338" t="s">
        <v>226</v>
      </c>
      <c r="P338" t="s">
        <v>235</v>
      </c>
      <c r="Q338">
        <v>8</v>
      </c>
      <c r="R338">
        <v>1914</v>
      </c>
      <c r="S338" t="s">
        <v>1502</v>
      </c>
      <c r="T338" t="s">
        <v>1502</v>
      </c>
      <c r="U338" t="s">
        <v>1871</v>
      </c>
    </row>
    <row r="339" spans="1:21">
      <c r="A339">
        <v>12989</v>
      </c>
      <c r="B339" t="s">
        <v>277</v>
      </c>
      <c r="C339">
        <v>3765</v>
      </c>
      <c r="D339" t="s">
        <v>403</v>
      </c>
      <c r="E339" t="s">
        <v>131</v>
      </c>
      <c r="F339" t="s">
        <v>273</v>
      </c>
      <c r="G339" s="79" t="s">
        <v>1888</v>
      </c>
      <c r="H339" s="79"/>
      <c r="I339" s="79"/>
      <c r="J339" s="79" t="s">
        <v>8</v>
      </c>
      <c r="K339" s="80">
        <v>0.8</v>
      </c>
      <c r="L339" s="80">
        <v>0.6</v>
      </c>
      <c r="M339" s="80">
        <v>0.6</v>
      </c>
      <c r="N339" t="s">
        <v>2004</v>
      </c>
      <c r="O339" t="s">
        <v>226</v>
      </c>
      <c r="P339" t="s">
        <v>235</v>
      </c>
      <c r="Q339">
        <v>8</v>
      </c>
      <c r="R339">
        <v>1947</v>
      </c>
      <c r="S339" t="s">
        <v>1502</v>
      </c>
      <c r="T339" t="s">
        <v>1502</v>
      </c>
      <c r="U339" t="s">
        <v>1871</v>
      </c>
    </row>
    <row r="340" spans="1:21">
      <c r="A340">
        <v>61122</v>
      </c>
      <c r="B340" t="s">
        <v>337</v>
      </c>
      <c r="C340">
        <v>6012</v>
      </c>
      <c r="D340" t="s">
        <v>404</v>
      </c>
      <c r="E340" t="s">
        <v>1866</v>
      </c>
      <c r="F340" t="s">
        <v>112</v>
      </c>
      <c r="G340" s="79" t="s">
        <v>1925</v>
      </c>
      <c r="H340" s="79"/>
      <c r="I340" s="79"/>
      <c r="J340" s="79" t="s">
        <v>8</v>
      </c>
      <c r="K340" s="80">
        <v>7.2</v>
      </c>
      <c r="L340" s="80">
        <v>6.1</v>
      </c>
      <c r="M340" s="80">
        <v>6.2</v>
      </c>
      <c r="N340" t="s">
        <v>2004</v>
      </c>
      <c r="O340" t="s">
        <v>226</v>
      </c>
      <c r="P340" t="s">
        <v>235</v>
      </c>
      <c r="Q340">
        <v>12</v>
      </c>
      <c r="R340">
        <v>1926</v>
      </c>
      <c r="S340" t="s">
        <v>1502</v>
      </c>
      <c r="T340" t="s">
        <v>1502</v>
      </c>
      <c r="U340" t="s">
        <v>1871</v>
      </c>
    </row>
    <row r="341" spans="1:21">
      <c r="A341">
        <v>61122</v>
      </c>
      <c r="B341" t="s">
        <v>337</v>
      </c>
      <c r="C341">
        <v>6047</v>
      </c>
      <c r="D341" t="s">
        <v>405</v>
      </c>
      <c r="E341" t="s">
        <v>1866</v>
      </c>
      <c r="F341" t="s">
        <v>112</v>
      </c>
      <c r="G341" s="79" t="s">
        <v>1925</v>
      </c>
      <c r="H341" s="79"/>
      <c r="I341" s="79"/>
      <c r="J341" s="79" t="s">
        <v>8</v>
      </c>
      <c r="K341" s="80">
        <v>1.6</v>
      </c>
      <c r="L341" s="80">
        <v>2.2000000000000002</v>
      </c>
      <c r="M341" s="80">
        <v>2.2000000000000002</v>
      </c>
      <c r="N341" t="s">
        <v>2004</v>
      </c>
      <c r="O341" t="s">
        <v>226</v>
      </c>
      <c r="P341" t="s">
        <v>235</v>
      </c>
      <c r="Q341">
        <v>8</v>
      </c>
      <c r="R341">
        <v>1913</v>
      </c>
      <c r="S341" t="s">
        <v>1502</v>
      </c>
      <c r="T341" t="s">
        <v>1502</v>
      </c>
      <c r="U341" t="s">
        <v>1871</v>
      </c>
    </row>
    <row r="342" spans="1:21">
      <c r="A342">
        <v>61122</v>
      </c>
      <c r="B342" t="s">
        <v>337</v>
      </c>
      <c r="C342">
        <v>6047</v>
      </c>
      <c r="D342" t="s">
        <v>405</v>
      </c>
      <c r="E342" t="s">
        <v>1866</v>
      </c>
      <c r="F342" t="s">
        <v>112</v>
      </c>
      <c r="G342" s="79" t="s">
        <v>1927</v>
      </c>
      <c r="H342" s="79"/>
      <c r="I342" s="79"/>
      <c r="J342" s="79" t="s">
        <v>8</v>
      </c>
      <c r="K342" s="80">
        <v>1.6</v>
      </c>
      <c r="L342" s="80">
        <v>2.2000000000000002</v>
      </c>
      <c r="M342" s="80">
        <v>2.2000000000000002</v>
      </c>
      <c r="N342" t="s">
        <v>2004</v>
      </c>
      <c r="O342" t="s">
        <v>226</v>
      </c>
      <c r="P342" t="s">
        <v>235</v>
      </c>
      <c r="Q342">
        <v>8</v>
      </c>
      <c r="R342">
        <v>1913</v>
      </c>
      <c r="S342" t="s">
        <v>1502</v>
      </c>
      <c r="T342" t="s">
        <v>1502</v>
      </c>
      <c r="U342" t="s">
        <v>1871</v>
      </c>
    </row>
    <row r="343" spans="1:21">
      <c r="A343">
        <v>61122</v>
      </c>
      <c r="B343" t="s">
        <v>337</v>
      </c>
      <c r="C343">
        <v>6047</v>
      </c>
      <c r="D343" t="s">
        <v>405</v>
      </c>
      <c r="E343" t="s">
        <v>1866</v>
      </c>
      <c r="F343" t="s">
        <v>112</v>
      </c>
      <c r="G343" s="79" t="s">
        <v>1928</v>
      </c>
      <c r="H343" s="79"/>
      <c r="I343" s="79"/>
      <c r="J343" s="79" t="s">
        <v>8</v>
      </c>
      <c r="K343" s="80">
        <v>1.6</v>
      </c>
      <c r="L343" s="80">
        <v>2.2000000000000002</v>
      </c>
      <c r="M343" s="80">
        <v>2.2000000000000002</v>
      </c>
      <c r="N343" t="s">
        <v>2004</v>
      </c>
      <c r="O343" t="s">
        <v>226</v>
      </c>
      <c r="P343" t="s">
        <v>235</v>
      </c>
      <c r="Q343">
        <v>8</v>
      </c>
      <c r="R343">
        <v>1913</v>
      </c>
      <c r="S343" t="s">
        <v>1502</v>
      </c>
      <c r="T343" t="s">
        <v>1502</v>
      </c>
      <c r="U343" t="s">
        <v>1871</v>
      </c>
    </row>
    <row r="344" spans="1:21">
      <c r="A344">
        <v>21461</v>
      </c>
      <c r="B344" t="s">
        <v>2111</v>
      </c>
      <c r="C344">
        <v>6049</v>
      </c>
      <c r="D344" t="s">
        <v>406</v>
      </c>
      <c r="E344" t="s">
        <v>1866</v>
      </c>
      <c r="F344" t="s">
        <v>112</v>
      </c>
      <c r="G344" s="79" t="s">
        <v>2112</v>
      </c>
      <c r="H344" s="79"/>
      <c r="I344" s="79"/>
      <c r="J344" s="79" t="s">
        <v>8</v>
      </c>
      <c r="K344" s="80">
        <v>2.7</v>
      </c>
      <c r="L344" s="80">
        <v>2.8</v>
      </c>
      <c r="M344" s="80">
        <v>2.8</v>
      </c>
      <c r="N344" t="s">
        <v>1914</v>
      </c>
      <c r="O344" t="s">
        <v>126</v>
      </c>
      <c r="P344" t="s">
        <v>242</v>
      </c>
      <c r="Q344">
        <v>1</v>
      </c>
      <c r="R344">
        <v>1975</v>
      </c>
      <c r="S344" t="s">
        <v>1502</v>
      </c>
      <c r="T344" t="s">
        <v>1502</v>
      </c>
      <c r="U344" t="s">
        <v>1871</v>
      </c>
    </row>
    <row r="345" spans="1:21">
      <c r="A345">
        <v>21461</v>
      </c>
      <c r="B345" t="s">
        <v>2111</v>
      </c>
      <c r="C345">
        <v>6049</v>
      </c>
      <c r="D345" t="s">
        <v>406</v>
      </c>
      <c r="E345" t="s">
        <v>1866</v>
      </c>
      <c r="F345" t="s">
        <v>112</v>
      </c>
      <c r="G345" s="79" t="s">
        <v>2113</v>
      </c>
      <c r="H345" s="79"/>
      <c r="I345" s="79"/>
      <c r="J345" s="79" t="s">
        <v>8</v>
      </c>
      <c r="K345" s="80">
        <v>2.7</v>
      </c>
      <c r="L345" s="80">
        <v>2.8</v>
      </c>
      <c r="M345" s="80">
        <v>2.8</v>
      </c>
      <c r="N345" t="s">
        <v>1914</v>
      </c>
      <c r="O345" t="s">
        <v>126</v>
      </c>
      <c r="P345" t="s">
        <v>242</v>
      </c>
      <c r="Q345">
        <v>1</v>
      </c>
      <c r="R345">
        <v>1975</v>
      </c>
      <c r="S345" t="s">
        <v>1502</v>
      </c>
      <c r="T345" t="s">
        <v>1502</v>
      </c>
      <c r="U345" t="s">
        <v>1871</v>
      </c>
    </row>
    <row r="346" spans="1:21">
      <c r="A346">
        <v>11806</v>
      </c>
      <c r="B346" t="s">
        <v>139</v>
      </c>
      <c r="C346">
        <v>6081</v>
      </c>
      <c r="D346" t="s">
        <v>138</v>
      </c>
      <c r="E346" t="s">
        <v>131</v>
      </c>
      <c r="F346" t="s">
        <v>112</v>
      </c>
      <c r="G346" s="79" t="s">
        <v>1883</v>
      </c>
      <c r="H346" s="79" t="s">
        <v>1883</v>
      </c>
      <c r="I346" s="79"/>
      <c r="J346" s="79" t="s">
        <v>8</v>
      </c>
      <c r="K346" s="80">
        <v>85</v>
      </c>
      <c r="L346" s="80">
        <v>65</v>
      </c>
      <c r="M346" s="80">
        <v>85</v>
      </c>
      <c r="N346" t="s">
        <v>1914</v>
      </c>
      <c r="O346" t="s">
        <v>126</v>
      </c>
      <c r="P346" t="s">
        <v>231</v>
      </c>
      <c r="Q346">
        <v>11</v>
      </c>
      <c r="R346">
        <v>1982</v>
      </c>
      <c r="S346" t="s">
        <v>1502</v>
      </c>
      <c r="T346" t="s">
        <v>1502</v>
      </c>
      <c r="U346" t="s">
        <v>1871</v>
      </c>
    </row>
    <row r="347" spans="1:21">
      <c r="A347">
        <v>11806</v>
      </c>
      <c r="B347" t="s">
        <v>139</v>
      </c>
      <c r="C347">
        <v>6081</v>
      </c>
      <c r="D347" t="s">
        <v>138</v>
      </c>
      <c r="E347" t="s">
        <v>131</v>
      </c>
      <c r="F347" t="s">
        <v>112</v>
      </c>
      <c r="G347" s="79" t="s">
        <v>1888</v>
      </c>
      <c r="H347" s="79" t="s">
        <v>1888</v>
      </c>
      <c r="I347" s="79"/>
      <c r="J347" s="79" t="s">
        <v>8</v>
      </c>
      <c r="K347" s="80">
        <v>85</v>
      </c>
      <c r="L347" s="80">
        <v>65</v>
      </c>
      <c r="M347" s="80">
        <v>85</v>
      </c>
      <c r="N347" t="s">
        <v>1914</v>
      </c>
      <c r="O347" t="s">
        <v>126</v>
      </c>
      <c r="P347" t="s">
        <v>231</v>
      </c>
      <c r="Q347">
        <v>11</v>
      </c>
      <c r="R347">
        <v>1982</v>
      </c>
      <c r="S347" t="s">
        <v>1502</v>
      </c>
      <c r="T347" t="s">
        <v>1502</v>
      </c>
      <c r="U347" t="s">
        <v>1871</v>
      </c>
    </row>
    <row r="348" spans="1:21">
      <c r="A348">
        <v>11806</v>
      </c>
      <c r="B348" t="s">
        <v>139</v>
      </c>
      <c r="C348">
        <v>6081</v>
      </c>
      <c r="D348" t="s">
        <v>138</v>
      </c>
      <c r="E348" t="s">
        <v>131</v>
      </c>
      <c r="F348" t="s">
        <v>112</v>
      </c>
      <c r="G348" s="79" t="s">
        <v>2146</v>
      </c>
      <c r="H348" s="79"/>
      <c r="I348" s="79"/>
      <c r="J348" s="79" t="s">
        <v>8</v>
      </c>
      <c r="K348" s="80">
        <v>2</v>
      </c>
      <c r="L348" s="80">
        <v>2</v>
      </c>
      <c r="M348" s="80">
        <v>2</v>
      </c>
      <c r="N348" t="s">
        <v>1914</v>
      </c>
      <c r="O348" t="s">
        <v>126</v>
      </c>
      <c r="P348" t="s">
        <v>242</v>
      </c>
      <c r="Q348">
        <v>9</v>
      </c>
      <c r="R348">
        <v>2007</v>
      </c>
      <c r="S348" t="s">
        <v>1502</v>
      </c>
      <c r="T348" t="s">
        <v>1502</v>
      </c>
      <c r="U348" t="s">
        <v>1932</v>
      </c>
    </row>
    <row r="349" spans="1:21">
      <c r="A349">
        <v>11806</v>
      </c>
      <c r="B349" t="s">
        <v>139</v>
      </c>
      <c r="C349">
        <v>6081</v>
      </c>
      <c r="D349" t="s">
        <v>138</v>
      </c>
      <c r="E349" t="s">
        <v>131</v>
      </c>
      <c r="F349" t="s">
        <v>112</v>
      </c>
      <c r="G349" s="79" t="s">
        <v>2147</v>
      </c>
      <c r="H349" s="79"/>
      <c r="I349" s="79"/>
      <c r="J349" s="79" t="s">
        <v>8</v>
      </c>
      <c r="K349" s="80">
        <v>2</v>
      </c>
      <c r="L349" s="80">
        <v>2</v>
      </c>
      <c r="M349" s="80">
        <v>2</v>
      </c>
      <c r="N349" t="s">
        <v>1914</v>
      </c>
      <c r="O349" t="s">
        <v>126</v>
      </c>
      <c r="P349" t="s">
        <v>242</v>
      </c>
      <c r="Q349">
        <v>9</v>
      </c>
      <c r="R349">
        <v>2007</v>
      </c>
      <c r="S349" t="s">
        <v>1502</v>
      </c>
      <c r="T349" t="s">
        <v>1502</v>
      </c>
      <c r="U349" t="s">
        <v>1932</v>
      </c>
    </row>
    <row r="350" spans="1:21">
      <c r="A350">
        <v>11806</v>
      </c>
      <c r="B350" t="s">
        <v>139</v>
      </c>
      <c r="C350">
        <v>6081</v>
      </c>
      <c r="D350" t="s">
        <v>138</v>
      </c>
      <c r="E350" t="s">
        <v>131</v>
      </c>
      <c r="F350" t="s">
        <v>112</v>
      </c>
      <c r="G350" s="79" t="s">
        <v>2148</v>
      </c>
      <c r="H350" s="79"/>
      <c r="I350" s="79"/>
      <c r="J350" s="79" t="s">
        <v>8</v>
      </c>
      <c r="K350" s="80">
        <v>0.6</v>
      </c>
      <c r="L350" s="80">
        <v>0.6</v>
      </c>
      <c r="M350" s="80">
        <v>0.6</v>
      </c>
      <c r="N350" t="s">
        <v>1914</v>
      </c>
      <c r="O350" t="s">
        <v>126</v>
      </c>
      <c r="P350" t="s">
        <v>242</v>
      </c>
      <c r="Q350">
        <v>11</v>
      </c>
      <c r="R350">
        <v>1981</v>
      </c>
      <c r="S350" t="s">
        <v>1502</v>
      </c>
      <c r="T350" t="s">
        <v>1502</v>
      </c>
      <c r="U350" t="s">
        <v>1871</v>
      </c>
    </row>
    <row r="351" spans="1:21">
      <c r="A351">
        <v>61122</v>
      </c>
      <c r="B351" t="s">
        <v>337</v>
      </c>
      <c r="C351">
        <v>6083</v>
      </c>
      <c r="D351" t="s">
        <v>407</v>
      </c>
      <c r="E351" t="s">
        <v>1866</v>
      </c>
      <c r="F351" t="s">
        <v>112</v>
      </c>
      <c r="G351" s="79" t="s">
        <v>1925</v>
      </c>
      <c r="H351" s="79"/>
      <c r="I351" s="79"/>
      <c r="J351" s="79" t="s">
        <v>8</v>
      </c>
      <c r="K351" s="80">
        <v>1.6</v>
      </c>
      <c r="L351" s="80">
        <v>2</v>
      </c>
      <c r="M351" s="80">
        <v>2</v>
      </c>
      <c r="N351" t="s">
        <v>2004</v>
      </c>
      <c r="O351" t="s">
        <v>226</v>
      </c>
      <c r="P351" t="s">
        <v>235</v>
      </c>
      <c r="Q351">
        <v>8</v>
      </c>
      <c r="R351">
        <v>1912</v>
      </c>
      <c r="S351" t="s">
        <v>1502</v>
      </c>
      <c r="T351" t="s">
        <v>1502</v>
      </c>
      <c r="U351" t="s">
        <v>1871</v>
      </c>
    </row>
    <row r="352" spans="1:21">
      <c r="A352">
        <v>61122</v>
      </c>
      <c r="B352" t="s">
        <v>337</v>
      </c>
      <c r="C352">
        <v>6083</v>
      </c>
      <c r="D352" t="s">
        <v>407</v>
      </c>
      <c r="E352" t="s">
        <v>1866</v>
      </c>
      <c r="F352" t="s">
        <v>112</v>
      </c>
      <c r="G352" s="79" t="s">
        <v>1927</v>
      </c>
      <c r="H352" s="79"/>
      <c r="I352" s="79"/>
      <c r="J352" s="79" t="s">
        <v>8</v>
      </c>
      <c r="K352" s="80">
        <v>1.6</v>
      </c>
      <c r="L352" s="80">
        <v>2</v>
      </c>
      <c r="M352" s="80">
        <v>2</v>
      </c>
      <c r="N352" t="s">
        <v>2004</v>
      </c>
      <c r="O352" t="s">
        <v>226</v>
      </c>
      <c r="P352" t="s">
        <v>235</v>
      </c>
      <c r="Q352">
        <v>8</v>
      </c>
      <c r="R352">
        <v>1912</v>
      </c>
      <c r="S352" t="s">
        <v>1502</v>
      </c>
      <c r="T352" t="s">
        <v>1502</v>
      </c>
      <c r="U352" t="s">
        <v>1871</v>
      </c>
    </row>
    <row r="353" spans="1:22">
      <c r="A353">
        <v>61122</v>
      </c>
      <c r="B353" t="s">
        <v>337</v>
      </c>
      <c r="C353">
        <v>6083</v>
      </c>
      <c r="D353" t="s">
        <v>407</v>
      </c>
      <c r="E353" t="s">
        <v>1866</v>
      </c>
      <c r="F353" t="s">
        <v>112</v>
      </c>
      <c r="G353" s="79" t="s">
        <v>1928</v>
      </c>
      <c r="H353" s="79"/>
      <c r="I353" s="79"/>
      <c r="J353" s="79" t="s">
        <v>8</v>
      </c>
      <c r="K353" s="80">
        <v>1.6</v>
      </c>
      <c r="L353" s="80">
        <v>2</v>
      </c>
      <c r="M353" s="80">
        <v>2</v>
      </c>
      <c r="N353" t="s">
        <v>2004</v>
      </c>
      <c r="O353" t="s">
        <v>226</v>
      </c>
      <c r="P353" t="s">
        <v>235</v>
      </c>
      <c r="Q353">
        <v>8</v>
      </c>
      <c r="R353">
        <v>1912</v>
      </c>
      <c r="S353" t="s">
        <v>1502</v>
      </c>
      <c r="T353" t="s">
        <v>1502</v>
      </c>
      <c r="U353" t="s">
        <v>1871</v>
      </c>
    </row>
    <row r="354" spans="1:22">
      <c r="A354">
        <v>6854</v>
      </c>
      <c r="B354" t="s">
        <v>409</v>
      </c>
      <c r="C354">
        <v>6115</v>
      </c>
      <c r="D354" t="s">
        <v>408</v>
      </c>
      <c r="E354" t="s">
        <v>1866</v>
      </c>
      <c r="F354" t="s">
        <v>189</v>
      </c>
      <c r="G354" s="79" t="s">
        <v>1883</v>
      </c>
      <c r="H354" s="79"/>
      <c r="I354" s="79"/>
      <c r="J354" s="79" t="s">
        <v>8</v>
      </c>
      <c r="K354" s="80">
        <v>1242</v>
      </c>
      <c r="L354" s="80">
        <v>1249.0999999999999</v>
      </c>
      <c r="M354" s="80">
        <v>1249.0999999999999</v>
      </c>
      <c r="N354" t="s">
        <v>1626</v>
      </c>
      <c r="O354" t="s">
        <v>262</v>
      </c>
      <c r="P354" t="s">
        <v>243</v>
      </c>
      <c r="Q354">
        <v>8</v>
      </c>
      <c r="R354">
        <v>1990</v>
      </c>
      <c r="S354" t="s">
        <v>1502</v>
      </c>
      <c r="T354" t="s">
        <v>1502</v>
      </c>
      <c r="U354" t="s">
        <v>1871</v>
      </c>
    </row>
    <row r="355" spans="1:22">
      <c r="A355">
        <v>61122</v>
      </c>
      <c r="B355" t="s">
        <v>337</v>
      </c>
      <c r="C355">
        <v>6119</v>
      </c>
      <c r="D355" t="s">
        <v>410</v>
      </c>
      <c r="E355" t="s">
        <v>1866</v>
      </c>
      <c r="F355" t="s">
        <v>112</v>
      </c>
      <c r="G355" s="79" t="s">
        <v>1925</v>
      </c>
      <c r="H355" s="79"/>
      <c r="I355" s="79"/>
      <c r="J355" s="79" t="s">
        <v>8</v>
      </c>
      <c r="K355" s="80">
        <v>1.6</v>
      </c>
      <c r="L355" s="80">
        <v>2</v>
      </c>
      <c r="M355" s="80">
        <v>2</v>
      </c>
      <c r="N355" t="s">
        <v>2004</v>
      </c>
      <c r="O355" t="s">
        <v>226</v>
      </c>
      <c r="P355" t="s">
        <v>235</v>
      </c>
      <c r="Q355">
        <v>8</v>
      </c>
      <c r="R355">
        <v>1912</v>
      </c>
      <c r="S355" t="s">
        <v>1502</v>
      </c>
      <c r="T355" t="s">
        <v>1502</v>
      </c>
      <c r="U355" t="s">
        <v>1871</v>
      </c>
    </row>
    <row r="356" spans="1:22">
      <c r="A356">
        <v>61122</v>
      </c>
      <c r="B356" t="s">
        <v>337</v>
      </c>
      <c r="C356">
        <v>6119</v>
      </c>
      <c r="D356" t="s">
        <v>410</v>
      </c>
      <c r="E356" t="s">
        <v>1866</v>
      </c>
      <c r="F356" t="s">
        <v>112</v>
      </c>
      <c r="G356" s="79" t="s">
        <v>1927</v>
      </c>
      <c r="H356" s="79"/>
      <c r="I356" s="79"/>
      <c r="J356" s="79" t="s">
        <v>8</v>
      </c>
      <c r="K356" s="80">
        <v>1.6</v>
      </c>
      <c r="L356" s="80">
        <v>2</v>
      </c>
      <c r="M356" s="80">
        <v>2</v>
      </c>
      <c r="N356" t="s">
        <v>2004</v>
      </c>
      <c r="O356" t="s">
        <v>226</v>
      </c>
      <c r="P356" t="s">
        <v>235</v>
      </c>
      <c r="Q356">
        <v>8</v>
      </c>
      <c r="R356">
        <v>1912</v>
      </c>
      <c r="S356" t="s">
        <v>1502</v>
      </c>
      <c r="T356" t="s">
        <v>1502</v>
      </c>
      <c r="U356" t="s">
        <v>1871</v>
      </c>
    </row>
    <row r="357" spans="1:22">
      <c r="A357">
        <v>61122</v>
      </c>
      <c r="B357" t="s">
        <v>337</v>
      </c>
      <c r="C357">
        <v>6119</v>
      </c>
      <c r="D357" t="s">
        <v>410</v>
      </c>
      <c r="E357" t="s">
        <v>1866</v>
      </c>
      <c r="F357" t="s">
        <v>112</v>
      </c>
      <c r="G357" s="79" t="s">
        <v>1928</v>
      </c>
      <c r="H357" s="79"/>
      <c r="I357" s="79"/>
      <c r="J357" s="79" t="s">
        <v>8</v>
      </c>
      <c r="K357" s="80">
        <v>1.6</v>
      </c>
      <c r="L357" s="80">
        <v>2</v>
      </c>
      <c r="M357" s="80">
        <v>2</v>
      </c>
      <c r="N357" t="s">
        <v>2004</v>
      </c>
      <c r="O357" t="s">
        <v>226</v>
      </c>
      <c r="P357" t="s">
        <v>235</v>
      </c>
      <c r="Q357">
        <v>8</v>
      </c>
      <c r="R357">
        <v>1912</v>
      </c>
      <c r="S357" t="s">
        <v>1502</v>
      </c>
      <c r="T357" t="s">
        <v>1502</v>
      </c>
      <c r="U357" t="s">
        <v>1871</v>
      </c>
    </row>
    <row r="358" spans="1:22">
      <c r="A358">
        <v>17127</v>
      </c>
      <c r="B358" t="s">
        <v>412</v>
      </c>
      <c r="C358">
        <v>6125</v>
      </c>
      <c r="D358" t="s">
        <v>411</v>
      </c>
      <c r="E358" t="s">
        <v>131</v>
      </c>
      <c r="F358" t="s">
        <v>112</v>
      </c>
      <c r="G358" s="79" t="s">
        <v>1883</v>
      </c>
      <c r="H358" s="79"/>
      <c r="I358" s="79"/>
      <c r="J358" s="79" t="s">
        <v>8</v>
      </c>
      <c r="K358" s="80">
        <v>2.8</v>
      </c>
      <c r="L358" s="80">
        <v>2.8</v>
      </c>
      <c r="M358" s="80">
        <v>2.8</v>
      </c>
      <c r="N358" t="s">
        <v>1914</v>
      </c>
      <c r="O358" t="s">
        <v>126</v>
      </c>
      <c r="P358" t="s">
        <v>242</v>
      </c>
      <c r="Q358">
        <v>11</v>
      </c>
      <c r="R358">
        <v>1969</v>
      </c>
      <c r="S358" t="s">
        <v>1502</v>
      </c>
      <c r="T358" t="s">
        <v>1502</v>
      </c>
      <c r="U358" t="s">
        <v>1871</v>
      </c>
    </row>
    <row r="359" spans="1:22">
      <c r="A359">
        <v>17127</v>
      </c>
      <c r="B359" t="s">
        <v>412</v>
      </c>
      <c r="C359">
        <v>6125</v>
      </c>
      <c r="D359" t="s">
        <v>411</v>
      </c>
      <c r="E359" t="s">
        <v>131</v>
      </c>
      <c r="F359" t="s">
        <v>112</v>
      </c>
      <c r="G359" s="79" t="s">
        <v>1888</v>
      </c>
      <c r="H359" s="79"/>
      <c r="I359" s="79"/>
      <c r="J359" s="79" t="s">
        <v>8</v>
      </c>
      <c r="K359" s="80">
        <v>2.8</v>
      </c>
      <c r="L359" s="80">
        <v>2.8</v>
      </c>
      <c r="M359" s="80">
        <v>2.8</v>
      </c>
      <c r="N359" t="s">
        <v>1914</v>
      </c>
      <c r="O359" t="s">
        <v>126</v>
      </c>
      <c r="P359" t="s">
        <v>242</v>
      </c>
      <c r="Q359">
        <v>11</v>
      </c>
      <c r="R359">
        <v>1969</v>
      </c>
      <c r="S359" t="s">
        <v>1502</v>
      </c>
      <c r="T359" t="s">
        <v>1502</v>
      </c>
      <c r="U359" t="s">
        <v>1871</v>
      </c>
    </row>
    <row r="360" spans="1:22">
      <c r="A360">
        <v>17127</v>
      </c>
      <c r="B360" t="s">
        <v>412</v>
      </c>
      <c r="C360">
        <v>6125</v>
      </c>
      <c r="D360" t="s">
        <v>411</v>
      </c>
      <c r="E360" t="s">
        <v>131</v>
      </c>
      <c r="F360" t="s">
        <v>112</v>
      </c>
      <c r="G360" s="79" t="s">
        <v>1890</v>
      </c>
      <c r="H360" s="79"/>
      <c r="I360" s="79"/>
      <c r="J360" s="79" t="s">
        <v>8</v>
      </c>
      <c r="K360" s="80">
        <v>2.8</v>
      </c>
      <c r="L360" s="80">
        <v>2.8</v>
      </c>
      <c r="M360" s="80">
        <v>2.8</v>
      </c>
      <c r="N360" t="s">
        <v>1914</v>
      </c>
      <c r="O360" t="s">
        <v>126</v>
      </c>
      <c r="P360" t="s">
        <v>242</v>
      </c>
      <c r="Q360">
        <v>12</v>
      </c>
      <c r="R360">
        <v>1975</v>
      </c>
      <c r="S360" t="s">
        <v>1502</v>
      </c>
      <c r="T360" t="s">
        <v>1502</v>
      </c>
      <c r="U360" t="s">
        <v>1871</v>
      </c>
    </row>
    <row r="361" spans="1:22">
      <c r="A361">
        <v>17127</v>
      </c>
      <c r="B361" t="s">
        <v>412</v>
      </c>
      <c r="C361">
        <v>6125</v>
      </c>
      <c r="D361" t="s">
        <v>411</v>
      </c>
      <c r="E361" t="s">
        <v>131</v>
      </c>
      <c r="F361" t="s">
        <v>112</v>
      </c>
      <c r="G361" s="79" t="s">
        <v>1893</v>
      </c>
      <c r="H361" s="79"/>
      <c r="I361" s="79"/>
      <c r="J361" s="79" t="s">
        <v>8</v>
      </c>
      <c r="K361" s="80">
        <v>2.8</v>
      </c>
      <c r="L361" s="80">
        <v>2.8</v>
      </c>
      <c r="M361" s="80">
        <v>2.8</v>
      </c>
      <c r="N361" t="s">
        <v>1914</v>
      </c>
      <c r="O361" t="s">
        <v>126</v>
      </c>
      <c r="P361" t="s">
        <v>242</v>
      </c>
      <c r="Q361">
        <v>12</v>
      </c>
      <c r="R361">
        <v>1975</v>
      </c>
      <c r="S361" t="s">
        <v>1502</v>
      </c>
      <c r="T361" t="s">
        <v>1502</v>
      </c>
      <c r="U361" t="s">
        <v>1871</v>
      </c>
    </row>
    <row r="362" spans="1:22">
      <c r="A362">
        <v>17127</v>
      </c>
      <c r="B362" t="s">
        <v>412</v>
      </c>
      <c r="C362">
        <v>6125</v>
      </c>
      <c r="D362" t="s">
        <v>411</v>
      </c>
      <c r="E362" t="s">
        <v>131</v>
      </c>
      <c r="F362" t="s">
        <v>112</v>
      </c>
      <c r="G362" s="79" t="s">
        <v>1917</v>
      </c>
      <c r="H362" s="79"/>
      <c r="I362" s="79"/>
      <c r="J362" s="79" t="s">
        <v>8</v>
      </c>
      <c r="K362" s="80">
        <v>2.8</v>
      </c>
      <c r="L362" s="80">
        <v>2.8</v>
      </c>
      <c r="M362" s="80">
        <v>2.8</v>
      </c>
      <c r="N362" t="s">
        <v>1914</v>
      </c>
      <c r="O362" t="s">
        <v>126</v>
      </c>
      <c r="P362" t="s">
        <v>242</v>
      </c>
      <c r="Q362">
        <v>5</v>
      </c>
      <c r="R362">
        <v>1978</v>
      </c>
      <c r="S362" t="s">
        <v>1502</v>
      </c>
      <c r="T362" t="s">
        <v>1502</v>
      </c>
      <c r="U362" t="s">
        <v>1871</v>
      </c>
    </row>
    <row r="363" spans="1:22">
      <c r="A363">
        <v>15452</v>
      </c>
      <c r="B363" t="s">
        <v>264</v>
      </c>
      <c r="C363">
        <v>6156</v>
      </c>
      <c r="D363" t="s">
        <v>413</v>
      </c>
      <c r="E363" t="s">
        <v>1866</v>
      </c>
      <c r="F363" t="s">
        <v>121</v>
      </c>
      <c r="G363" s="79" t="s">
        <v>1883</v>
      </c>
      <c r="H363" s="79" t="s">
        <v>2149</v>
      </c>
      <c r="I363" s="79"/>
      <c r="J363" s="79" t="s">
        <v>8</v>
      </c>
      <c r="K363" s="80">
        <v>460</v>
      </c>
      <c r="L363" s="80">
        <v>447.9</v>
      </c>
      <c r="M363" s="80">
        <v>436.6</v>
      </c>
      <c r="N363" t="s">
        <v>1914</v>
      </c>
      <c r="O363" t="s">
        <v>128</v>
      </c>
      <c r="P363" t="s">
        <v>243</v>
      </c>
      <c r="Q363">
        <v>7</v>
      </c>
      <c r="R363">
        <v>1975</v>
      </c>
      <c r="S363" t="s">
        <v>1502</v>
      </c>
      <c r="T363" t="s">
        <v>1502</v>
      </c>
      <c r="U363" t="s">
        <v>1871</v>
      </c>
      <c r="V363" t="s">
        <v>122</v>
      </c>
    </row>
    <row r="364" spans="1:22">
      <c r="A364">
        <v>15452</v>
      </c>
      <c r="B364" t="s">
        <v>264</v>
      </c>
      <c r="C364">
        <v>6156</v>
      </c>
      <c r="D364" t="s">
        <v>413</v>
      </c>
      <c r="E364" t="s">
        <v>1866</v>
      </c>
      <c r="F364" t="s">
        <v>121</v>
      </c>
      <c r="G364" s="79" t="s">
        <v>1888</v>
      </c>
      <c r="H364" s="79" t="s">
        <v>2150</v>
      </c>
      <c r="I364" s="79"/>
      <c r="J364" s="79" t="s">
        <v>8</v>
      </c>
      <c r="K364" s="80">
        <v>60.5</v>
      </c>
      <c r="L364" s="80">
        <v>42.9</v>
      </c>
      <c r="M364" s="80">
        <v>48.6</v>
      </c>
      <c r="N364" t="s">
        <v>1914</v>
      </c>
      <c r="O364" t="s">
        <v>233</v>
      </c>
      <c r="P364" t="s">
        <v>231</v>
      </c>
      <c r="Q364">
        <v>6</v>
      </c>
      <c r="R364">
        <v>2012</v>
      </c>
      <c r="S364" t="s">
        <v>1502</v>
      </c>
      <c r="T364" t="s">
        <v>1502</v>
      </c>
      <c r="U364" t="s">
        <v>1871</v>
      </c>
      <c r="V364" t="s">
        <v>122</v>
      </c>
    </row>
    <row r="365" spans="1:22">
      <c r="A365">
        <v>15452</v>
      </c>
      <c r="B365" t="s">
        <v>264</v>
      </c>
      <c r="C365">
        <v>6156</v>
      </c>
      <c r="D365" t="s">
        <v>413</v>
      </c>
      <c r="E365" t="s">
        <v>1866</v>
      </c>
      <c r="F365" t="s">
        <v>121</v>
      </c>
      <c r="G365" s="79" t="s">
        <v>1890</v>
      </c>
      <c r="H365" s="79" t="s">
        <v>2151</v>
      </c>
      <c r="I365" s="79"/>
      <c r="J365" s="79" t="s">
        <v>8</v>
      </c>
      <c r="K365" s="80">
        <v>60.5</v>
      </c>
      <c r="L365" s="80">
        <v>42.9</v>
      </c>
      <c r="M365" s="80">
        <v>48.6</v>
      </c>
      <c r="N365" t="s">
        <v>1914</v>
      </c>
      <c r="O365" t="s">
        <v>233</v>
      </c>
      <c r="P365" t="s">
        <v>231</v>
      </c>
      <c r="Q365">
        <v>6</v>
      </c>
      <c r="R365">
        <v>2012</v>
      </c>
      <c r="S365" t="s">
        <v>1502</v>
      </c>
      <c r="T365" t="s">
        <v>1502</v>
      </c>
      <c r="U365" t="s">
        <v>1871</v>
      </c>
      <c r="V365" t="s">
        <v>122</v>
      </c>
    </row>
    <row r="366" spans="1:22">
      <c r="A366">
        <v>15452</v>
      </c>
      <c r="B366" t="s">
        <v>264</v>
      </c>
      <c r="C366">
        <v>6156</v>
      </c>
      <c r="D366" t="s">
        <v>413</v>
      </c>
      <c r="E366" t="s">
        <v>1866</v>
      </c>
      <c r="F366" t="s">
        <v>121</v>
      </c>
      <c r="G366" s="79" t="s">
        <v>1893</v>
      </c>
      <c r="H366" s="79" t="s">
        <v>2152</v>
      </c>
      <c r="I366" s="79"/>
      <c r="J366" s="79" t="s">
        <v>8</v>
      </c>
      <c r="K366" s="80">
        <v>60.5</v>
      </c>
      <c r="L366" s="80">
        <v>42.9</v>
      </c>
      <c r="M366" s="80">
        <v>48.6</v>
      </c>
      <c r="N366" t="s">
        <v>1914</v>
      </c>
      <c r="O366" t="s">
        <v>233</v>
      </c>
      <c r="P366" t="s">
        <v>231</v>
      </c>
      <c r="Q366">
        <v>6</v>
      </c>
      <c r="R366">
        <v>2012</v>
      </c>
      <c r="S366" t="s">
        <v>1502</v>
      </c>
      <c r="T366" t="s">
        <v>1502</v>
      </c>
      <c r="U366" t="s">
        <v>1871</v>
      </c>
      <c r="V366" t="s">
        <v>122</v>
      </c>
    </row>
    <row r="367" spans="1:22">
      <c r="A367">
        <v>56401</v>
      </c>
      <c r="B367" t="s">
        <v>341</v>
      </c>
      <c r="C367">
        <v>6378</v>
      </c>
      <c r="D367" t="s">
        <v>414</v>
      </c>
      <c r="E367" t="s">
        <v>1866</v>
      </c>
      <c r="F367" t="s">
        <v>112</v>
      </c>
      <c r="G367" s="79" t="s">
        <v>2153</v>
      </c>
      <c r="H367" s="79"/>
      <c r="I367" s="79"/>
      <c r="J367" s="79" t="s">
        <v>8</v>
      </c>
      <c r="K367" s="80">
        <v>0.4</v>
      </c>
      <c r="L367" s="80">
        <v>0.4</v>
      </c>
      <c r="M367" s="80">
        <v>0.4</v>
      </c>
      <c r="N367" t="s">
        <v>2004</v>
      </c>
      <c r="O367" t="s">
        <v>226</v>
      </c>
      <c r="P367" t="s">
        <v>235</v>
      </c>
      <c r="Q367">
        <v>1</v>
      </c>
      <c r="R367">
        <v>1920</v>
      </c>
      <c r="S367" t="s">
        <v>1502</v>
      </c>
      <c r="T367" t="s">
        <v>1502</v>
      </c>
      <c r="U367" t="s">
        <v>1871</v>
      </c>
    </row>
    <row r="368" spans="1:22">
      <c r="A368">
        <v>56401</v>
      </c>
      <c r="B368" t="s">
        <v>341</v>
      </c>
      <c r="C368">
        <v>6378</v>
      </c>
      <c r="D368" t="s">
        <v>414</v>
      </c>
      <c r="E368" t="s">
        <v>1866</v>
      </c>
      <c r="F368" t="s">
        <v>112</v>
      </c>
      <c r="G368" s="79" t="s">
        <v>2154</v>
      </c>
      <c r="H368" s="79"/>
      <c r="I368" s="79"/>
      <c r="J368" s="79" t="s">
        <v>8</v>
      </c>
      <c r="K368" s="80">
        <v>0.4</v>
      </c>
      <c r="L368" s="80">
        <v>0.4</v>
      </c>
      <c r="M368" s="80">
        <v>0.4</v>
      </c>
      <c r="N368" t="s">
        <v>2004</v>
      </c>
      <c r="O368" t="s">
        <v>226</v>
      </c>
      <c r="P368" t="s">
        <v>235</v>
      </c>
      <c r="Q368">
        <v>1</v>
      </c>
      <c r="R368">
        <v>1920</v>
      </c>
      <c r="S368" t="s">
        <v>1502</v>
      </c>
      <c r="T368" t="s">
        <v>1502</v>
      </c>
      <c r="U368" t="s">
        <v>1871</v>
      </c>
    </row>
    <row r="369" spans="1:21">
      <c r="A369">
        <v>56401</v>
      </c>
      <c r="B369" t="s">
        <v>341</v>
      </c>
      <c r="C369">
        <v>6378</v>
      </c>
      <c r="D369" t="s">
        <v>414</v>
      </c>
      <c r="E369" t="s">
        <v>1866</v>
      </c>
      <c r="F369" t="s">
        <v>112</v>
      </c>
      <c r="G369" s="79" t="s">
        <v>2155</v>
      </c>
      <c r="H369" s="79"/>
      <c r="I369" s="79"/>
      <c r="J369" s="79" t="s">
        <v>8</v>
      </c>
      <c r="K369" s="80">
        <v>0.4</v>
      </c>
      <c r="L369" s="80">
        <v>0.5</v>
      </c>
      <c r="M369" s="80">
        <v>0.5</v>
      </c>
      <c r="N369" t="s">
        <v>2004</v>
      </c>
      <c r="O369" t="s">
        <v>226</v>
      </c>
      <c r="P369" t="s">
        <v>235</v>
      </c>
      <c r="Q369">
        <v>1</v>
      </c>
      <c r="R369">
        <v>1920</v>
      </c>
      <c r="S369" t="s">
        <v>1502</v>
      </c>
      <c r="T369" t="s">
        <v>1502</v>
      </c>
      <c r="U369" t="s">
        <v>1871</v>
      </c>
    </row>
    <row r="370" spans="1:21">
      <c r="A370">
        <v>56401</v>
      </c>
      <c r="B370" t="s">
        <v>341</v>
      </c>
      <c r="C370">
        <v>6379</v>
      </c>
      <c r="D370" t="s">
        <v>415</v>
      </c>
      <c r="E370" t="s">
        <v>1866</v>
      </c>
      <c r="F370" t="s">
        <v>112</v>
      </c>
      <c r="G370" s="79" t="s">
        <v>2156</v>
      </c>
      <c r="H370" s="79"/>
      <c r="I370" s="79"/>
      <c r="J370" s="79" t="s">
        <v>8</v>
      </c>
      <c r="K370" s="80">
        <v>1.5</v>
      </c>
      <c r="L370" s="80">
        <v>1.5</v>
      </c>
      <c r="M370" s="80">
        <v>1.5</v>
      </c>
      <c r="N370" t="s">
        <v>2004</v>
      </c>
      <c r="O370" t="s">
        <v>226</v>
      </c>
      <c r="P370" t="s">
        <v>235</v>
      </c>
      <c r="Q370">
        <v>1</v>
      </c>
      <c r="R370">
        <v>1928</v>
      </c>
      <c r="S370" t="s">
        <v>1502</v>
      </c>
      <c r="T370" t="s">
        <v>1502</v>
      </c>
      <c r="U370" t="s">
        <v>1871</v>
      </c>
    </row>
    <row r="371" spans="1:21">
      <c r="A371">
        <v>56401</v>
      </c>
      <c r="B371" t="s">
        <v>341</v>
      </c>
      <c r="C371">
        <v>6379</v>
      </c>
      <c r="D371" t="s">
        <v>415</v>
      </c>
      <c r="E371" t="s">
        <v>1866</v>
      </c>
      <c r="F371" t="s">
        <v>112</v>
      </c>
      <c r="G371" s="79" t="s">
        <v>2157</v>
      </c>
      <c r="H371" s="79"/>
      <c r="I371" s="79"/>
      <c r="J371" s="79" t="s">
        <v>8</v>
      </c>
      <c r="K371" s="80">
        <v>2.2000000000000002</v>
      </c>
      <c r="L371" s="80">
        <v>2.2000000000000002</v>
      </c>
      <c r="M371" s="80">
        <v>2.2000000000000002</v>
      </c>
      <c r="N371" t="s">
        <v>2004</v>
      </c>
      <c r="O371" t="s">
        <v>226</v>
      </c>
      <c r="P371" t="s">
        <v>235</v>
      </c>
      <c r="Q371">
        <v>1</v>
      </c>
      <c r="R371">
        <v>1928</v>
      </c>
      <c r="S371" t="s">
        <v>1502</v>
      </c>
      <c r="T371" t="s">
        <v>1502</v>
      </c>
      <c r="U371" t="s">
        <v>1871</v>
      </c>
    </row>
    <row r="372" spans="1:21">
      <c r="A372">
        <v>58185</v>
      </c>
      <c r="B372" t="s">
        <v>245</v>
      </c>
      <c r="C372">
        <v>6388</v>
      </c>
      <c r="D372" t="s">
        <v>416</v>
      </c>
      <c r="E372" t="s">
        <v>1866</v>
      </c>
      <c r="F372" t="s">
        <v>112</v>
      </c>
      <c r="G372" s="79" t="s">
        <v>1883</v>
      </c>
      <c r="H372" s="79"/>
      <c r="I372" s="79"/>
      <c r="J372" s="79" t="s">
        <v>8</v>
      </c>
      <c r="K372" s="80">
        <v>1.4</v>
      </c>
      <c r="L372" s="80">
        <v>1.9</v>
      </c>
      <c r="M372" s="80">
        <v>1.9</v>
      </c>
      <c r="N372" t="s">
        <v>2004</v>
      </c>
      <c r="O372" t="s">
        <v>226</v>
      </c>
      <c r="P372" t="s">
        <v>235</v>
      </c>
      <c r="Q372">
        <v>1</v>
      </c>
      <c r="R372">
        <v>1913</v>
      </c>
      <c r="S372" t="s">
        <v>1502</v>
      </c>
      <c r="T372" t="s">
        <v>1502</v>
      </c>
      <c r="U372" t="s">
        <v>1871</v>
      </c>
    </row>
    <row r="373" spans="1:21">
      <c r="A373">
        <v>58185</v>
      </c>
      <c r="B373" t="s">
        <v>245</v>
      </c>
      <c r="C373">
        <v>6388</v>
      </c>
      <c r="D373" t="s">
        <v>416</v>
      </c>
      <c r="E373" t="s">
        <v>1866</v>
      </c>
      <c r="F373" t="s">
        <v>112</v>
      </c>
      <c r="G373" s="79" t="s">
        <v>1888</v>
      </c>
      <c r="H373" s="79"/>
      <c r="I373" s="79"/>
      <c r="J373" s="79" t="s">
        <v>8</v>
      </c>
      <c r="K373" s="80">
        <v>0.4</v>
      </c>
      <c r="L373" s="80">
        <v>0.4</v>
      </c>
      <c r="M373" s="80">
        <v>0.4</v>
      </c>
      <c r="N373" t="s">
        <v>2004</v>
      </c>
      <c r="O373" t="s">
        <v>226</v>
      </c>
      <c r="P373" t="s">
        <v>235</v>
      </c>
      <c r="Q373">
        <v>1</v>
      </c>
      <c r="R373">
        <v>1913</v>
      </c>
      <c r="S373" t="s">
        <v>1502</v>
      </c>
      <c r="T373" t="s">
        <v>1502</v>
      </c>
      <c r="U373" t="s">
        <v>1871</v>
      </c>
    </row>
    <row r="374" spans="1:21">
      <c r="A374">
        <v>58185</v>
      </c>
      <c r="B374" t="s">
        <v>245</v>
      </c>
      <c r="C374">
        <v>6388</v>
      </c>
      <c r="D374" t="s">
        <v>416</v>
      </c>
      <c r="E374" t="s">
        <v>1866</v>
      </c>
      <c r="F374" t="s">
        <v>112</v>
      </c>
      <c r="G374" s="79" t="s">
        <v>1890</v>
      </c>
      <c r="H374" s="79"/>
      <c r="I374" s="79"/>
      <c r="J374" s="79" t="s">
        <v>8</v>
      </c>
      <c r="K374" s="80">
        <v>1.3</v>
      </c>
      <c r="L374" s="80">
        <v>1.3</v>
      </c>
      <c r="M374" s="80">
        <v>1.3</v>
      </c>
      <c r="N374" t="s">
        <v>2004</v>
      </c>
      <c r="O374" t="s">
        <v>226</v>
      </c>
      <c r="P374" t="s">
        <v>235</v>
      </c>
      <c r="Q374">
        <v>1</v>
      </c>
      <c r="R374">
        <v>1910</v>
      </c>
      <c r="S374" t="s">
        <v>1502</v>
      </c>
      <c r="T374" t="s">
        <v>1502</v>
      </c>
      <c r="U374" t="s">
        <v>1871</v>
      </c>
    </row>
    <row r="375" spans="1:21">
      <c r="A375">
        <v>58185</v>
      </c>
      <c r="B375" t="s">
        <v>245</v>
      </c>
      <c r="C375">
        <v>6388</v>
      </c>
      <c r="D375" t="s">
        <v>416</v>
      </c>
      <c r="E375" t="s">
        <v>1866</v>
      </c>
      <c r="F375" t="s">
        <v>112</v>
      </c>
      <c r="G375" s="79" t="s">
        <v>1917</v>
      </c>
      <c r="H375" s="79"/>
      <c r="I375" s="79"/>
      <c r="J375" s="79" t="s">
        <v>8</v>
      </c>
      <c r="K375" s="80">
        <v>1.3</v>
      </c>
      <c r="L375" s="80">
        <v>1.4</v>
      </c>
      <c r="M375" s="80">
        <v>1.4</v>
      </c>
      <c r="N375" t="s">
        <v>2004</v>
      </c>
      <c r="O375" t="s">
        <v>226</v>
      </c>
      <c r="P375" t="s">
        <v>235</v>
      </c>
      <c r="Q375">
        <v>1</v>
      </c>
      <c r="R375">
        <v>1905</v>
      </c>
      <c r="S375" t="s">
        <v>1502</v>
      </c>
      <c r="T375" t="s">
        <v>1502</v>
      </c>
      <c r="U375" t="s">
        <v>1871</v>
      </c>
    </row>
    <row r="376" spans="1:21">
      <c r="A376">
        <v>58185</v>
      </c>
      <c r="B376" t="s">
        <v>245</v>
      </c>
      <c r="C376">
        <v>6388</v>
      </c>
      <c r="D376" t="s">
        <v>416</v>
      </c>
      <c r="E376" t="s">
        <v>1866</v>
      </c>
      <c r="F376" t="s">
        <v>112</v>
      </c>
      <c r="G376" s="79" t="s">
        <v>2105</v>
      </c>
      <c r="H376" s="79"/>
      <c r="I376" s="79"/>
      <c r="J376" s="79" t="s">
        <v>8</v>
      </c>
      <c r="K376" s="80">
        <v>1.3</v>
      </c>
      <c r="L376" s="80">
        <v>1.4</v>
      </c>
      <c r="M376" s="80">
        <v>1.4</v>
      </c>
      <c r="N376" t="s">
        <v>2004</v>
      </c>
      <c r="O376" t="s">
        <v>226</v>
      </c>
      <c r="P376" t="s">
        <v>235</v>
      </c>
      <c r="Q376">
        <v>1</v>
      </c>
      <c r="R376">
        <v>1910</v>
      </c>
      <c r="S376" t="s">
        <v>1502</v>
      </c>
      <c r="T376" t="s">
        <v>1502</v>
      </c>
      <c r="U376" t="s">
        <v>1871</v>
      </c>
    </row>
    <row r="377" spans="1:21">
      <c r="A377">
        <v>7601</v>
      </c>
      <c r="B377" t="s">
        <v>279</v>
      </c>
      <c r="C377">
        <v>6450</v>
      </c>
      <c r="D377" t="s">
        <v>417</v>
      </c>
      <c r="E377" t="s">
        <v>131</v>
      </c>
      <c r="F377" t="s">
        <v>273</v>
      </c>
      <c r="G377" s="79" t="s">
        <v>1883</v>
      </c>
      <c r="H377" s="79"/>
      <c r="I377" s="79"/>
      <c r="J377" s="79" t="s">
        <v>8</v>
      </c>
      <c r="K377" s="80">
        <v>1.6</v>
      </c>
      <c r="L377" s="80">
        <v>1.6</v>
      </c>
      <c r="M377" s="80">
        <v>1.6</v>
      </c>
      <c r="N377" t="s">
        <v>2004</v>
      </c>
      <c r="O377" t="s">
        <v>226</v>
      </c>
      <c r="P377" t="s">
        <v>235</v>
      </c>
      <c r="Q377">
        <v>8</v>
      </c>
      <c r="R377">
        <v>1927</v>
      </c>
      <c r="S377" t="s">
        <v>1502</v>
      </c>
      <c r="T377" t="s">
        <v>1502</v>
      </c>
      <c r="U377" t="s">
        <v>1871</v>
      </c>
    </row>
    <row r="378" spans="1:21">
      <c r="A378">
        <v>7601</v>
      </c>
      <c r="B378" t="s">
        <v>279</v>
      </c>
      <c r="C378">
        <v>6450</v>
      </c>
      <c r="D378" t="s">
        <v>417</v>
      </c>
      <c r="E378" t="s">
        <v>131</v>
      </c>
      <c r="F378" t="s">
        <v>273</v>
      </c>
      <c r="G378" s="79" t="s">
        <v>1888</v>
      </c>
      <c r="H378" s="79"/>
      <c r="I378" s="79"/>
      <c r="J378" s="79" t="s">
        <v>8</v>
      </c>
      <c r="K378" s="80">
        <v>0.8</v>
      </c>
      <c r="L378" s="80">
        <v>0.7</v>
      </c>
      <c r="M378" s="80">
        <v>0.7</v>
      </c>
      <c r="N378" t="s">
        <v>2004</v>
      </c>
      <c r="O378" t="s">
        <v>226</v>
      </c>
      <c r="P378" t="s">
        <v>235</v>
      </c>
      <c r="Q378">
        <v>8</v>
      </c>
      <c r="R378">
        <v>1905</v>
      </c>
      <c r="S378" t="s">
        <v>1502</v>
      </c>
      <c r="T378" t="s">
        <v>1502</v>
      </c>
      <c r="U378" t="s">
        <v>1871</v>
      </c>
    </row>
    <row r="379" spans="1:21">
      <c r="A379">
        <v>7601</v>
      </c>
      <c r="B379" t="s">
        <v>279</v>
      </c>
      <c r="C379">
        <v>6450</v>
      </c>
      <c r="D379" t="s">
        <v>417</v>
      </c>
      <c r="E379" t="s">
        <v>131</v>
      </c>
      <c r="F379" t="s">
        <v>273</v>
      </c>
      <c r="G379" s="79" t="s">
        <v>1890</v>
      </c>
      <c r="H379" s="79"/>
      <c r="I379" s="79"/>
      <c r="J379" s="79" t="s">
        <v>8</v>
      </c>
      <c r="K379" s="80">
        <v>0.8</v>
      </c>
      <c r="L379" s="80">
        <v>0.7</v>
      </c>
      <c r="M379" s="80">
        <v>0.7</v>
      </c>
      <c r="N379" t="s">
        <v>2004</v>
      </c>
      <c r="O379" t="s">
        <v>226</v>
      </c>
      <c r="P379" t="s">
        <v>235</v>
      </c>
      <c r="Q379">
        <v>8</v>
      </c>
      <c r="R379">
        <v>1905</v>
      </c>
      <c r="S379" t="s">
        <v>1502</v>
      </c>
      <c r="T379" t="s">
        <v>1502</v>
      </c>
      <c r="U379" t="s">
        <v>1871</v>
      </c>
    </row>
    <row r="380" spans="1:21">
      <c r="A380">
        <v>7601</v>
      </c>
      <c r="B380" t="s">
        <v>279</v>
      </c>
      <c r="C380">
        <v>6450</v>
      </c>
      <c r="D380" t="s">
        <v>417</v>
      </c>
      <c r="E380" t="s">
        <v>131</v>
      </c>
      <c r="F380" t="s">
        <v>273</v>
      </c>
      <c r="G380" s="79" t="s">
        <v>1893</v>
      </c>
      <c r="H380" s="79"/>
      <c r="I380" s="79"/>
      <c r="J380" s="79" t="s">
        <v>8</v>
      </c>
      <c r="K380" s="80">
        <v>0.8</v>
      </c>
      <c r="L380" s="80">
        <v>0.7</v>
      </c>
      <c r="M380" s="80">
        <v>0.7</v>
      </c>
      <c r="N380" t="s">
        <v>2004</v>
      </c>
      <c r="O380" t="s">
        <v>226</v>
      </c>
      <c r="P380" t="s">
        <v>235</v>
      </c>
      <c r="Q380">
        <v>8</v>
      </c>
      <c r="R380">
        <v>1905</v>
      </c>
      <c r="S380" t="s">
        <v>1502</v>
      </c>
      <c r="T380" t="s">
        <v>1502</v>
      </c>
      <c r="U380" t="s">
        <v>1871</v>
      </c>
    </row>
    <row r="381" spans="1:21">
      <c r="A381">
        <v>7601</v>
      </c>
      <c r="B381" t="s">
        <v>279</v>
      </c>
      <c r="C381">
        <v>6450</v>
      </c>
      <c r="D381" t="s">
        <v>417</v>
      </c>
      <c r="E381" t="s">
        <v>131</v>
      </c>
      <c r="F381" t="s">
        <v>273</v>
      </c>
      <c r="G381" s="79" t="s">
        <v>1917</v>
      </c>
      <c r="H381" s="79"/>
      <c r="I381" s="79"/>
      <c r="J381" s="79" t="s">
        <v>8</v>
      </c>
      <c r="K381" s="80">
        <v>2.9</v>
      </c>
      <c r="L381" s="80">
        <v>2.8</v>
      </c>
      <c r="M381" s="80">
        <v>2.9</v>
      </c>
      <c r="N381" t="s">
        <v>2004</v>
      </c>
      <c r="O381" t="s">
        <v>226</v>
      </c>
      <c r="P381" t="s">
        <v>235</v>
      </c>
      <c r="Q381">
        <v>10</v>
      </c>
      <c r="R381">
        <v>1984</v>
      </c>
      <c r="S381" t="s">
        <v>1502</v>
      </c>
      <c r="T381" t="s">
        <v>1502</v>
      </c>
      <c r="U381" t="s">
        <v>1871</v>
      </c>
    </row>
    <row r="382" spans="1:21">
      <c r="A382">
        <v>7601</v>
      </c>
      <c r="B382" t="s">
        <v>279</v>
      </c>
      <c r="C382">
        <v>6451</v>
      </c>
      <c r="D382" t="s">
        <v>418</v>
      </c>
      <c r="E382" t="s">
        <v>131</v>
      </c>
      <c r="F382" t="s">
        <v>273</v>
      </c>
      <c r="G382" s="79" t="s">
        <v>1883</v>
      </c>
      <c r="H382" s="79"/>
      <c r="I382" s="79"/>
      <c r="J382" s="79" t="s">
        <v>8</v>
      </c>
      <c r="K382" s="80">
        <v>0.8</v>
      </c>
      <c r="L382" s="80">
        <v>0.6</v>
      </c>
      <c r="M382" s="80">
        <v>0.8</v>
      </c>
      <c r="N382" t="s">
        <v>2004</v>
      </c>
      <c r="O382" t="s">
        <v>226</v>
      </c>
      <c r="P382" t="s">
        <v>235</v>
      </c>
      <c r="Q382">
        <v>8</v>
      </c>
      <c r="R382">
        <v>1913</v>
      </c>
      <c r="S382" t="s">
        <v>1502</v>
      </c>
      <c r="T382" t="s">
        <v>1502</v>
      </c>
      <c r="U382" t="s">
        <v>1871</v>
      </c>
    </row>
    <row r="383" spans="1:21">
      <c r="A383">
        <v>7601</v>
      </c>
      <c r="B383" t="s">
        <v>279</v>
      </c>
      <c r="C383">
        <v>6451</v>
      </c>
      <c r="D383" t="s">
        <v>418</v>
      </c>
      <c r="E383" t="s">
        <v>131</v>
      </c>
      <c r="F383" t="s">
        <v>273</v>
      </c>
      <c r="G383" s="79" t="s">
        <v>1888</v>
      </c>
      <c r="H383" s="79"/>
      <c r="I383" s="79"/>
      <c r="J383" s="79" t="s">
        <v>8</v>
      </c>
      <c r="K383" s="80">
        <v>0.8</v>
      </c>
      <c r="L383" s="80">
        <v>0.6</v>
      </c>
      <c r="M383" s="80">
        <v>0.8</v>
      </c>
      <c r="N383" t="s">
        <v>2004</v>
      </c>
      <c r="O383" t="s">
        <v>226</v>
      </c>
      <c r="P383" t="s">
        <v>235</v>
      </c>
      <c r="Q383">
        <v>8</v>
      </c>
      <c r="R383">
        <v>1913</v>
      </c>
      <c r="S383" t="s">
        <v>1502</v>
      </c>
      <c r="T383" t="s">
        <v>1502</v>
      </c>
      <c r="U383" t="s">
        <v>1871</v>
      </c>
    </row>
    <row r="384" spans="1:21">
      <c r="A384">
        <v>7601</v>
      </c>
      <c r="B384" t="s">
        <v>279</v>
      </c>
      <c r="C384">
        <v>6451</v>
      </c>
      <c r="D384" t="s">
        <v>418</v>
      </c>
      <c r="E384" t="s">
        <v>131</v>
      </c>
      <c r="F384" t="s">
        <v>273</v>
      </c>
      <c r="G384" s="79" t="s">
        <v>2158</v>
      </c>
      <c r="H384" s="79"/>
      <c r="I384" s="79"/>
      <c r="J384" s="79" t="s">
        <v>8</v>
      </c>
      <c r="K384" s="80">
        <v>4.0999999999999996</v>
      </c>
      <c r="L384" s="80">
        <v>3.2</v>
      </c>
      <c r="M384" s="80">
        <v>4.0999999999999996</v>
      </c>
      <c r="N384" t="s">
        <v>2004</v>
      </c>
      <c r="O384" t="s">
        <v>226</v>
      </c>
      <c r="P384" t="s">
        <v>235</v>
      </c>
      <c r="Q384">
        <v>12</v>
      </c>
      <c r="R384">
        <v>1988</v>
      </c>
      <c r="S384" t="s">
        <v>1502</v>
      </c>
      <c r="T384" t="s">
        <v>1502</v>
      </c>
      <c r="U384" t="s">
        <v>1871</v>
      </c>
    </row>
    <row r="385" spans="1:21">
      <c r="A385">
        <v>7601</v>
      </c>
      <c r="B385" t="s">
        <v>279</v>
      </c>
      <c r="C385">
        <v>6475</v>
      </c>
      <c r="D385" t="s">
        <v>419</v>
      </c>
      <c r="E385" t="s">
        <v>131</v>
      </c>
      <c r="F385" t="s">
        <v>273</v>
      </c>
      <c r="G385" s="79" t="s">
        <v>1883</v>
      </c>
      <c r="H385" s="79"/>
      <c r="I385" s="79"/>
      <c r="J385" s="79" t="s">
        <v>8</v>
      </c>
      <c r="K385" s="80">
        <v>3</v>
      </c>
      <c r="L385" s="80">
        <v>3</v>
      </c>
      <c r="M385" s="80">
        <v>3</v>
      </c>
      <c r="N385" t="s">
        <v>2004</v>
      </c>
      <c r="O385" t="s">
        <v>226</v>
      </c>
      <c r="P385" t="s">
        <v>235</v>
      </c>
      <c r="Q385">
        <v>1</v>
      </c>
      <c r="R385">
        <v>1928</v>
      </c>
      <c r="S385" t="s">
        <v>1502</v>
      </c>
      <c r="T385" t="s">
        <v>1502</v>
      </c>
      <c r="U385" t="s">
        <v>2002</v>
      </c>
    </row>
    <row r="386" spans="1:21">
      <c r="A386">
        <v>61122</v>
      </c>
      <c r="B386" t="s">
        <v>337</v>
      </c>
      <c r="C386">
        <v>6483</v>
      </c>
      <c r="D386" t="s">
        <v>420</v>
      </c>
      <c r="E386" t="s">
        <v>1866</v>
      </c>
      <c r="F386" t="s">
        <v>273</v>
      </c>
      <c r="G386" s="79" t="s">
        <v>1925</v>
      </c>
      <c r="H386" s="79"/>
      <c r="I386" s="79"/>
      <c r="J386" s="79" t="s">
        <v>8</v>
      </c>
      <c r="K386" s="80">
        <v>2.6</v>
      </c>
      <c r="L386" s="80">
        <v>2.2999999999999998</v>
      </c>
      <c r="M386" s="80">
        <v>2.4</v>
      </c>
      <c r="N386" t="s">
        <v>2004</v>
      </c>
      <c r="O386" t="s">
        <v>226</v>
      </c>
      <c r="P386" t="s">
        <v>235</v>
      </c>
      <c r="Q386">
        <v>1</v>
      </c>
      <c r="R386">
        <v>1931</v>
      </c>
      <c r="S386" t="s">
        <v>1502</v>
      </c>
      <c r="T386" t="s">
        <v>1502</v>
      </c>
      <c r="U386" t="s">
        <v>1871</v>
      </c>
    </row>
    <row r="387" spans="1:21">
      <c r="A387">
        <v>61122</v>
      </c>
      <c r="B387" t="s">
        <v>337</v>
      </c>
      <c r="C387">
        <v>6483</v>
      </c>
      <c r="D387" t="s">
        <v>420</v>
      </c>
      <c r="E387" t="s">
        <v>1866</v>
      </c>
      <c r="F387" t="s">
        <v>273</v>
      </c>
      <c r="G387" s="79" t="s">
        <v>1927</v>
      </c>
      <c r="H387" s="79"/>
      <c r="I387" s="79"/>
      <c r="J387" s="79" t="s">
        <v>8</v>
      </c>
      <c r="K387" s="80">
        <v>2.6</v>
      </c>
      <c r="L387" s="80">
        <v>2.2999999999999998</v>
      </c>
      <c r="M387" s="80">
        <v>2.4</v>
      </c>
      <c r="N387" t="s">
        <v>2004</v>
      </c>
      <c r="O387" t="s">
        <v>226</v>
      </c>
      <c r="P387" t="s">
        <v>235</v>
      </c>
      <c r="Q387">
        <v>1</v>
      </c>
      <c r="R387">
        <v>1931</v>
      </c>
      <c r="S387" t="s">
        <v>1502</v>
      </c>
      <c r="T387" t="s">
        <v>1502</v>
      </c>
      <c r="U387" t="s">
        <v>1871</v>
      </c>
    </row>
    <row r="388" spans="1:21">
      <c r="A388">
        <v>61122</v>
      </c>
      <c r="B388" t="s">
        <v>337</v>
      </c>
      <c r="C388">
        <v>6483</v>
      </c>
      <c r="D388" t="s">
        <v>420</v>
      </c>
      <c r="E388" t="s">
        <v>1866</v>
      </c>
      <c r="F388" t="s">
        <v>273</v>
      </c>
      <c r="G388" s="79" t="s">
        <v>1928</v>
      </c>
      <c r="H388" s="79"/>
      <c r="I388" s="79"/>
      <c r="J388" s="79" t="s">
        <v>8</v>
      </c>
      <c r="K388" s="80">
        <v>2.6</v>
      </c>
      <c r="L388" s="80">
        <v>2.8</v>
      </c>
      <c r="M388" s="80">
        <v>3</v>
      </c>
      <c r="N388" t="s">
        <v>2004</v>
      </c>
      <c r="O388" t="s">
        <v>226</v>
      </c>
      <c r="P388" t="s">
        <v>235</v>
      </c>
      <c r="Q388">
        <v>1</v>
      </c>
      <c r="R388">
        <v>1931</v>
      </c>
      <c r="S388" t="s">
        <v>1502</v>
      </c>
      <c r="T388" t="s">
        <v>1502</v>
      </c>
      <c r="U388" t="s">
        <v>1871</v>
      </c>
    </row>
    <row r="389" spans="1:21">
      <c r="A389">
        <v>61122</v>
      </c>
      <c r="B389" t="s">
        <v>337</v>
      </c>
      <c r="C389">
        <v>6483</v>
      </c>
      <c r="D389" t="s">
        <v>420</v>
      </c>
      <c r="E389" t="s">
        <v>1866</v>
      </c>
      <c r="F389" t="s">
        <v>273</v>
      </c>
      <c r="G389" s="79" t="s">
        <v>1892</v>
      </c>
      <c r="H389" s="79"/>
      <c r="I389" s="79"/>
      <c r="J389" s="79" t="s">
        <v>8</v>
      </c>
      <c r="K389" s="80">
        <v>2.6</v>
      </c>
      <c r="L389" s="80">
        <v>2.8</v>
      </c>
      <c r="M389" s="80">
        <v>3</v>
      </c>
      <c r="N389" t="s">
        <v>2004</v>
      </c>
      <c r="O389" t="s">
        <v>226</v>
      </c>
      <c r="P389" t="s">
        <v>235</v>
      </c>
      <c r="Q389">
        <v>1</v>
      </c>
      <c r="R389">
        <v>1931</v>
      </c>
      <c r="S389" t="s">
        <v>1502</v>
      </c>
      <c r="T389" t="s">
        <v>1502</v>
      </c>
      <c r="U389" t="s">
        <v>1871</v>
      </c>
    </row>
    <row r="390" spans="1:21">
      <c r="A390">
        <v>7601</v>
      </c>
      <c r="B390" t="s">
        <v>279</v>
      </c>
      <c r="C390">
        <v>6519</v>
      </c>
      <c r="D390" t="s">
        <v>421</v>
      </c>
      <c r="E390" t="s">
        <v>131</v>
      </c>
      <c r="F390" t="s">
        <v>273</v>
      </c>
      <c r="G390" s="79" t="s">
        <v>1883</v>
      </c>
      <c r="H390" s="79"/>
      <c r="I390" s="79"/>
      <c r="J390" s="79" t="s">
        <v>8</v>
      </c>
      <c r="K390" s="80">
        <v>0.7</v>
      </c>
      <c r="L390" s="80">
        <v>0.7</v>
      </c>
      <c r="M390" s="80">
        <v>0.7</v>
      </c>
      <c r="N390" t="s">
        <v>2004</v>
      </c>
      <c r="O390" t="s">
        <v>226</v>
      </c>
      <c r="P390" t="s">
        <v>235</v>
      </c>
      <c r="Q390">
        <v>1</v>
      </c>
      <c r="R390">
        <v>1912</v>
      </c>
      <c r="S390" t="s">
        <v>1502</v>
      </c>
      <c r="T390" t="s">
        <v>1502</v>
      </c>
      <c r="U390" t="s">
        <v>1871</v>
      </c>
    </row>
    <row r="391" spans="1:21">
      <c r="A391">
        <v>7601</v>
      </c>
      <c r="B391" t="s">
        <v>279</v>
      </c>
      <c r="C391">
        <v>6519</v>
      </c>
      <c r="D391" t="s">
        <v>421</v>
      </c>
      <c r="E391" t="s">
        <v>131</v>
      </c>
      <c r="F391" t="s">
        <v>273</v>
      </c>
      <c r="G391" s="79" t="s">
        <v>1888</v>
      </c>
      <c r="H391" s="79"/>
      <c r="I391" s="79"/>
      <c r="J391" s="79" t="s">
        <v>8</v>
      </c>
      <c r="K391" s="80">
        <v>0.7</v>
      </c>
      <c r="L391" s="80">
        <v>0.7</v>
      </c>
      <c r="M391" s="80">
        <v>0.7</v>
      </c>
      <c r="N391" t="s">
        <v>2004</v>
      </c>
      <c r="O391" t="s">
        <v>226</v>
      </c>
      <c r="P391" t="s">
        <v>235</v>
      </c>
      <c r="Q391">
        <v>1</v>
      </c>
      <c r="R391">
        <v>1912</v>
      </c>
      <c r="S391" t="s">
        <v>1502</v>
      </c>
      <c r="T391" t="s">
        <v>1502</v>
      </c>
      <c r="U391" t="s">
        <v>1871</v>
      </c>
    </row>
    <row r="392" spans="1:21">
      <c r="A392">
        <v>7601</v>
      </c>
      <c r="B392" t="s">
        <v>279</v>
      </c>
      <c r="C392">
        <v>6519</v>
      </c>
      <c r="D392" t="s">
        <v>421</v>
      </c>
      <c r="E392" t="s">
        <v>131</v>
      </c>
      <c r="F392" t="s">
        <v>273</v>
      </c>
      <c r="G392" s="79" t="s">
        <v>1893</v>
      </c>
      <c r="H392" s="79"/>
      <c r="I392" s="79"/>
      <c r="J392" s="79" t="s">
        <v>8</v>
      </c>
      <c r="K392" s="80">
        <v>1</v>
      </c>
      <c r="L392" s="80">
        <v>1</v>
      </c>
      <c r="M392" s="80">
        <v>1</v>
      </c>
      <c r="N392" t="s">
        <v>2004</v>
      </c>
      <c r="O392" t="s">
        <v>226</v>
      </c>
      <c r="P392" t="s">
        <v>235</v>
      </c>
      <c r="Q392">
        <v>1</v>
      </c>
      <c r="R392">
        <v>1943</v>
      </c>
      <c r="S392" t="s">
        <v>1502</v>
      </c>
      <c r="T392" t="s">
        <v>1502</v>
      </c>
      <c r="U392" t="s">
        <v>1871</v>
      </c>
    </row>
    <row r="393" spans="1:21">
      <c r="A393">
        <v>7601</v>
      </c>
      <c r="B393" t="s">
        <v>279</v>
      </c>
      <c r="C393">
        <v>6519</v>
      </c>
      <c r="D393" t="s">
        <v>421</v>
      </c>
      <c r="E393" t="s">
        <v>131</v>
      </c>
      <c r="F393" t="s">
        <v>273</v>
      </c>
      <c r="G393" s="79" t="s">
        <v>1917</v>
      </c>
      <c r="H393" s="79"/>
      <c r="I393" s="79"/>
      <c r="J393" s="79" t="s">
        <v>8</v>
      </c>
      <c r="K393" s="80">
        <v>2</v>
      </c>
      <c r="L393" s="80">
        <v>2</v>
      </c>
      <c r="M393" s="80">
        <v>2</v>
      </c>
      <c r="N393" t="s">
        <v>1914</v>
      </c>
      <c r="O393" t="s">
        <v>126</v>
      </c>
      <c r="P393" t="s">
        <v>242</v>
      </c>
      <c r="Q393">
        <v>11</v>
      </c>
      <c r="R393">
        <v>1963</v>
      </c>
      <c r="S393" t="s">
        <v>1502</v>
      </c>
      <c r="T393" t="s">
        <v>1502</v>
      </c>
      <c r="U393" t="s">
        <v>1871</v>
      </c>
    </row>
    <row r="394" spans="1:21">
      <c r="A394">
        <v>7601</v>
      </c>
      <c r="B394" t="s">
        <v>279</v>
      </c>
      <c r="C394">
        <v>6519</v>
      </c>
      <c r="D394" t="s">
        <v>421</v>
      </c>
      <c r="E394" t="s">
        <v>131</v>
      </c>
      <c r="F394" t="s">
        <v>273</v>
      </c>
      <c r="G394" s="79" t="s">
        <v>2005</v>
      </c>
      <c r="H394" s="79"/>
      <c r="I394" s="79"/>
      <c r="J394" s="79" t="s">
        <v>8</v>
      </c>
      <c r="K394" s="80">
        <v>2</v>
      </c>
      <c r="L394" s="80">
        <v>2</v>
      </c>
      <c r="M394" s="80">
        <v>2</v>
      </c>
      <c r="N394" t="s">
        <v>1914</v>
      </c>
      <c r="O394" t="s">
        <v>126</v>
      </c>
      <c r="P394" t="s">
        <v>242</v>
      </c>
      <c r="Q394">
        <v>11</v>
      </c>
      <c r="R394">
        <v>1964</v>
      </c>
      <c r="S394" t="s">
        <v>1502</v>
      </c>
      <c r="T394" t="s">
        <v>1502</v>
      </c>
      <c r="U394" t="s">
        <v>1871</v>
      </c>
    </row>
    <row r="395" spans="1:21">
      <c r="A395">
        <v>7601</v>
      </c>
      <c r="B395" t="s">
        <v>279</v>
      </c>
      <c r="C395">
        <v>6520</v>
      </c>
      <c r="D395" t="s">
        <v>422</v>
      </c>
      <c r="E395" t="s">
        <v>131</v>
      </c>
      <c r="F395" t="s">
        <v>273</v>
      </c>
      <c r="G395" s="79" t="s">
        <v>1883</v>
      </c>
      <c r="H395" s="79"/>
      <c r="I395" s="79"/>
      <c r="J395" s="79" t="s">
        <v>8</v>
      </c>
      <c r="K395" s="80">
        <v>5.5</v>
      </c>
      <c r="L395" s="80">
        <v>5</v>
      </c>
      <c r="M395" s="80">
        <v>5</v>
      </c>
      <c r="N395" t="s">
        <v>2004</v>
      </c>
      <c r="O395" t="s">
        <v>226</v>
      </c>
      <c r="P395" t="s">
        <v>235</v>
      </c>
      <c r="Q395">
        <v>6</v>
      </c>
      <c r="R395">
        <v>1953</v>
      </c>
      <c r="S395" t="s">
        <v>1502</v>
      </c>
      <c r="T395" t="s">
        <v>1502</v>
      </c>
      <c r="U395" t="s">
        <v>1871</v>
      </c>
    </row>
    <row r="396" spans="1:21">
      <c r="A396">
        <v>61122</v>
      </c>
      <c r="B396" t="s">
        <v>337</v>
      </c>
      <c r="C396">
        <v>6529</v>
      </c>
      <c r="D396" t="s">
        <v>423</v>
      </c>
      <c r="E396" t="s">
        <v>1866</v>
      </c>
      <c r="F396" t="s">
        <v>273</v>
      </c>
      <c r="G396" s="79" t="s">
        <v>1925</v>
      </c>
      <c r="H396" s="79"/>
      <c r="I396" s="79"/>
      <c r="J396" s="79" t="s">
        <v>8</v>
      </c>
      <c r="K396" s="80">
        <v>4</v>
      </c>
      <c r="L396" s="80">
        <v>4.5</v>
      </c>
      <c r="M396" s="80">
        <v>4.5999999999999996</v>
      </c>
      <c r="N396" t="s">
        <v>2004</v>
      </c>
      <c r="O396" t="s">
        <v>226</v>
      </c>
      <c r="P396" t="s">
        <v>235</v>
      </c>
      <c r="Q396">
        <v>3</v>
      </c>
      <c r="R396">
        <v>1922</v>
      </c>
      <c r="S396" t="s">
        <v>1502</v>
      </c>
      <c r="T396" t="s">
        <v>1502</v>
      </c>
      <c r="U396" t="s">
        <v>1871</v>
      </c>
    </row>
    <row r="397" spans="1:21">
      <c r="A397">
        <v>1857</v>
      </c>
      <c r="B397" t="s">
        <v>425</v>
      </c>
      <c r="C397">
        <v>6567</v>
      </c>
      <c r="D397" t="s">
        <v>424</v>
      </c>
      <c r="E397" t="s">
        <v>131</v>
      </c>
      <c r="F397" t="s">
        <v>137</v>
      </c>
      <c r="G397" s="79" t="s">
        <v>2159</v>
      </c>
      <c r="H397" s="79"/>
      <c r="I397" s="79"/>
      <c r="J397" s="79" t="s">
        <v>8</v>
      </c>
      <c r="K397" s="80">
        <v>1.2</v>
      </c>
      <c r="L397" s="80">
        <v>1.2</v>
      </c>
      <c r="M397" s="80">
        <v>1.2</v>
      </c>
      <c r="N397" t="s">
        <v>1914</v>
      </c>
      <c r="O397" t="s">
        <v>126</v>
      </c>
      <c r="P397" t="s">
        <v>242</v>
      </c>
      <c r="Q397">
        <v>7</v>
      </c>
      <c r="R397">
        <v>2001</v>
      </c>
      <c r="S397" t="s">
        <v>1502</v>
      </c>
      <c r="T397" t="s">
        <v>1502</v>
      </c>
      <c r="U397" t="s">
        <v>2002</v>
      </c>
    </row>
    <row r="398" spans="1:21">
      <c r="A398">
        <v>1857</v>
      </c>
      <c r="B398" t="s">
        <v>425</v>
      </c>
      <c r="C398">
        <v>6567</v>
      </c>
      <c r="D398" t="s">
        <v>424</v>
      </c>
      <c r="E398" t="s">
        <v>131</v>
      </c>
      <c r="F398" t="s">
        <v>137</v>
      </c>
      <c r="G398" s="79" t="s">
        <v>2160</v>
      </c>
      <c r="H398" s="79"/>
      <c r="I398" s="79"/>
      <c r="J398" s="79" t="s">
        <v>8</v>
      </c>
      <c r="K398" s="80">
        <v>1.6</v>
      </c>
      <c r="L398" s="80">
        <v>1.6</v>
      </c>
      <c r="M398" s="80">
        <v>1.6</v>
      </c>
      <c r="N398" t="s">
        <v>1914</v>
      </c>
      <c r="O398" t="s">
        <v>126</v>
      </c>
      <c r="P398" t="s">
        <v>242</v>
      </c>
      <c r="Q398">
        <v>4</v>
      </c>
      <c r="R398">
        <v>2002</v>
      </c>
      <c r="S398" t="s">
        <v>1502</v>
      </c>
      <c r="T398" t="s">
        <v>1502</v>
      </c>
      <c r="U398" t="s">
        <v>1871</v>
      </c>
    </row>
    <row r="399" spans="1:21">
      <c r="A399">
        <v>1857</v>
      </c>
      <c r="B399" t="s">
        <v>425</v>
      </c>
      <c r="C399">
        <v>6567</v>
      </c>
      <c r="D399" t="s">
        <v>424</v>
      </c>
      <c r="E399" t="s">
        <v>131</v>
      </c>
      <c r="F399" t="s">
        <v>137</v>
      </c>
      <c r="G399" s="79" t="s">
        <v>2161</v>
      </c>
      <c r="H399" s="79"/>
      <c r="I399" s="79"/>
      <c r="J399" s="79" t="s">
        <v>8</v>
      </c>
      <c r="K399" s="80">
        <v>1.8</v>
      </c>
      <c r="L399" s="80">
        <v>1.8</v>
      </c>
      <c r="M399" s="80">
        <v>1.8</v>
      </c>
      <c r="N399" t="s">
        <v>1914</v>
      </c>
      <c r="O399" t="s">
        <v>126</v>
      </c>
      <c r="P399" t="s">
        <v>242</v>
      </c>
      <c r="Q399">
        <v>3</v>
      </c>
      <c r="R399">
        <v>2006</v>
      </c>
      <c r="S399" t="s">
        <v>1502</v>
      </c>
      <c r="T399" t="s">
        <v>1502</v>
      </c>
      <c r="U399" t="s">
        <v>1871</v>
      </c>
    </row>
    <row r="400" spans="1:21">
      <c r="A400">
        <v>1857</v>
      </c>
      <c r="B400" t="s">
        <v>425</v>
      </c>
      <c r="C400">
        <v>6567</v>
      </c>
      <c r="D400" t="s">
        <v>424</v>
      </c>
      <c r="E400" t="s">
        <v>131</v>
      </c>
      <c r="F400" t="s">
        <v>137</v>
      </c>
      <c r="G400" s="79" t="s">
        <v>2162</v>
      </c>
      <c r="H400" s="79"/>
      <c r="I400" s="79"/>
      <c r="J400" s="79" t="s">
        <v>8</v>
      </c>
      <c r="K400" s="80">
        <v>1.8</v>
      </c>
      <c r="L400" s="80">
        <v>1.8</v>
      </c>
      <c r="M400" s="80">
        <v>1.8</v>
      </c>
      <c r="N400" t="s">
        <v>1914</v>
      </c>
      <c r="O400" t="s">
        <v>126</v>
      </c>
      <c r="P400" t="s">
        <v>242</v>
      </c>
      <c r="Q400">
        <v>6</v>
      </c>
      <c r="R400">
        <v>2012</v>
      </c>
      <c r="S400" t="s">
        <v>1502</v>
      </c>
      <c r="T400" t="s">
        <v>1502</v>
      </c>
      <c r="U400" t="s">
        <v>2002</v>
      </c>
    </row>
    <row r="401" spans="1:22">
      <c r="A401">
        <v>11624</v>
      </c>
      <c r="B401" t="s">
        <v>428</v>
      </c>
      <c r="C401">
        <v>6586</v>
      </c>
      <c r="D401" t="s">
        <v>427</v>
      </c>
      <c r="E401" t="s">
        <v>131</v>
      </c>
      <c r="F401" t="s">
        <v>112</v>
      </c>
      <c r="G401" s="79" t="s">
        <v>1883</v>
      </c>
      <c r="H401" s="79"/>
      <c r="I401" s="79"/>
      <c r="J401" s="79" t="s">
        <v>8</v>
      </c>
      <c r="K401" s="80">
        <v>2.7</v>
      </c>
      <c r="L401" s="80">
        <v>2.5</v>
      </c>
      <c r="M401" s="80">
        <v>2.5</v>
      </c>
      <c r="N401" t="s">
        <v>1914</v>
      </c>
      <c r="O401" t="s">
        <v>126</v>
      </c>
      <c r="P401" t="s">
        <v>242</v>
      </c>
      <c r="Q401">
        <v>11</v>
      </c>
      <c r="R401">
        <v>1975</v>
      </c>
      <c r="S401" t="s">
        <v>1502</v>
      </c>
      <c r="T401" t="s">
        <v>1502</v>
      </c>
      <c r="U401" t="s">
        <v>1871</v>
      </c>
    </row>
    <row r="402" spans="1:22">
      <c r="A402">
        <v>11624</v>
      </c>
      <c r="B402" t="s">
        <v>428</v>
      </c>
      <c r="C402">
        <v>6586</v>
      </c>
      <c r="D402" t="s">
        <v>427</v>
      </c>
      <c r="E402" t="s">
        <v>131</v>
      </c>
      <c r="F402" t="s">
        <v>112</v>
      </c>
      <c r="G402" s="79" t="s">
        <v>1888</v>
      </c>
      <c r="H402" s="79"/>
      <c r="I402" s="79"/>
      <c r="J402" s="79" t="s">
        <v>8</v>
      </c>
      <c r="K402" s="80">
        <v>2.7</v>
      </c>
      <c r="L402" s="80">
        <v>2.5</v>
      </c>
      <c r="M402" s="80">
        <v>2.5</v>
      </c>
      <c r="N402" t="s">
        <v>1914</v>
      </c>
      <c r="O402" t="s">
        <v>126</v>
      </c>
      <c r="P402" t="s">
        <v>242</v>
      </c>
      <c r="Q402">
        <v>11</v>
      </c>
      <c r="R402">
        <v>1975</v>
      </c>
      <c r="S402" t="s">
        <v>1502</v>
      </c>
      <c r="T402" t="s">
        <v>1502</v>
      </c>
      <c r="U402" t="s">
        <v>1871</v>
      </c>
    </row>
    <row r="403" spans="1:22">
      <c r="A403">
        <v>18371</v>
      </c>
      <c r="B403" t="s">
        <v>430</v>
      </c>
      <c r="C403">
        <v>6618</v>
      </c>
      <c r="D403" t="s">
        <v>429</v>
      </c>
      <c r="E403" t="s">
        <v>131</v>
      </c>
      <c r="F403" t="s">
        <v>273</v>
      </c>
      <c r="G403" s="79" t="s">
        <v>1883</v>
      </c>
      <c r="H403" s="79"/>
      <c r="I403" s="79"/>
      <c r="J403" s="79" t="s">
        <v>8</v>
      </c>
      <c r="K403" s="80">
        <v>1.1000000000000001</v>
      </c>
      <c r="L403" s="80">
        <v>1</v>
      </c>
      <c r="M403" s="80">
        <v>1</v>
      </c>
      <c r="N403" t="s">
        <v>2004</v>
      </c>
      <c r="O403" t="s">
        <v>226</v>
      </c>
      <c r="P403" t="s">
        <v>235</v>
      </c>
      <c r="Q403">
        <v>8</v>
      </c>
      <c r="R403">
        <v>1930</v>
      </c>
      <c r="S403" t="s">
        <v>1502</v>
      </c>
      <c r="T403" t="s">
        <v>1502</v>
      </c>
      <c r="U403" t="s">
        <v>1871</v>
      </c>
    </row>
    <row r="404" spans="1:22">
      <c r="A404">
        <v>18371</v>
      </c>
      <c r="B404" t="s">
        <v>430</v>
      </c>
      <c r="C404">
        <v>6618</v>
      </c>
      <c r="D404" t="s">
        <v>429</v>
      </c>
      <c r="E404" t="s">
        <v>131</v>
      </c>
      <c r="F404" t="s">
        <v>273</v>
      </c>
      <c r="G404" s="79" t="s">
        <v>1888</v>
      </c>
      <c r="H404" s="79"/>
      <c r="I404" s="79"/>
      <c r="J404" s="79" t="s">
        <v>8</v>
      </c>
      <c r="K404" s="80">
        <v>1</v>
      </c>
      <c r="L404" s="80">
        <v>1</v>
      </c>
      <c r="M404" s="80">
        <v>1</v>
      </c>
      <c r="N404" t="s">
        <v>2004</v>
      </c>
      <c r="O404" t="s">
        <v>226</v>
      </c>
      <c r="P404" t="s">
        <v>235</v>
      </c>
      <c r="Q404">
        <v>8</v>
      </c>
      <c r="R404">
        <v>1923</v>
      </c>
      <c r="S404" t="s">
        <v>1502</v>
      </c>
      <c r="T404" t="s">
        <v>1502</v>
      </c>
      <c r="U404" t="s">
        <v>1871</v>
      </c>
    </row>
    <row r="405" spans="1:22">
      <c r="A405">
        <v>18371</v>
      </c>
      <c r="B405" t="s">
        <v>430</v>
      </c>
      <c r="C405">
        <v>6618</v>
      </c>
      <c r="D405" t="s">
        <v>429</v>
      </c>
      <c r="E405" t="s">
        <v>131</v>
      </c>
      <c r="F405" t="s">
        <v>273</v>
      </c>
      <c r="G405" s="79" t="s">
        <v>1890</v>
      </c>
      <c r="H405" s="79"/>
      <c r="I405" s="79"/>
      <c r="J405" s="79" t="s">
        <v>8</v>
      </c>
      <c r="K405" s="80">
        <v>3.2</v>
      </c>
      <c r="L405" s="80">
        <v>2.9</v>
      </c>
      <c r="M405" s="80">
        <v>2.9</v>
      </c>
      <c r="N405" t="s">
        <v>2004</v>
      </c>
      <c r="O405" t="s">
        <v>226</v>
      </c>
      <c r="P405" t="s">
        <v>235</v>
      </c>
      <c r="Q405">
        <v>8</v>
      </c>
      <c r="R405">
        <v>1954</v>
      </c>
      <c r="S405" t="s">
        <v>1502</v>
      </c>
      <c r="T405" t="s">
        <v>1502</v>
      </c>
      <c r="U405" t="s">
        <v>1871</v>
      </c>
    </row>
    <row r="406" spans="1:22">
      <c r="A406">
        <v>18371</v>
      </c>
      <c r="B406" t="s">
        <v>430</v>
      </c>
      <c r="C406">
        <v>6618</v>
      </c>
      <c r="D406" t="s">
        <v>429</v>
      </c>
      <c r="E406" t="s">
        <v>131</v>
      </c>
      <c r="F406" t="s">
        <v>273</v>
      </c>
      <c r="G406" s="79" t="s">
        <v>1893</v>
      </c>
      <c r="H406" s="79"/>
      <c r="I406" s="79"/>
      <c r="J406" s="79" t="s">
        <v>8</v>
      </c>
      <c r="K406" s="80">
        <v>5.8</v>
      </c>
      <c r="L406" s="80">
        <v>4.8</v>
      </c>
      <c r="M406" s="80">
        <v>4.8</v>
      </c>
      <c r="N406" t="s">
        <v>2004</v>
      </c>
      <c r="O406" t="s">
        <v>226</v>
      </c>
      <c r="P406" t="s">
        <v>235</v>
      </c>
      <c r="Q406">
        <v>5</v>
      </c>
      <c r="R406">
        <v>1990</v>
      </c>
      <c r="S406" t="s">
        <v>1502</v>
      </c>
      <c r="T406" t="s">
        <v>1502</v>
      </c>
      <c r="U406" t="s">
        <v>1871</v>
      </c>
    </row>
    <row r="407" spans="1:22">
      <c r="A407">
        <v>4180</v>
      </c>
      <c r="B407" t="s">
        <v>432</v>
      </c>
      <c r="C407">
        <v>6635</v>
      </c>
      <c r="D407" t="s">
        <v>431</v>
      </c>
      <c r="E407" t="s">
        <v>131</v>
      </c>
      <c r="F407" t="s">
        <v>121</v>
      </c>
      <c r="G407" s="79" t="s">
        <v>1893</v>
      </c>
      <c r="H407" s="79" t="s">
        <v>2163</v>
      </c>
      <c r="I407" s="79"/>
      <c r="J407" s="79" t="s">
        <v>8</v>
      </c>
      <c r="K407" s="80">
        <v>84</v>
      </c>
      <c r="L407" s="80">
        <v>74.099999999999994</v>
      </c>
      <c r="M407" s="80">
        <v>94.6</v>
      </c>
      <c r="N407" t="s">
        <v>1999</v>
      </c>
      <c r="O407" t="s">
        <v>117</v>
      </c>
      <c r="P407" t="s">
        <v>231</v>
      </c>
      <c r="Q407">
        <v>10</v>
      </c>
      <c r="R407">
        <v>2007</v>
      </c>
      <c r="S407" t="s">
        <v>1502</v>
      </c>
      <c r="T407" t="s">
        <v>1502</v>
      </c>
      <c r="U407" t="s">
        <v>1871</v>
      </c>
      <c r="V407" t="s">
        <v>122</v>
      </c>
    </row>
    <row r="408" spans="1:22">
      <c r="A408">
        <v>20151</v>
      </c>
      <c r="B408" t="s">
        <v>434</v>
      </c>
      <c r="C408">
        <v>7051</v>
      </c>
      <c r="D408" t="s">
        <v>433</v>
      </c>
      <c r="E408" t="s">
        <v>131</v>
      </c>
      <c r="F408" t="s">
        <v>273</v>
      </c>
      <c r="G408" s="79" t="s">
        <v>1883</v>
      </c>
      <c r="H408" s="79"/>
      <c r="I408" s="79"/>
      <c r="J408" s="79" t="s">
        <v>8</v>
      </c>
      <c r="K408" s="80">
        <v>0.1</v>
      </c>
      <c r="L408" s="80">
        <v>0.1</v>
      </c>
      <c r="M408" s="80">
        <v>0.1</v>
      </c>
      <c r="N408" t="s">
        <v>2004</v>
      </c>
      <c r="O408" t="s">
        <v>226</v>
      </c>
      <c r="P408" t="s">
        <v>235</v>
      </c>
      <c r="Q408">
        <v>9</v>
      </c>
      <c r="R408">
        <v>1985</v>
      </c>
      <c r="S408" t="s">
        <v>1502</v>
      </c>
      <c r="T408" t="s">
        <v>1502</v>
      </c>
      <c r="U408" t="s">
        <v>1871</v>
      </c>
    </row>
    <row r="409" spans="1:22">
      <c r="A409">
        <v>20151</v>
      </c>
      <c r="B409" t="s">
        <v>434</v>
      </c>
      <c r="C409">
        <v>7051</v>
      </c>
      <c r="D409" t="s">
        <v>433</v>
      </c>
      <c r="E409" t="s">
        <v>131</v>
      </c>
      <c r="F409" t="s">
        <v>273</v>
      </c>
      <c r="G409" s="79" t="s">
        <v>1888</v>
      </c>
      <c r="H409" s="79"/>
      <c r="I409" s="79"/>
      <c r="J409" s="79" t="s">
        <v>8</v>
      </c>
      <c r="K409" s="80">
        <v>0.3</v>
      </c>
      <c r="L409" s="80">
        <v>0.2</v>
      </c>
      <c r="M409" s="80">
        <v>0.2</v>
      </c>
      <c r="N409" t="s">
        <v>2004</v>
      </c>
      <c r="O409" t="s">
        <v>226</v>
      </c>
      <c r="P409" t="s">
        <v>235</v>
      </c>
      <c r="Q409">
        <v>9</v>
      </c>
      <c r="R409">
        <v>1985</v>
      </c>
      <c r="S409" t="s">
        <v>1502</v>
      </c>
      <c r="T409" t="s">
        <v>1502</v>
      </c>
      <c r="U409" t="s">
        <v>1871</v>
      </c>
    </row>
    <row r="410" spans="1:22">
      <c r="A410">
        <v>20151</v>
      </c>
      <c r="B410" t="s">
        <v>434</v>
      </c>
      <c r="C410">
        <v>7051</v>
      </c>
      <c r="D410" t="s">
        <v>433</v>
      </c>
      <c r="E410" t="s">
        <v>131</v>
      </c>
      <c r="F410" t="s">
        <v>273</v>
      </c>
      <c r="G410" s="79" t="s">
        <v>1890</v>
      </c>
      <c r="H410" s="79"/>
      <c r="I410" s="79"/>
      <c r="J410" s="79" t="s">
        <v>8</v>
      </c>
      <c r="K410" s="80">
        <v>0.6</v>
      </c>
      <c r="L410" s="80">
        <v>0.4</v>
      </c>
      <c r="M410" s="80">
        <v>0.4</v>
      </c>
      <c r="N410" t="s">
        <v>2004</v>
      </c>
      <c r="O410" t="s">
        <v>226</v>
      </c>
      <c r="P410" t="s">
        <v>235</v>
      </c>
      <c r="Q410">
        <v>9</v>
      </c>
      <c r="R410">
        <v>1985</v>
      </c>
      <c r="S410" t="s">
        <v>1502</v>
      </c>
      <c r="T410" t="s">
        <v>1502</v>
      </c>
      <c r="U410" t="s">
        <v>1871</v>
      </c>
    </row>
    <row r="411" spans="1:22">
      <c r="A411">
        <v>7601</v>
      </c>
      <c r="B411" t="s">
        <v>279</v>
      </c>
      <c r="C411">
        <v>7056</v>
      </c>
      <c r="D411" t="s">
        <v>435</v>
      </c>
      <c r="E411" t="s">
        <v>131</v>
      </c>
      <c r="F411" t="s">
        <v>273</v>
      </c>
      <c r="G411" s="79" t="s">
        <v>1883</v>
      </c>
      <c r="H411" s="79"/>
      <c r="I411" s="79"/>
      <c r="J411" s="79" t="s">
        <v>8</v>
      </c>
      <c r="K411" s="80">
        <v>4.4000000000000004</v>
      </c>
      <c r="L411" s="80">
        <v>3.9</v>
      </c>
      <c r="M411" s="80">
        <v>3.9</v>
      </c>
      <c r="N411" t="s">
        <v>2004</v>
      </c>
      <c r="O411" t="s">
        <v>226</v>
      </c>
      <c r="P411" t="s">
        <v>235</v>
      </c>
      <c r="Q411">
        <v>11</v>
      </c>
      <c r="R411">
        <v>1986</v>
      </c>
      <c r="S411" t="s">
        <v>1502</v>
      </c>
      <c r="T411" t="s">
        <v>1502</v>
      </c>
      <c r="U411" t="s">
        <v>1871</v>
      </c>
    </row>
    <row r="412" spans="1:22">
      <c r="A412">
        <v>7601</v>
      </c>
      <c r="B412" t="s">
        <v>279</v>
      </c>
      <c r="C412">
        <v>7056</v>
      </c>
      <c r="D412" t="s">
        <v>435</v>
      </c>
      <c r="E412" t="s">
        <v>131</v>
      </c>
      <c r="F412" t="s">
        <v>273</v>
      </c>
      <c r="G412" s="79" t="s">
        <v>1888</v>
      </c>
      <c r="H412" s="79"/>
      <c r="I412" s="79"/>
      <c r="J412" s="79" t="s">
        <v>8</v>
      </c>
      <c r="K412" s="80">
        <v>4.4000000000000004</v>
      </c>
      <c r="L412" s="80">
        <v>3.9</v>
      </c>
      <c r="M412" s="80">
        <v>3.9</v>
      </c>
      <c r="N412" t="s">
        <v>2004</v>
      </c>
      <c r="O412" t="s">
        <v>226</v>
      </c>
      <c r="P412" t="s">
        <v>235</v>
      </c>
      <c r="Q412">
        <v>11</v>
      </c>
      <c r="R412">
        <v>1986</v>
      </c>
      <c r="S412" t="s">
        <v>1502</v>
      </c>
      <c r="T412" t="s">
        <v>1502</v>
      </c>
      <c r="U412" t="s">
        <v>1871</v>
      </c>
    </row>
    <row r="413" spans="1:22">
      <c r="A413">
        <v>19794</v>
      </c>
      <c r="B413" t="s">
        <v>437</v>
      </c>
      <c r="C413">
        <v>7337</v>
      </c>
      <c r="D413" t="s">
        <v>436</v>
      </c>
      <c r="E413" t="s">
        <v>131</v>
      </c>
      <c r="F413" t="s">
        <v>273</v>
      </c>
      <c r="G413" s="79" t="s">
        <v>1883</v>
      </c>
      <c r="H413" s="79"/>
      <c r="I413" s="79"/>
      <c r="J413" s="79" t="s">
        <v>8</v>
      </c>
      <c r="K413" s="80">
        <v>4.5999999999999996</v>
      </c>
      <c r="L413" s="80">
        <v>3</v>
      </c>
      <c r="M413" s="80">
        <v>4</v>
      </c>
      <c r="N413" t="s">
        <v>1914</v>
      </c>
      <c r="O413" t="s">
        <v>126</v>
      </c>
      <c r="P413" t="s">
        <v>231</v>
      </c>
      <c r="Q413">
        <v>9</v>
      </c>
      <c r="R413">
        <v>1992</v>
      </c>
      <c r="S413" t="s">
        <v>1502</v>
      </c>
      <c r="T413" t="s">
        <v>1502</v>
      </c>
      <c r="U413" t="s">
        <v>1887</v>
      </c>
    </row>
    <row r="414" spans="1:22">
      <c r="A414">
        <v>19794</v>
      </c>
      <c r="B414" t="s">
        <v>437</v>
      </c>
      <c r="C414">
        <v>7337</v>
      </c>
      <c r="D414" t="s">
        <v>436</v>
      </c>
      <c r="E414" t="s">
        <v>131</v>
      </c>
      <c r="F414" t="s">
        <v>273</v>
      </c>
      <c r="G414" s="79" t="s">
        <v>1888</v>
      </c>
      <c r="H414" s="79"/>
      <c r="I414" s="79"/>
      <c r="J414" s="79" t="s">
        <v>8</v>
      </c>
      <c r="K414" s="80">
        <v>4.5999999999999996</v>
      </c>
      <c r="L414" s="80">
        <v>2.9</v>
      </c>
      <c r="M414" s="80">
        <v>3.9</v>
      </c>
      <c r="N414" t="s">
        <v>1914</v>
      </c>
      <c r="O414" t="s">
        <v>126</v>
      </c>
      <c r="P414" t="s">
        <v>231</v>
      </c>
      <c r="Q414">
        <v>9</v>
      </c>
      <c r="R414">
        <v>1992</v>
      </c>
      <c r="S414" t="s">
        <v>1502</v>
      </c>
      <c r="T414" t="s">
        <v>1502</v>
      </c>
      <c r="U414" t="s">
        <v>1887</v>
      </c>
    </row>
    <row r="415" spans="1:22">
      <c r="A415">
        <v>7601</v>
      </c>
      <c r="B415" t="s">
        <v>279</v>
      </c>
      <c r="C415">
        <v>7381</v>
      </c>
      <c r="D415" t="s">
        <v>438</v>
      </c>
      <c r="E415" t="s">
        <v>131</v>
      </c>
      <c r="F415" t="s">
        <v>273</v>
      </c>
      <c r="G415" s="79" t="s">
        <v>1883</v>
      </c>
      <c r="H415" s="79"/>
      <c r="I415" s="79"/>
      <c r="J415" s="79" t="s">
        <v>8</v>
      </c>
      <c r="K415" s="80">
        <v>6</v>
      </c>
      <c r="L415" s="80">
        <v>5.2</v>
      </c>
      <c r="M415" s="80">
        <v>5</v>
      </c>
      <c r="N415" t="s">
        <v>2164</v>
      </c>
      <c r="O415" t="s">
        <v>440</v>
      </c>
      <c r="P415" t="s">
        <v>439</v>
      </c>
      <c r="Q415">
        <v>6</v>
      </c>
      <c r="R415">
        <v>1997</v>
      </c>
      <c r="S415" t="s">
        <v>1502</v>
      </c>
      <c r="T415" t="s">
        <v>1502</v>
      </c>
      <c r="U415" t="s">
        <v>1871</v>
      </c>
    </row>
    <row r="416" spans="1:22">
      <c r="A416">
        <v>3477</v>
      </c>
      <c r="B416" t="s">
        <v>442</v>
      </c>
      <c r="C416">
        <v>7396</v>
      </c>
      <c r="D416" t="s">
        <v>441</v>
      </c>
      <c r="E416" t="s">
        <v>131</v>
      </c>
      <c r="F416" t="s">
        <v>112</v>
      </c>
      <c r="G416" s="79" t="s">
        <v>1883</v>
      </c>
      <c r="H416" s="79"/>
      <c r="I416" s="79"/>
      <c r="J416" s="79" t="s">
        <v>8</v>
      </c>
      <c r="K416" s="80">
        <v>2.7</v>
      </c>
      <c r="L416" s="80">
        <v>2.8</v>
      </c>
      <c r="M416" s="80">
        <v>2.8</v>
      </c>
      <c r="N416" t="s">
        <v>1914</v>
      </c>
      <c r="O416" t="s">
        <v>126</v>
      </c>
      <c r="P416" t="s">
        <v>242</v>
      </c>
      <c r="Q416">
        <v>1</v>
      </c>
      <c r="R416">
        <v>1978</v>
      </c>
      <c r="S416" t="s">
        <v>1502</v>
      </c>
      <c r="T416" t="s">
        <v>1502</v>
      </c>
      <c r="U416" t="s">
        <v>1871</v>
      </c>
    </row>
    <row r="417" spans="1:22">
      <c r="A417">
        <v>3477</v>
      </c>
      <c r="B417" t="s">
        <v>442</v>
      </c>
      <c r="C417">
        <v>7396</v>
      </c>
      <c r="D417" t="s">
        <v>441</v>
      </c>
      <c r="E417" t="s">
        <v>131</v>
      </c>
      <c r="F417" t="s">
        <v>112</v>
      </c>
      <c r="G417" s="79" t="s">
        <v>1888</v>
      </c>
      <c r="H417" s="79"/>
      <c r="I417" s="79"/>
      <c r="J417" s="79" t="s">
        <v>8</v>
      </c>
      <c r="K417" s="80">
        <v>2.7</v>
      </c>
      <c r="L417" s="80">
        <v>2.8</v>
      </c>
      <c r="M417" s="80">
        <v>2.8</v>
      </c>
      <c r="N417" t="s">
        <v>1914</v>
      </c>
      <c r="O417" t="s">
        <v>126</v>
      </c>
      <c r="P417" t="s">
        <v>242</v>
      </c>
      <c r="Q417">
        <v>1</v>
      </c>
      <c r="R417">
        <v>1978</v>
      </c>
      <c r="S417" t="s">
        <v>1502</v>
      </c>
      <c r="T417" t="s">
        <v>1502</v>
      </c>
      <c r="U417" t="s">
        <v>1871</v>
      </c>
    </row>
    <row r="418" spans="1:22">
      <c r="A418">
        <v>3477</v>
      </c>
      <c r="B418" t="s">
        <v>442</v>
      </c>
      <c r="C418">
        <v>7396</v>
      </c>
      <c r="D418" t="s">
        <v>441</v>
      </c>
      <c r="E418" t="s">
        <v>131</v>
      </c>
      <c r="F418" t="s">
        <v>112</v>
      </c>
      <c r="G418" s="79" t="s">
        <v>1890</v>
      </c>
      <c r="H418" s="79"/>
      <c r="I418" s="79"/>
      <c r="J418" s="79" t="s">
        <v>8</v>
      </c>
      <c r="K418" s="80">
        <v>2.7</v>
      </c>
      <c r="L418" s="80">
        <v>2.8</v>
      </c>
      <c r="M418" s="80">
        <v>2.8</v>
      </c>
      <c r="N418" t="s">
        <v>1914</v>
      </c>
      <c r="O418" t="s">
        <v>126</v>
      </c>
      <c r="P418" t="s">
        <v>242</v>
      </c>
      <c r="Q418">
        <v>1</v>
      </c>
      <c r="R418">
        <v>1978</v>
      </c>
      <c r="S418" t="s">
        <v>1502</v>
      </c>
      <c r="T418" t="s">
        <v>1502</v>
      </c>
      <c r="U418" t="s">
        <v>1871</v>
      </c>
    </row>
    <row r="419" spans="1:22">
      <c r="A419">
        <v>15371</v>
      </c>
      <c r="B419" t="s">
        <v>444</v>
      </c>
      <c r="C419">
        <v>7501</v>
      </c>
      <c r="D419" t="s">
        <v>443</v>
      </c>
      <c r="E419" t="s">
        <v>131</v>
      </c>
      <c r="F419" t="s">
        <v>112</v>
      </c>
      <c r="G419" s="79" t="s">
        <v>1888</v>
      </c>
      <c r="H419" s="79"/>
      <c r="I419" s="79"/>
      <c r="J419" s="79" t="s">
        <v>8</v>
      </c>
      <c r="K419" s="80">
        <v>3</v>
      </c>
      <c r="L419" s="80">
        <v>3</v>
      </c>
      <c r="M419" s="80">
        <v>3</v>
      </c>
      <c r="N419" t="s">
        <v>2164</v>
      </c>
      <c r="O419" t="s">
        <v>440</v>
      </c>
      <c r="P419" t="s">
        <v>439</v>
      </c>
      <c r="Q419">
        <v>1</v>
      </c>
      <c r="R419">
        <v>2010</v>
      </c>
      <c r="S419" t="s">
        <v>1502</v>
      </c>
      <c r="T419" t="s">
        <v>1502</v>
      </c>
      <c r="U419" t="s">
        <v>1871</v>
      </c>
    </row>
    <row r="420" spans="1:22">
      <c r="A420">
        <v>1984</v>
      </c>
      <c r="B420" t="s">
        <v>446</v>
      </c>
      <c r="C420">
        <v>7513</v>
      </c>
      <c r="D420" t="s">
        <v>445</v>
      </c>
      <c r="E420" t="s">
        <v>1866</v>
      </c>
      <c r="F420" t="s">
        <v>174</v>
      </c>
      <c r="G420" s="79" t="s">
        <v>1925</v>
      </c>
      <c r="H420" s="79"/>
      <c r="I420" s="79"/>
      <c r="J420" s="79" t="s">
        <v>8</v>
      </c>
      <c r="K420" s="80">
        <v>37.5</v>
      </c>
      <c r="L420" s="80">
        <v>32</v>
      </c>
      <c r="M420" s="80">
        <v>32</v>
      </c>
      <c r="N420" t="s">
        <v>2025</v>
      </c>
      <c r="O420" t="s">
        <v>274</v>
      </c>
      <c r="P420" t="s">
        <v>243</v>
      </c>
      <c r="Q420">
        <v>11</v>
      </c>
      <c r="R420">
        <v>1987</v>
      </c>
      <c r="S420" t="s">
        <v>1502</v>
      </c>
      <c r="T420" t="s">
        <v>1502</v>
      </c>
      <c r="U420" t="s">
        <v>1871</v>
      </c>
    </row>
    <row r="421" spans="1:22">
      <c r="A421">
        <v>15472</v>
      </c>
      <c r="B421" t="s">
        <v>2135</v>
      </c>
      <c r="C421">
        <v>8002</v>
      </c>
      <c r="D421" t="s">
        <v>447</v>
      </c>
      <c r="E421" t="s">
        <v>131</v>
      </c>
      <c r="F421" t="s">
        <v>189</v>
      </c>
      <c r="G421" s="79" t="s">
        <v>1883</v>
      </c>
      <c r="H421" s="79" t="s">
        <v>1883</v>
      </c>
      <c r="I421" s="79"/>
      <c r="J421" s="79" t="s">
        <v>8</v>
      </c>
      <c r="K421" s="80">
        <v>414</v>
      </c>
      <c r="L421" s="80">
        <v>400.2</v>
      </c>
      <c r="M421" s="80">
        <v>400.2</v>
      </c>
      <c r="N421" t="s">
        <v>2013</v>
      </c>
      <c r="O421" t="s">
        <v>117</v>
      </c>
      <c r="P421" t="s">
        <v>243</v>
      </c>
      <c r="Q421">
        <v>6</v>
      </c>
      <c r="R421">
        <v>1974</v>
      </c>
      <c r="S421" t="s">
        <v>1502</v>
      </c>
      <c r="T421" t="s">
        <v>1502</v>
      </c>
      <c r="U421" t="s">
        <v>1871</v>
      </c>
      <c r="V421" t="s">
        <v>122</v>
      </c>
    </row>
    <row r="422" spans="1:22">
      <c r="A422">
        <v>54765</v>
      </c>
      <c r="B422" t="s">
        <v>449</v>
      </c>
      <c r="C422">
        <v>8004</v>
      </c>
      <c r="D422" t="s">
        <v>448</v>
      </c>
      <c r="E422" t="s">
        <v>1866</v>
      </c>
      <c r="F422" t="s">
        <v>112</v>
      </c>
      <c r="G422" s="79" t="s">
        <v>1925</v>
      </c>
      <c r="H422" s="79"/>
      <c r="I422" s="79"/>
      <c r="J422" s="79" t="s">
        <v>8</v>
      </c>
      <c r="K422" s="80">
        <v>11.2</v>
      </c>
      <c r="L422" s="80">
        <v>11.2</v>
      </c>
      <c r="M422" s="80">
        <v>11.2</v>
      </c>
      <c r="N422" t="s">
        <v>2004</v>
      </c>
      <c r="O422" t="s">
        <v>226</v>
      </c>
      <c r="P422" t="s">
        <v>235</v>
      </c>
      <c r="Q422">
        <v>10</v>
      </c>
      <c r="R422">
        <v>1974</v>
      </c>
      <c r="S422" t="s">
        <v>1502</v>
      </c>
      <c r="T422" t="s">
        <v>1502</v>
      </c>
      <c r="U422" t="s">
        <v>1871</v>
      </c>
    </row>
    <row r="423" spans="1:22">
      <c r="A423">
        <v>54765</v>
      </c>
      <c r="B423" t="s">
        <v>449</v>
      </c>
      <c r="C423">
        <v>8005</v>
      </c>
      <c r="D423" t="s">
        <v>450</v>
      </c>
      <c r="E423" t="s">
        <v>1866</v>
      </c>
      <c r="F423" t="s">
        <v>112</v>
      </c>
      <c r="G423" s="79" t="s">
        <v>1925</v>
      </c>
      <c r="H423" s="79"/>
      <c r="I423" s="79"/>
      <c r="J423" s="79" t="s">
        <v>8</v>
      </c>
      <c r="K423" s="80">
        <v>300</v>
      </c>
      <c r="L423" s="80">
        <v>300</v>
      </c>
      <c r="M423" s="80">
        <v>300</v>
      </c>
      <c r="N423" t="s">
        <v>1621</v>
      </c>
      <c r="O423" t="s">
        <v>226</v>
      </c>
      <c r="P423" t="s">
        <v>225</v>
      </c>
      <c r="Q423">
        <v>9</v>
      </c>
      <c r="R423">
        <v>1974</v>
      </c>
      <c r="S423" t="s">
        <v>1502</v>
      </c>
      <c r="T423" t="s">
        <v>1502</v>
      </c>
      <c r="U423" t="s">
        <v>1871</v>
      </c>
    </row>
    <row r="424" spans="1:22">
      <c r="A424">
        <v>54765</v>
      </c>
      <c r="B424" t="s">
        <v>449</v>
      </c>
      <c r="C424">
        <v>8005</v>
      </c>
      <c r="D424" t="s">
        <v>450</v>
      </c>
      <c r="E424" t="s">
        <v>1866</v>
      </c>
      <c r="F424" t="s">
        <v>112</v>
      </c>
      <c r="G424" s="79" t="s">
        <v>1927</v>
      </c>
      <c r="H424" s="79"/>
      <c r="I424" s="79"/>
      <c r="J424" s="79" t="s">
        <v>8</v>
      </c>
      <c r="K424" s="80">
        <v>300</v>
      </c>
      <c r="L424" s="80">
        <v>300</v>
      </c>
      <c r="M424" s="80">
        <v>300</v>
      </c>
      <c r="N424" t="s">
        <v>1621</v>
      </c>
      <c r="O424" t="s">
        <v>226</v>
      </c>
      <c r="P424" t="s">
        <v>225</v>
      </c>
      <c r="Q424">
        <v>10</v>
      </c>
      <c r="R424">
        <v>1974</v>
      </c>
      <c r="S424" t="s">
        <v>1502</v>
      </c>
      <c r="T424" t="s">
        <v>1502</v>
      </c>
      <c r="U424" t="s">
        <v>1871</v>
      </c>
    </row>
    <row r="425" spans="1:22">
      <c r="A425">
        <v>8973</v>
      </c>
      <c r="B425" t="s">
        <v>453</v>
      </c>
      <c r="C425">
        <v>9038</v>
      </c>
      <c r="D425" t="s">
        <v>452</v>
      </c>
      <c r="E425" t="s">
        <v>131</v>
      </c>
      <c r="F425" t="s">
        <v>112</v>
      </c>
      <c r="G425" s="79" t="s">
        <v>1902</v>
      </c>
      <c r="H425" s="79"/>
      <c r="I425" s="79"/>
      <c r="J425" s="79" t="s">
        <v>8</v>
      </c>
      <c r="K425" s="80">
        <v>2.2000000000000002</v>
      </c>
      <c r="L425" s="80">
        <v>1.9</v>
      </c>
      <c r="M425" s="80">
        <v>1.9</v>
      </c>
      <c r="N425" t="s">
        <v>1914</v>
      </c>
      <c r="O425" t="s">
        <v>126</v>
      </c>
      <c r="P425" t="s">
        <v>242</v>
      </c>
      <c r="Q425">
        <v>12</v>
      </c>
      <c r="R425">
        <v>1962</v>
      </c>
      <c r="S425" t="s">
        <v>1502</v>
      </c>
      <c r="T425" t="s">
        <v>1502</v>
      </c>
      <c r="U425" t="s">
        <v>1871</v>
      </c>
      <c r="V425" t="s">
        <v>122</v>
      </c>
    </row>
    <row r="426" spans="1:22">
      <c r="A426">
        <v>8973</v>
      </c>
      <c r="B426" t="s">
        <v>453</v>
      </c>
      <c r="C426">
        <v>9038</v>
      </c>
      <c r="D426" t="s">
        <v>452</v>
      </c>
      <c r="E426" t="s">
        <v>131</v>
      </c>
      <c r="F426" t="s">
        <v>112</v>
      </c>
      <c r="G426" s="79" t="s">
        <v>1905</v>
      </c>
      <c r="H426" s="79"/>
      <c r="I426" s="79"/>
      <c r="J426" s="79" t="s">
        <v>8</v>
      </c>
      <c r="K426" s="80">
        <v>2.2000000000000002</v>
      </c>
      <c r="L426" s="80">
        <v>1.9</v>
      </c>
      <c r="M426" s="80">
        <v>1.9</v>
      </c>
      <c r="N426" t="s">
        <v>1914</v>
      </c>
      <c r="O426" t="s">
        <v>126</v>
      </c>
      <c r="P426" t="s">
        <v>242</v>
      </c>
      <c r="Q426">
        <v>12</v>
      </c>
      <c r="R426">
        <v>1962</v>
      </c>
      <c r="S426" t="s">
        <v>1502</v>
      </c>
      <c r="T426" t="s">
        <v>1502</v>
      </c>
      <c r="U426" t="s">
        <v>1871</v>
      </c>
      <c r="V426" t="s">
        <v>122</v>
      </c>
    </row>
    <row r="427" spans="1:22">
      <c r="A427">
        <v>8973</v>
      </c>
      <c r="B427" t="s">
        <v>453</v>
      </c>
      <c r="C427">
        <v>9038</v>
      </c>
      <c r="D427" t="s">
        <v>452</v>
      </c>
      <c r="E427" t="s">
        <v>131</v>
      </c>
      <c r="F427" t="s">
        <v>112</v>
      </c>
      <c r="G427" s="79" t="s">
        <v>1975</v>
      </c>
      <c r="H427" s="79"/>
      <c r="I427" s="79"/>
      <c r="J427" s="79" t="s">
        <v>8</v>
      </c>
      <c r="K427" s="80">
        <v>5.6</v>
      </c>
      <c r="L427" s="80">
        <v>4.9000000000000004</v>
      </c>
      <c r="M427" s="80">
        <v>4.9000000000000004</v>
      </c>
      <c r="N427" t="s">
        <v>1914</v>
      </c>
      <c r="O427" t="s">
        <v>126</v>
      </c>
      <c r="P427" t="s">
        <v>242</v>
      </c>
      <c r="Q427">
        <v>10</v>
      </c>
      <c r="R427">
        <v>1972</v>
      </c>
      <c r="S427" t="s">
        <v>1502</v>
      </c>
      <c r="T427" t="s">
        <v>1502</v>
      </c>
      <c r="U427" t="s">
        <v>1871</v>
      </c>
      <c r="V427" t="s">
        <v>122</v>
      </c>
    </row>
    <row r="428" spans="1:22">
      <c r="A428">
        <v>8973</v>
      </c>
      <c r="B428" t="s">
        <v>453</v>
      </c>
      <c r="C428">
        <v>9038</v>
      </c>
      <c r="D428" t="s">
        <v>452</v>
      </c>
      <c r="E428" t="s">
        <v>131</v>
      </c>
      <c r="F428" t="s">
        <v>112</v>
      </c>
      <c r="G428" s="79" t="s">
        <v>2105</v>
      </c>
      <c r="H428" s="79"/>
      <c r="I428" s="79"/>
      <c r="J428" s="79" t="s">
        <v>8</v>
      </c>
      <c r="K428" s="80">
        <v>3.3</v>
      </c>
      <c r="L428" s="80">
        <v>2.5</v>
      </c>
      <c r="M428" s="80">
        <v>2.5</v>
      </c>
      <c r="N428" t="s">
        <v>1914</v>
      </c>
      <c r="O428" t="s">
        <v>126</v>
      </c>
      <c r="P428" t="s">
        <v>242</v>
      </c>
      <c r="Q428">
        <v>5</v>
      </c>
      <c r="R428">
        <v>1951</v>
      </c>
      <c r="S428" t="s">
        <v>1502</v>
      </c>
      <c r="T428" t="s">
        <v>1502</v>
      </c>
      <c r="U428" t="s">
        <v>1871</v>
      </c>
    </row>
    <row r="429" spans="1:22">
      <c r="A429">
        <v>8973</v>
      </c>
      <c r="B429" t="s">
        <v>453</v>
      </c>
      <c r="C429">
        <v>9038</v>
      </c>
      <c r="D429" t="s">
        <v>452</v>
      </c>
      <c r="E429" t="s">
        <v>131</v>
      </c>
      <c r="F429" t="s">
        <v>112</v>
      </c>
      <c r="G429" s="79" t="s">
        <v>2115</v>
      </c>
      <c r="H429" s="79"/>
      <c r="I429" s="79"/>
      <c r="J429" s="79" t="s">
        <v>8</v>
      </c>
      <c r="K429" s="80">
        <v>4</v>
      </c>
      <c r="L429" s="80">
        <v>3.4</v>
      </c>
      <c r="M429" s="80">
        <v>3.4</v>
      </c>
      <c r="N429" t="s">
        <v>1914</v>
      </c>
      <c r="O429" t="s">
        <v>126</v>
      </c>
      <c r="P429" t="s">
        <v>242</v>
      </c>
      <c r="Q429">
        <v>3</v>
      </c>
      <c r="R429">
        <v>1956</v>
      </c>
      <c r="S429" t="s">
        <v>1502</v>
      </c>
      <c r="T429" t="s">
        <v>1502</v>
      </c>
      <c r="U429" t="s">
        <v>1871</v>
      </c>
    </row>
    <row r="430" spans="1:22">
      <c r="A430">
        <v>8776</v>
      </c>
      <c r="B430" t="s">
        <v>330</v>
      </c>
      <c r="C430">
        <v>9864</v>
      </c>
      <c r="D430" t="s">
        <v>454</v>
      </c>
      <c r="E430" t="s">
        <v>131</v>
      </c>
      <c r="F430" t="s">
        <v>112</v>
      </c>
      <c r="G430" s="79" t="s">
        <v>1883</v>
      </c>
      <c r="H430" s="79"/>
      <c r="I430" s="79"/>
      <c r="J430" s="79" t="s">
        <v>8</v>
      </c>
      <c r="K430" s="80">
        <v>0.8</v>
      </c>
      <c r="L430" s="80">
        <v>0.6</v>
      </c>
      <c r="M430" s="80">
        <v>0.6</v>
      </c>
      <c r="N430" t="s">
        <v>2004</v>
      </c>
      <c r="O430" t="s">
        <v>226</v>
      </c>
      <c r="P430" t="s">
        <v>235</v>
      </c>
      <c r="Q430">
        <v>1</v>
      </c>
      <c r="R430">
        <v>1893</v>
      </c>
      <c r="S430" t="s">
        <v>1502</v>
      </c>
      <c r="T430" t="s">
        <v>1502</v>
      </c>
      <c r="U430" t="s">
        <v>1871</v>
      </c>
    </row>
    <row r="431" spans="1:22">
      <c r="A431">
        <v>8776</v>
      </c>
      <c r="B431" t="s">
        <v>330</v>
      </c>
      <c r="C431">
        <v>9864</v>
      </c>
      <c r="D431" t="s">
        <v>454</v>
      </c>
      <c r="E431" t="s">
        <v>131</v>
      </c>
      <c r="F431" t="s">
        <v>112</v>
      </c>
      <c r="G431" s="79" t="s">
        <v>1888</v>
      </c>
      <c r="H431" s="79"/>
      <c r="I431" s="79"/>
      <c r="J431" s="79" t="s">
        <v>8</v>
      </c>
      <c r="K431" s="80">
        <v>0.8</v>
      </c>
      <c r="L431" s="80">
        <v>0.6</v>
      </c>
      <c r="M431" s="80">
        <v>0.6</v>
      </c>
      <c r="N431" t="s">
        <v>2004</v>
      </c>
      <c r="O431" t="s">
        <v>226</v>
      </c>
      <c r="P431" t="s">
        <v>235</v>
      </c>
      <c r="Q431">
        <v>1</v>
      </c>
      <c r="R431">
        <v>1938</v>
      </c>
      <c r="S431" t="s">
        <v>1502</v>
      </c>
      <c r="T431" t="s">
        <v>1502</v>
      </c>
      <c r="U431" t="s">
        <v>1871</v>
      </c>
    </row>
    <row r="432" spans="1:22">
      <c r="A432">
        <v>8776</v>
      </c>
      <c r="B432" t="s">
        <v>330</v>
      </c>
      <c r="C432">
        <v>9864</v>
      </c>
      <c r="D432" t="s">
        <v>454</v>
      </c>
      <c r="E432" t="s">
        <v>131</v>
      </c>
      <c r="F432" t="s">
        <v>112</v>
      </c>
      <c r="G432" s="79" t="s">
        <v>1890</v>
      </c>
      <c r="H432" s="79"/>
      <c r="I432" s="79"/>
      <c r="J432" s="79" t="s">
        <v>8</v>
      </c>
      <c r="K432" s="80">
        <v>0.4</v>
      </c>
      <c r="L432" s="80">
        <v>0.4</v>
      </c>
      <c r="M432" s="80">
        <v>0.4</v>
      </c>
      <c r="N432" t="s">
        <v>2004</v>
      </c>
      <c r="O432" t="s">
        <v>226</v>
      </c>
      <c r="P432" t="s">
        <v>235</v>
      </c>
      <c r="Q432">
        <v>1</v>
      </c>
      <c r="R432">
        <v>1939</v>
      </c>
      <c r="S432" t="s">
        <v>1502</v>
      </c>
      <c r="T432" t="s">
        <v>1502</v>
      </c>
      <c r="U432" t="s">
        <v>1871</v>
      </c>
    </row>
    <row r="433" spans="1:21">
      <c r="A433">
        <v>8776</v>
      </c>
      <c r="B433" t="s">
        <v>330</v>
      </c>
      <c r="C433">
        <v>9864</v>
      </c>
      <c r="D433" t="s">
        <v>454</v>
      </c>
      <c r="E433" t="s">
        <v>131</v>
      </c>
      <c r="F433" t="s">
        <v>112</v>
      </c>
      <c r="G433" s="79" t="s">
        <v>1893</v>
      </c>
      <c r="H433" s="79"/>
      <c r="I433" s="79"/>
      <c r="J433" s="79" t="s">
        <v>8</v>
      </c>
      <c r="K433" s="80">
        <v>0.6</v>
      </c>
      <c r="L433" s="80">
        <v>0.5</v>
      </c>
      <c r="M433" s="80">
        <v>0.5</v>
      </c>
      <c r="N433" t="s">
        <v>2004</v>
      </c>
      <c r="O433" t="s">
        <v>226</v>
      </c>
      <c r="P433" t="s">
        <v>235</v>
      </c>
      <c r="Q433">
        <v>1</v>
      </c>
      <c r="R433">
        <v>1907</v>
      </c>
      <c r="S433" t="s">
        <v>1502</v>
      </c>
      <c r="T433" t="s">
        <v>1502</v>
      </c>
      <c r="U433" t="s">
        <v>1871</v>
      </c>
    </row>
    <row r="434" spans="1:21">
      <c r="A434">
        <v>7049</v>
      </c>
      <c r="B434" t="s">
        <v>455</v>
      </c>
      <c r="C434">
        <v>10029</v>
      </c>
      <c r="D434" t="s">
        <v>455</v>
      </c>
      <c r="E434" t="s">
        <v>1979</v>
      </c>
      <c r="F434" t="s">
        <v>112</v>
      </c>
      <c r="G434" s="79" t="s">
        <v>2165</v>
      </c>
      <c r="H434" s="79"/>
      <c r="I434" s="79"/>
      <c r="J434" s="79" t="s">
        <v>8</v>
      </c>
      <c r="K434" s="80">
        <v>10</v>
      </c>
      <c r="L434" s="80">
        <v>8.5</v>
      </c>
      <c r="M434" s="80">
        <v>8.5</v>
      </c>
      <c r="N434" t="s">
        <v>2013</v>
      </c>
      <c r="O434" t="s">
        <v>117</v>
      </c>
      <c r="P434" t="s">
        <v>243</v>
      </c>
      <c r="Q434">
        <v>1</v>
      </c>
      <c r="R434">
        <v>1948</v>
      </c>
      <c r="S434" t="s">
        <v>1502</v>
      </c>
      <c r="T434" t="s">
        <v>1502</v>
      </c>
      <c r="U434" t="s">
        <v>1871</v>
      </c>
    </row>
    <row r="435" spans="1:21">
      <c r="A435">
        <v>7049</v>
      </c>
      <c r="B435" t="s">
        <v>455</v>
      </c>
      <c r="C435">
        <v>10029</v>
      </c>
      <c r="D435" t="s">
        <v>455</v>
      </c>
      <c r="E435" t="s">
        <v>1979</v>
      </c>
      <c r="F435" t="s">
        <v>112</v>
      </c>
      <c r="G435" s="79" t="s">
        <v>2166</v>
      </c>
      <c r="H435" s="79"/>
      <c r="I435" s="79"/>
      <c r="J435" s="79" t="s">
        <v>8</v>
      </c>
      <c r="K435" s="80">
        <v>10</v>
      </c>
      <c r="L435" s="80">
        <v>8.5</v>
      </c>
      <c r="M435" s="80">
        <v>8.5</v>
      </c>
      <c r="N435" t="s">
        <v>2013</v>
      </c>
      <c r="O435" t="s">
        <v>117</v>
      </c>
      <c r="P435" t="s">
        <v>243</v>
      </c>
      <c r="Q435">
        <v>1</v>
      </c>
      <c r="R435">
        <v>1956</v>
      </c>
      <c r="S435" t="s">
        <v>1502</v>
      </c>
      <c r="T435" t="s">
        <v>1502</v>
      </c>
      <c r="U435" t="s">
        <v>1871</v>
      </c>
    </row>
    <row r="436" spans="1:21">
      <c r="A436">
        <v>7049</v>
      </c>
      <c r="B436" t="s">
        <v>455</v>
      </c>
      <c r="C436">
        <v>10029</v>
      </c>
      <c r="D436" t="s">
        <v>455</v>
      </c>
      <c r="E436" t="s">
        <v>1979</v>
      </c>
      <c r="F436" t="s">
        <v>112</v>
      </c>
      <c r="G436" s="79" t="s">
        <v>2167</v>
      </c>
      <c r="H436" s="79"/>
      <c r="I436" s="79"/>
      <c r="J436" s="79" t="s">
        <v>8</v>
      </c>
      <c r="K436" s="80">
        <v>12.5</v>
      </c>
      <c r="L436" s="80">
        <v>6.8</v>
      </c>
      <c r="M436" s="80">
        <v>7.8</v>
      </c>
      <c r="N436" t="s">
        <v>2013</v>
      </c>
      <c r="O436" t="s">
        <v>117</v>
      </c>
      <c r="P436" t="s">
        <v>243</v>
      </c>
      <c r="Q436">
        <v>1</v>
      </c>
      <c r="R436">
        <v>1968</v>
      </c>
      <c r="S436" t="s">
        <v>1502</v>
      </c>
      <c r="T436" t="s">
        <v>1502</v>
      </c>
      <c r="U436" t="s">
        <v>1871</v>
      </c>
    </row>
    <row r="437" spans="1:21">
      <c r="A437">
        <v>7049</v>
      </c>
      <c r="B437" t="s">
        <v>455</v>
      </c>
      <c r="C437">
        <v>10029</v>
      </c>
      <c r="D437" t="s">
        <v>455</v>
      </c>
      <c r="E437" t="s">
        <v>1979</v>
      </c>
      <c r="F437" t="s">
        <v>112</v>
      </c>
      <c r="G437" s="79" t="s">
        <v>456</v>
      </c>
      <c r="H437" s="79"/>
      <c r="I437" s="79"/>
      <c r="J437" s="79" t="s">
        <v>8</v>
      </c>
      <c r="K437" s="80">
        <v>2.1</v>
      </c>
      <c r="L437" s="80">
        <v>2.1</v>
      </c>
      <c r="M437" s="80">
        <v>2.1</v>
      </c>
      <c r="N437" t="s">
        <v>2168</v>
      </c>
      <c r="O437" t="s">
        <v>457</v>
      </c>
      <c r="P437" t="s">
        <v>456</v>
      </c>
      <c r="Q437">
        <v>5</v>
      </c>
      <c r="R437">
        <v>2017</v>
      </c>
      <c r="S437" t="s">
        <v>1502</v>
      </c>
      <c r="T437" t="s">
        <v>1502</v>
      </c>
      <c r="U437" t="s">
        <v>1871</v>
      </c>
    </row>
    <row r="438" spans="1:21">
      <c r="A438">
        <v>56590</v>
      </c>
      <c r="B438" t="s">
        <v>459</v>
      </c>
      <c r="C438">
        <v>10036</v>
      </c>
      <c r="D438" t="s">
        <v>458</v>
      </c>
      <c r="E438" t="s">
        <v>1866</v>
      </c>
      <c r="F438" t="s">
        <v>189</v>
      </c>
      <c r="G438" s="79" t="s">
        <v>1925</v>
      </c>
      <c r="H438" s="79"/>
      <c r="I438" s="79"/>
      <c r="J438" s="79" t="s">
        <v>8</v>
      </c>
      <c r="K438" s="80">
        <v>0.6</v>
      </c>
      <c r="L438" s="80">
        <v>0.6</v>
      </c>
      <c r="M438" s="80">
        <v>0.6</v>
      </c>
      <c r="N438" t="s">
        <v>2004</v>
      </c>
      <c r="O438" t="s">
        <v>226</v>
      </c>
      <c r="P438" t="s">
        <v>235</v>
      </c>
      <c r="Q438">
        <v>12</v>
      </c>
      <c r="R438">
        <v>1989</v>
      </c>
      <c r="S438" t="s">
        <v>1502</v>
      </c>
      <c r="T438" t="s">
        <v>1502</v>
      </c>
      <c r="U438" t="s">
        <v>1871</v>
      </c>
    </row>
    <row r="439" spans="1:21">
      <c r="A439">
        <v>56590</v>
      </c>
      <c r="B439" t="s">
        <v>459</v>
      </c>
      <c r="C439">
        <v>10036</v>
      </c>
      <c r="D439" t="s">
        <v>458</v>
      </c>
      <c r="E439" t="s">
        <v>1866</v>
      </c>
      <c r="F439" t="s">
        <v>189</v>
      </c>
      <c r="G439" s="79" t="s">
        <v>1927</v>
      </c>
      <c r="H439" s="79"/>
      <c r="I439" s="79"/>
      <c r="J439" s="79" t="s">
        <v>8</v>
      </c>
      <c r="K439" s="80">
        <v>0.6</v>
      </c>
      <c r="L439" s="80">
        <v>0.6</v>
      </c>
      <c r="M439" s="80">
        <v>0.6</v>
      </c>
      <c r="N439" t="s">
        <v>2004</v>
      </c>
      <c r="O439" t="s">
        <v>226</v>
      </c>
      <c r="P439" t="s">
        <v>235</v>
      </c>
      <c r="Q439">
        <v>12</v>
      </c>
      <c r="R439">
        <v>1989</v>
      </c>
      <c r="S439" t="s">
        <v>1502</v>
      </c>
      <c r="T439" t="s">
        <v>1502</v>
      </c>
      <c r="U439" t="s">
        <v>1871</v>
      </c>
    </row>
    <row r="440" spans="1:21">
      <c r="A440">
        <v>7080</v>
      </c>
      <c r="B440" t="s">
        <v>2169</v>
      </c>
      <c r="C440">
        <v>10059</v>
      </c>
      <c r="D440" t="s">
        <v>2170</v>
      </c>
      <c r="E440" t="s">
        <v>2171</v>
      </c>
      <c r="F440" t="s">
        <v>189</v>
      </c>
      <c r="G440" s="79" t="s">
        <v>2172</v>
      </c>
      <c r="H440" s="79"/>
      <c r="I440" s="79"/>
      <c r="J440" s="79" t="s">
        <v>8</v>
      </c>
      <c r="K440" s="80">
        <v>1.6</v>
      </c>
      <c r="L440" s="80">
        <v>1.6</v>
      </c>
      <c r="M440" s="80">
        <v>1.6</v>
      </c>
      <c r="N440" t="s">
        <v>2004</v>
      </c>
      <c r="O440" t="s">
        <v>226</v>
      </c>
      <c r="P440" t="s">
        <v>235</v>
      </c>
      <c r="Q440">
        <v>12</v>
      </c>
      <c r="R440">
        <v>1984</v>
      </c>
      <c r="S440" t="s">
        <v>1502</v>
      </c>
      <c r="T440" t="s">
        <v>1502</v>
      </c>
      <c r="U440" t="s">
        <v>1887</v>
      </c>
    </row>
    <row r="441" spans="1:21">
      <c r="A441">
        <v>7080</v>
      </c>
      <c r="B441" t="s">
        <v>2169</v>
      </c>
      <c r="C441">
        <v>10059</v>
      </c>
      <c r="D441" t="s">
        <v>2170</v>
      </c>
      <c r="E441" t="s">
        <v>2171</v>
      </c>
      <c r="F441" t="s">
        <v>189</v>
      </c>
      <c r="G441" s="79" t="s">
        <v>2173</v>
      </c>
      <c r="H441" s="79"/>
      <c r="I441" s="79"/>
      <c r="J441" s="79" t="s">
        <v>8</v>
      </c>
      <c r="K441" s="80">
        <v>0.5</v>
      </c>
      <c r="L441" s="80">
        <v>0.5</v>
      </c>
      <c r="M441" s="80">
        <v>0.5</v>
      </c>
      <c r="N441" t="s">
        <v>2004</v>
      </c>
      <c r="O441" t="s">
        <v>226</v>
      </c>
      <c r="P441" t="s">
        <v>235</v>
      </c>
      <c r="Q441">
        <v>8</v>
      </c>
      <c r="R441">
        <v>1988</v>
      </c>
      <c r="S441" t="s">
        <v>1502</v>
      </c>
      <c r="T441" t="s">
        <v>1502</v>
      </c>
      <c r="U441" t="s">
        <v>1887</v>
      </c>
    </row>
    <row r="442" spans="1:21">
      <c r="A442">
        <v>11943</v>
      </c>
      <c r="B442" t="s">
        <v>461</v>
      </c>
      <c r="C442">
        <v>10063</v>
      </c>
      <c r="D442" t="s">
        <v>460</v>
      </c>
      <c r="E442" t="s">
        <v>1866</v>
      </c>
      <c r="F442" t="s">
        <v>121</v>
      </c>
      <c r="G442" s="79" t="s">
        <v>1925</v>
      </c>
      <c r="H442" s="79"/>
      <c r="I442" s="79"/>
      <c r="J442" s="79" t="s">
        <v>8</v>
      </c>
      <c r="K442" s="80">
        <v>4</v>
      </c>
      <c r="L442" s="80">
        <v>4</v>
      </c>
      <c r="M442" s="80">
        <v>4</v>
      </c>
      <c r="N442" t="s">
        <v>2004</v>
      </c>
      <c r="O442" t="s">
        <v>226</v>
      </c>
      <c r="P442" t="s">
        <v>235</v>
      </c>
      <c r="Q442">
        <v>1</v>
      </c>
      <c r="R442">
        <v>1989</v>
      </c>
      <c r="S442" t="s">
        <v>1502</v>
      </c>
      <c r="T442" t="s">
        <v>1502</v>
      </c>
      <c r="U442" t="s">
        <v>1871</v>
      </c>
    </row>
    <row r="443" spans="1:21">
      <c r="A443">
        <v>11943</v>
      </c>
      <c r="B443" t="s">
        <v>461</v>
      </c>
      <c r="C443">
        <v>10063</v>
      </c>
      <c r="D443" t="s">
        <v>460</v>
      </c>
      <c r="E443" t="s">
        <v>1866</v>
      </c>
      <c r="F443" t="s">
        <v>121</v>
      </c>
      <c r="G443" s="79" t="s">
        <v>1927</v>
      </c>
      <c r="H443" s="79"/>
      <c r="I443" s="79"/>
      <c r="J443" s="79" t="s">
        <v>8</v>
      </c>
      <c r="K443" s="80">
        <v>4</v>
      </c>
      <c r="L443" s="80">
        <v>4</v>
      </c>
      <c r="M443" s="80">
        <v>4</v>
      </c>
      <c r="N443" t="s">
        <v>2004</v>
      </c>
      <c r="O443" t="s">
        <v>226</v>
      </c>
      <c r="P443" t="s">
        <v>235</v>
      </c>
      <c r="Q443">
        <v>1</v>
      </c>
      <c r="R443">
        <v>1989</v>
      </c>
      <c r="S443" t="s">
        <v>1502</v>
      </c>
      <c r="T443" t="s">
        <v>1502</v>
      </c>
      <c r="U443" t="s">
        <v>1871</v>
      </c>
    </row>
    <row r="444" spans="1:21">
      <c r="A444">
        <v>11943</v>
      </c>
      <c r="B444" t="s">
        <v>461</v>
      </c>
      <c r="C444">
        <v>10063</v>
      </c>
      <c r="D444" t="s">
        <v>460</v>
      </c>
      <c r="E444" t="s">
        <v>1866</v>
      </c>
      <c r="F444" t="s">
        <v>121</v>
      </c>
      <c r="G444" s="79" t="s">
        <v>1928</v>
      </c>
      <c r="H444" s="79"/>
      <c r="I444" s="79"/>
      <c r="J444" s="79" t="s">
        <v>8</v>
      </c>
      <c r="K444" s="80">
        <v>0.3</v>
      </c>
      <c r="L444" s="80">
        <v>0.3</v>
      </c>
      <c r="M444" s="80">
        <v>0.3</v>
      </c>
      <c r="N444" t="s">
        <v>2004</v>
      </c>
      <c r="O444" t="s">
        <v>226</v>
      </c>
      <c r="P444" t="s">
        <v>235</v>
      </c>
      <c r="Q444">
        <v>1</v>
      </c>
      <c r="R444">
        <v>1989</v>
      </c>
      <c r="S444" t="s">
        <v>1502</v>
      </c>
      <c r="T444" t="s">
        <v>1502</v>
      </c>
      <c r="U444" t="s">
        <v>1932</v>
      </c>
    </row>
    <row r="445" spans="1:21">
      <c r="A445">
        <v>11943</v>
      </c>
      <c r="B445" t="s">
        <v>461</v>
      </c>
      <c r="C445">
        <v>10063</v>
      </c>
      <c r="D445" t="s">
        <v>460</v>
      </c>
      <c r="E445" t="s">
        <v>1866</v>
      </c>
      <c r="F445" t="s">
        <v>121</v>
      </c>
      <c r="G445" s="79" t="s">
        <v>1892</v>
      </c>
      <c r="H445" s="79"/>
      <c r="I445" s="79"/>
      <c r="J445" s="79" t="s">
        <v>8</v>
      </c>
      <c r="K445" s="80">
        <v>0.3</v>
      </c>
      <c r="L445" s="80">
        <v>0.3</v>
      </c>
      <c r="M445" s="80">
        <v>0.3</v>
      </c>
      <c r="N445" t="s">
        <v>2004</v>
      </c>
      <c r="O445" t="s">
        <v>226</v>
      </c>
      <c r="P445" t="s">
        <v>235</v>
      </c>
      <c r="Q445">
        <v>1</v>
      </c>
      <c r="R445">
        <v>1989</v>
      </c>
      <c r="S445" t="s">
        <v>1502</v>
      </c>
      <c r="T445" t="s">
        <v>1502</v>
      </c>
      <c r="U445" t="s">
        <v>1932</v>
      </c>
    </row>
    <row r="446" spans="1:21">
      <c r="A446">
        <v>12401</v>
      </c>
      <c r="B446" t="s">
        <v>463</v>
      </c>
      <c r="C446">
        <v>10066</v>
      </c>
      <c r="D446" t="s">
        <v>462</v>
      </c>
      <c r="E446" t="s">
        <v>1866</v>
      </c>
      <c r="F446" t="s">
        <v>174</v>
      </c>
      <c r="G446" s="79" t="s">
        <v>1925</v>
      </c>
      <c r="H446" s="79"/>
      <c r="I446" s="79"/>
      <c r="J446" s="79" t="s">
        <v>8</v>
      </c>
      <c r="K446" s="80">
        <v>0.8</v>
      </c>
      <c r="L446" s="80">
        <v>0.7</v>
      </c>
      <c r="M446" s="80">
        <v>0.7</v>
      </c>
      <c r="N446" t="s">
        <v>2004</v>
      </c>
      <c r="O446" t="s">
        <v>226</v>
      </c>
      <c r="P446" t="s">
        <v>235</v>
      </c>
      <c r="Q446">
        <v>10</v>
      </c>
      <c r="R446">
        <v>1985</v>
      </c>
      <c r="S446" t="s">
        <v>1502</v>
      </c>
      <c r="T446" t="s">
        <v>1502</v>
      </c>
      <c r="U446" t="s">
        <v>1871</v>
      </c>
    </row>
    <row r="447" spans="1:21">
      <c r="A447">
        <v>12401</v>
      </c>
      <c r="B447" t="s">
        <v>463</v>
      </c>
      <c r="C447">
        <v>10066</v>
      </c>
      <c r="D447" t="s">
        <v>462</v>
      </c>
      <c r="E447" t="s">
        <v>1866</v>
      </c>
      <c r="F447" t="s">
        <v>174</v>
      </c>
      <c r="G447" s="79" t="s">
        <v>1927</v>
      </c>
      <c r="H447" s="79"/>
      <c r="I447" s="79"/>
      <c r="J447" s="79" t="s">
        <v>8</v>
      </c>
      <c r="K447" s="80">
        <v>0.8</v>
      </c>
      <c r="L447" s="80">
        <v>0.7</v>
      </c>
      <c r="M447" s="80">
        <v>0.7</v>
      </c>
      <c r="N447" t="s">
        <v>2004</v>
      </c>
      <c r="O447" t="s">
        <v>226</v>
      </c>
      <c r="P447" t="s">
        <v>235</v>
      </c>
      <c r="Q447">
        <v>10</v>
      </c>
      <c r="R447">
        <v>1985</v>
      </c>
      <c r="S447" t="s">
        <v>1502</v>
      </c>
      <c r="T447" t="s">
        <v>1502</v>
      </c>
      <c r="U447" t="s">
        <v>1871</v>
      </c>
    </row>
    <row r="448" spans="1:21">
      <c r="A448">
        <v>12401</v>
      </c>
      <c r="B448" t="s">
        <v>463</v>
      </c>
      <c r="C448">
        <v>10066</v>
      </c>
      <c r="D448" t="s">
        <v>462</v>
      </c>
      <c r="E448" t="s">
        <v>1866</v>
      </c>
      <c r="F448" t="s">
        <v>174</v>
      </c>
      <c r="G448" s="79" t="s">
        <v>1928</v>
      </c>
      <c r="H448" s="79"/>
      <c r="I448" s="79"/>
      <c r="J448" s="79" t="s">
        <v>8</v>
      </c>
      <c r="K448" s="80">
        <v>0.8</v>
      </c>
      <c r="L448" s="80">
        <v>0.7</v>
      </c>
      <c r="M448" s="80">
        <v>0.7</v>
      </c>
      <c r="N448" t="s">
        <v>2004</v>
      </c>
      <c r="O448" t="s">
        <v>226</v>
      </c>
      <c r="P448" t="s">
        <v>235</v>
      </c>
      <c r="Q448">
        <v>10</v>
      </c>
      <c r="R448">
        <v>1985</v>
      </c>
      <c r="S448" t="s">
        <v>1502</v>
      </c>
      <c r="T448" t="s">
        <v>1502</v>
      </c>
      <c r="U448" t="s">
        <v>1871</v>
      </c>
    </row>
    <row r="449" spans="1:21">
      <c r="A449">
        <v>12401</v>
      </c>
      <c r="B449" t="s">
        <v>463</v>
      </c>
      <c r="C449">
        <v>10066</v>
      </c>
      <c r="D449" t="s">
        <v>462</v>
      </c>
      <c r="E449" t="s">
        <v>1866</v>
      </c>
      <c r="F449" t="s">
        <v>174</v>
      </c>
      <c r="G449" s="79" t="s">
        <v>1892</v>
      </c>
      <c r="H449" s="79"/>
      <c r="I449" s="79"/>
      <c r="J449" s="79" t="s">
        <v>8</v>
      </c>
      <c r="K449" s="80">
        <v>0.8</v>
      </c>
      <c r="L449" s="80">
        <v>0.7</v>
      </c>
      <c r="M449" s="80">
        <v>0.7</v>
      </c>
      <c r="N449" t="s">
        <v>2004</v>
      </c>
      <c r="O449" t="s">
        <v>226</v>
      </c>
      <c r="P449" t="s">
        <v>235</v>
      </c>
      <c r="Q449">
        <v>10</v>
      </c>
      <c r="R449">
        <v>1985</v>
      </c>
      <c r="S449" t="s">
        <v>1502</v>
      </c>
      <c r="T449" t="s">
        <v>1502</v>
      </c>
      <c r="U449" t="s">
        <v>1871</v>
      </c>
    </row>
    <row r="450" spans="1:21">
      <c r="A450">
        <v>12401</v>
      </c>
      <c r="B450" t="s">
        <v>463</v>
      </c>
      <c r="C450">
        <v>10066</v>
      </c>
      <c r="D450" t="s">
        <v>462</v>
      </c>
      <c r="E450" t="s">
        <v>1866</v>
      </c>
      <c r="F450" t="s">
        <v>174</v>
      </c>
      <c r="G450" s="79" t="s">
        <v>2165</v>
      </c>
      <c r="H450" s="79"/>
      <c r="I450" s="79"/>
      <c r="J450" s="79" t="s">
        <v>8</v>
      </c>
      <c r="K450" s="80">
        <v>0.8</v>
      </c>
      <c r="L450" s="80">
        <v>0.7</v>
      </c>
      <c r="M450" s="80">
        <v>0.7</v>
      </c>
      <c r="N450" t="s">
        <v>2004</v>
      </c>
      <c r="O450" t="s">
        <v>226</v>
      </c>
      <c r="P450" t="s">
        <v>235</v>
      </c>
      <c r="Q450">
        <v>10</v>
      </c>
      <c r="R450">
        <v>1985</v>
      </c>
      <c r="S450" t="s">
        <v>1502</v>
      </c>
      <c r="T450" t="s">
        <v>1502</v>
      </c>
      <c r="U450" t="s">
        <v>1871</v>
      </c>
    </row>
    <row r="451" spans="1:21">
      <c r="A451">
        <v>12401</v>
      </c>
      <c r="B451" t="s">
        <v>463</v>
      </c>
      <c r="C451">
        <v>10066</v>
      </c>
      <c r="D451" t="s">
        <v>462</v>
      </c>
      <c r="E451" t="s">
        <v>1866</v>
      </c>
      <c r="F451" t="s">
        <v>174</v>
      </c>
      <c r="G451" s="79" t="s">
        <v>2166</v>
      </c>
      <c r="H451" s="79"/>
      <c r="I451" s="79"/>
      <c r="J451" s="79" t="s">
        <v>8</v>
      </c>
      <c r="K451" s="80">
        <v>0.8</v>
      </c>
      <c r="L451" s="80">
        <v>0.7</v>
      </c>
      <c r="M451" s="80">
        <v>0.7</v>
      </c>
      <c r="N451" t="s">
        <v>2004</v>
      </c>
      <c r="O451" t="s">
        <v>226</v>
      </c>
      <c r="P451" t="s">
        <v>235</v>
      </c>
      <c r="Q451">
        <v>10</v>
      </c>
      <c r="R451">
        <v>1985</v>
      </c>
      <c r="S451" t="s">
        <v>1502</v>
      </c>
      <c r="T451" t="s">
        <v>1502</v>
      </c>
      <c r="U451" t="s">
        <v>1871</v>
      </c>
    </row>
    <row r="452" spans="1:21">
      <c r="A452">
        <v>12401</v>
      </c>
      <c r="B452" t="s">
        <v>463</v>
      </c>
      <c r="C452">
        <v>10066</v>
      </c>
      <c r="D452" t="s">
        <v>462</v>
      </c>
      <c r="E452" t="s">
        <v>1866</v>
      </c>
      <c r="F452" t="s">
        <v>174</v>
      </c>
      <c r="G452" s="79" t="s">
        <v>2167</v>
      </c>
      <c r="H452" s="79"/>
      <c r="I452" s="79"/>
      <c r="J452" s="79" t="s">
        <v>8</v>
      </c>
      <c r="K452" s="80">
        <v>2.4</v>
      </c>
      <c r="L452" s="80">
        <v>2.2000000000000002</v>
      </c>
      <c r="M452" s="80">
        <v>2.2000000000000002</v>
      </c>
      <c r="N452" t="s">
        <v>2004</v>
      </c>
      <c r="O452" t="s">
        <v>226</v>
      </c>
      <c r="P452" t="s">
        <v>235</v>
      </c>
      <c r="Q452">
        <v>10</v>
      </c>
      <c r="R452">
        <v>1988</v>
      </c>
      <c r="S452" t="s">
        <v>1502</v>
      </c>
      <c r="T452" t="s">
        <v>1502</v>
      </c>
      <c r="U452" t="s">
        <v>1871</v>
      </c>
    </row>
    <row r="453" spans="1:21">
      <c r="A453">
        <v>6636</v>
      </c>
      <c r="B453" t="s">
        <v>465</v>
      </c>
      <c r="C453">
        <v>10108</v>
      </c>
      <c r="D453" t="s">
        <v>464</v>
      </c>
      <c r="E453" t="s">
        <v>1979</v>
      </c>
      <c r="F453" t="s">
        <v>189</v>
      </c>
      <c r="G453" s="79" t="s">
        <v>2174</v>
      </c>
      <c r="H453" s="79"/>
      <c r="I453" s="79"/>
      <c r="J453" s="79" t="s">
        <v>8</v>
      </c>
      <c r="K453" s="80">
        <v>5</v>
      </c>
      <c r="L453" s="80">
        <v>3.8</v>
      </c>
      <c r="M453" s="80">
        <v>5</v>
      </c>
      <c r="N453" t="s">
        <v>1999</v>
      </c>
      <c r="O453" t="s">
        <v>117</v>
      </c>
      <c r="P453" t="s">
        <v>231</v>
      </c>
      <c r="Q453">
        <v>1</v>
      </c>
      <c r="R453">
        <v>2000</v>
      </c>
      <c r="S453" t="s">
        <v>1502</v>
      </c>
      <c r="T453" t="s">
        <v>1502</v>
      </c>
      <c r="U453" t="s">
        <v>1871</v>
      </c>
    </row>
    <row r="454" spans="1:21">
      <c r="A454">
        <v>57280</v>
      </c>
      <c r="B454" t="s">
        <v>467</v>
      </c>
      <c r="C454">
        <v>10109</v>
      </c>
      <c r="D454" t="s">
        <v>2175</v>
      </c>
      <c r="E454" t="s">
        <v>1866</v>
      </c>
      <c r="F454" t="s">
        <v>189</v>
      </c>
      <c r="G454" s="79" t="s">
        <v>1883</v>
      </c>
      <c r="H454" s="79"/>
      <c r="I454" s="79"/>
      <c r="J454" s="79" t="s">
        <v>8</v>
      </c>
      <c r="K454" s="80">
        <v>1.5</v>
      </c>
      <c r="L454" s="80">
        <v>0.6</v>
      </c>
      <c r="M454" s="80">
        <v>0.5</v>
      </c>
      <c r="N454" t="s">
        <v>2004</v>
      </c>
      <c r="O454" t="s">
        <v>226</v>
      </c>
      <c r="P454" t="s">
        <v>235</v>
      </c>
      <c r="Q454">
        <v>12</v>
      </c>
      <c r="R454">
        <v>1985</v>
      </c>
      <c r="S454" t="s">
        <v>1502</v>
      </c>
      <c r="T454" t="s">
        <v>1502</v>
      </c>
      <c r="U454" t="s">
        <v>1871</v>
      </c>
    </row>
    <row r="455" spans="1:21">
      <c r="A455">
        <v>57280</v>
      </c>
      <c r="B455" t="s">
        <v>467</v>
      </c>
      <c r="C455">
        <v>10109</v>
      </c>
      <c r="D455" t="s">
        <v>2175</v>
      </c>
      <c r="E455" t="s">
        <v>1866</v>
      </c>
      <c r="F455" t="s">
        <v>189</v>
      </c>
      <c r="G455" s="79" t="s">
        <v>1888</v>
      </c>
      <c r="H455" s="79"/>
      <c r="I455" s="79"/>
      <c r="J455" s="79" t="s">
        <v>8</v>
      </c>
      <c r="K455" s="80">
        <v>0.2</v>
      </c>
      <c r="L455" s="80">
        <v>0.2</v>
      </c>
      <c r="M455" s="80">
        <v>0.2</v>
      </c>
      <c r="N455" t="s">
        <v>2004</v>
      </c>
      <c r="O455" t="s">
        <v>226</v>
      </c>
      <c r="P455" t="s">
        <v>235</v>
      </c>
      <c r="Q455">
        <v>6</v>
      </c>
      <c r="R455">
        <v>1982</v>
      </c>
      <c r="S455" t="s">
        <v>1502</v>
      </c>
      <c r="T455" t="s">
        <v>1502</v>
      </c>
      <c r="U455" t="s">
        <v>1871</v>
      </c>
    </row>
    <row r="456" spans="1:21">
      <c r="A456">
        <v>9093</v>
      </c>
      <c r="B456" t="s">
        <v>2176</v>
      </c>
      <c r="C456">
        <v>10137</v>
      </c>
      <c r="D456" t="s">
        <v>468</v>
      </c>
      <c r="E456" t="s">
        <v>1866</v>
      </c>
      <c r="F456" t="s">
        <v>273</v>
      </c>
      <c r="G456" s="79" t="s">
        <v>1925</v>
      </c>
      <c r="H456" s="79"/>
      <c r="I456" s="79"/>
      <c r="J456" s="79" t="s">
        <v>8</v>
      </c>
      <c r="K456" s="80">
        <v>2.5</v>
      </c>
      <c r="L456" s="80">
        <v>2.4</v>
      </c>
      <c r="M456" s="80">
        <v>2.2999999999999998</v>
      </c>
      <c r="N456" t="s">
        <v>2004</v>
      </c>
      <c r="O456" t="s">
        <v>226</v>
      </c>
      <c r="P456" t="s">
        <v>235</v>
      </c>
      <c r="Q456">
        <v>6</v>
      </c>
      <c r="R456">
        <v>1989</v>
      </c>
      <c r="S456" t="s">
        <v>1502</v>
      </c>
      <c r="T456" t="s">
        <v>1502</v>
      </c>
      <c r="U456" t="s">
        <v>1871</v>
      </c>
    </row>
    <row r="457" spans="1:21">
      <c r="A457">
        <v>9093</v>
      </c>
      <c r="B457" t="s">
        <v>2176</v>
      </c>
      <c r="C457">
        <v>10137</v>
      </c>
      <c r="D457" t="s">
        <v>468</v>
      </c>
      <c r="E457" t="s">
        <v>1866</v>
      </c>
      <c r="F457" t="s">
        <v>273</v>
      </c>
      <c r="G457" s="79" t="s">
        <v>1927</v>
      </c>
      <c r="H457" s="79"/>
      <c r="I457" s="79"/>
      <c r="J457" s="79" t="s">
        <v>8</v>
      </c>
      <c r="K457" s="80">
        <v>0.5</v>
      </c>
      <c r="L457" s="80">
        <v>0.5</v>
      </c>
      <c r="M457" s="80">
        <v>0.5</v>
      </c>
      <c r="N457" t="s">
        <v>2004</v>
      </c>
      <c r="O457" t="s">
        <v>226</v>
      </c>
      <c r="P457" t="s">
        <v>235</v>
      </c>
      <c r="Q457">
        <v>6</v>
      </c>
      <c r="R457">
        <v>1989</v>
      </c>
      <c r="S457" t="s">
        <v>1502</v>
      </c>
      <c r="T457" t="s">
        <v>1502</v>
      </c>
      <c r="U457" t="s">
        <v>1871</v>
      </c>
    </row>
    <row r="458" spans="1:21">
      <c r="A458">
        <v>11724</v>
      </c>
      <c r="B458" t="s">
        <v>470</v>
      </c>
      <c r="C458">
        <v>10176</v>
      </c>
      <c r="D458" t="s">
        <v>469</v>
      </c>
      <c r="E458" t="s">
        <v>1866</v>
      </c>
      <c r="F458" t="s">
        <v>112</v>
      </c>
      <c r="G458" s="79" t="s">
        <v>2177</v>
      </c>
      <c r="H458" s="79" t="s">
        <v>2178</v>
      </c>
      <c r="I458" s="79" t="s">
        <v>2179</v>
      </c>
      <c r="J458" s="79" t="s">
        <v>8</v>
      </c>
      <c r="K458" s="80">
        <v>69</v>
      </c>
      <c r="L458" s="80">
        <v>50</v>
      </c>
      <c r="M458" s="80">
        <v>68</v>
      </c>
      <c r="N458" t="s">
        <v>1914</v>
      </c>
      <c r="O458" t="s">
        <v>233</v>
      </c>
      <c r="P458" t="s">
        <v>231</v>
      </c>
      <c r="Q458">
        <v>5</v>
      </c>
      <c r="R458">
        <v>1979</v>
      </c>
      <c r="S458" t="s">
        <v>1502</v>
      </c>
      <c r="T458" t="s">
        <v>1502</v>
      </c>
      <c r="U458" t="s">
        <v>1871</v>
      </c>
    </row>
    <row r="459" spans="1:21">
      <c r="A459">
        <v>57280</v>
      </c>
      <c r="B459" t="s">
        <v>467</v>
      </c>
      <c r="C459">
        <v>10183</v>
      </c>
      <c r="D459" t="s">
        <v>471</v>
      </c>
      <c r="E459" t="s">
        <v>1866</v>
      </c>
      <c r="F459" t="s">
        <v>189</v>
      </c>
      <c r="G459" s="79" t="s">
        <v>1925</v>
      </c>
      <c r="H459" s="79"/>
      <c r="I459" s="79"/>
      <c r="J459" s="79" t="s">
        <v>8</v>
      </c>
      <c r="K459" s="80">
        <v>1.5</v>
      </c>
      <c r="L459" s="80">
        <v>1.5</v>
      </c>
      <c r="M459" s="80">
        <v>1.5</v>
      </c>
      <c r="N459" t="s">
        <v>2004</v>
      </c>
      <c r="O459" t="s">
        <v>226</v>
      </c>
      <c r="P459" t="s">
        <v>235</v>
      </c>
      <c r="Q459">
        <v>12</v>
      </c>
      <c r="R459">
        <v>1985</v>
      </c>
      <c r="S459" t="s">
        <v>1502</v>
      </c>
      <c r="T459" t="s">
        <v>1502</v>
      </c>
      <c r="U459" t="s">
        <v>1871</v>
      </c>
    </row>
    <row r="460" spans="1:21">
      <c r="A460">
        <v>57280</v>
      </c>
      <c r="B460" t="s">
        <v>467</v>
      </c>
      <c r="C460">
        <v>10183</v>
      </c>
      <c r="D460" t="s">
        <v>471</v>
      </c>
      <c r="E460" t="s">
        <v>1866</v>
      </c>
      <c r="F460" t="s">
        <v>189</v>
      </c>
      <c r="G460" s="79" t="s">
        <v>1927</v>
      </c>
      <c r="H460" s="79"/>
      <c r="I460" s="79"/>
      <c r="J460" s="79" t="s">
        <v>8</v>
      </c>
      <c r="K460" s="80">
        <v>1.5</v>
      </c>
      <c r="L460" s="80">
        <v>1.7</v>
      </c>
      <c r="M460" s="80">
        <v>1.7</v>
      </c>
      <c r="N460" t="s">
        <v>2004</v>
      </c>
      <c r="O460" t="s">
        <v>226</v>
      </c>
      <c r="P460" t="s">
        <v>235</v>
      </c>
      <c r="Q460">
        <v>12</v>
      </c>
      <c r="R460">
        <v>1985</v>
      </c>
      <c r="S460" t="s">
        <v>1502</v>
      </c>
      <c r="T460" t="s">
        <v>1502</v>
      </c>
      <c r="U460" t="s">
        <v>1871</v>
      </c>
    </row>
    <row r="461" spans="1:21">
      <c r="A461">
        <v>11451</v>
      </c>
      <c r="B461" t="s">
        <v>2180</v>
      </c>
      <c r="C461">
        <v>10186</v>
      </c>
      <c r="D461" t="s">
        <v>473</v>
      </c>
      <c r="E461" t="s">
        <v>1979</v>
      </c>
      <c r="F461" t="s">
        <v>174</v>
      </c>
      <c r="G461" s="79" t="s">
        <v>2181</v>
      </c>
      <c r="H461" s="79"/>
      <c r="I461" s="79"/>
      <c r="J461" s="79" t="s">
        <v>8</v>
      </c>
      <c r="K461" s="80">
        <v>3</v>
      </c>
      <c r="L461" s="80">
        <v>2.2000000000000002</v>
      </c>
      <c r="M461" s="80">
        <v>2.2000000000000002</v>
      </c>
      <c r="N461" t="s">
        <v>2004</v>
      </c>
      <c r="O461" t="s">
        <v>226</v>
      </c>
      <c r="P461" t="s">
        <v>235</v>
      </c>
      <c r="Q461">
        <v>5</v>
      </c>
      <c r="R461">
        <v>1983</v>
      </c>
      <c r="S461" t="s">
        <v>1502</v>
      </c>
      <c r="T461" t="s">
        <v>1502</v>
      </c>
      <c r="U461" t="s">
        <v>1871</v>
      </c>
    </row>
    <row r="462" spans="1:21">
      <c r="A462">
        <v>11451</v>
      </c>
      <c r="B462" t="s">
        <v>2180</v>
      </c>
      <c r="C462">
        <v>10186</v>
      </c>
      <c r="D462" t="s">
        <v>473</v>
      </c>
      <c r="E462" t="s">
        <v>1979</v>
      </c>
      <c r="F462" t="s">
        <v>174</v>
      </c>
      <c r="G462" s="79" t="s">
        <v>2182</v>
      </c>
      <c r="H462" s="79"/>
      <c r="I462" s="79"/>
      <c r="J462" s="79" t="s">
        <v>8</v>
      </c>
      <c r="K462" s="80">
        <v>2.7</v>
      </c>
      <c r="L462" s="80">
        <v>2.2000000000000002</v>
      </c>
      <c r="M462" s="80">
        <v>2.2000000000000002</v>
      </c>
      <c r="N462" t="s">
        <v>2004</v>
      </c>
      <c r="O462" t="s">
        <v>226</v>
      </c>
      <c r="P462" t="s">
        <v>235</v>
      </c>
      <c r="Q462">
        <v>9</v>
      </c>
      <c r="R462">
        <v>1980</v>
      </c>
      <c r="S462" t="s">
        <v>1502</v>
      </c>
      <c r="T462" t="s">
        <v>1502</v>
      </c>
      <c r="U462" t="s">
        <v>1871</v>
      </c>
    </row>
    <row r="463" spans="1:21">
      <c r="A463">
        <v>11451</v>
      </c>
      <c r="B463" t="s">
        <v>2180</v>
      </c>
      <c r="C463">
        <v>10186</v>
      </c>
      <c r="D463" t="s">
        <v>473</v>
      </c>
      <c r="E463" t="s">
        <v>1979</v>
      </c>
      <c r="F463" t="s">
        <v>174</v>
      </c>
      <c r="G463" s="79" t="s">
        <v>2183</v>
      </c>
      <c r="H463" s="79"/>
      <c r="I463" s="79"/>
      <c r="J463" s="79" t="s">
        <v>8</v>
      </c>
      <c r="K463" s="80">
        <v>3</v>
      </c>
      <c r="L463" s="80">
        <v>2.2000000000000002</v>
      </c>
      <c r="M463" s="80">
        <v>2.2000000000000002</v>
      </c>
      <c r="N463" t="s">
        <v>2004</v>
      </c>
      <c r="O463" t="s">
        <v>226</v>
      </c>
      <c r="P463" t="s">
        <v>235</v>
      </c>
      <c r="Q463">
        <v>4</v>
      </c>
      <c r="R463">
        <v>1983</v>
      </c>
      <c r="S463" t="s">
        <v>1502</v>
      </c>
      <c r="T463" t="s">
        <v>1502</v>
      </c>
      <c r="U463" t="s">
        <v>1871</v>
      </c>
    </row>
    <row r="464" spans="1:21">
      <c r="A464">
        <v>11451</v>
      </c>
      <c r="B464" t="s">
        <v>2180</v>
      </c>
      <c r="C464">
        <v>10186</v>
      </c>
      <c r="D464" t="s">
        <v>473</v>
      </c>
      <c r="E464" t="s">
        <v>1979</v>
      </c>
      <c r="F464" t="s">
        <v>174</v>
      </c>
      <c r="G464" s="79" t="s">
        <v>2184</v>
      </c>
      <c r="H464" s="79"/>
      <c r="I464" s="79"/>
      <c r="J464" s="79" t="s">
        <v>8</v>
      </c>
      <c r="K464" s="80">
        <v>3</v>
      </c>
      <c r="L464" s="80">
        <v>2.2000000000000002</v>
      </c>
      <c r="M464" s="80">
        <v>2.2000000000000002</v>
      </c>
      <c r="N464" t="s">
        <v>2004</v>
      </c>
      <c r="O464" t="s">
        <v>226</v>
      </c>
      <c r="P464" t="s">
        <v>235</v>
      </c>
      <c r="Q464">
        <v>4</v>
      </c>
      <c r="R464">
        <v>1983</v>
      </c>
      <c r="S464" t="s">
        <v>1502</v>
      </c>
      <c r="T464" t="s">
        <v>1502</v>
      </c>
      <c r="U464" t="s">
        <v>1871</v>
      </c>
    </row>
    <row r="465" spans="1:21">
      <c r="A465">
        <v>11451</v>
      </c>
      <c r="B465" t="s">
        <v>2180</v>
      </c>
      <c r="C465">
        <v>10186</v>
      </c>
      <c r="D465" t="s">
        <v>473</v>
      </c>
      <c r="E465" t="s">
        <v>1979</v>
      </c>
      <c r="F465" t="s">
        <v>174</v>
      </c>
      <c r="G465" s="79" t="s">
        <v>2185</v>
      </c>
      <c r="H465" s="79"/>
      <c r="I465" s="79"/>
      <c r="J465" s="79" t="s">
        <v>8</v>
      </c>
      <c r="K465" s="80">
        <v>2.5</v>
      </c>
      <c r="L465" s="80">
        <v>2.2000000000000002</v>
      </c>
      <c r="M465" s="80">
        <v>2.2000000000000002</v>
      </c>
      <c r="N465" t="s">
        <v>2004</v>
      </c>
      <c r="O465" t="s">
        <v>226</v>
      </c>
      <c r="P465" t="s">
        <v>235</v>
      </c>
      <c r="Q465">
        <v>7</v>
      </c>
      <c r="R465">
        <v>1961</v>
      </c>
      <c r="S465" t="s">
        <v>1502</v>
      </c>
      <c r="T465" t="s">
        <v>1502</v>
      </c>
      <c r="U465" t="s">
        <v>1871</v>
      </c>
    </row>
    <row r="466" spans="1:21">
      <c r="A466">
        <v>11451</v>
      </c>
      <c r="B466" t="s">
        <v>2180</v>
      </c>
      <c r="C466">
        <v>10186</v>
      </c>
      <c r="D466" t="s">
        <v>473</v>
      </c>
      <c r="E466" t="s">
        <v>1979</v>
      </c>
      <c r="F466" t="s">
        <v>174</v>
      </c>
      <c r="G466" s="79" t="s">
        <v>2186</v>
      </c>
      <c r="H466" s="79"/>
      <c r="I466" s="79"/>
      <c r="J466" s="79" t="s">
        <v>8</v>
      </c>
      <c r="K466" s="80">
        <v>3</v>
      </c>
      <c r="L466" s="80">
        <v>2.6</v>
      </c>
      <c r="M466" s="80">
        <v>2.6</v>
      </c>
      <c r="N466" t="s">
        <v>2004</v>
      </c>
      <c r="O466" t="s">
        <v>226</v>
      </c>
      <c r="P466" t="s">
        <v>235</v>
      </c>
      <c r="Q466">
        <v>4</v>
      </c>
      <c r="R466">
        <v>2008</v>
      </c>
      <c r="S466" t="s">
        <v>1502</v>
      </c>
      <c r="T466" t="s">
        <v>1502</v>
      </c>
      <c r="U466" t="s">
        <v>1871</v>
      </c>
    </row>
    <row r="467" spans="1:21">
      <c r="A467">
        <v>11451</v>
      </c>
      <c r="B467" t="s">
        <v>2180</v>
      </c>
      <c r="C467">
        <v>10186</v>
      </c>
      <c r="D467" t="s">
        <v>473</v>
      </c>
      <c r="E467" t="s">
        <v>1979</v>
      </c>
      <c r="F467" t="s">
        <v>174</v>
      </c>
      <c r="G467" s="79" t="s">
        <v>2187</v>
      </c>
      <c r="H467" s="79"/>
      <c r="I467" s="79"/>
      <c r="J467" s="79" t="s">
        <v>8</v>
      </c>
      <c r="K467" s="80">
        <v>2.5</v>
      </c>
      <c r="L467" s="80">
        <v>2.2000000000000002</v>
      </c>
      <c r="M467" s="80">
        <v>2.2000000000000002</v>
      </c>
      <c r="N467" t="s">
        <v>2004</v>
      </c>
      <c r="O467" t="s">
        <v>226</v>
      </c>
      <c r="P467" t="s">
        <v>235</v>
      </c>
      <c r="Q467">
        <v>1</v>
      </c>
      <c r="R467">
        <v>1950</v>
      </c>
      <c r="S467" t="s">
        <v>1502</v>
      </c>
      <c r="T467" t="s">
        <v>1502</v>
      </c>
      <c r="U467" t="s">
        <v>1871</v>
      </c>
    </row>
    <row r="468" spans="1:21">
      <c r="A468">
        <v>11451</v>
      </c>
      <c r="B468" t="s">
        <v>2180</v>
      </c>
      <c r="C468">
        <v>10186</v>
      </c>
      <c r="D468" t="s">
        <v>473</v>
      </c>
      <c r="E468" t="s">
        <v>1979</v>
      </c>
      <c r="F468" t="s">
        <v>174</v>
      </c>
      <c r="G468" s="79" t="s">
        <v>2188</v>
      </c>
      <c r="H468" s="79"/>
      <c r="I468" s="79"/>
      <c r="J468" s="79" t="s">
        <v>8</v>
      </c>
      <c r="K468" s="80">
        <v>0.3</v>
      </c>
      <c r="L468" s="80">
        <v>0.3</v>
      </c>
      <c r="M468" s="80">
        <v>0.3</v>
      </c>
      <c r="N468" t="s">
        <v>2004</v>
      </c>
      <c r="O468" t="s">
        <v>226</v>
      </c>
      <c r="P468" t="s">
        <v>235</v>
      </c>
      <c r="Q468">
        <v>8</v>
      </c>
      <c r="R468">
        <v>1989</v>
      </c>
      <c r="S468" t="s">
        <v>1502</v>
      </c>
      <c r="T468" t="s">
        <v>1502</v>
      </c>
      <c r="U468" t="s">
        <v>1871</v>
      </c>
    </row>
    <row r="469" spans="1:21">
      <c r="A469">
        <v>11451</v>
      </c>
      <c r="B469" t="s">
        <v>2180</v>
      </c>
      <c r="C469">
        <v>10186</v>
      </c>
      <c r="D469" t="s">
        <v>473</v>
      </c>
      <c r="E469" t="s">
        <v>1979</v>
      </c>
      <c r="F469" t="s">
        <v>174</v>
      </c>
      <c r="G469" s="79" t="s">
        <v>2189</v>
      </c>
      <c r="H469" s="79"/>
      <c r="I469" s="79"/>
      <c r="J469" s="79" t="s">
        <v>8</v>
      </c>
      <c r="K469" s="80">
        <v>1.8</v>
      </c>
      <c r="L469" s="80">
        <v>1.8</v>
      </c>
      <c r="M469" s="80">
        <v>1.8</v>
      </c>
      <c r="N469" t="s">
        <v>2004</v>
      </c>
      <c r="O469" t="s">
        <v>226</v>
      </c>
      <c r="P469" t="s">
        <v>235</v>
      </c>
      <c r="Q469">
        <v>9</v>
      </c>
      <c r="R469">
        <v>1984</v>
      </c>
      <c r="S469" t="s">
        <v>1502</v>
      </c>
      <c r="T469" t="s">
        <v>1502</v>
      </c>
      <c r="U469" t="s">
        <v>1871</v>
      </c>
    </row>
    <row r="470" spans="1:21">
      <c r="A470">
        <v>11451</v>
      </c>
      <c r="B470" t="s">
        <v>2180</v>
      </c>
      <c r="C470">
        <v>10186</v>
      </c>
      <c r="D470" t="s">
        <v>473</v>
      </c>
      <c r="E470" t="s">
        <v>1979</v>
      </c>
      <c r="F470" t="s">
        <v>174</v>
      </c>
      <c r="G470" s="79" t="s">
        <v>2190</v>
      </c>
      <c r="H470" s="79"/>
      <c r="I470" s="79"/>
      <c r="J470" s="79" t="s">
        <v>8</v>
      </c>
      <c r="K470" s="80">
        <v>1.8</v>
      </c>
      <c r="L470" s="80">
        <v>1.8</v>
      </c>
      <c r="M470" s="80">
        <v>1.8</v>
      </c>
      <c r="N470" t="s">
        <v>2004</v>
      </c>
      <c r="O470" t="s">
        <v>226</v>
      </c>
      <c r="P470" t="s">
        <v>235</v>
      </c>
      <c r="Q470">
        <v>9</v>
      </c>
      <c r="R470">
        <v>1984</v>
      </c>
      <c r="S470" t="s">
        <v>1502</v>
      </c>
      <c r="T470" t="s">
        <v>1502</v>
      </c>
      <c r="U470" t="s">
        <v>1871</v>
      </c>
    </row>
    <row r="471" spans="1:21">
      <c r="A471">
        <v>11451</v>
      </c>
      <c r="B471" t="s">
        <v>2180</v>
      </c>
      <c r="C471">
        <v>10186</v>
      </c>
      <c r="D471" t="s">
        <v>473</v>
      </c>
      <c r="E471" t="s">
        <v>1979</v>
      </c>
      <c r="F471" t="s">
        <v>174</v>
      </c>
      <c r="G471" s="79" t="s">
        <v>2191</v>
      </c>
      <c r="H471" s="79"/>
      <c r="I471" s="79"/>
      <c r="J471" s="79" t="s">
        <v>8</v>
      </c>
      <c r="K471" s="80">
        <v>1.8</v>
      </c>
      <c r="L471" s="80">
        <v>1.8</v>
      </c>
      <c r="M471" s="80">
        <v>1.8</v>
      </c>
      <c r="N471" t="s">
        <v>2004</v>
      </c>
      <c r="O471" t="s">
        <v>226</v>
      </c>
      <c r="P471" t="s">
        <v>235</v>
      </c>
      <c r="Q471">
        <v>9</v>
      </c>
      <c r="R471">
        <v>1984</v>
      </c>
      <c r="S471" t="s">
        <v>1502</v>
      </c>
      <c r="T471" t="s">
        <v>1502</v>
      </c>
      <c r="U471" t="s">
        <v>1871</v>
      </c>
    </row>
    <row r="472" spans="1:21">
      <c r="A472">
        <v>11451</v>
      </c>
      <c r="B472" t="s">
        <v>2180</v>
      </c>
      <c r="C472">
        <v>10186</v>
      </c>
      <c r="D472" t="s">
        <v>473</v>
      </c>
      <c r="E472" t="s">
        <v>1979</v>
      </c>
      <c r="F472" t="s">
        <v>174</v>
      </c>
      <c r="G472" s="79" t="s">
        <v>2192</v>
      </c>
      <c r="H472" s="79"/>
      <c r="I472" s="79"/>
      <c r="J472" s="79" t="s">
        <v>8</v>
      </c>
      <c r="K472" s="80">
        <v>1.8</v>
      </c>
      <c r="L472" s="80">
        <v>1.8</v>
      </c>
      <c r="M472" s="80">
        <v>1.8</v>
      </c>
      <c r="N472" t="s">
        <v>2004</v>
      </c>
      <c r="O472" t="s">
        <v>226</v>
      </c>
      <c r="P472" t="s">
        <v>235</v>
      </c>
      <c r="Q472">
        <v>9</v>
      </c>
      <c r="R472">
        <v>1984</v>
      </c>
      <c r="S472" t="s">
        <v>1502</v>
      </c>
      <c r="T472" t="s">
        <v>1502</v>
      </c>
      <c r="U472" t="s">
        <v>1871</v>
      </c>
    </row>
    <row r="473" spans="1:21">
      <c r="A473">
        <v>11451</v>
      </c>
      <c r="B473" t="s">
        <v>2180</v>
      </c>
      <c r="C473">
        <v>10186</v>
      </c>
      <c r="D473" t="s">
        <v>473</v>
      </c>
      <c r="E473" t="s">
        <v>1979</v>
      </c>
      <c r="F473" t="s">
        <v>174</v>
      </c>
      <c r="G473" s="79" t="s">
        <v>2193</v>
      </c>
      <c r="H473" s="79"/>
      <c r="I473" s="79"/>
      <c r="J473" s="79" t="s">
        <v>8</v>
      </c>
      <c r="K473" s="80">
        <v>1.8</v>
      </c>
      <c r="L473" s="80">
        <v>1.8</v>
      </c>
      <c r="M473" s="80">
        <v>1.8</v>
      </c>
      <c r="N473" t="s">
        <v>2004</v>
      </c>
      <c r="O473" t="s">
        <v>226</v>
      </c>
      <c r="P473" t="s">
        <v>235</v>
      </c>
      <c r="Q473">
        <v>9</v>
      </c>
      <c r="R473">
        <v>1984</v>
      </c>
      <c r="S473" t="s">
        <v>1502</v>
      </c>
      <c r="T473" t="s">
        <v>1502</v>
      </c>
      <c r="U473" t="s">
        <v>1871</v>
      </c>
    </row>
    <row r="474" spans="1:21">
      <c r="A474">
        <v>11451</v>
      </c>
      <c r="B474" t="s">
        <v>2180</v>
      </c>
      <c r="C474">
        <v>10186</v>
      </c>
      <c r="D474" t="s">
        <v>473</v>
      </c>
      <c r="E474" t="s">
        <v>1979</v>
      </c>
      <c r="F474" t="s">
        <v>174</v>
      </c>
      <c r="G474" s="79" t="s">
        <v>1958</v>
      </c>
      <c r="H474" s="79"/>
      <c r="I474" s="79"/>
      <c r="J474" s="79" t="s">
        <v>8</v>
      </c>
      <c r="K474" s="80">
        <v>3</v>
      </c>
      <c r="L474" s="80">
        <v>2</v>
      </c>
      <c r="M474" s="80">
        <v>2.5</v>
      </c>
      <c r="N474" t="s">
        <v>2013</v>
      </c>
      <c r="O474" t="s">
        <v>117</v>
      </c>
      <c r="P474" t="s">
        <v>243</v>
      </c>
      <c r="Q474">
        <v>8</v>
      </c>
      <c r="R474">
        <v>1994</v>
      </c>
      <c r="S474" t="s">
        <v>1502</v>
      </c>
      <c r="T474" t="s">
        <v>1502</v>
      </c>
      <c r="U474" t="s">
        <v>1932</v>
      </c>
    </row>
    <row r="475" spans="1:21">
      <c r="A475">
        <v>59178</v>
      </c>
      <c r="B475" t="s">
        <v>285</v>
      </c>
      <c r="C475">
        <v>10255</v>
      </c>
      <c r="D475" t="s">
        <v>474</v>
      </c>
      <c r="E475" t="s">
        <v>1866</v>
      </c>
      <c r="F475" t="s">
        <v>174</v>
      </c>
      <c r="G475" s="79" t="s">
        <v>1925</v>
      </c>
      <c r="H475" s="79"/>
      <c r="I475" s="79"/>
      <c r="J475" s="79" t="s">
        <v>8</v>
      </c>
      <c r="K475" s="80">
        <v>6.5</v>
      </c>
      <c r="L475" s="80">
        <v>4.4000000000000004</v>
      </c>
      <c r="M475" s="80">
        <v>4.4000000000000004</v>
      </c>
      <c r="N475" t="s">
        <v>2004</v>
      </c>
      <c r="O475" t="s">
        <v>226</v>
      </c>
      <c r="P475" t="s">
        <v>235</v>
      </c>
      <c r="Q475">
        <v>4</v>
      </c>
      <c r="R475">
        <v>1988</v>
      </c>
      <c r="S475" t="s">
        <v>1502</v>
      </c>
      <c r="T475" t="s">
        <v>1502</v>
      </c>
      <c r="U475" t="s">
        <v>1871</v>
      </c>
    </row>
    <row r="476" spans="1:21">
      <c r="A476">
        <v>59178</v>
      </c>
      <c r="B476" t="s">
        <v>285</v>
      </c>
      <c r="C476">
        <v>10255</v>
      </c>
      <c r="D476" t="s">
        <v>474</v>
      </c>
      <c r="E476" t="s">
        <v>1866</v>
      </c>
      <c r="F476" t="s">
        <v>174</v>
      </c>
      <c r="G476" s="79" t="s">
        <v>1927</v>
      </c>
      <c r="H476" s="79"/>
      <c r="I476" s="79"/>
      <c r="J476" s="79" t="s">
        <v>8</v>
      </c>
      <c r="K476" s="80">
        <v>6.5</v>
      </c>
      <c r="L476" s="80">
        <v>5.0999999999999996</v>
      </c>
      <c r="M476" s="80">
        <v>5.0999999999999996</v>
      </c>
      <c r="N476" t="s">
        <v>2004</v>
      </c>
      <c r="O476" t="s">
        <v>226</v>
      </c>
      <c r="P476" t="s">
        <v>235</v>
      </c>
      <c r="Q476">
        <v>4</v>
      </c>
      <c r="R476">
        <v>1988</v>
      </c>
      <c r="S476" t="s">
        <v>1502</v>
      </c>
      <c r="T476" t="s">
        <v>1502</v>
      </c>
      <c r="U476" t="s">
        <v>1871</v>
      </c>
    </row>
    <row r="477" spans="1:21">
      <c r="A477">
        <v>57280</v>
      </c>
      <c r="B477" t="s">
        <v>467</v>
      </c>
      <c r="C477">
        <v>10276</v>
      </c>
      <c r="D477" t="s">
        <v>475</v>
      </c>
      <c r="E477" t="s">
        <v>1866</v>
      </c>
      <c r="F477" t="s">
        <v>189</v>
      </c>
      <c r="G477" s="79" t="s">
        <v>2194</v>
      </c>
      <c r="H477" s="79"/>
      <c r="I477" s="79"/>
      <c r="J477" s="79" t="s">
        <v>8</v>
      </c>
      <c r="K477" s="80">
        <v>2.4</v>
      </c>
      <c r="L477" s="80">
        <v>2.2999999999999998</v>
      </c>
      <c r="M477" s="80">
        <v>2.2999999999999998</v>
      </c>
      <c r="N477" t="s">
        <v>2004</v>
      </c>
      <c r="O477" t="s">
        <v>226</v>
      </c>
      <c r="P477" t="s">
        <v>235</v>
      </c>
      <c r="Q477">
        <v>12</v>
      </c>
      <c r="R477">
        <v>1984</v>
      </c>
      <c r="S477" t="s">
        <v>1502</v>
      </c>
      <c r="T477" t="s">
        <v>1502</v>
      </c>
      <c r="U477" t="s">
        <v>2002</v>
      </c>
    </row>
    <row r="478" spans="1:21">
      <c r="A478">
        <v>2226</v>
      </c>
      <c r="B478" t="s">
        <v>477</v>
      </c>
      <c r="C478">
        <v>10290</v>
      </c>
      <c r="D478" t="s">
        <v>476</v>
      </c>
      <c r="E478" t="s">
        <v>1866</v>
      </c>
      <c r="F478" t="s">
        <v>189</v>
      </c>
      <c r="G478" s="79" t="s">
        <v>1925</v>
      </c>
      <c r="H478" s="79"/>
      <c r="I478" s="79"/>
      <c r="J478" s="79" t="s">
        <v>8</v>
      </c>
      <c r="K478" s="80">
        <v>20</v>
      </c>
      <c r="L478" s="80">
        <v>16</v>
      </c>
      <c r="M478" s="80">
        <v>16.5</v>
      </c>
      <c r="N478" t="s">
        <v>2025</v>
      </c>
      <c r="O478" t="s">
        <v>274</v>
      </c>
      <c r="P478" t="s">
        <v>243</v>
      </c>
      <c r="Q478">
        <v>8</v>
      </c>
      <c r="R478">
        <v>1987</v>
      </c>
      <c r="S478" t="s">
        <v>1502</v>
      </c>
      <c r="T478" t="s">
        <v>1502</v>
      </c>
      <c r="U478" t="s">
        <v>1871</v>
      </c>
    </row>
    <row r="479" spans="1:21">
      <c r="A479">
        <v>57432</v>
      </c>
      <c r="B479" t="s">
        <v>478</v>
      </c>
      <c r="C479">
        <v>10354</v>
      </c>
      <c r="D479" t="s">
        <v>478</v>
      </c>
      <c r="E479" t="s">
        <v>1866</v>
      </c>
      <c r="F479" t="s">
        <v>174</v>
      </c>
      <c r="G479" s="79" t="s">
        <v>1925</v>
      </c>
      <c r="H479" s="79"/>
      <c r="I479" s="79"/>
      <c r="J479" s="79" t="s">
        <v>8</v>
      </c>
      <c r="K479" s="80">
        <v>39.6</v>
      </c>
      <c r="L479" s="80">
        <v>36</v>
      </c>
      <c r="M479" s="80">
        <v>36</v>
      </c>
      <c r="N479" t="s">
        <v>2025</v>
      </c>
      <c r="O479" t="s">
        <v>274</v>
      </c>
      <c r="P479" t="s">
        <v>243</v>
      </c>
      <c r="Q479">
        <v>8</v>
      </c>
      <c r="R479">
        <v>1992</v>
      </c>
      <c r="S479" t="s">
        <v>1502</v>
      </c>
      <c r="T479" t="s">
        <v>1502</v>
      </c>
      <c r="U479" t="s">
        <v>1871</v>
      </c>
    </row>
    <row r="480" spans="1:21">
      <c r="A480">
        <v>1981</v>
      </c>
      <c r="B480" t="s">
        <v>480</v>
      </c>
      <c r="C480">
        <v>10356</v>
      </c>
      <c r="D480" t="s">
        <v>479</v>
      </c>
      <c r="E480" t="s">
        <v>1866</v>
      </c>
      <c r="F480" t="s">
        <v>174</v>
      </c>
      <c r="G480" s="79" t="s">
        <v>1925</v>
      </c>
      <c r="H480" s="79"/>
      <c r="I480" s="79"/>
      <c r="J480" s="79" t="s">
        <v>8</v>
      </c>
      <c r="K480" s="80">
        <v>39.6</v>
      </c>
      <c r="L480" s="80">
        <v>37</v>
      </c>
      <c r="M480" s="80">
        <v>38</v>
      </c>
      <c r="N480" t="s">
        <v>2025</v>
      </c>
      <c r="O480" t="s">
        <v>274</v>
      </c>
      <c r="P480" t="s">
        <v>243</v>
      </c>
      <c r="Q480">
        <v>8</v>
      </c>
      <c r="R480">
        <v>1993</v>
      </c>
      <c r="S480" t="s">
        <v>1502</v>
      </c>
      <c r="T480" t="s">
        <v>1502</v>
      </c>
      <c r="U480" t="s">
        <v>1871</v>
      </c>
    </row>
    <row r="481" spans="1:22">
      <c r="A481">
        <v>3692</v>
      </c>
      <c r="B481" t="s">
        <v>481</v>
      </c>
      <c r="C481">
        <v>10408</v>
      </c>
      <c r="D481" t="s">
        <v>481</v>
      </c>
      <c r="E481" t="s">
        <v>1934</v>
      </c>
      <c r="F481" t="s">
        <v>112</v>
      </c>
      <c r="G481" s="79" t="s">
        <v>1927</v>
      </c>
      <c r="H481" s="79"/>
      <c r="I481" s="79"/>
      <c r="J481" s="79" t="s">
        <v>8</v>
      </c>
      <c r="K481" s="80">
        <v>2</v>
      </c>
      <c r="L481" s="80">
        <v>2</v>
      </c>
      <c r="M481" s="80">
        <v>2</v>
      </c>
      <c r="N481" t="s">
        <v>2132</v>
      </c>
      <c r="O481" t="s">
        <v>117</v>
      </c>
      <c r="P481" t="s">
        <v>242</v>
      </c>
      <c r="Q481">
        <v>1</v>
      </c>
      <c r="R481">
        <v>2013</v>
      </c>
      <c r="S481" t="s">
        <v>1502</v>
      </c>
      <c r="T481" t="s">
        <v>1502</v>
      </c>
      <c r="U481" t="s">
        <v>1871</v>
      </c>
    </row>
    <row r="482" spans="1:22">
      <c r="A482">
        <v>39878</v>
      </c>
      <c r="B482" t="s">
        <v>483</v>
      </c>
      <c r="C482">
        <v>10417</v>
      </c>
      <c r="D482" t="s">
        <v>482</v>
      </c>
      <c r="E482" t="s">
        <v>1979</v>
      </c>
      <c r="F482" t="s">
        <v>112</v>
      </c>
      <c r="G482" s="79" t="s">
        <v>2195</v>
      </c>
      <c r="H482" s="79"/>
      <c r="I482" s="79"/>
      <c r="J482" s="79" t="s">
        <v>8</v>
      </c>
      <c r="K482" s="80">
        <v>5.7</v>
      </c>
      <c r="L482" s="80">
        <v>3.2</v>
      </c>
      <c r="M482" s="80">
        <v>4</v>
      </c>
      <c r="N482" t="s">
        <v>2013</v>
      </c>
      <c r="O482" t="s">
        <v>117</v>
      </c>
      <c r="P482" t="s">
        <v>243</v>
      </c>
      <c r="Q482">
        <v>5</v>
      </c>
      <c r="R482">
        <v>1985</v>
      </c>
      <c r="S482" t="s">
        <v>1502</v>
      </c>
      <c r="T482" t="s">
        <v>1502</v>
      </c>
      <c r="U482" t="s">
        <v>1871</v>
      </c>
    </row>
    <row r="483" spans="1:22">
      <c r="A483">
        <v>60999</v>
      </c>
      <c r="B483" t="s">
        <v>2196</v>
      </c>
      <c r="C483">
        <v>10491</v>
      </c>
      <c r="D483" t="s">
        <v>484</v>
      </c>
      <c r="E483" t="s">
        <v>1979</v>
      </c>
      <c r="F483" t="s">
        <v>174</v>
      </c>
      <c r="G483" s="79" t="s">
        <v>2197</v>
      </c>
      <c r="H483" s="79"/>
      <c r="I483" s="79"/>
      <c r="J483" s="79" t="s">
        <v>8</v>
      </c>
      <c r="K483" s="80">
        <v>12.5</v>
      </c>
      <c r="L483" s="80">
        <v>12.5</v>
      </c>
      <c r="M483" s="80">
        <v>12.5</v>
      </c>
      <c r="N483" t="s">
        <v>2013</v>
      </c>
      <c r="O483" t="s">
        <v>117</v>
      </c>
      <c r="P483" t="s">
        <v>243</v>
      </c>
      <c r="Q483">
        <v>10</v>
      </c>
      <c r="R483">
        <v>1954</v>
      </c>
      <c r="S483" t="s">
        <v>1502</v>
      </c>
      <c r="T483" t="s">
        <v>1502</v>
      </c>
      <c r="U483" t="s">
        <v>1932</v>
      </c>
      <c r="V483" t="s">
        <v>122</v>
      </c>
    </row>
    <row r="484" spans="1:22">
      <c r="A484">
        <v>50083</v>
      </c>
      <c r="B484" t="s">
        <v>488</v>
      </c>
      <c r="C484">
        <v>10493</v>
      </c>
      <c r="D484" t="s">
        <v>487</v>
      </c>
      <c r="E484" t="s">
        <v>1866</v>
      </c>
      <c r="F484" t="s">
        <v>174</v>
      </c>
      <c r="G484" s="79" t="s">
        <v>1925</v>
      </c>
      <c r="H484" s="79"/>
      <c r="I484" s="79"/>
      <c r="J484" s="79" t="s">
        <v>8</v>
      </c>
      <c r="K484" s="80">
        <v>8.1</v>
      </c>
      <c r="L484" s="80">
        <v>8.1</v>
      </c>
      <c r="M484" s="80">
        <v>8.1</v>
      </c>
      <c r="N484" t="s">
        <v>2004</v>
      </c>
      <c r="O484" t="s">
        <v>226</v>
      </c>
      <c r="P484" t="s">
        <v>235</v>
      </c>
      <c r="Q484">
        <v>1</v>
      </c>
      <c r="R484">
        <v>1918</v>
      </c>
      <c r="S484" t="s">
        <v>1502</v>
      </c>
      <c r="T484" t="s">
        <v>1502</v>
      </c>
      <c r="U484" t="s">
        <v>1871</v>
      </c>
    </row>
    <row r="485" spans="1:22">
      <c r="A485">
        <v>50083</v>
      </c>
      <c r="B485" t="s">
        <v>488</v>
      </c>
      <c r="C485">
        <v>10493</v>
      </c>
      <c r="D485" t="s">
        <v>487</v>
      </c>
      <c r="E485" t="s">
        <v>1866</v>
      </c>
      <c r="F485" t="s">
        <v>174</v>
      </c>
      <c r="G485" s="79" t="s">
        <v>1927</v>
      </c>
      <c r="H485" s="79"/>
      <c r="I485" s="79"/>
      <c r="J485" s="79" t="s">
        <v>8</v>
      </c>
      <c r="K485" s="80">
        <v>8.1</v>
      </c>
      <c r="L485" s="80">
        <v>8.1</v>
      </c>
      <c r="M485" s="80">
        <v>8.1</v>
      </c>
      <c r="N485" t="s">
        <v>2004</v>
      </c>
      <c r="O485" t="s">
        <v>226</v>
      </c>
      <c r="P485" t="s">
        <v>235</v>
      </c>
      <c r="Q485">
        <v>1</v>
      </c>
      <c r="R485">
        <v>1918</v>
      </c>
      <c r="S485" t="s">
        <v>1502</v>
      </c>
      <c r="T485" t="s">
        <v>1502</v>
      </c>
      <c r="U485" t="s">
        <v>1871</v>
      </c>
    </row>
    <row r="486" spans="1:22">
      <c r="A486">
        <v>50083</v>
      </c>
      <c r="B486" t="s">
        <v>488</v>
      </c>
      <c r="C486">
        <v>10493</v>
      </c>
      <c r="D486" t="s">
        <v>487</v>
      </c>
      <c r="E486" t="s">
        <v>1866</v>
      </c>
      <c r="F486" t="s">
        <v>174</v>
      </c>
      <c r="G486" s="79" t="s">
        <v>1928</v>
      </c>
      <c r="H486" s="79"/>
      <c r="I486" s="79"/>
      <c r="J486" s="79" t="s">
        <v>8</v>
      </c>
      <c r="K486" s="80">
        <v>8.8000000000000007</v>
      </c>
      <c r="L486" s="80">
        <v>8.8000000000000007</v>
      </c>
      <c r="M486" s="80">
        <v>8.8000000000000007</v>
      </c>
      <c r="N486" t="s">
        <v>2004</v>
      </c>
      <c r="O486" t="s">
        <v>226</v>
      </c>
      <c r="P486" t="s">
        <v>235</v>
      </c>
      <c r="Q486">
        <v>1</v>
      </c>
      <c r="R486">
        <v>1926</v>
      </c>
      <c r="S486" t="s">
        <v>1502</v>
      </c>
      <c r="T486" t="s">
        <v>1502</v>
      </c>
      <c r="U486" t="s">
        <v>1871</v>
      </c>
    </row>
    <row r="487" spans="1:22">
      <c r="A487">
        <v>50083</v>
      </c>
      <c r="B487" t="s">
        <v>488</v>
      </c>
      <c r="C487">
        <v>10493</v>
      </c>
      <c r="D487" t="s">
        <v>487</v>
      </c>
      <c r="E487" t="s">
        <v>1866</v>
      </c>
      <c r="F487" t="s">
        <v>174</v>
      </c>
      <c r="G487" s="79" t="s">
        <v>1892</v>
      </c>
      <c r="H487" s="79"/>
      <c r="I487" s="79"/>
      <c r="J487" s="79" t="s">
        <v>8</v>
      </c>
      <c r="K487" s="80">
        <v>4.3</v>
      </c>
      <c r="L487" s="80">
        <v>4.3</v>
      </c>
      <c r="M487" s="80">
        <v>4.3</v>
      </c>
      <c r="N487" t="s">
        <v>2004</v>
      </c>
      <c r="O487" t="s">
        <v>226</v>
      </c>
      <c r="P487" t="s">
        <v>235</v>
      </c>
      <c r="Q487">
        <v>1</v>
      </c>
      <c r="R487">
        <v>1950</v>
      </c>
      <c r="S487" t="s">
        <v>1502</v>
      </c>
      <c r="T487" t="s">
        <v>1502</v>
      </c>
      <c r="U487" t="s">
        <v>1932</v>
      </c>
    </row>
    <row r="488" spans="1:22">
      <c r="A488">
        <v>50083</v>
      </c>
      <c r="B488" t="s">
        <v>488</v>
      </c>
      <c r="C488">
        <v>10493</v>
      </c>
      <c r="D488" t="s">
        <v>487</v>
      </c>
      <c r="E488" t="s">
        <v>1866</v>
      </c>
      <c r="F488" t="s">
        <v>174</v>
      </c>
      <c r="G488" s="79" t="s">
        <v>2165</v>
      </c>
      <c r="H488" s="79"/>
      <c r="I488" s="79"/>
      <c r="J488" s="79" t="s">
        <v>8</v>
      </c>
      <c r="K488" s="80">
        <v>7.6</v>
      </c>
      <c r="L488" s="80">
        <v>7.6</v>
      </c>
      <c r="M488" s="80">
        <v>7.6</v>
      </c>
      <c r="N488" t="s">
        <v>2004</v>
      </c>
      <c r="O488" t="s">
        <v>226</v>
      </c>
      <c r="P488" t="s">
        <v>235</v>
      </c>
      <c r="Q488">
        <v>10</v>
      </c>
      <c r="R488">
        <v>1954</v>
      </c>
      <c r="S488" t="s">
        <v>1502</v>
      </c>
      <c r="T488" t="s">
        <v>1502</v>
      </c>
      <c r="U488" t="s">
        <v>1871</v>
      </c>
    </row>
    <row r="489" spans="1:22">
      <c r="A489">
        <v>50083</v>
      </c>
      <c r="B489" t="s">
        <v>488</v>
      </c>
      <c r="C489">
        <v>10493</v>
      </c>
      <c r="D489" t="s">
        <v>487</v>
      </c>
      <c r="E489" t="s">
        <v>1866</v>
      </c>
      <c r="F489" t="s">
        <v>174</v>
      </c>
      <c r="G489" s="79" t="s">
        <v>2166</v>
      </c>
      <c r="H489" s="79"/>
      <c r="I489" s="79"/>
      <c r="J489" s="79" t="s">
        <v>8</v>
      </c>
      <c r="K489" s="80">
        <v>7.6</v>
      </c>
      <c r="L489" s="80">
        <v>7.6</v>
      </c>
      <c r="M489" s="80">
        <v>7.6</v>
      </c>
      <c r="N489" t="s">
        <v>2004</v>
      </c>
      <c r="O489" t="s">
        <v>226</v>
      </c>
      <c r="P489" t="s">
        <v>235</v>
      </c>
      <c r="Q489">
        <v>10</v>
      </c>
      <c r="R489">
        <v>1954</v>
      </c>
      <c r="S489" t="s">
        <v>1502</v>
      </c>
      <c r="T489" t="s">
        <v>1502</v>
      </c>
      <c r="U489" t="s">
        <v>1871</v>
      </c>
    </row>
    <row r="490" spans="1:22">
      <c r="A490">
        <v>34612</v>
      </c>
      <c r="B490" t="s">
        <v>490</v>
      </c>
      <c r="C490">
        <v>10494</v>
      </c>
      <c r="D490" t="s">
        <v>489</v>
      </c>
      <c r="E490" t="s">
        <v>1866</v>
      </c>
      <c r="F490" t="s">
        <v>273</v>
      </c>
      <c r="G490" s="79" t="s">
        <v>2198</v>
      </c>
      <c r="H490" s="79"/>
      <c r="I490" s="79"/>
      <c r="J490" s="79" t="s">
        <v>8</v>
      </c>
      <c r="K490" s="80">
        <v>1.8</v>
      </c>
      <c r="L490" s="80">
        <v>1.7</v>
      </c>
      <c r="M490" s="80">
        <v>1.7</v>
      </c>
      <c r="N490" t="s">
        <v>2004</v>
      </c>
      <c r="O490" t="s">
        <v>226</v>
      </c>
      <c r="P490" t="s">
        <v>235</v>
      </c>
      <c r="Q490">
        <v>7</v>
      </c>
      <c r="R490">
        <v>1988</v>
      </c>
      <c r="S490" t="s">
        <v>1502</v>
      </c>
      <c r="T490" t="s">
        <v>1502</v>
      </c>
      <c r="U490" t="s">
        <v>1871</v>
      </c>
    </row>
    <row r="491" spans="1:22">
      <c r="A491">
        <v>34612</v>
      </c>
      <c r="B491" t="s">
        <v>490</v>
      </c>
      <c r="C491">
        <v>10494</v>
      </c>
      <c r="D491" t="s">
        <v>489</v>
      </c>
      <c r="E491" t="s">
        <v>1866</v>
      </c>
      <c r="F491" t="s">
        <v>273</v>
      </c>
      <c r="G491" s="79" t="s">
        <v>2199</v>
      </c>
      <c r="H491" s="79"/>
      <c r="I491" s="79"/>
      <c r="J491" s="79" t="s">
        <v>8</v>
      </c>
      <c r="K491" s="80">
        <v>1.8</v>
      </c>
      <c r="L491" s="80">
        <v>1.7</v>
      </c>
      <c r="M491" s="80">
        <v>1.7</v>
      </c>
      <c r="N491" t="s">
        <v>2004</v>
      </c>
      <c r="O491" t="s">
        <v>226</v>
      </c>
      <c r="P491" t="s">
        <v>235</v>
      </c>
      <c r="Q491">
        <v>7</v>
      </c>
      <c r="R491">
        <v>1988</v>
      </c>
      <c r="S491" t="s">
        <v>1502</v>
      </c>
      <c r="T491" t="s">
        <v>1502</v>
      </c>
      <c r="U491" t="s">
        <v>1871</v>
      </c>
    </row>
    <row r="492" spans="1:22">
      <c r="A492">
        <v>34612</v>
      </c>
      <c r="B492" t="s">
        <v>490</v>
      </c>
      <c r="C492">
        <v>10494</v>
      </c>
      <c r="D492" t="s">
        <v>489</v>
      </c>
      <c r="E492" t="s">
        <v>1866</v>
      </c>
      <c r="F492" t="s">
        <v>273</v>
      </c>
      <c r="G492" s="79" t="s">
        <v>2200</v>
      </c>
      <c r="H492" s="79"/>
      <c r="I492" s="79"/>
      <c r="J492" s="79" t="s">
        <v>8</v>
      </c>
      <c r="K492" s="80">
        <v>0.2</v>
      </c>
      <c r="L492" s="80">
        <v>0.2</v>
      </c>
      <c r="M492" s="80">
        <v>0.2</v>
      </c>
      <c r="N492" t="s">
        <v>2004</v>
      </c>
      <c r="O492" t="s">
        <v>226</v>
      </c>
      <c r="P492" t="s">
        <v>235</v>
      </c>
      <c r="Q492">
        <v>7</v>
      </c>
      <c r="R492">
        <v>1988</v>
      </c>
      <c r="S492" t="s">
        <v>1502</v>
      </c>
      <c r="T492" t="s">
        <v>1502</v>
      </c>
      <c r="U492" t="s">
        <v>1871</v>
      </c>
    </row>
    <row r="493" spans="1:22">
      <c r="A493">
        <v>34612</v>
      </c>
      <c r="B493" t="s">
        <v>490</v>
      </c>
      <c r="C493">
        <v>10494</v>
      </c>
      <c r="D493" t="s">
        <v>489</v>
      </c>
      <c r="E493" t="s">
        <v>1866</v>
      </c>
      <c r="F493" t="s">
        <v>273</v>
      </c>
      <c r="G493" s="79" t="s">
        <v>2201</v>
      </c>
      <c r="H493" s="79"/>
      <c r="I493" s="79"/>
      <c r="J493" s="79" t="s">
        <v>8</v>
      </c>
      <c r="K493" s="80">
        <v>10.199999999999999</v>
      </c>
      <c r="L493" s="80">
        <v>9.6999999999999993</v>
      </c>
      <c r="M493" s="80">
        <v>9.4</v>
      </c>
      <c r="N493" t="s">
        <v>2004</v>
      </c>
      <c r="O493" t="s">
        <v>226</v>
      </c>
      <c r="P493" t="s">
        <v>235</v>
      </c>
      <c r="Q493">
        <v>7</v>
      </c>
      <c r="R493">
        <v>1988</v>
      </c>
      <c r="S493" t="s">
        <v>1502</v>
      </c>
      <c r="T493" t="s">
        <v>1502</v>
      </c>
      <c r="U493" t="s">
        <v>1871</v>
      </c>
    </row>
    <row r="494" spans="1:22">
      <c r="A494">
        <v>34612</v>
      </c>
      <c r="B494" t="s">
        <v>490</v>
      </c>
      <c r="C494">
        <v>10494</v>
      </c>
      <c r="D494" t="s">
        <v>489</v>
      </c>
      <c r="E494" t="s">
        <v>1866</v>
      </c>
      <c r="F494" t="s">
        <v>273</v>
      </c>
      <c r="G494" s="79" t="s">
        <v>2202</v>
      </c>
      <c r="H494" s="79"/>
      <c r="I494" s="79"/>
      <c r="J494" s="79" t="s">
        <v>8</v>
      </c>
      <c r="K494" s="80">
        <v>10.199999999999999</v>
      </c>
      <c r="L494" s="80">
        <v>9.6999999999999993</v>
      </c>
      <c r="M494" s="80">
        <v>9.4</v>
      </c>
      <c r="N494" t="s">
        <v>2004</v>
      </c>
      <c r="O494" t="s">
        <v>226</v>
      </c>
      <c r="P494" t="s">
        <v>235</v>
      </c>
      <c r="Q494">
        <v>7</v>
      </c>
      <c r="R494">
        <v>1988</v>
      </c>
      <c r="S494" t="s">
        <v>1502</v>
      </c>
      <c r="T494" t="s">
        <v>1502</v>
      </c>
      <c r="U494" t="s">
        <v>1871</v>
      </c>
    </row>
    <row r="495" spans="1:22">
      <c r="A495">
        <v>34612</v>
      </c>
      <c r="B495" t="s">
        <v>490</v>
      </c>
      <c r="C495">
        <v>10494</v>
      </c>
      <c r="D495" t="s">
        <v>489</v>
      </c>
      <c r="E495" t="s">
        <v>1866</v>
      </c>
      <c r="F495" t="s">
        <v>273</v>
      </c>
      <c r="G495" s="79" t="s">
        <v>2203</v>
      </c>
      <c r="H495" s="79"/>
      <c r="I495" s="79"/>
      <c r="J495" s="79" t="s">
        <v>8</v>
      </c>
      <c r="K495" s="80">
        <v>1</v>
      </c>
      <c r="L495" s="80">
        <v>1</v>
      </c>
      <c r="M495" s="80">
        <v>0.9</v>
      </c>
      <c r="N495" t="s">
        <v>2004</v>
      </c>
      <c r="O495" t="s">
        <v>226</v>
      </c>
      <c r="P495" t="s">
        <v>235</v>
      </c>
      <c r="Q495">
        <v>7</v>
      </c>
      <c r="R495">
        <v>1988</v>
      </c>
      <c r="S495" t="s">
        <v>1502</v>
      </c>
      <c r="T495" t="s">
        <v>1502</v>
      </c>
      <c r="U495" t="s">
        <v>1871</v>
      </c>
    </row>
    <row r="496" spans="1:22">
      <c r="A496">
        <v>60999</v>
      </c>
      <c r="B496" t="s">
        <v>2196</v>
      </c>
      <c r="C496">
        <v>10495</v>
      </c>
      <c r="D496" t="s">
        <v>491</v>
      </c>
      <c r="E496" t="s">
        <v>1882</v>
      </c>
      <c r="F496" t="s">
        <v>174</v>
      </c>
      <c r="G496" s="79" t="s">
        <v>1925</v>
      </c>
      <c r="H496" s="79"/>
      <c r="I496" s="79"/>
      <c r="J496" s="79" t="s">
        <v>8</v>
      </c>
      <c r="K496" s="80">
        <v>102.6</v>
      </c>
      <c r="L496" s="80">
        <v>85</v>
      </c>
      <c r="M496" s="80">
        <v>95</v>
      </c>
      <c r="N496" t="s">
        <v>2025</v>
      </c>
      <c r="O496" t="s">
        <v>492</v>
      </c>
      <c r="P496" t="s">
        <v>243</v>
      </c>
      <c r="Q496">
        <v>1</v>
      </c>
      <c r="R496">
        <v>1990</v>
      </c>
      <c r="S496" t="s">
        <v>1502</v>
      </c>
      <c r="T496" t="s">
        <v>1502</v>
      </c>
      <c r="U496" t="s">
        <v>1871</v>
      </c>
    </row>
    <row r="497" spans="1:21">
      <c r="A497">
        <v>16498</v>
      </c>
      <c r="B497" t="s">
        <v>495</v>
      </c>
      <c r="C497">
        <v>10519</v>
      </c>
      <c r="D497" t="s">
        <v>494</v>
      </c>
      <c r="E497" t="s">
        <v>1866</v>
      </c>
      <c r="F497" t="s">
        <v>189</v>
      </c>
      <c r="G497" s="79" t="s">
        <v>1883</v>
      </c>
      <c r="H497" s="79"/>
      <c r="I497" s="79"/>
      <c r="J497" s="79" t="s">
        <v>8</v>
      </c>
      <c r="K497" s="80">
        <v>0.2</v>
      </c>
      <c r="L497" s="80">
        <v>0.1</v>
      </c>
      <c r="M497" s="80">
        <v>0.2</v>
      </c>
      <c r="N497" t="s">
        <v>2004</v>
      </c>
      <c r="O497" t="s">
        <v>226</v>
      </c>
      <c r="P497" t="s">
        <v>235</v>
      </c>
      <c r="Q497">
        <v>1</v>
      </c>
      <c r="R497">
        <v>1914</v>
      </c>
      <c r="S497" t="s">
        <v>1502</v>
      </c>
      <c r="T497" t="s">
        <v>1502</v>
      </c>
      <c r="U497" t="s">
        <v>1871</v>
      </c>
    </row>
    <row r="498" spans="1:21">
      <c r="A498">
        <v>16498</v>
      </c>
      <c r="B498" t="s">
        <v>495</v>
      </c>
      <c r="C498">
        <v>10519</v>
      </c>
      <c r="D498" t="s">
        <v>494</v>
      </c>
      <c r="E498" t="s">
        <v>1866</v>
      </c>
      <c r="F498" t="s">
        <v>189</v>
      </c>
      <c r="G498" s="79" t="s">
        <v>1888</v>
      </c>
      <c r="H498" s="79"/>
      <c r="I498" s="79"/>
      <c r="J498" s="79" t="s">
        <v>8</v>
      </c>
      <c r="K498" s="80">
        <v>0.4</v>
      </c>
      <c r="L498" s="80">
        <v>0.2</v>
      </c>
      <c r="M498" s="80">
        <v>0.4</v>
      </c>
      <c r="N498" t="s">
        <v>2004</v>
      </c>
      <c r="O498" t="s">
        <v>226</v>
      </c>
      <c r="P498" t="s">
        <v>235</v>
      </c>
      <c r="Q498">
        <v>1</v>
      </c>
      <c r="R498">
        <v>1914</v>
      </c>
      <c r="S498" t="s">
        <v>1502</v>
      </c>
      <c r="T498" t="s">
        <v>1502</v>
      </c>
      <c r="U498" t="s">
        <v>1871</v>
      </c>
    </row>
    <row r="499" spans="1:21">
      <c r="A499">
        <v>16498</v>
      </c>
      <c r="B499" t="s">
        <v>495</v>
      </c>
      <c r="C499">
        <v>10519</v>
      </c>
      <c r="D499" t="s">
        <v>494</v>
      </c>
      <c r="E499" t="s">
        <v>1866</v>
      </c>
      <c r="F499" t="s">
        <v>189</v>
      </c>
      <c r="G499" s="79" t="s">
        <v>1890</v>
      </c>
      <c r="H499" s="79"/>
      <c r="I499" s="79"/>
      <c r="J499" s="79" t="s">
        <v>8</v>
      </c>
      <c r="K499" s="80">
        <v>0.3</v>
      </c>
      <c r="L499" s="80">
        <v>0.1</v>
      </c>
      <c r="M499" s="80">
        <v>0.3</v>
      </c>
      <c r="N499" t="s">
        <v>2004</v>
      </c>
      <c r="O499" t="s">
        <v>226</v>
      </c>
      <c r="P499" t="s">
        <v>235</v>
      </c>
      <c r="Q499">
        <v>6</v>
      </c>
      <c r="R499">
        <v>1984</v>
      </c>
      <c r="S499" t="s">
        <v>1502</v>
      </c>
      <c r="T499" t="s">
        <v>1502</v>
      </c>
      <c r="U499" t="s">
        <v>1871</v>
      </c>
    </row>
    <row r="500" spans="1:21">
      <c r="A500">
        <v>16498</v>
      </c>
      <c r="B500" t="s">
        <v>495</v>
      </c>
      <c r="C500">
        <v>10519</v>
      </c>
      <c r="D500" t="s">
        <v>494</v>
      </c>
      <c r="E500" t="s">
        <v>1866</v>
      </c>
      <c r="F500" t="s">
        <v>189</v>
      </c>
      <c r="G500" s="79" t="s">
        <v>1893</v>
      </c>
      <c r="H500" s="79"/>
      <c r="I500" s="79"/>
      <c r="J500" s="79" t="s">
        <v>8</v>
      </c>
      <c r="K500" s="80">
        <v>0.5</v>
      </c>
      <c r="L500" s="80">
        <v>0.3</v>
      </c>
      <c r="M500" s="80">
        <v>0.5</v>
      </c>
      <c r="N500" t="s">
        <v>2004</v>
      </c>
      <c r="O500" t="s">
        <v>226</v>
      </c>
      <c r="P500" t="s">
        <v>235</v>
      </c>
      <c r="Q500">
        <v>12</v>
      </c>
      <c r="R500">
        <v>1987</v>
      </c>
      <c r="S500" t="s">
        <v>1502</v>
      </c>
      <c r="T500" t="s">
        <v>1502</v>
      </c>
      <c r="U500" t="s">
        <v>1871</v>
      </c>
    </row>
    <row r="501" spans="1:21">
      <c r="A501">
        <v>55753</v>
      </c>
      <c r="B501" t="s">
        <v>497</v>
      </c>
      <c r="C501">
        <v>10523</v>
      </c>
      <c r="D501" t="s">
        <v>496</v>
      </c>
      <c r="E501" t="s">
        <v>1866</v>
      </c>
      <c r="F501" t="s">
        <v>174</v>
      </c>
      <c r="G501" s="79" t="s">
        <v>1925</v>
      </c>
      <c r="H501" s="79"/>
      <c r="I501" s="79"/>
      <c r="J501" s="79" t="s">
        <v>8</v>
      </c>
      <c r="K501" s="80">
        <v>3.5</v>
      </c>
      <c r="L501" s="80">
        <v>3.3</v>
      </c>
      <c r="M501" s="80">
        <v>3.2</v>
      </c>
      <c r="N501" t="s">
        <v>2004</v>
      </c>
      <c r="O501" t="s">
        <v>226</v>
      </c>
      <c r="P501" t="s">
        <v>235</v>
      </c>
      <c r="Q501">
        <v>12</v>
      </c>
      <c r="R501">
        <v>1987</v>
      </c>
      <c r="S501" t="s">
        <v>1502</v>
      </c>
      <c r="T501" t="s">
        <v>1502</v>
      </c>
      <c r="U501" t="s">
        <v>1871</v>
      </c>
    </row>
    <row r="502" spans="1:21">
      <c r="A502">
        <v>55753</v>
      </c>
      <c r="B502" t="s">
        <v>497</v>
      </c>
      <c r="C502">
        <v>10523</v>
      </c>
      <c r="D502" t="s">
        <v>496</v>
      </c>
      <c r="E502" t="s">
        <v>1866</v>
      </c>
      <c r="F502" t="s">
        <v>174</v>
      </c>
      <c r="G502" s="79" t="s">
        <v>1927</v>
      </c>
      <c r="H502" s="79"/>
      <c r="I502" s="79"/>
      <c r="J502" s="79" t="s">
        <v>8</v>
      </c>
      <c r="K502" s="80">
        <v>0.7</v>
      </c>
      <c r="L502" s="80">
        <v>0.7</v>
      </c>
      <c r="M502" s="80">
        <v>0.6</v>
      </c>
      <c r="N502" t="s">
        <v>2004</v>
      </c>
      <c r="O502" t="s">
        <v>226</v>
      </c>
      <c r="P502" t="s">
        <v>235</v>
      </c>
      <c r="Q502">
        <v>12</v>
      </c>
      <c r="R502">
        <v>1987</v>
      </c>
      <c r="S502" t="s">
        <v>1502</v>
      </c>
      <c r="T502" t="s">
        <v>1502</v>
      </c>
      <c r="U502" t="s">
        <v>1871</v>
      </c>
    </row>
    <row r="503" spans="1:21">
      <c r="A503">
        <v>5226</v>
      </c>
      <c r="B503" t="s">
        <v>499</v>
      </c>
      <c r="C503">
        <v>10526</v>
      </c>
      <c r="D503" t="s">
        <v>498</v>
      </c>
      <c r="E503" t="s">
        <v>1866</v>
      </c>
      <c r="F503" t="s">
        <v>189</v>
      </c>
      <c r="G503" s="79" t="s">
        <v>2204</v>
      </c>
      <c r="H503" s="79"/>
      <c r="I503" s="79"/>
      <c r="J503" s="79" t="s">
        <v>8</v>
      </c>
      <c r="K503" s="80">
        <v>5</v>
      </c>
      <c r="L503" s="80">
        <v>5</v>
      </c>
      <c r="M503" s="80">
        <v>5</v>
      </c>
      <c r="N503" t="s">
        <v>2004</v>
      </c>
      <c r="O503" t="s">
        <v>226</v>
      </c>
      <c r="P503" t="s">
        <v>235</v>
      </c>
      <c r="Q503">
        <v>12</v>
      </c>
      <c r="R503">
        <v>1990</v>
      </c>
      <c r="S503" t="s">
        <v>1502</v>
      </c>
      <c r="T503" t="s">
        <v>1502</v>
      </c>
      <c r="U503" t="s">
        <v>1871</v>
      </c>
    </row>
    <row r="504" spans="1:21">
      <c r="A504">
        <v>4385</v>
      </c>
      <c r="B504" t="s">
        <v>501</v>
      </c>
      <c r="C504">
        <v>10553</v>
      </c>
      <c r="D504" t="s">
        <v>500</v>
      </c>
      <c r="E504" t="s">
        <v>2171</v>
      </c>
      <c r="F504" t="s">
        <v>112</v>
      </c>
      <c r="G504" s="79" t="s">
        <v>2205</v>
      </c>
      <c r="H504" s="79"/>
      <c r="I504" s="79"/>
      <c r="J504" s="79" t="s">
        <v>8</v>
      </c>
      <c r="K504" s="80">
        <v>0.1</v>
      </c>
      <c r="L504" s="80">
        <v>0.1</v>
      </c>
      <c r="M504" s="80">
        <v>0.1</v>
      </c>
      <c r="N504" t="s">
        <v>1914</v>
      </c>
      <c r="O504" t="s">
        <v>126</v>
      </c>
      <c r="P504" t="s">
        <v>242</v>
      </c>
      <c r="Q504">
        <v>8</v>
      </c>
      <c r="R504">
        <v>1987</v>
      </c>
      <c r="S504" t="s">
        <v>1502</v>
      </c>
      <c r="T504" t="s">
        <v>1502</v>
      </c>
      <c r="U504" t="s">
        <v>1887</v>
      </c>
    </row>
    <row r="505" spans="1:21">
      <c r="A505">
        <v>4385</v>
      </c>
      <c r="B505" t="s">
        <v>501</v>
      </c>
      <c r="C505">
        <v>10553</v>
      </c>
      <c r="D505" t="s">
        <v>500</v>
      </c>
      <c r="E505" t="s">
        <v>2171</v>
      </c>
      <c r="F505" t="s">
        <v>112</v>
      </c>
      <c r="G505" s="79" t="s">
        <v>2206</v>
      </c>
      <c r="H505" s="79"/>
      <c r="I505" s="79"/>
      <c r="J505" s="79" t="s">
        <v>8</v>
      </c>
      <c r="K505" s="80">
        <v>0.3</v>
      </c>
      <c r="L505" s="80">
        <v>0.3</v>
      </c>
      <c r="M505" s="80">
        <v>0.3</v>
      </c>
      <c r="N505" t="s">
        <v>1914</v>
      </c>
      <c r="O505" t="s">
        <v>126</v>
      </c>
      <c r="P505" t="s">
        <v>242</v>
      </c>
      <c r="Q505">
        <v>8</v>
      </c>
      <c r="R505">
        <v>1987</v>
      </c>
      <c r="S505" t="s">
        <v>1502</v>
      </c>
      <c r="T505" t="s">
        <v>1502</v>
      </c>
      <c r="U505" t="s">
        <v>1932</v>
      </c>
    </row>
    <row r="506" spans="1:21">
      <c r="A506">
        <v>4385</v>
      </c>
      <c r="B506" t="s">
        <v>501</v>
      </c>
      <c r="C506">
        <v>10553</v>
      </c>
      <c r="D506" t="s">
        <v>500</v>
      </c>
      <c r="E506" t="s">
        <v>2171</v>
      </c>
      <c r="F506" t="s">
        <v>112</v>
      </c>
      <c r="G506" s="79" t="s">
        <v>2207</v>
      </c>
      <c r="H506" s="79"/>
      <c r="I506" s="79"/>
      <c r="J506" s="79" t="s">
        <v>8</v>
      </c>
      <c r="K506" s="80">
        <v>0.3</v>
      </c>
      <c r="L506" s="80">
        <v>0.3</v>
      </c>
      <c r="M506" s="80">
        <v>0.3</v>
      </c>
      <c r="N506" t="s">
        <v>1914</v>
      </c>
      <c r="O506" t="s">
        <v>126</v>
      </c>
      <c r="P506" t="s">
        <v>242</v>
      </c>
      <c r="Q506">
        <v>8</v>
      </c>
      <c r="R506">
        <v>1987</v>
      </c>
      <c r="S506" t="s">
        <v>1502</v>
      </c>
      <c r="T506" t="s">
        <v>1502</v>
      </c>
      <c r="U506" t="s">
        <v>1932</v>
      </c>
    </row>
    <row r="507" spans="1:21">
      <c r="A507">
        <v>4385</v>
      </c>
      <c r="B507" t="s">
        <v>501</v>
      </c>
      <c r="C507">
        <v>10553</v>
      </c>
      <c r="D507" t="s">
        <v>500</v>
      </c>
      <c r="E507" t="s">
        <v>2171</v>
      </c>
      <c r="F507" t="s">
        <v>112</v>
      </c>
      <c r="G507" s="79" t="s">
        <v>2208</v>
      </c>
      <c r="H507" s="79"/>
      <c r="I507" s="79"/>
      <c r="J507" s="79" t="s">
        <v>8</v>
      </c>
      <c r="K507" s="80">
        <v>0.3</v>
      </c>
      <c r="L507" s="80">
        <v>0.3</v>
      </c>
      <c r="M507" s="80">
        <v>0.3</v>
      </c>
      <c r="N507" t="s">
        <v>1914</v>
      </c>
      <c r="O507" t="s">
        <v>126</v>
      </c>
      <c r="P507" t="s">
        <v>242</v>
      </c>
      <c r="Q507">
        <v>8</v>
      </c>
      <c r="R507">
        <v>1987</v>
      </c>
      <c r="S507" t="s">
        <v>1502</v>
      </c>
      <c r="T507" t="s">
        <v>1502</v>
      </c>
      <c r="U507" t="s">
        <v>1932</v>
      </c>
    </row>
    <row r="508" spans="1:21">
      <c r="A508">
        <v>2179</v>
      </c>
      <c r="B508" t="s">
        <v>504</v>
      </c>
      <c r="C508">
        <v>10555</v>
      </c>
      <c r="D508" t="s">
        <v>503</v>
      </c>
      <c r="E508" t="s">
        <v>1866</v>
      </c>
      <c r="F508" t="s">
        <v>174</v>
      </c>
      <c r="G508" s="79" t="s">
        <v>1883</v>
      </c>
      <c r="H508" s="79"/>
      <c r="I508" s="79"/>
      <c r="J508" s="79" t="s">
        <v>8</v>
      </c>
      <c r="K508" s="80">
        <v>3.6</v>
      </c>
      <c r="L508" s="80">
        <v>3.6</v>
      </c>
      <c r="M508" s="80">
        <v>3.6</v>
      </c>
      <c r="N508" t="s">
        <v>2004</v>
      </c>
      <c r="O508" t="s">
        <v>226</v>
      </c>
      <c r="P508" t="s">
        <v>235</v>
      </c>
      <c r="Q508">
        <v>9</v>
      </c>
      <c r="R508">
        <v>1989</v>
      </c>
      <c r="S508" t="s">
        <v>1502</v>
      </c>
      <c r="T508" t="s">
        <v>1502</v>
      </c>
      <c r="U508" t="s">
        <v>1871</v>
      </c>
    </row>
    <row r="509" spans="1:21">
      <c r="A509">
        <v>2016</v>
      </c>
      <c r="B509" t="s">
        <v>506</v>
      </c>
      <c r="C509">
        <v>10556</v>
      </c>
      <c r="D509" t="s">
        <v>505</v>
      </c>
      <c r="E509" t="s">
        <v>1866</v>
      </c>
      <c r="F509" t="s">
        <v>112</v>
      </c>
      <c r="G509" s="79" t="s">
        <v>1925</v>
      </c>
      <c r="H509" s="79"/>
      <c r="I509" s="79"/>
      <c r="J509" s="79" t="s">
        <v>8</v>
      </c>
      <c r="K509" s="80">
        <v>7.5</v>
      </c>
      <c r="L509" s="80">
        <v>7.1</v>
      </c>
      <c r="M509" s="80">
        <v>6.9</v>
      </c>
      <c r="N509" t="s">
        <v>2004</v>
      </c>
      <c r="O509" t="s">
        <v>226</v>
      </c>
      <c r="P509" t="s">
        <v>235</v>
      </c>
      <c r="Q509">
        <v>10</v>
      </c>
      <c r="R509">
        <v>1985</v>
      </c>
      <c r="S509" t="s">
        <v>1502</v>
      </c>
      <c r="T509" t="s">
        <v>1502</v>
      </c>
      <c r="U509" t="s">
        <v>1871</v>
      </c>
    </row>
    <row r="510" spans="1:21">
      <c r="A510">
        <v>2016</v>
      </c>
      <c r="B510" t="s">
        <v>506</v>
      </c>
      <c r="C510">
        <v>10556</v>
      </c>
      <c r="D510" t="s">
        <v>505</v>
      </c>
      <c r="E510" t="s">
        <v>1866</v>
      </c>
      <c r="F510" t="s">
        <v>112</v>
      </c>
      <c r="G510" s="79" t="s">
        <v>1927</v>
      </c>
      <c r="H510" s="79"/>
      <c r="I510" s="79"/>
      <c r="J510" s="79" t="s">
        <v>8</v>
      </c>
      <c r="K510" s="80">
        <v>7.5</v>
      </c>
      <c r="L510" s="80">
        <v>7.1</v>
      </c>
      <c r="M510" s="80">
        <v>6.9</v>
      </c>
      <c r="N510" t="s">
        <v>2004</v>
      </c>
      <c r="O510" t="s">
        <v>226</v>
      </c>
      <c r="P510" t="s">
        <v>235</v>
      </c>
      <c r="Q510">
        <v>10</v>
      </c>
      <c r="R510">
        <v>1985</v>
      </c>
      <c r="S510" t="s">
        <v>1502</v>
      </c>
      <c r="T510" t="s">
        <v>1502</v>
      </c>
      <c r="U510" t="s">
        <v>1871</v>
      </c>
    </row>
    <row r="511" spans="1:21">
      <c r="A511">
        <v>2016</v>
      </c>
      <c r="B511" t="s">
        <v>506</v>
      </c>
      <c r="C511">
        <v>10556</v>
      </c>
      <c r="D511" t="s">
        <v>505</v>
      </c>
      <c r="E511" t="s">
        <v>1866</v>
      </c>
      <c r="F511" t="s">
        <v>112</v>
      </c>
      <c r="G511" s="79" t="s">
        <v>1928</v>
      </c>
      <c r="H511" s="79"/>
      <c r="I511" s="79"/>
      <c r="J511" s="79" t="s">
        <v>8</v>
      </c>
      <c r="K511" s="80">
        <v>7.9</v>
      </c>
      <c r="L511" s="80">
        <v>7.5</v>
      </c>
      <c r="M511" s="80">
        <v>7.3</v>
      </c>
      <c r="N511" t="s">
        <v>2004</v>
      </c>
      <c r="O511" t="s">
        <v>226</v>
      </c>
      <c r="P511" t="s">
        <v>235</v>
      </c>
      <c r="Q511">
        <v>10</v>
      </c>
      <c r="R511">
        <v>1985</v>
      </c>
      <c r="S511" t="s">
        <v>1502</v>
      </c>
      <c r="T511" t="s">
        <v>1502</v>
      </c>
      <c r="U511" t="s">
        <v>1871</v>
      </c>
    </row>
    <row r="512" spans="1:21">
      <c r="A512">
        <v>23037</v>
      </c>
      <c r="B512" t="s">
        <v>508</v>
      </c>
      <c r="C512">
        <v>10570</v>
      </c>
      <c r="D512" t="s">
        <v>507</v>
      </c>
      <c r="E512" t="s">
        <v>1866</v>
      </c>
      <c r="F512" t="s">
        <v>189</v>
      </c>
      <c r="G512" s="79" t="s">
        <v>1883</v>
      </c>
      <c r="H512" s="79"/>
      <c r="I512" s="79"/>
      <c r="J512" s="79" t="s">
        <v>8</v>
      </c>
      <c r="K512" s="80">
        <v>3</v>
      </c>
      <c r="L512" s="80">
        <v>3</v>
      </c>
      <c r="M512" s="80">
        <v>3</v>
      </c>
      <c r="N512" t="s">
        <v>2004</v>
      </c>
      <c r="O512" t="s">
        <v>226</v>
      </c>
      <c r="P512" t="s">
        <v>235</v>
      </c>
      <c r="Q512">
        <v>11</v>
      </c>
      <c r="R512">
        <v>1986</v>
      </c>
      <c r="S512" t="s">
        <v>1502</v>
      </c>
      <c r="T512" t="s">
        <v>1502</v>
      </c>
      <c r="U512" t="s">
        <v>1871</v>
      </c>
    </row>
    <row r="513" spans="1:21">
      <c r="A513">
        <v>56467</v>
      </c>
      <c r="B513" t="s">
        <v>510</v>
      </c>
      <c r="C513">
        <v>10608</v>
      </c>
      <c r="D513" t="s">
        <v>509</v>
      </c>
      <c r="E513" t="s">
        <v>1866</v>
      </c>
      <c r="F513" t="s">
        <v>273</v>
      </c>
      <c r="G513" s="79" t="s">
        <v>1925</v>
      </c>
      <c r="H513" s="79"/>
      <c r="I513" s="79"/>
      <c r="J513" s="79" t="s">
        <v>8</v>
      </c>
      <c r="K513" s="80">
        <v>2.2000000000000002</v>
      </c>
      <c r="L513" s="80">
        <v>2.1</v>
      </c>
      <c r="M513" s="80">
        <v>2.1</v>
      </c>
      <c r="N513" t="s">
        <v>2004</v>
      </c>
      <c r="O513" t="s">
        <v>226</v>
      </c>
      <c r="P513" t="s">
        <v>235</v>
      </c>
      <c r="Q513">
        <v>3</v>
      </c>
      <c r="R513">
        <v>1986</v>
      </c>
      <c r="S513" t="s">
        <v>1502</v>
      </c>
      <c r="T513" t="s">
        <v>1502</v>
      </c>
      <c r="U513" t="s">
        <v>1871</v>
      </c>
    </row>
    <row r="514" spans="1:21">
      <c r="A514">
        <v>56467</v>
      </c>
      <c r="B514" t="s">
        <v>510</v>
      </c>
      <c r="C514">
        <v>10608</v>
      </c>
      <c r="D514" t="s">
        <v>509</v>
      </c>
      <c r="E514" t="s">
        <v>1866</v>
      </c>
      <c r="F514" t="s">
        <v>273</v>
      </c>
      <c r="G514" s="79" t="s">
        <v>1927</v>
      </c>
      <c r="H514" s="79"/>
      <c r="I514" s="79"/>
      <c r="J514" s="79" t="s">
        <v>8</v>
      </c>
      <c r="K514" s="80">
        <v>1</v>
      </c>
      <c r="L514" s="80">
        <v>0.9</v>
      </c>
      <c r="M514" s="80">
        <v>0.9</v>
      </c>
      <c r="N514" t="s">
        <v>2004</v>
      </c>
      <c r="O514" t="s">
        <v>226</v>
      </c>
      <c r="P514" t="s">
        <v>235</v>
      </c>
      <c r="Q514">
        <v>1</v>
      </c>
      <c r="R514">
        <v>1966</v>
      </c>
      <c r="S514" t="s">
        <v>1502</v>
      </c>
      <c r="T514" t="s">
        <v>1502</v>
      </c>
      <c r="U514" t="s">
        <v>1871</v>
      </c>
    </row>
    <row r="515" spans="1:21">
      <c r="A515">
        <v>56467</v>
      </c>
      <c r="B515" t="s">
        <v>510</v>
      </c>
      <c r="C515">
        <v>10608</v>
      </c>
      <c r="D515" t="s">
        <v>509</v>
      </c>
      <c r="E515" t="s">
        <v>1866</v>
      </c>
      <c r="F515" t="s">
        <v>273</v>
      </c>
      <c r="G515" s="79" t="s">
        <v>1928</v>
      </c>
      <c r="H515" s="79"/>
      <c r="I515" s="79"/>
      <c r="J515" s="79" t="s">
        <v>8</v>
      </c>
      <c r="K515" s="80">
        <v>0.8</v>
      </c>
      <c r="L515" s="80">
        <v>0.7</v>
      </c>
      <c r="M515" s="80">
        <v>0.7</v>
      </c>
      <c r="N515" t="s">
        <v>2004</v>
      </c>
      <c r="O515" t="s">
        <v>226</v>
      </c>
      <c r="P515" t="s">
        <v>235</v>
      </c>
      <c r="Q515">
        <v>1</v>
      </c>
      <c r="R515">
        <v>1941</v>
      </c>
      <c r="S515" t="s">
        <v>1502</v>
      </c>
      <c r="T515" t="s">
        <v>1502</v>
      </c>
      <c r="U515" t="s">
        <v>1871</v>
      </c>
    </row>
    <row r="516" spans="1:21">
      <c r="A516">
        <v>56467</v>
      </c>
      <c r="B516" t="s">
        <v>510</v>
      </c>
      <c r="C516">
        <v>10608</v>
      </c>
      <c r="D516" t="s">
        <v>509</v>
      </c>
      <c r="E516" t="s">
        <v>1866</v>
      </c>
      <c r="F516" t="s">
        <v>273</v>
      </c>
      <c r="G516" s="79" t="s">
        <v>1892</v>
      </c>
      <c r="H516" s="79"/>
      <c r="I516" s="79"/>
      <c r="J516" s="79" t="s">
        <v>8</v>
      </c>
      <c r="K516" s="80">
        <v>0.8</v>
      </c>
      <c r="L516" s="80">
        <v>0.6</v>
      </c>
      <c r="M516" s="80">
        <v>0.6</v>
      </c>
      <c r="N516" t="s">
        <v>2004</v>
      </c>
      <c r="O516" t="s">
        <v>226</v>
      </c>
      <c r="P516" t="s">
        <v>235</v>
      </c>
      <c r="Q516">
        <v>1</v>
      </c>
      <c r="R516">
        <v>1941</v>
      </c>
      <c r="S516" t="s">
        <v>1502</v>
      </c>
      <c r="T516" t="s">
        <v>1502</v>
      </c>
      <c r="U516" t="s">
        <v>1871</v>
      </c>
    </row>
    <row r="517" spans="1:21">
      <c r="A517">
        <v>5232</v>
      </c>
      <c r="B517" t="s">
        <v>512</v>
      </c>
      <c r="C517">
        <v>10613</v>
      </c>
      <c r="D517" t="s">
        <v>511</v>
      </c>
      <c r="E517" t="s">
        <v>1979</v>
      </c>
      <c r="F517" t="s">
        <v>174</v>
      </c>
      <c r="G517" s="79" t="s">
        <v>2209</v>
      </c>
      <c r="H517" s="79"/>
      <c r="I517" s="79"/>
      <c r="J517" s="79" t="s">
        <v>8</v>
      </c>
      <c r="K517" s="80">
        <v>3</v>
      </c>
      <c r="L517" s="80">
        <v>2.9</v>
      </c>
      <c r="M517" s="80">
        <v>2.8</v>
      </c>
      <c r="N517" t="s">
        <v>2004</v>
      </c>
      <c r="O517" t="s">
        <v>226</v>
      </c>
      <c r="P517" t="s">
        <v>235</v>
      </c>
      <c r="Q517">
        <v>6</v>
      </c>
      <c r="R517">
        <v>1912</v>
      </c>
      <c r="S517" t="s">
        <v>1502</v>
      </c>
      <c r="T517" t="s">
        <v>1502</v>
      </c>
      <c r="U517" t="s">
        <v>1871</v>
      </c>
    </row>
    <row r="518" spans="1:21">
      <c r="A518">
        <v>5232</v>
      </c>
      <c r="B518" t="s">
        <v>512</v>
      </c>
      <c r="C518">
        <v>10613</v>
      </c>
      <c r="D518" t="s">
        <v>511</v>
      </c>
      <c r="E518" t="s">
        <v>1979</v>
      </c>
      <c r="F518" t="s">
        <v>174</v>
      </c>
      <c r="G518" s="79" t="s">
        <v>2210</v>
      </c>
      <c r="H518" s="79"/>
      <c r="I518" s="79"/>
      <c r="J518" s="79" t="s">
        <v>8</v>
      </c>
      <c r="K518" s="80">
        <v>1.2</v>
      </c>
      <c r="L518" s="80">
        <v>1.1000000000000001</v>
      </c>
      <c r="M518" s="80">
        <v>1.1000000000000001</v>
      </c>
      <c r="N518" t="s">
        <v>2004</v>
      </c>
      <c r="O518" t="s">
        <v>226</v>
      </c>
      <c r="P518" t="s">
        <v>235</v>
      </c>
      <c r="Q518">
        <v>6</v>
      </c>
      <c r="R518">
        <v>1970</v>
      </c>
      <c r="S518" t="s">
        <v>1502</v>
      </c>
      <c r="T518" t="s">
        <v>1502</v>
      </c>
      <c r="U518" t="s">
        <v>1932</v>
      </c>
    </row>
    <row r="519" spans="1:21">
      <c r="A519">
        <v>5232</v>
      </c>
      <c r="B519" t="s">
        <v>512</v>
      </c>
      <c r="C519">
        <v>10613</v>
      </c>
      <c r="D519" t="s">
        <v>511</v>
      </c>
      <c r="E519" t="s">
        <v>1979</v>
      </c>
      <c r="F519" t="s">
        <v>174</v>
      </c>
      <c r="G519" s="79" t="s">
        <v>2211</v>
      </c>
      <c r="H519" s="79"/>
      <c r="I519" s="79"/>
      <c r="J519" s="79" t="s">
        <v>8</v>
      </c>
      <c r="K519" s="80">
        <v>3</v>
      </c>
      <c r="L519" s="80">
        <v>2.9</v>
      </c>
      <c r="M519" s="80">
        <v>2.8</v>
      </c>
      <c r="N519" t="s">
        <v>2004</v>
      </c>
      <c r="O519" t="s">
        <v>226</v>
      </c>
      <c r="P519" t="s">
        <v>235</v>
      </c>
      <c r="Q519">
        <v>6</v>
      </c>
      <c r="R519">
        <v>1912</v>
      </c>
      <c r="S519" t="s">
        <v>1502</v>
      </c>
      <c r="T519" t="s">
        <v>1502</v>
      </c>
      <c r="U519" t="s">
        <v>1932</v>
      </c>
    </row>
    <row r="520" spans="1:21">
      <c r="A520">
        <v>5232</v>
      </c>
      <c r="B520" t="s">
        <v>512</v>
      </c>
      <c r="C520">
        <v>10613</v>
      </c>
      <c r="D520" t="s">
        <v>511</v>
      </c>
      <c r="E520" t="s">
        <v>1979</v>
      </c>
      <c r="F520" t="s">
        <v>174</v>
      </c>
      <c r="G520" s="79" t="s">
        <v>2212</v>
      </c>
      <c r="H520" s="79"/>
      <c r="I520" s="79"/>
      <c r="J520" s="79" t="s">
        <v>8</v>
      </c>
      <c r="K520" s="80">
        <v>3.3</v>
      </c>
      <c r="L520" s="80">
        <v>3.1</v>
      </c>
      <c r="M520" s="80">
        <v>3</v>
      </c>
      <c r="N520" t="s">
        <v>2004</v>
      </c>
      <c r="O520" t="s">
        <v>226</v>
      </c>
      <c r="P520" t="s">
        <v>235</v>
      </c>
      <c r="Q520">
        <v>6</v>
      </c>
      <c r="R520">
        <v>1929</v>
      </c>
      <c r="S520" t="s">
        <v>1502</v>
      </c>
      <c r="T520" t="s">
        <v>1502</v>
      </c>
      <c r="U520" t="s">
        <v>1871</v>
      </c>
    </row>
    <row r="521" spans="1:21">
      <c r="A521">
        <v>5232</v>
      </c>
      <c r="B521" t="s">
        <v>512</v>
      </c>
      <c r="C521">
        <v>10613</v>
      </c>
      <c r="D521" t="s">
        <v>511</v>
      </c>
      <c r="E521" t="s">
        <v>1979</v>
      </c>
      <c r="F521" t="s">
        <v>174</v>
      </c>
      <c r="G521" s="79" t="s">
        <v>2213</v>
      </c>
      <c r="H521" s="79"/>
      <c r="I521" s="79"/>
      <c r="J521" s="79" t="s">
        <v>8</v>
      </c>
      <c r="K521" s="80">
        <v>0.8</v>
      </c>
      <c r="L521" s="80">
        <v>0.8</v>
      </c>
      <c r="M521" s="80">
        <v>0.7</v>
      </c>
      <c r="N521" t="s">
        <v>2004</v>
      </c>
      <c r="O521" t="s">
        <v>226</v>
      </c>
      <c r="P521" t="s">
        <v>235</v>
      </c>
      <c r="Q521">
        <v>6</v>
      </c>
      <c r="R521">
        <v>1906</v>
      </c>
      <c r="S521" t="s">
        <v>1502</v>
      </c>
      <c r="T521" t="s">
        <v>1502</v>
      </c>
      <c r="U521" t="s">
        <v>1932</v>
      </c>
    </row>
    <row r="522" spans="1:21">
      <c r="A522">
        <v>5232</v>
      </c>
      <c r="B522" t="s">
        <v>512</v>
      </c>
      <c r="C522">
        <v>10613</v>
      </c>
      <c r="D522" t="s">
        <v>511</v>
      </c>
      <c r="E522" t="s">
        <v>1979</v>
      </c>
      <c r="F522" t="s">
        <v>174</v>
      </c>
      <c r="G522" s="79" t="s">
        <v>2214</v>
      </c>
      <c r="H522" s="79"/>
      <c r="I522" s="79"/>
      <c r="J522" s="79" t="s">
        <v>8</v>
      </c>
      <c r="K522" s="80">
        <v>0.8</v>
      </c>
      <c r="L522" s="80">
        <v>0.8</v>
      </c>
      <c r="M522" s="80">
        <v>0.7</v>
      </c>
      <c r="N522" t="s">
        <v>2004</v>
      </c>
      <c r="O522" t="s">
        <v>226</v>
      </c>
      <c r="P522" t="s">
        <v>235</v>
      </c>
      <c r="Q522">
        <v>6</v>
      </c>
      <c r="R522">
        <v>1906</v>
      </c>
      <c r="S522" t="s">
        <v>1502</v>
      </c>
      <c r="T522" t="s">
        <v>1502</v>
      </c>
      <c r="U522" t="s">
        <v>1932</v>
      </c>
    </row>
    <row r="523" spans="1:21">
      <c r="A523">
        <v>5232</v>
      </c>
      <c r="B523" t="s">
        <v>512</v>
      </c>
      <c r="C523">
        <v>10613</v>
      </c>
      <c r="D523" t="s">
        <v>511</v>
      </c>
      <c r="E523" t="s">
        <v>1979</v>
      </c>
      <c r="F523" t="s">
        <v>174</v>
      </c>
      <c r="G523" s="79" t="s">
        <v>2215</v>
      </c>
      <c r="H523" s="79"/>
      <c r="I523" s="79"/>
      <c r="J523" s="79" t="s">
        <v>8</v>
      </c>
      <c r="K523" s="80">
        <v>0.8</v>
      </c>
      <c r="L523" s="80">
        <v>0.8</v>
      </c>
      <c r="M523" s="80">
        <v>0.7</v>
      </c>
      <c r="N523" t="s">
        <v>2004</v>
      </c>
      <c r="O523" t="s">
        <v>226</v>
      </c>
      <c r="P523" t="s">
        <v>235</v>
      </c>
      <c r="Q523">
        <v>6</v>
      </c>
      <c r="R523">
        <v>1906</v>
      </c>
      <c r="S523" t="s">
        <v>1502</v>
      </c>
      <c r="T523" t="s">
        <v>1502</v>
      </c>
      <c r="U523" t="s">
        <v>1932</v>
      </c>
    </row>
    <row r="524" spans="1:21">
      <c r="A524">
        <v>5232</v>
      </c>
      <c r="B524" t="s">
        <v>512</v>
      </c>
      <c r="C524">
        <v>10613</v>
      </c>
      <c r="D524" t="s">
        <v>511</v>
      </c>
      <c r="E524" t="s">
        <v>1979</v>
      </c>
      <c r="F524" t="s">
        <v>174</v>
      </c>
      <c r="G524" s="79" t="s">
        <v>2216</v>
      </c>
      <c r="H524" s="79"/>
      <c r="I524" s="79"/>
      <c r="J524" s="79" t="s">
        <v>8</v>
      </c>
      <c r="K524" s="80">
        <v>1.6</v>
      </c>
      <c r="L524" s="80">
        <v>1.5</v>
      </c>
      <c r="M524" s="80">
        <v>1.5</v>
      </c>
      <c r="N524" t="s">
        <v>2004</v>
      </c>
      <c r="O524" t="s">
        <v>226</v>
      </c>
      <c r="P524" t="s">
        <v>235</v>
      </c>
      <c r="Q524">
        <v>6</v>
      </c>
      <c r="R524">
        <v>1970</v>
      </c>
      <c r="S524" t="s">
        <v>1502</v>
      </c>
      <c r="T524" t="s">
        <v>1502</v>
      </c>
      <c r="U524" t="s">
        <v>1871</v>
      </c>
    </row>
    <row r="525" spans="1:21">
      <c r="A525">
        <v>5232</v>
      </c>
      <c r="B525" t="s">
        <v>512</v>
      </c>
      <c r="C525">
        <v>10613</v>
      </c>
      <c r="D525" t="s">
        <v>511</v>
      </c>
      <c r="E525" t="s">
        <v>1979</v>
      </c>
      <c r="F525" t="s">
        <v>174</v>
      </c>
      <c r="G525" s="79" t="s">
        <v>2217</v>
      </c>
      <c r="H525" s="79"/>
      <c r="I525" s="79"/>
      <c r="J525" s="79" t="s">
        <v>8</v>
      </c>
      <c r="K525" s="80">
        <v>2</v>
      </c>
      <c r="L525" s="80">
        <v>1.9</v>
      </c>
      <c r="M525" s="80">
        <v>1.8</v>
      </c>
      <c r="N525" t="s">
        <v>2004</v>
      </c>
      <c r="O525" t="s">
        <v>226</v>
      </c>
      <c r="P525" t="s">
        <v>235</v>
      </c>
      <c r="Q525">
        <v>6</v>
      </c>
      <c r="R525">
        <v>1970</v>
      </c>
      <c r="S525" t="s">
        <v>1502</v>
      </c>
      <c r="T525" t="s">
        <v>1502</v>
      </c>
      <c r="U525" t="s">
        <v>1871</v>
      </c>
    </row>
    <row r="526" spans="1:21">
      <c r="A526">
        <v>5232</v>
      </c>
      <c r="B526" t="s">
        <v>512</v>
      </c>
      <c r="C526">
        <v>10613</v>
      </c>
      <c r="D526" t="s">
        <v>511</v>
      </c>
      <c r="E526" t="s">
        <v>1979</v>
      </c>
      <c r="F526" t="s">
        <v>174</v>
      </c>
      <c r="G526" s="79" t="s">
        <v>2218</v>
      </c>
      <c r="H526" s="79"/>
      <c r="I526" s="79"/>
      <c r="J526" s="79" t="s">
        <v>8</v>
      </c>
      <c r="K526" s="80">
        <v>2</v>
      </c>
      <c r="L526" s="80">
        <v>1.9</v>
      </c>
      <c r="M526" s="80">
        <v>1.8</v>
      </c>
      <c r="N526" t="s">
        <v>2004</v>
      </c>
      <c r="O526" t="s">
        <v>226</v>
      </c>
      <c r="P526" t="s">
        <v>235</v>
      </c>
      <c r="Q526">
        <v>6</v>
      </c>
      <c r="R526">
        <v>1970</v>
      </c>
      <c r="S526" t="s">
        <v>1502</v>
      </c>
      <c r="T526" t="s">
        <v>1502</v>
      </c>
      <c r="U526" t="s">
        <v>1871</v>
      </c>
    </row>
    <row r="527" spans="1:21">
      <c r="A527">
        <v>5232</v>
      </c>
      <c r="B527" t="s">
        <v>512</v>
      </c>
      <c r="C527">
        <v>10613</v>
      </c>
      <c r="D527" t="s">
        <v>511</v>
      </c>
      <c r="E527" t="s">
        <v>1979</v>
      </c>
      <c r="F527" t="s">
        <v>174</v>
      </c>
      <c r="G527" s="79" t="s">
        <v>2219</v>
      </c>
      <c r="H527" s="79"/>
      <c r="I527" s="79"/>
      <c r="J527" s="79" t="s">
        <v>8</v>
      </c>
      <c r="K527" s="80">
        <v>23</v>
      </c>
      <c r="L527" s="80">
        <v>26</v>
      </c>
      <c r="M527" s="80">
        <v>26</v>
      </c>
      <c r="N527" t="s">
        <v>2025</v>
      </c>
      <c r="O527" t="s">
        <v>492</v>
      </c>
      <c r="P527" t="s">
        <v>243</v>
      </c>
      <c r="Q527">
        <v>3</v>
      </c>
      <c r="R527">
        <v>1966</v>
      </c>
      <c r="S527" t="s">
        <v>1502</v>
      </c>
      <c r="T527" t="s">
        <v>1502</v>
      </c>
      <c r="U527" t="s">
        <v>1871</v>
      </c>
    </row>
    <row r="528" spans="1:21">
      <c r="A528">
        <v>5232</v>
      </c>
      <c r="B528" t="s">
        <v>512</v>
      </c>
      <c r="C528">
        <v>10613</v>
      </c>
      <c r="D528" t="s">
        <v>511</v>
      </c>
      <c r="E528" t="s">
        <v>1979</v>
      </c>
      <c r="F528" t="s">
        <v>174</v>
      </c>
      <c r="G528" s="79" t="s">
        <v>2220</v>
      </c>
      <c r="H528" s="79"/>
      <c r="I528" s="79"/>
      <c r="J528" s="79" t="s">
        <v>8</v>
      </c>
      <c r="K528" s="80">
        <v>26.8</v>
      </c>
      <c r="L528" s="80">
        <v>20</v>
      </c>
      <c r="M528" s="80">
        <v>20</v>
      </c>
      <c r="N528" t="s">
        <v>2025</v>
      </c>
      <c r="O528" t="s">
        <v>492</v>
      </c>
      <c r="P528" t="s">
        <v>243</v>
      </c>
      <c r="Q528">
        <v>3</v>
      </c>
      <c r="R528">
        <v>1970</v>
      </c>
      <c r="S528" t="s">
        <v>1502</v>
      </c>
      <c r="T528" t="s">
        <v>1502</v>
      </c>
      <c r="U528" t="s">
        <v>1871</v>
      </c>
    </row>
    <row r="529" spans="1:22">
      <c r="A529">
        <v>528</v>
      </c>
      <c r="B529" t="s">
        <v>513</v>
      </c>
      <c r="C529">
        <v>10646</v>
      </c>
      <c r="D529" t="s">
        <v>513</v>
      </c>
      <c r="E529" t="s">
        <v>1866</v>
      </c>
      <c r="F529" t="s">
        <v>121</v>
      </c>
      <c r="G529" s="79" t="s">
        <v>1925</v>
      </c>
      <c r="H529" s="79"/>
      <c r="I529" s="79"/>
      <c r="J529" s="79" t="s">
        <v>8</v>
      </c>
      <c r="K529" s="80">
        <v>18.3</v>
      </c>
      <c r="L529" s="80">
        <v>16.3</v>
      </c>
      <c r="M529" s="80">
        <v>18.100000000000001</v>
      </c>
      <c r="N529" t="s">
        <v>2221</v>
      </c>
      <c r="O529" t="s">
        <v>2222</v>
      </c>
      <c r="P529" t="s">
        <v>243</v>
      </c>
      <c r="Q529">
        <v>12</v>
      </c>
      <c r="R529">
        <v>1991</v>
      </c>
      <c r="S529" t="s">
        <v>1502</v>
      </c>
      <c r="T529" t="s">
        <v>1502</v>
      </c>
      <c r="U529" t="s">
        <v>1871</v>
      </c>
    </row>
    <row r="530" spans="1:22">
      <c r="A530">
        <v>49911</v>
      </c>
      <c r="B530" t="s">
        <v>517</v>
      </c>
      <c r="C530">
        <v>10694</v>
      </c>
      <c r="D530" t="s">
        <v>516</v>
      </c>
      <c r="E530" t="s">
        <v>2171</v>
      </c>
      <c r="F530" t="s">
        <v>112</v>
      </c>
      <c r="G530" s="79" t="s">
        <v>2223</v>
      </c>
      <c r="H530" s="79"/>
      <c r="I530" s="79"/>
      <c r="J530" s="79" t="s">
        <v>8</v>
      </c>
      <c r="K530" s="80">
        <v>0.8</v>
      </c>
      <c r="L530" s="80">
        <v>0.8</v>
      </c>
      <c r="M530" s="80">
        <v>0.7</v>
      </c>
      <c r="N530" t="s">
        <v>2004</v>
      </c>
      <c r="O530" t="s">
        <v>226</v>
      </c>
      <c r="P530" t="s">
        <v>235</v>
      </c>
      <c r="Q530">
        <v>1</v>
      </c>
      <c r="R530">
        <v>1920</v>
      </c>
      <c r="S530" t="s">
        <v>1502</v>
      </c>
      <c r="T530" t="s">
        <v>1502</v>
      </c>
      <c r="U530" t="s">
        <v>2002</v>
      </c>
    </row>
    <row r="531" spans="1:22">
      <c r="A531">
        <v>49911</v>
      </c>
      <c r="B531" t="s">
        <v>517</v>
      </c>
      <c r="C531">
        <v>10694</v>
      </c>
      <c r="D531" t="s">
        <v>516</v>
      </c>
      <c r="E531" t="s">
        <v>2171</v>
      </c>
      <c r="F531" t="s">
        <v>112</v>
      </c>
      <c r="G531" s="79" t="s">
        <v>2224</v>
      </c>
      <c r="H531" s="79"/>
      <c r="I531" s="79"/>
      <c r="J531" s="79" t="s">
        <v>8</v>
      </c>
      <c r="K531" s="80">
        <v>0.8</v>
      </c>
      <c r="L531" s="80">
        <v>0.8</v>
      </c>
      <c r="M531" s="80">
        <v>0.7</v>
      </c>
      <c r="N531" t="s">
        <v>2004</v>
      </c>
      <c r="O531" t="s">
        <v>226</v>
      </c>
      <c r="P531" t="s">
        <v>235</v>
      </c>
      <c r="Q531">
        <v>1</v>
      </c>
      <c r="R531">
        <v>1920</v>
      </c>
      <c r="S531" t="s">
        <v>1502</v>
      </c>
      <c r="T531" t="s">
        <v>1502</v>
      </c>
      <c r="U531" t="s">
        <v>1871</v>
      </c>
    </row>
    <row r="532" spans="1:22">
      <c r="A532">
        <v>49911</v>
      </c>
      <c r="B532" t="s">
        <v>517</v>
      </c>
      <c r="C532">
        <v>10694</v>
      </c>
      <c r="D532" t="s">
        <v>516</v>
      </c>
      <c r="E532" t="s">
        <v>2171</v>
      </c>
      <c r="F532" t="s">
        <v>112</v>
      </c>
      <c r="G532" s="79" t="s">
        <v>2225</v>
      </c>
      <c r="H532" s="79"/>
      <c r="I532" s="79"/>
      <c r="J532" s="79" t="s">
        <v>8</v>
      </c>
      <c r="K532" s="80">
        <v>0.6</v>
      </c>
      <c r="L532" s="80">
        <v>0.6</v>
      </c>
      <c r="M532" s="80">
        <v>0.5</v>
      </c>
      <c r="N532" t="s">
        <v>2004</v>
      </c>
      <c r="O532" t="s">
        <v>226</v>
      </c>
      <c r="P532" t="s">
        <v>235</v>
      </c>
      <c r="Q532">
        <v>12</v>
      </c>
      <c r="R532">
        <v>2006</v>
      </c>
      <c r="S532" t="s">
        <v>1502</v>
      </c>
      <c r="T532" t="s">
        <v>1502</v>
      </c>
      <c r="U532" t="s">
        <v>1871</v>
      </c>
    </row>
    <row r="533" spans="1:22">
      <c r="A533">
        <v>56448</v>
      </c>
      <c r="B533" t="s">
        <v>519</v>
      </c>
      <c r="C533">
        <v>10700</v>
      </c>
      <c r="D533" t="s">
        <v>518</v>
      </c>
      <c r="E533" t="s">
        <v>1979</v>
      </c>
      <c r="F533" t="s">
        <v>174</v>
      </c>
      <c r="G533" s="79" t="s">
        <v>2226</v>
      </c>
      <c r="H533" s="79"/>
      <c r="I533" s="79"/>
      <c r="J533" s="79" t="s">
        <v>8</v>
      </c>
      <c r="K533" s="80">
        <v>12.5</v>
      </c>
      <c r="L533" s="80">
        <v>7.5</v>
      </c>
      <c r="M533" s="80">
        <v>12.5</v>
      </c>
      <c r="N533" t="s">
        <v>2025</v>
      </c>
      <c r="O533" t="s">
        <v>492</v>
      </c>
      <c r="P533" t="s">
        <v>243</v>
      </c>
      <c r="Q533">
        <v>7</v>
      </c>
      <c r="R533">
        <v>1965</v>
      </c>
      <c r="S533" t="s">
        <v>1502</v>
      </c>
      <c r="T533" t="s">
        <v>1502</v>
      </c>
      <c r="U533" t="s">
        <v>1887</v>
      </c>
      <c r="V533" t="s">
        <v>122</v>
      </c>
    </row>
    <row r="534" spans="1:22">
      <c r="A534">
        <v>56448</v>
      </c>
      <c r="B534" t="s">
        <v>519</v>
      </c>
      <c r="C534">
        <v>10700</v>
      </c>
      <c r="D534" t="s">
        <v>518</v>
      </c>
      <c r="E534" t="s">
        <v>1979</v>
      </c>
      <c r="F534" t="s">
        <v>174</v>
      </c>
      <c r="G534" s="79" t="s">
        <v>2227</v>
      </c>
      <c r="H534" s="79"/>
      <c r="I534" s="79"/>
      <c r="J534" s="79" t="s">
        <v>8</v>
      </c>
      <c r="K534" s="80">
        <v>16</v>
      </c>
      <c r="L534" s="80">
        <v>14</v>
      </c>
      <c r="M534" s="80">
        <v>14</v>
      </c>
      <c r="N534" t="s">
        <v>2025</v>
      </c>
      <c r="O534" t="s">
        <v>274</v>
      </c>
      <c r="P534" t="s">
        <v>243</v>
      </c>
      <c r="Q534">
        <v>12</v>
      </c>
      <c r="R534">
        <v>1987</v>
      </c>
      <c r="S534" t="s">
        <v>1502</v>
      </c>
      <c r="T534" t="s">
        <v>1502</v>
      </c>
      <c r="U534" t="s">
        <v>1887</v>
      </c>
    </row>
    <row r="535" spans="1:22">
      <c r="A535">
        <v>56838</v>
      </c>
      <c r="B535" t="s">
        <v>521</v>
      </c>
      <c r="C535">
        <v>10728</v>
      </c>
      <c r="D535" t="s">
        <v>520</v>
      </c>
      <c r="E535" t="s">
        <v>1866</v>
      </c>
      <c r="F535" t="s">
        <v>174</v>
      </c>
      <c r="G535" s="79" t="s">
        <v>1925</v>
      </c>
      <c r="H535" s="79"/>
      <c r="I535" s="79"/>
      <c r="J535" s="79" t="s">
        <v>8</v>
      </c>
      <c r="K535" s="80">
        <v>1.5</v>
      </c>
      <c r="L535" s="80">
        <v>1.5</v>
      </c>
      <c r="M535" s="80">
        <v>1.5</v>
      </c>
      <c r="N535" t="s">
        <v>2004</v>
      </c>
      <c r="O535" t="s">
        <v>226</v>
      </c>
      <c r="P535" t="s">
        <v>235</v>
      </c>
      <c r="Q535">
        <v>4</v>
      </c>
      <c r="R535">
        <v>1986</v>
      </c>
      <c r="S535" t="s">
        <v>1502</v>
      </c>
      <c r="T535" t="s">
        <v>1502</v>
      </c>
      <c r="U535" t="s">
        <v>1871</v>
      </c>
    </row>
    <row r="536" spans="1:22">
      <c r="A536">
        <v>56402</v>
      </c>
      <c r="B536" t="s">
        <v>523</v>
      </c>
      <c r="C536">
        <v>10765</v>
      </c>
      <c r="D536" t="s">
        <v>522</v>
      </c>
      <c r="E536" t="s">
        <v>1866</v>
      </c>
      <c r="F536" t="s">
        <v>174</v>
      </c>
      <c r="G536" s="79" t="s">
        <v>1925</v>
      </c>
      <c r="H536" s="79"/>
      <c r="I536" s="79"/>
      <c r="J536" s="79" t="s">
        <v>8</v>
      </c>
      <c r="K536" s="80">
        <v>27.5</v>
      </c>
      <c r="L536" s="80">
        <v>20.2</v>
      </c>
      <c r="M536" s="80">
        <v>20.2</v>
      </c>
      <c r="N536" t="s">
        <v>2025</v>
      </c>
      <c r="O536" t="s">
        <v>274</v>
      </c>
      <c r="P536" t="s">
        <v>243</v>
      </c>
      <c r="Q536">
        <v>12</v>
      </c>
      <c r="R536">
        <v>1987</v>
      </c>
      <c r="S536" t="s">
        <v>1502</v>
      </c>
      <c r="T536" t="s">
        <v>1502</v>
      </c>
      <c r="U536" t="s">
        <v>1932</v>
      </c>
    </row>
    <row r="537" spans="1:22">
      <c r="A537">
        <v>56402</v>
      </c>
      <c r="B537" t="s">
        <v>523</v>
      </c>
      <c r="C537">
        <v>10766</v>
      </c>
      <c r="D537" t="s">
        <v>524</v>
      </c>
      <c r="E537" t="s">
        <v>1866</v>
      </c>
      <c r="F537" t="s">
        <v>174</v>
      </c>
      <c r="G537" s="79" t="s">
        <v>1925</v>
      </c>
      <c r="H537" s="79"/>
      <c r="I537" s="79"/>
      <c r="J537" s="79" t="s">
        <v>8</v>
      </c>
      <c r="K537" s="80">
        <v>27.5</v>
      </c>
      <c r="L537" s="80">
        <v>20.399999999999999</v>
      </c>
      <c r="M537" s="80">
        <v>21.4</v>
      </c>
      <c r="N537" t="s">
        <v>2025</v>
      </c>
      <c r="O537" t="s">
        <v>274</v>
      </c>
      <c r="P537" t="s">
        <v>243</v>
      </c>
      <c r="Q537">
        <v>12</v>
      </c>
      <c r="R537">
        <v>1987</v>
      </c>
      <c r="S537" t="s">
        <v>1502</v>
      </c>
      <c r="T537" t="s">
        <v>1502</v>
      </c>
      <c r="U537" t="s">
        <v>1871</v>
      </c>
    </row>
    <row r="538" spans="1:22">
      <c r="A538">
        <v>11427</v>
      </c>
      <c r="B538" t="s">
        <v>526</v>
      </c>
      <c r="C538">
        <v>10823</v>
      </c>
      <c r="D538" t="s">
        <v>525</v>
      </c>
      <c r="E538" t="s">
        <v>1934</v>
      </c>
      <c r="F538" t="s">
        <v>112</v>
      </c>
      <c r="G538" s="79" t="s">
        <v>2228</v>
      </c>
      <c r="H538" s="79" t="s">
        <v>2229</v>
      </c>
      <c r="I538" s="79"/>
      <c r="J538" s="79" t="s">
        <v>8</v>
      </c>
      <c r="K538" s="80">
        <v>26</v>
      </c>
      <c r="L538" s="80">
        <v>22</v>
      </c>
      <c r="M538" s="80">
        <v>27</v>
      </c>
      <c r="N538" t="s">
        <v>1914</v>
      </c>
      <c r="O538" t="s">
        <v>126</v>
      </c>
      <c r="P538" t="s">
        <v>231</v>
      </c>
      <c r="Q538">
        <v>8</v>
      </c>
      <c r="R538">
        <v>1995</v>
      </c>
      <c r="S538" t="s">
        <v>1502</v>
      </c>
      <c r="T538" t="s">
        <v>1502</v>
      </c>
      <c r="U538" t="s">
        <v>1932</v>
      </c>
    </row>
    <row r="539" spans="1:22">
      <c r="A539">
        <v>11427</v>
      </c>
      <c r="B539" t="s">
        <v>526</v>
      </c>
      <c r="C539">
        <v>10823</v>
      </c>
      <c r="D539" t="s">
        <v>525</v>
      </c>
      <c r="E539" t="s">
        <v>1934</v>
      </c>
      <c r="F539" t="s">
        <v>112</v>
      </c>
      <c r="G539" s="79" t="s">
        <v>2230</v>
      </c>
      <c r="H539" s="79" t="s">
        <v>2231</v>
      </c>
      <c r="I539" s="79"/>
      <c r="J539" s="79" t="s">
        <v>8</v>
      </c>
      <c r="K539" s="80">
        <v>26</v>
      </c>
      <c r="L539" s="80">
        <v>22</v>
      </c>
      <c r="M539" s="80">
        <v>27</v>
      </c>
      <c r="N539" t="s">
        <v>1914</v>
      </c>
      <c r="O539" t="s">
        <v>126</v>
      </c>
      <c r="P539" t="s">
        <v>231</v>
      </c>
      <c r="Q539">
        <v>8</v>
      </c>
      <c r="R539">
        <v>1995</v>
      </c>
      <c r="S539" t="s">
        <v>1502</v>
      </c>
      <c r="T539" t="s">
        <v>1502</v>
      </c>
      <c r="U539" t="s">
        <v>1932</v>
      </c>
    </row>
    <row r="540" spans="1:22">
      <c r="A540">
        <v>11427</v>
      </c>
      <c r="B540" t="s">
        <v>526</v>
      </c>
      <c r="C540">
        <v>10823</v>
      </c>
      <c r="D540" t="s">
        <v>525</v>
      </c>
      <c r="E540" t="s">
        <v>1934</v>
      </c>
      <c r="F540" t="s">
        <v>112</v>
      </c>
      <c r="G540" s="79" t="s">
        <v>2232</v>
      </c>
      <c r="H540" s="79"/>
      <c r="I540" s="79"/>
      <c r="J540" s="79" t="s">
        <v>8</v>
      </c>
      <c r="K540" s="80">
        <v>1</v>
      </c>
      <c r="L540" s="80">
        <v>1</v>
      </c>
      <c r="M540" s="80">
        <v>1</v>
      </c>
      <c r="N540" t="s">
        <v>2004</v>
      </c>
      <c r="O540" t="s">
        <v>226</v>
      </c>
      <c r="P540" t="s">
        <v>235</v>
      </c>
      <c r="Q540">
        <v>7</v>
      </c>
      <c r="R540">
        <v>2001</v>
      </c>
      <c r="S540" t="s">
        <v>1502</v>
      </c>
      <c r="T540" t="s">
        <v>1502</v>
      </c>
      <c r="U540" t="s">
        <v>1871</v>
      </c>
    </row>
    <row r="541" spans="1:22">
      <c r="A541">
        <v>11427</v>
      </c>
      <c r="B541" t="s">
        <v>526</v>
      </c>
      <c r="C541">
        <v>10823</v>
      </c>
      <c r="D541" t="s">
        <v>525</v>
      </c>
      <c r="E541" t="s">
        <v>1934</v>
      </c>
      <c r="F541" t="s">
        <v>112</v>
      </c>
      <c r="G541" s="79" t="s">
        <v>2233</v>
      </c>
      <c r="H541" s="79"/>
      <c r="I541" s="79"/>
      <c r="J541" s="79" t="s">
        <v>8</v>
      </c>
      <c r="K541" s="80">
        <v>1</v>
      </c>
      <c r="L541" s="80">
        <v>1</v>
      </c>
      <c r="M541" s="80">
        <v>1</v>
      </c>
      <c r="N541" t="s">
        <v>2004</v>
      </c>
      <c r="O541" t="s">
        <v>226</v>
      </c>
      <c r="P541" t="s">
        <v>235</v>
      </c>
      <c r="Q541">
        <v>7</v>
      </c>
      <c r="R541">
        <v>2001</v>
      </c>
      <c r="S541" t="s">
        <v>1502</v>
      </c>
      <c r="T541" t="s">
        <v>1502</v>
      </c>
      <c r="U541" t="s">
        <v>1871</v>
      </c>
    </row>
    <row r="542" spans="1:22">
      <c r="A542">
        <v>11427</v>
      </c>
      <c r="B542" t="s">
        <v>526</v>
      </c>
      <c r="C542">
        <v>10823</v>
      </c>
      <c r="D542" t="s">
        <v>525</v>
      </c>
      <c r="E542" t="s">
        <v>1934</v>
      </c>
      <c r="F542" t="s">
        <v>112</v>
      </c>
      <c r="G542" s="79" t="s">
        <v>2234</v>
      </c>
      <c r="H542" s="79"/>
      <c r="I542" s="79"/>
      <c r="J542" s="79" t="s">
        <v>8</v>
      </c>
      <c r="K542" s="80">
        <v>0.1</v>
      </c>
      <c r="L542" s="80">
        <v>0.1</v>
      </c>
      <c r="M542" s="80">
        <v>0.1</v>
      </c>
      <c r="N542" t="s">
        <v>2168</v>
      </c>
      <c r="O542" t="s">
        <v>457</v>
      </c>
      <c r="P542" t="s">
        <v>456</v>
      </c>
      <c r="Q542">
        <v>5</v>
      </c>
      <c r="R542">
        <v>2008</v>
      </c>
      <c r="S542" t="s">
        <v>1502</v>
      </c>
      <c r="T542" t="s">
        <v>1502</v>
      </c>
      <c r="U542" t="s">
        <v>1871</v>
      </c>
    </row>
    <row r="543" spans="1:22">
      <c r="A543">
        <v>11427</v>
      </c>
      <c r="B543" t="s">
        <v>526</v>
      </c>
      <c r="C543">
        <v>10823</v>
      </c>
      <c r="D543" t="s">
        <v>525</v>
      </c>
      <c r="E543" t="s">
        <v>1934</v>
      </c>
      <c r="F543" t="s">
        <v>112</v>
      </c>
      <c r="G543" s="79" t="s">
        <v>2235</v>
      </c>
      <c r="H543" s="79"/>
      <c r="I543" s="79"/>
      <c r="J543" s="79" t="s">
        <v>8</v>
      </c>
      <c r="K543" s="80">
        <v>17.5</v>
      </c>
      <c r="L543" s="80">
        <v>9</v>
      </c>
      <c r="M543" s="80">
        <v>17.5</v>
      </c>
      <c r="N543" t="s">
        <v>2236</v>
      </c>
      <c r="O543" t="s">
        <v>527</v>
      </c>
      <c r="P543" t="s">
        <v>243</v>
      </c>
      <c r="Q543">
        <v>7</v>
      </c>
      <c r="R543">
        <v>1998</v>
      </c>
      <c r="S543" t="s">
        <v>1502</v>
      </c>
      <c r="T543" t="s">
        <v>1502</v>
      </c>
      <c r="U543" t="s">
        <v>1871</v>
      </c>
    </row>
    <row r="544" spans="1:22">
      <c r="A544">
        <v>11427</v>
      </c>
      <c r="B544" t="s">
        <v>526</v>
      </c>
      <c r="C544">
        <v>10823</v>
      </c>
      <c r="D544" t="s">
        <v>525</v>
      </c>
      <c r="E544" t="s">
        <v>1934</v>
      </c>
      <c r="F544" t="s">
        <v>112</v>
      </c>
      <c r="G544" s="79" t="s">
        <v>2237</v>
      </c>
      <c r="H544" s="79"/>
      <c r="I544" s="79"/>
      <c r="J544" s="79" t="s">
        <v>8</v>
      </c>
      <c r="K544" s="80">
        <v>0.6</v>
      </c>
      <c r="L544" s="80">
        <v>0.6</v>
      </c>
      <c r="M544" s="80">
        <v>0.6</v>
      </c>
      <c r="N544" t="s">
        <v>2164</v>
      </c>
      <c r="O544" t="s">
        <v>440</v>
      </c>
      <c r="P544" t="s">
        <v>439</v>
      </c>
      <c r="Q544">
        <v>11</v>
      </c>
      <c r="R544">
        <v>2009</v>
      </c>
      <c r="S544" t="s">
        <v>1502</v>
      </c>
      <c r="T544" t="s">
        <v>1502</v>
      </c>
      <c r="U544" t="s">
        <v>1871</v>
      </c>
    </row>
    <row r="545" spans="1:22">
      <c r="A545">
        <v>11427</v>
      </c>
      <c r="B545" t="s">
        <v>526</v>
      </c>
      <c r="C545">
        <v>10823</v>
      </c>
      <c r="D545" t="s">
        <v>525</v>
      </c>
      <c r="E545" t="s">
        <v>1934</v>
      </c>
      <c r="F545" t="s">
        <v>112</v>
      </c>
      <c r="G545" s="79" t="s">
        <v>2238</v>
      </c>
      <c r="H545" s="79"/>
      <c r="I545" s="79"/>
      <c r="J545" s="79" t="s">
        <v>8</v>
      </c>
      <c r="K545" s="80">
        <v>0.6</v>
      </c>
      <c r="L545" s="80">
        <v>0.6</v>
      </c>
      <c r="M545" s="80">
        <v>0.6</v>
      </c>
      <c r="N545" t="s">
        <v>2164</v>
      </c>
      <c r="O545" t="s">
        <v>440</v>
      </c>
      <c r="P545" t="s">
        <v>439</v>
      </c>
      <c r="Q545">
        <v>11</v>
      </c>
      <c r="R545">
        <v>2009</v>
      </c>
      <c r="S545" t="s">
        <v>1502</v>
      </c>
      <c r="T545" t="s">
        <v>1502</v>
      </c>
      <c r="U545" t="s">
        <v>1871</v>
      </c>
    </row>
    <row r="546" spans="1:22">
      <c r="A546">
        <v>11426</v>
      </c>
      <c r="B546" t="s">
        <v>530</v>
      </c>
      <c r="C546">
        <v>10824</v>
      </c>
      <c r="D546" t="s">
        <v>529</v>
      </c>
      <c r="E546" t="s">
        <v>1866</v>
      </c>
      <c r="F546" t="s">
        <v>112</v>
      </c>
      <c r="G546" s="79" t="s">
        <v>2239</v>
      </c>
      <c r="H546" s="79"/>
      <c r="I546" s="79"/>
      <c r="J546" s="79" t="s">
        <v>8</v>
      </c>
      <c r="K546" s="80">
        <v>3.5</v>
      </c>
      <c r="L546" s="80">
        <v>3</v>
      </c>
      <c r="M546" s="80">
        <v>3</v>
      </c>
      <c r="N546" t="s">
        <v>2004</v>
      </c>
      <c r="O546" t="s">
        <v>226</v>
      </c>
      <c r="P546" t="s">
        <v>235</v>
      </c>
      <c r="Q546">
        <v>5</v>
      </c>
      <c r="R546">
        <v>1951</v>
      </c>
      <c r="S546" t="s">
        <v>1502</v>
      </c>
      <c r="T546" t="s">
        <v>1502</v>
      </c>
      <c r="U546" t="s">
        <v>1871</v>
      </c>
    </row>
    <row r="547" spans="1:22">
      <c r="A547">
        <v>11426</v>
      </c>
      <c r="B547" t="s">
        <v>530</v>
      </c>
      <c r="C547">
        <v>10825</v>
      </c>
      <c r="D547" t="s">
        <v>531</v>
      </c>
      <c r="E547" t="s">
        <v>1866</v>
      </c>
      <c r="F547" t="s">
        <v>112</v>
      </c>
      <c r="G547" s="79" t="s">
        <v>2240</v>
      </c>
      <c r="H547" s="79"/>
      <c r="I547" s="79"/>
      <c r="J547" s="79" t="s">
        <v>8</v>
      </c>
      <c r="K547" s="80">
        <v>1.6</v>
      </c>
      <c r="L547" s="80">
        <v>1</v>
      </c>
      <c r="M547" s="80">
        <v>1</v>
      </c>
      <c r="N547" t="s">
        <v>2004</v>
      </c>
      <c r="O547" t="s">
        <v>226</v>
      </c>
      <c r="P547" t="s">
        <v>235</v>
      </c>
      <c r="Q547">
        <v>1</v>
      </c>
      <c r="R547">
        <v>1969</v>
      </c>
      <c r="S547" t="s">
        <v>1502</v>
      </c>
      <c r="T547" t="s">
        <v>1502</v>
      </c>
      <c r="U547" t="s">
        <v>1871</v>
      </c>
    </row>
    <row r="548" spans="1:22">
      <c r="A548">
        <v>11426</v>
      </c>
      <c r="B548" t="s">
        <v>530</v>
      </c>
      <c r="C548">
        <v>10825</v>
      </c>
      <c r="D548" t="s">
        <v>531</v>
      </c>
      <c r="E548" t="s">
        <v>1866</v>
      </c>
      <c r="F548" t="s">
        <v>112</v>
      </c>
      <c r="G548" s="79" t="s">
        <v>2241</v>
      </c>
      <c r="H548" s="79"/>
      <c r="I548" s="79"/>
      <c r="J548" s="79" t="s">
        <v>8</v>
      </c>
      <c r="K548" s="80">
        <v>1.6</v>
      </c>
      <c r="L548" s="80">
        <v>1</v>
      </c>
      <c r="M548" s="80">
        <v>1</v>
      </c>
      <c r="N548" t="s">
        <v>2004</v>
      </c>
      <c r="O548" t="s">
        <v>226</v>
      </c>
      <c r="P548" t="s">
        <v>235</v>
      </c>
      <c r="Q548">
        <v>1</v>
      </c>
      <c r="R548">
        <v>1969</v>
      </c>
      <c r="S548" t="s">
        <v>1502</v>
      </c>
      <c r="T548" t="s">
        <v>1502</v>
      </c>
      <c r="U548" t="s">
        <v>1871</v>
      </c>
    </row>
    <row r="549" spans="1:22">
      <c r="A549">
        <v>56084</v>
      </c>
      <c r="B549" t="s">
        <v>532</v>
      </c>
      <c r="C549">
        <v>10838</v>
      </c>
      <c r="D549" t="s">
        <v>532</v>
      </c>
      <c r="E549" t="s">
        <v>1866</v>
      </c>
      <c r="F549" t="s">
        <v>189</v>
      </c>
      <c r="G549" s="79" t="s">
        <v>1925</v>
      </c>
      <c r="H549" s="79"/>
      <c r="I549" s="79"/>
      <c r="J549" s="79" t="s">
        <v>8</v>
      </c>
      <c r="K549" s="80">
        <v>20</v>
      </c>
      <c r="L549" s="80">
        <v>16.100000000000001</v>
      </c>
      <c r="M549" s="80">
        <v>16.3</v>
      </c>
      <c r="N549" t="s">
        <v>2025</v>
      </c>
      <c r="O549" t="s">
        <v>274</v>
      </c>
      <c r="P549" t="s">
        <v>243</v>
      </c>
      <c r="Q549">
        <v>12</v>
      </c>
      <c r="R549">
        <v>1987</v>
      </c>
      <c r="S549" t="s">
        <v>1502</v>
      </c>
      <c r="T549" t="s">
        <v>1502</v>
      </c>
      <c r="U549" t="s">
        <v>1871</v>
      </c>
    </row>
    <row r="550" spans="1:22">
      <c r="A550">
        <v>55840</v>
      </c>
      <c r="B550" t="s">
        <v>534</v>
      </c>
      <c r="C550">
        <v>10839</v>
      </c>
      <c r="D550" t="s">
        <v>533</v>
      </c>
      <c r="E550" t="s">
        <v>1866</v>
      </c>
      <c r="F550" t="s">
        <v>189</v>
      </c>
      <c r="G550" s="79" t="s">
        <v>1925</v>
      </c>
      <c r="H550" s="79"/>
      <c r="I550" s="79"/>
      <c r="J550" s="79" t="s">
        <v>8</v>
      </c>
      <c r="K550" s="80">
        <v>19.899999999999999</v>
      </c>
      <c r="L550" s="80">
        <v>17</v>
      </c>
      <c r="M550" s="80">
        <v>17.5</v>
      </c>
      <c r="N550" t="s">
        <v>2025</v>
      </c>
      <c r="O550" t="s">
        <v>274</v>
      </c>
      <c r="P550" t="s">
        <v>243</v>
      </c>
      <c r="Q550">
        <v>3</v>
      </c>
      <c r="R550">
        <v>1988</v>
      </c>
      <c r="S550" t="s">
        <v>1502</v>
      </c>
      <c r="T550" t="s">
        <v>1502</v>
      </c>
      <c r="U550" t="s">
        <v>1871</v>
      </c>
    </row>
    <row r="551" spans="1:22">
      <c r="A551">
        <v>12258</v>
      </c>
      <c r="B551" t="s">
        <v>536</v>
      </c>
      <c r="C551">
        <v>10883</v>
      </c>
      <c r="D551" t="s">
        <v>535</v>
      </c>
      <c r="E551" t="s">
        <v>1934</v>
      </c>
      <c r="F551" t="s">
        <v>112</v>
      </c>
      <c r="G551" s="79" t="s">
        <v>1915</v>
      </c>
      <c r="H551" s="79"/>
      <c r="I551" s="79"/>
      <c r="J551" s="79" t="s">
        <v>8</v>
      </c>
      <c r="K551" s="80">
        <v>12.5</v>
      </c>
      <c r="L551" s="80">
        <v>12.5</v>
      </c>
      <c r="M551" s="80">
        <v>12.5</v>
      </c>
      <c r="N551" t="s">
        <v>1999</v>
      </c>
      <c r="O551" t="s">
        <v>117</v>
      </c>
      <c r="P551" t="s">
        <v>231</v>
      </c>
      <c r="Q551">
        <v>12</v>
      </c>
      <c r="R551">
        <v>2003</v>
      </c>
      <c r="S551" t="s">
        <v>1502</v>
      </c>
      <c r="T551" t="s">
        <v>1502</v>
      </c>
      <c r="U551" t="s">
        <v>1871</v>
      </c>
      <c r="V551" t="s">
        <v>122</v>
      </c>
    </row>
    <row r="552" spans="1:22">
      <c r="A552">
        <v>12258</v>
      </c>
      <c r="B552" t="s">
        <v>536</v>
      </c>
      <c r="C552">
        <v>10883</v>
      </c>
      <c r="D552" t="s">
        <v>535</v>
      </c>
      <c r="E552" t="s">
        <v>1934</v>
      </c>
      <c r="F552" t="s">
        <v>112</v>
      </c>
      <c r="G552" s="79" t="s">
        <v>1916</v>
      </c>
      <c r="H552" s="79"/>
      <c r="I552" s="79"/>
      <c r="J552" s="79" t="s">
        <v>8</v>
      </c>
      <c r="K552" s="80">
        <v>12.5</v>
      </c>
      <c r="L552" s="80">
        <v>12.5</v>
      </c>
      <c r="M552" s="80">
        <v>12.5</v>
      </c>
      <c r="N552" t="s">
        <v>1999</v>
      </c>
      <c r="O552" t="s">
        <v>117</v>
      </c>
      <c r="P552" t="s">
        <v>231</v>
      </c>
      <c r="Q552">
        <v>12</v>
      </c>
      <c r="R552">
        <v>2003</v>
      </c>
      <c r="S552" t="s">
        <v>1502</v>
      </c>
      <c r="T552" t="s">
        <v>1502</v>
      </c>
      <c r="U552" t="s">
        <v>1871</v>
      </c>
      <c r="V552" t="s">
        <v>122</v>
      </c>
    </row>
    <row r="553" spans="1:22">
      <c r="A553">
        <v>12258</v>
      </c>
      <c r="B553" t="s">
        <v>536</v>
      </c>
      <c r="C553">
        <v>10883</v>
      </c>
      <c r="D553" t="s">
        <v>535</v>
      </c>
      <c r="E553" t="s">
        <v>1934</v>
      </c>
      <c r="F553" t="s">
        <v>112</v>
      </c>
      <c r="G553" s="79" t="s">
        <v>1918</v>
      </c>
      <c r="H553" s="79"/>
      <c r="I553" s="79"/>
      <c r="J553" s="79" t="s">
        <v>8</v>
      </c>
      <c r="K553" s="80">
        <v>13.8</v>
      </c>
      <c r="L553" s="80">
        <v>12.8</v>
      </c>
      <c r="M553" s="80">
        <v>14.9</v>
      </c>
      <c r="N553" t="s">
        <v>1999</v>
      </c>
      <c r="O553" t="s">
        <v>117</v>
      </c>
      <c r="P553" t="s">
        <v>231</v>
      </c>
      <c r="Q553">
        <v>7</v>
      </c>
      <c r="R553">
        <v>2017</v>
      </c>
      <c r="S553" t="s">
        <v>1502</v>
      </c>
      <c r="T553" t="s">
        <v>1502</v>
      </c>
      <c r="U553" t="s">
        <v>1871</v>
      </c>
      <c r="V553" t="s">
        <v>122</v>
      </c>
    </row>
    <row r="554" spans="1:22">
      <c r="A554">
        <v>12258</v>
      </c>
      <c r="B554" t="s">
        <v>536</v>
      </c>
      <c r="C554">
        <v>10883</v>
      </c>
      <c r="D554" t="s">
        <v>535</v>
      </c>
      <c r="E554" t="s">
        <v>1934</v>
      </c>
      <c r="F554" t="s">
        <v>112</v>
      </c>
      <c r="G554" s="79" t="s">
        <v>2242</v>
      </c>
      <c r="H554" s="79"/>
      <c r="I554" s="79"/>
      <c r="J554" s="79" t="s">
        <v>8</v>
      </c>
      <c r="K554" s="80">
        <v>6.8</v>
      </c>
      <c r="L554" s="80">
        <v>6</v>
      </c>
      <c r="M554" s="80">
        <v>6.7</v>
      </c>
      <c r="N554" t="s">
        <v>1914</v>
      </c>
      <c r="O554" t="s">
        <v>126</v>
      </c>
      <c r="P554" t="s">
        <v>242</v>
      </c>
      <c r="Q554">
        <v>6</v>
      </c>
      <c r="R554">
        <v>1985</v>
      </c>
      <c r="S554" t="s">
        <v>1502</v>
      </c>
      <c r="T554" t="s">
        <v>1502</v>
      </c>
      <c r="U554" t="s">
        <v>1932</v>
      </c>
    </row>
    <row r="555" spans="1:22">
      <c r="A555">
        <v>12258</v>
      </c>
      <c r="B555" t="s">
        <v>536</v>
      </c>
      <c r="C555">
        <v>10883</v>
      </c>
      <c r="D555" t="s">
        <v>535</v>
      </c>
      <c r="E555" t="s">
        <v>1934</v>
      </c>
      <c r="F555" t="s">
        <v>112</v>
      </c>
      <c r="G555" s="79" t="s">
        <v>2243</v>
      </c>
      <c r="H555" s="79"/>
      <c r="I555" s="79"/>
      <c r="J555" s="79" t="s">
        <v>8</v>
      </c>
      <c r="K555" s="80">
        <v>6.8</v>
      </c>
      <c r="L555" s="80">
        <v>6</v>
      </c>
      <c r="M555" s="80">
        <v>6.7</v>
      </c>
      <c r="N555" t="s">
        <v>1914</v>
      </c>
      <c r="O555" t="s">
        <v>126</v>
      </c>
      <c r="P555" t="s">
        <v>242</v>
      </c>
      <c r="Q555">
        <v>7</v>
      </c>
      <c r="R555">
        <v>1985</v>
      </c>
      <c r="S555" t="s">
        <v>1502</v>
      </c>
      <c r="T555" t="s">
        <v>1502</v>
      </c>
      <c r="U555" t="s">
        <v>1932</v>
      </c>
    </row>
    <row r="556" spans="1:22">
      <c r="A556">
        <v>12258</v>
      </c>
      <c r="B556" t="s">
        <v>536</v>
      </c>
      <c r="C556">
        <v>10883</v>
      </c>
      <c r="D556" t="s">
        <v>535</v>
      </c>
      <c r="E556" t="s">
        <v>1934</v>
      </c>
      <c r="F556" t="s">
        <v>112</v>
      </c>
      <c r="G556" s="79" t="s">
        <v>2244</v>
      </c>
      <c r="H556" s="79"/>
      <c r="I556" s="79"/>
      <c r="J556" s="79" t="s">
        <v>8</v>
      </c>
      <c r="K556" s="80">
        <v>6.8</v>
      </c>
      <c r="L556" s="80">
        <v>6</v>
      </c>
      <c r="M556" s="80">
        <v>6.7</v>
      </c>
      <c r="N556" t="s">
        <v>1914</v>
      </c>
      <c r="O556" t="s">
        <v>126</v>
      </c>
      <c r="P556" t="s">
        <v>242</v>
      </c>
      <c r="Q556">
        <v>10</v>
      </c>
      <c r="R556">
        <v>1985</v>
      </c>
      <c r="S556" t="s">
        <v>1502</v>
      </c>
      <c r="T556" t="s">
        <v>1502</v>
      </c>
      <c r="U556" t="s">
        <v>1932</v>
      </c>
    </row>
    <row r="557" spans="1:22">
      <c r="A557">
        <v>12258</v>
      </c>
      <c r="B557" t="s">
        <v>536</v>
      </c>
      <c r="C557">
        <v>10883</v>
      </c>
      <c r="D557" t="s">
        <v>535</v>
      </c>
      <c r="E557" t="s">
        <v>1934</v>
      </c>
      <c r="F557" t="s">
        <v>112</v>
      </c>
      <c r="G557" s="79" t="s">
        <v>2245</v>
      </c>
      <c r="H557" s="79"/>
      <c r="I557" s="79"/>
      <c r="J557" s="79" t="s">
        <v>8</v>
      </c>
      <c r="K557" s="80">
        <v>6.8</v>
      </c>
      <c r="L557" s="80">
        <v>6</v>
      </c>
      <c r="M557" s="80">
        <v>6.7</v>
      </c>
      <c r="N557" t="s">
        <v>1914</v>
      </c>
      <c r="O557" t="s">
        <v>126</v>
      </c>
      <c r="P557" t="s">
        <v>242</v>
      </c>
      <c r="Q557">
        <v>10</v>
      </c>
      <c r="R557">
        <v>1985</v>
      </c>
      <c r="S557" t="s">
        <v>1502</v>
      </c>
      <c r="T557" t="s">
        <v>1502</v>
      </c>
      <c r="U557" t="s">
        <v>1932</v>
      </c>
    </row>
    <row r="558" spans="1:22">
      <c r="A558">
        <v>12258</v>
      </c>
      <c r="B558" t="s">
        <v>536</v>
      </c>
      <c r="C558">
        <v>10883</v>
      </c>
      <c r="D558" t="s">
        <v>535</v>
      </c>
      <c r="E558" t="s">
        <v>1934</v>
      </c>
      <c r="F558" t="s">
        <v>112</v>
      </c>
      <c r="G558" s="79" t="s">
        <v>2246</v>
      </c>
      <c r="H558" s="79"/>
      <c r="I558" s="79"/>
      <c r="J558" s="79" t="s">
        <v>8</v>
      </c>
      <c r="K558" s="80">
        <v>6.8</v>
      </c>
      <c r="L558" s="80">
        <v>6</v>
      </c>
      <c r="M558" s="80">
        <v>6.7</v>
      </c>
      <c r="N558" t="s">
        <v>1914</v>
      </c>
      <c r="O558" t="s">
        <v>126</v>
      </c>
      <c r="P558" t="s">
        <v>242</v>
      </c>
      <c r="Q558">
        <v>11</v>
      </c>
      <c r="R558">
        <v>1985</v>
      </c>
      <c r="S558" t="s">
        <v>1502</v>
      </c>
      <c r="T558" t="s">
        <v>1502</v>
      </c>
      <c r="U558" t="s">
        <v>1932</v>
      </c>
    </row>
    <row r="559" spans="1:22">
      <c r="A559">
        <v>12258</v>
      </c>
      <c r="B559" t="s">
        <v>536</v>
      </c>
      <c r="C559">
        <v>10883</v>
      </c>
      <c r="D559" t="s">
        <v>535</v>
      </c>
      <c r="E559" t="s">
        <v>1934</v>
      </c>
      <c r="F559" t="s">
        <v>112</v>
      </c>
      <c r="G559" s="79" t="s">
        <v>2247</v>
      </c>
      <c r="H559" s="79"/>
      <c r="I559" s="79"/>
      <c r="J559" s="79" t="s">
        <v>8</v>
      </c>
      <c r="K559" s="80">
        <v>6.8</v>
      </c>
      <c r="L559" s="80">
        <v>6</v>
      </c>
      <c r="M559" s="80">
        <v>6.7</v>
      </c>
      <c r="N559" t="s">
        <v>1914</v>
      </c>
      <c r="O559" t="s">
        <v>126</v>
      </c>
      <c r="P559" t="s">
        <v>242</v>
      </c>
      <c r="Q559">
        <v>2</v>
      </c>
      <c r="R559">
        <v>1986</v>
      </c>
      <c r="S559" t="s">
        <v>1502</v>
      </c>
      <c r="T559" t="s">
        <v>1502</v>
      </c>
      <c r="U559" t="s">
        <v>1932</v>
      </c>
    </row>
    <row r="560" spans="1:22">
      <c r="A560">
        <v>12258</v>
      </c>
      <c r="B560" t="s">
        <v>536</v>
      </c>
      <c r="C560">
        <v>10883</v>
      </c>
      <c r="D560" t="s">
        <v>535</v>
      </c>
      <c r="E560" t="s">
        <v>1934</v>
      </c>
      <c r="F560" t="s">
        <v>112</v>
      </c>
      <c r="G560" s="79" t="s">
        <v>2248</v>
      </c>
      <c r="H560" s="79"/>
      <c r="I560" s="79"/>
      <c r="J560" s="79" t="s">
        <v>8</v>
      </c>
      <c r="K560" s="80">
        <v>11</v>
      </c>
      <c r="L560" s="80">
        <v>11</v>
      </c>
      <c r="M560" s="80">
        <v>10.3</v>
      </c>
      <c r="N560" t="s">
        <v>2013</v>
      </c>
      <c r="O560" t="s">
        <v>117</v>
      </c>
      <c r="P560" t="s">
        <v>243</v>
      </c>
      <c r="Q560">
        <v>1</v>
      </c>
      <c r="R560">
        <v>1980</v>
      </c>
      <c r="S560" t="s">
        <v>1502</v>
      </c>
      <c r="T560" t="s">
        <v>1502</v>
      </c>
      <c r="U560" t="s">
        <v>1871</v>
      </c>
      <c r="V560" t="s">
        <v>122</v>
      </c>
    </row>
    <row r="561" spans="1:22">
      <c r="A561">
        <v>12258</v>
      </c>
      <c r="B561" t="s">
        <v>536</v>
      </c>
      <c r="C561">
        <v>10883</v>
      </c>
      <c r="D561" t="s">
        <v>535</v>
      </c>
      <c r="E561" t="s">
        <v>1934</v>
      </c>
      <c r="F561" t="s">
        <v>112</v>
      </c>
      <c r="G561" s="79" t="s">
        <v>1972</v>
      </c>
      <c r="H561" s="79"/>
      <c r="I561" s="79"/>
      <c r="J561" s="79" t="s">
        <v>8</v>
      </c>
      <c r="K561" s="80">
        <v>11</v>
      </c>
      <c r="L561" s="80">
        <v>11</v>
      </c>
      <c r="M561" s="80">
        <v>10.3</v>
      </c>
      <c r="N561" t="s">
        <v>2013</v>
      </c>
      <c r="O561" t="s">
        <v>117</v>
      </c>
      <c r="P561" t="s">
        <v>243</v>
      </c>
      <c r="Q561">
        <v>1</v>
      </c>
      <c r="R561">
        <v>1980</v>
      </c>
      <c r="S561" t="s">
        <v>1502</v>
      </c>
      <c r="T561" t="s">
        <v>1502</v>
      </c>
      <c r="U561" t="s">
        <v>1871</v>
      </c>
      <c r="V561" t="s">
        <v>122</v>
      </c>
    </row>
    <row r="562" spans="1:22">
      <c r="A562">
        <v>22219</v>
      </c>
      <c r="B562" t="s">
        <v>2249</v>
      </c>
      <c r="C562">
        <v>50035</v>
      </c>
      <c r="D562" t="s">
        <v>537</v>
      </c>
      <c r="E562" t="s">
        <v>2250</v>
      </c>
      <c r="F562" t="s">
        <v>174</v>
      </c>
      <c r="G562" s="79" t="s">
        <v>1919</v>
      </c>
      <c r="H562" s="79"/>
      <c r="I562" s="79"/>
      <c r="J562" s="79" t="s">
        <v>8</v>
      </c>
      <c r="K562" s="80">
        <v>5</v>
      </c>
      <c r="L562" s="80">
        <v>2.7</v>
      </c>
      <c r="M562" s="80">
        <v>2.7</v>
      </c>
      <c r="N562" t="s">
        <v>2221</v>
      </c>
      <c r="O562" t="s">
        <v>2222</v>
      </c>
      <c r="P562" t="s">
        <v>243</v>
      </c>
      <c r="Q562">
        <v>6</v>
      </c>
      <c r="R562">
        <v>1992</v>
      </c>
      <c r="S562" t="s">
        <v>1502</v>
      </c>
      <c r="T562" t="s">
        <v>1502</v>
      </c>
      <c r="U562" t="s">
        <v>1871</v>
      </c>
    </row>
    <row r="563" spans="1:22">
      <c r="A563">
        <v>16544</v>
      </c>
      <c r="B563" t="s">
        <v>541</v>
      </c>
      <c r="C563">
        <v>50041</v>
      </c>
      <c r="D563" t="s">
        <v>540</v>
      </c>
      <c r="E563" t="s">
        <v>1979</v>
      </c>
      <c r="F563" t="s">
        <v>112</v>
      </c>
      <c r="G563" s="79" t="s">
        <v>1925</v>
      </c>
      <c r="H563" s="79"/>
      <c r="I563" s="79"/>
      <c r="J563" s="79" t="s">
        <v>8</v>
      </c>
      <c r="K563" s="80">
        <v>2.5</v>
      </c>
      <c r="L563" s="80">
        <v>2.5</v>
      </c>
      <c r="M563" s="80">
        <v>2.5</v>
      </c>
      <c r="N563" t="s">
        <v>2013</v>
      </c>
      <c r="O563" t="s">
        <v>117</v>
      </c>
      <c r="P563" t="s">
        <v>243</v>
      </c>
      <c r="Q563">
        <v>1</v>
      </c>
      <c r="R563">
        <v>1939</v>
      </c>
      <c r="S563" t="s">
        <v>1502</v>
      </c>
      <c r="T563" t="s">
        <v>1502</v>
      </c>
      <c r="U563" t="s">
        <v>1871</v>
      </c>
    </row>
    <row r="564" spans="1:22">
      <c r="A564">
        <v>16544</v>
      </c>
      <c r="B564" t="s">
        <v>541</v>
      </c>
      <c r="C564">
        <v>50041</v>
      </c>
      <c r="D564" t="s">
        <v>540</v>
      </c>
      <c r="E564" t="s">
        <v>1979</v>
      </c>
      <c r="F564" t="s">
        <v>112</v>
      </c>
      <c r="G564" s="79" t="s">
        <v>1927</v>
      </c>
      <c r="H564" s="79"/>
      <c r="I564" s="79"/>
      <c r="J564" s="79" t="s">
        <v>8</v>
      </c>
      <c r="K564" s="80">
        <v>3.1</v>
      </c>
      <c r="L564" s="80">
        <v>3.1</v>
      </c>
      <c r="M564" s="80">
        <v>3.1</v>
      </c>
      <c r="N564" t="s">
        <v>2013</v>
      </c>
      <c r="O564" t="s">
        <v>117</v>
      </c>
      <c r="P564" t="s">
        <v>243</v>
      </c>
      <c r="Q564">
        <v>1</v>
      </c>
      <c r="R564">
        <v>1954</v>
      </c>
      <c r="S564" t="s">
        <v>1502</v>
      </c>
      <c r="T564" t="s">
        <v>1502</v>
      </c>
      <c r="U564" t="s">
        <v>1871</v>
      </c>
    </row>
    <row r="565" spans="1:22">
      <c r="A565">
        <v>57280</v>
      </c>
      <c r="B565" t="s">
        <v>467</v>
      </c>
      <c r="C565">
        <v>50047</v>
      </c>
      <c r="D565" t="s">
        <v>542</v>
      </c>
      <c r="E565" t="s">
        <v>2171</v>
      </c>
      <c r="F565" t="s">
        <v>174</v>
      </c>
      <c r="G565" s="79" t="s">
        <v>1925</v>
      </c>
      <c r="H565" s="79"/>
      <c r="I565" s="79"/>
      <c r="J565" s="79" t="s">
        <v>8</v>
      </c>
      <c r="K565" s="80">
        <v>0.5</v>
      </c>
      <c r="L565" s="80">
        <v>0.5</v>
      </c>
      <c r="M565" s="80">
        <v>0.5</v>
      </c>
      <c r="N565" t="s">
        <v>2004</v>
      </c>
      <c r="O565" t="s">
        <v>226</v>
      </c>
      <c r="P565" t="s">
        <v>235</v>
      </c>
      <c r="Q565">
        <v>1</v>
      </c>
      <c r="R565">
        <v>1912</v>
      </c>
      <c r="S565" t="s">
        <v>1502</v>
      </c>
      <c r="T565" t="s">
        <v>1502</v>
      </c>
      <c r="U565" t="s">
        <v>1871</v>
      </c>
    </row>
    <row r="566" spans="1:22">
      <c r="A566">
        <v>57280</v>
      </c>
      <c r="B566" t="s">
        <v>467</v>
      </c>
      <c r="C566">
        <v>50047</v>
      </c>
      <c r="D566" t="s">
        <v>542</v>
      </c>
      <c r="E566" t="s">
        <v>2171</v>
      </c>
      <c r="F566" t="s">
        <v>174</v>
      </c>
      <c r="G566" s="79" t="s">
        <v>1927</v>
      </c>
      <c r="H566" s="79"/>
      <c r="I566" s="79"/>
      <c r="J566" s="79" t="s">
        <v>8</v>
      </c>
      <c r="K566" s="80">
        <v>0.5</v>
      </c>
      <c r="L566" s="80">
        <v>0.5</v>
      </c>
      <c r="M566" s="80">
        <v>0.5</v>
      </c>
      <c r="N566" t="s">
        <v>2004</v>
      </c>
      <c r="O566" t="s">
        <v>226</v>
      </c>
      <c r="P566" t="s">
        <v>235</v>
      </c>
      <c r="Q566">
        <v>1</v>
      </c>
      <c r="R566">
        <v>1912</v>
      </c>
      <c r="S566" t="s">
        <v>1502</v>
      </c>
      <c r="T566" t="s">
        <v>1502</v>
      </c>
      <c r="U566" t="s">
        <v>1871</v>
      </c>
    </row>
    <row r="567" spans="1:22">
      <c r="A567">
        <v>57280</v>
      </c>
      <c r="B567" t="s">
        <v>467</v>
      </c>
      <c r="C567">
        <v>50047</v>
      </c>
      <c r="D567" t="s">
        <v>542</v>
      </c>
      <c r="E567" t="s">
        <v>2171</v>
      </c>
      <c r="F567" t="s">
        <v>174</v>
      </c>
      <c r="G567" s="79" t="s">
        <v>1928</v>
      </c>
      <c r="H567" s="79"/>
      <c r="I567" s="79"/>
      <c r="J567" s="79" t="s">
        <v>8</v>
      </c>
      <c r="K567" s="80">
        <v>0.5</v>
      </c>
      <c r="L567" s="80">
        <v>0.5</v>
      </c>
      <c r="M567" s="80">
        <v>0.5</v>
      </c>
      <c r="N567" t="s">
        <v>2004</v>
      </c>
      <c r="O567" t="s">
        <v>226</v>
      </c>
      <c r="P567" t="s">
        <v>235</v>
      </c>
      <c r="Q567">
        <v>1</v>
      </c>
      <c r="R567">
        <v>1912</v>
      </c>
      <c r="S567" t="s">
        <v>1502</v>
      </c>
      <c r="T567" t="s">
        <v>1502</v>
      </c>
      <c r="U567" t="s">
        <v>1871</v>
      </c>
    </row>
    <row r="568" spans="1:22">
      <c r="A568">
        <v>57280</v>
      </c>
      <c r="B568" t="s">
        <v>467</v>
      </c>
      <c r="C568">
        <v>50047</v>
      </c>
      <c r="D568" t="s">
        <v>542</v>
      </c>
      <c r="E568" t="s">
        <v>2171</v>
      </c>
      <c r="F568" t="s">
        <v>174</v>
      </c>
      <c r="G568" s="79" t="s">
        <v>1892</v>
      </c>
      <c r="H568" s="79"/>
      <c r="I568" s="79"/>
      <c r="J568" s="79" t="s">
        <v>8</v>
      </c>
      <c r="K568" s="80">
        <v>0.5</v>
      </c>
      <c r="L568" s="80">
        <v>0.5</v>
      </c>
      <c r="M568" s="80">
        <v>0.5</v>
      </c>
      <c r="N568" t="s">
        <v>2004</v>
      </c>
      <c r="O568" t="s">
        <v>226</v>
      </c>
      <c r="P568" t="s">
        <v>235</v>
      </c>
      <c r="Q568">
        <v>1</v>
      </c>
      <c r="R568">
        <v>1912</v>
      </c>
      <c r="S568" t="s">
        <v>1502</v>
      </c>
      <c r="T568" t="s">
        <v>1502</v>
      </c>
      <c r="U568" t="s">
        <v>1871</v>
      </c>
    </row>
    <row r="569" spans="1:22">
      <c r="A569">
        <v>57280</v>
      </c>
      <c r="B569" t="s">
        <v>467</v>
      </c>
      <c r="C569">
        <v>50047</v>
      </c>
      <c r="D569" t="s">
        <v>542</v>
      </c>
      <c r="E569" t="s">
        <v>2171</v>
      </c>
      <c r="F569" t="s">
        <v>174</v>
      </c>
      <c r="G569" s="79" t="s">
        <v>2165</v>
      </c>
      <c r="H569" s="79"/>
      <c r="I569" s="79"/>
      <c r="J569" s="79" t="s">
        <v>8</v>
      </c>
      <c r="K569" s="80">
        <v>0.5</v>
      </c>
      <c r="L569" s="80">
        <v>0.5</v>
      </c>
      <c r="M569" s="80">
        <v>0.5</v>
      </c>
      <c r="N569" t="s">
        <v>2004</v>
      </c>
      <c r="O569" t="s">
        <v>226</v>
      </c>
      <c r="P569" t="s">
        <v>235</v>
      </c>
      <c r="Q569">
        <v>1</v>
      </c>
      <c r="R569">
        <v>1912</v>
      </c>
      <c r="S569" t="s">
        <v>1502</v>
      </c>
      <c r="T569" t="s">
        <v>1502</v>
      </c>
      <c r="U569" t="s">
        <v>1871</v>
      </c>
    </row>
    <row r="570" spans="1:22">
      <c r="A570">
        <v>57280</v>
      </c>
      <c r="B570" t="s">
        <v>467</v>
      </c>
      <c r="C570">
        <v>50047</v>
      </c>
      <c r="D570" t="s">
        <v>542</v>
      </c>
      <c r="E570" t="s">
        <v>2171</v>
      </c>
      <c r="F570" t="s">
        <v>174</v>
      </c>
      <c r="G570" s="79" t="s">
        <v>2166</v>
      </c>
      <c r="H570" s="79"/>
      <c r="I570" s="79"/>
      <c r="J570" s="79" t="s">
        <v>8</v>
      </c>
      <c r="K570" s="80">
        <v>0.6</v>
      </c>
      <c r="L570" s="80">
        <v>0.6</v>
      </c>
      <c r="M570" s="80">
        <v>0.6</v>
      </c>
      <c r="N570" t="s">
        <v>2004</v>
      </c>
      <c r="O570" t="s">
        <v>226</v>
      </c>
      <c r="P570" t="s">
        <v>235</v>
      </c>
      <c r="Q570">
        <v>1</v>
      </c>
      <c r="R570">
        <v>1912</v>
      </c>
      <c r="S570" t="s">
        <v>1502</v>
      </c>
      <c r="T570" t="s">
        <v>1502</v>
      </c>
      <c r="U570" t="s">
        <v>2002</v>
      </c>
    </row>
    <row r="571" spans="1:22">
      <c r="A571">
        <v>6036</v>
      </c>
      <c r="B571" t="s">
        <v>544</v>
      </c>
      <c r="C571">
        <v>50051</v>
      </c>
      <c r="D571" t="s">
        <v>543</v>
      </c>
      <c r="E571" t="s">
        <v>2250</v>
      </c>
      <c r="F571" t="s">
        <v>174</v>
      </c>
      <c r="G571" s="79" t="s">
        <v>1925</v>
      </c>
      <c r="H571" s="79"/>
      <c r="I571" s="79"/>
      <c r="J571" s="79" t="s">
        <v>8</v>
      </c>
      <c r="K571" s="80">
        <v>25.3</v>
      </c>
      <c r="L571" s="80">
        <v>21.2</v>
      </c>
      <c r="M571" s="80">
        <v>21.2</v>
      </c>
      <c r="N571" t="s">
        <v>2221</v>
      </c>
      <c r="O571" t="s">
        <v>2222</v>
      </c>
      <c r="P571" t="s">
        <v>243</v>
      </c>
      <c r="Q571">
        <v>11</v>
      </c>
      <c r="R571">
        <v>1987</v>
      </c>
      <c r="S571" t="s">
        <v>1502</v>
      </c>
      <c r="T571" t="s">
        <v>1502</v>
      </c>
      <c r="U571" t="s">
        <v>1871</v>
      </c>
    </row>
    <row r="572" spans="1:22">
      <c r="A572">
        <v>57280</v>
      </c>
      <c r="B572" t="s">
        <v>467</v>
      </c>
      <c r="C572">
        <v>50080</v>
      </c>
      <c r="D572" t="s">
        <v>545</v>
      </c>
      <c r="E572" t="s">
        <v>2171</v>
      </c>
      <c r="F572" t="s">
        <v>174</v>
      </c>
      <c r="G572" s="79" t="s">
        <v>1925</v>
      </c>
      <c r="H572" s="79"/>
      <c r="I572" s="79"/>
      <c r="J572" s="79" t="s">
        <v>8</v>
      </c>
      <c r="K572" s="80">
        <v>5.0999999999999996</v>
      </c>
      <c r="L572" s="80">
        <v>5.0999999999999996</v>
      </c>
      <c r="M572" s="80">
        <v>5.0999999999999996</v>
      </c>
      <c r="N572" t="s">
        <v>2004</v>
      </c>
      <c r="O572" t="s">
        <v>226</v>
      </c>
      <c r="P572" t="s">
        <v>235</v>
      </c>
      <c r="Q572">
        <v>1</v>
      </c>
      <c r="R572">
        <v>1985</v>
      </c>
      <c r="S572" t="s">
        <v>1502</v>
      </c>
      <c r="T572" t="s">
        <v>1502</v>
      </c>
      <c r="U572" t="s">
        <v>1871</v>
      </c>
    </row>
    <row r="573" spans="1:22">
      <c r="A573">
        <v>57280</v>
      </c>
      <c r="B573" t="s">
        <v>467</v>
      </c>
      <c r="C573">
        <v>50080</v>
      </c>
      <c r="D573" t="s">
        <v>545</v>
      </c>
      <c r="E573" t="s">
        <v>2171</v>
      </c>
      <c r="F573" t="s">
        <v>174</v>
      </c>
      <c r="G573" s="79" t="s">
        <v>1927</v>
      </c>
      <c r="H573" s="79"/>
      <c r="I573" s="79"/>
      <c r="J573" s="79" t="s">
        <v>8</v>
      </c>
      <c r="K573" s="80">
        <v>5.0999999999999996</v>
      </c>
      <c r="L573" s="80">
        <v>5.0999999999999996</v>
      </c>
      <c r="M573" s="80">
        <v>5.0999999999999996</v>
      </c>
      <c r="N573" t="s">
        <v>2004</v>
      </c>
      <c r="O573" t="s">
        <v>226</v>
      </c>
      <c r="P573" t="s">
        <v>235</v>
      </c>
      <c r="Q573">
        <v>1</v>
      </c>
      <c r="R573">
        <v>1985</v>
      </c>
      <c r="S573" t="s">
        <v>1502</v>
      </c>
      <c r="T573" t="s">
        <v>1502</v>
      </c>
      <c r="U573" t="s">
        <v>2002</v>
      </c>
    </row>
    <row r="574" spans="1:22">
      <c r="A574">
        <v>57280</v>
      </c>
      <c r="B574" t="s">
        <v>467</v>
      </c>
      <c r="C574">
        <v>50081</v>
      </c>
      <c r="D574" t="s">
        <v>546</v>
      </c>
      <c r="E574" t="s">
        <v>2171</v>
      </c>
      <c r="F574" t="s">
        <v>174</v>
      </c>
      <c r="G574" s="79" t="s">
        <v>1925</v>
      </c>
      <c r="H574" s="79"/>
      <c r="I574" s="79"/>
      <c r="J574" s="79" t="s">
        <v>8</v>
      </c>
      <c r="K574" s="80">
        <v>1.1000000000000001</v>
      </c>
      <c r="L574" s="80">
        <v>1.1000000000000001</v>
      </c>
      <c r="M574" s="80">
        <v>1.1000000000000001</v>
      </c>
      <c r="N574" t="s">
        <v>2004</v>
      </c>
      <c r="O574" t="s">
        <v>226</v>
      </c>
      <c r="P574" t="s">
        <v>235</v>
      </c>
      <c r="Q574">
        <v>12</v>
      </c>
      <c r="R574">
        <v>1981</v>
      </c>
      <c r="S574" t="s">
        <v>1502</v>
      </c>
      <c r="T574" t="s">
        <v>1502</v>
      </c>
      <c r="U574" t="s">
        <v>1871</v>
      </c>
    </row>
    <row r="575" spans="1:22">
      <c r="A575">
        <v>57280</v>
      </c>
      <c r="B575" t="s">
        <v>467</v>
      </c>
      <c r="C575">
        <v>50081</v>
      </c>
      <c r="D575" t="s">
        <v>546</v>
      </c>
      <c r="E575" t="s">
        <v>2171</v>
      </c>
      <c r="F575" t="s">
        <v>174</v>
      </c>
      <c r="G575" s="79" t="s">
        <v>1927</v>
      </c>
      <c r="H575" s="79"/>
      <c r="I575" s="79"/>
      <c r="J575" s="79" t="s">
        <v>8</v>
      </c>
      <c r="K575" s="80">
        <v>1.1000000000000001</v>
      </c>
      <c r="L575" s="80">
        <v>1.1000000000000001</v>
      </c>
      <c r="M575" s="80">
        <v>1.1000000000000001</v>
      </c>
      <c r="N575" t="s">
        <v>2004</v>
      </c>
      <c r="O575" t="s">
        <v>226</v>
      </c>
      <c r="P575" t="s">
        <v>235</v>
      </c>
      <c r="Q575">
        <v>12</v>
      </c>
      <c r="R575">
        <v>1981</v>
      </c>
      <c r="S575" t="s">
        <v>1502</v>
      </c>
      <c r="T575" t="s">
        <v>1502</v>
      </c>
      <c r="U575" t="s">
        <v>1871</v>
      </c>
    </row>
    <row r="576" spans="1:22">
      <c r="A576">
        <v>57280</v>
      </c>
      <c r="B576" t="s">
        <v>467</v>
      </c>
      <c r="C576">
        <v>50081</v>
      </c>
      <c r="D576" t="s">
        <v>546</v>
      </c>
      <c r="E576" t="s">
        <v>2171</v>
      </c>
      <c r="F576" t="s">
        <v>174</v>
      </c>
      <c r="G576" s="79" t="s">
        <v>1928</v>
      </c>
      <c r="H576" s="79"/>
      <c r="I576" s="79"/>
      <c r="J576" s="79" t="s">
        <v>8</v>
      </c>
      <c r="K576" s="80">
        <v>1.1000000000000001</v>
      </c>
      <c r="L576" s="80">
        <v>1.1000000000000001</v>
      </c>
      <c r="M576" s="80">
        <v>1.1000000000000001</v>
      </c>
      <c r="N576" t="s">
        <v>2004</v>
      </c>
      <c r="O576" t="s">
        <v>226</v>
      </c>
      <c r="P576" t="s">
        <v>235</v>
      </c>
      <c r="Q576">
        <v>12</v>
      </c>
      <c r="R576">
        <v>1981</v>
      </c>
      <c r="S576" t="s">
        <v>1502</v>
      </c>
      <c r="T576" t="s">
        <v>1502</v>
      </c>
      <c r="U576" t="s">
        <v>1871</v>
      </c>
    </row>
    <row r="577" spans="1:22">
      <c r="A577">
        <v>57280</v>
      </c>
      <c r="B577" t="s">
        <v>467</v>
      </c>
      <c r="C577">
        <v>50081</v>
      </c>
      <c r="D577" t="s">
        <v>546</v>
      </c>
      <c r="E577" t="s">
        <v>2171</v>
      </c>
      <c r="F577" t="s">
        <v>174</v>
      </c>
      <c r="G577" s="79" t="s">
        <v>1892</v>
      </c>
      <c r="H577" s="79"/>
      <c r="I577" s="79"/>
      <c r="J577" s="79" t="s">
        <v>8</v>
      </c>
      <c r="K577" s="80">
        <v>1.1000000000000001</v>
      </c>
      <c r="L577" s="80">
        <v>1.1000000000000001</v>
      </c>
      <c r="M577" s="80">
        <v>1.1000000000000001</v>
      </c>
      <c r="N577" t="s">
        <v>2004</v>
      </c>
      <c r="O577" t="s">
        <v>226</v>
      </c>
      <c r="P577" t="s">
        <v>235</v>
      </c>
      <c r="Q577">
        <v>12</v>
      </c>
      <c r="R577">
        <v>1981</v>
      </c>
      <c r="S577" t="s">
        <v>1502</v>
      </c>
      <c r="T577" t="s">
        <v>1502</v>
      </c>
      <c r="U577" t="s">
        <v>1871</v>
      </c>
    </row>
    <row r="578" spans="1:22">
      <c r="A578">
        <v>57280</v>
      </c>
      <c r="B578" t="s">
        <v>467</v>
      </c>
      <c r="C578">
        <v>50081</v>
      </c>
      <c r="D578" t="s">
        <v>546</v>
      </c>
      <c r="E578" t="s">
        <v>2171</v>
      </c>
      <c r="F578" t="s">
        <v>174</v>
      </c>
      <c r="G578" s="79" t="s">
        <v>2165</v>
      </c>
      <c r="H578" s="79"/>
      <c r="I578" s="79"/>
      <c r="J578" s="79" t="s">
        <v>8</v>
      </c>
      <c r="K578" s="80">
        <v>1.1000000000000001</v>
      </c>
      <c r="L578" s="80">
        <v>1.1000000000000001</v>
      </c>
      <c r="M578" s="80">
        <v>1.1000000000000001</v>
      </c>
      <c r="N578" t="s">
        <v>2004</v>
      </c>
      <c r="O578" t="s">
        <v>226</v>
      </c>
      <c r="P578" t="s">
        <v>235</v>
      </c>
      <c r="Q578">
        <v>12</v>
      </c>
      <c r="R578">
        <v>1981</v>
      </c>
      <c r="S578" t="s">
        <v>1502</v>
      </c>
      <c r="T578" t="s">
        <v>1502</v>
      </c>
      <c r="U578" t="s">
        <v>1871</v>
      </c>
    </row>
    <row r="579" spans="1:22">
      <c r="A579">
        <v>57280</v>
      </c>
      <c r="B579" t="s">
        <v>467</v>
      </c>
      <c r="C579">
        <v>50081</v>
      </c>
      <c r="D579" t="s">
        <v>546</v>
      </c>
      <c r="E579" t="s">
        <v>2171</v>
      </c>
      <c r="F579" t="s">
        <v>174</v>
      </c>
      <c r="G579" s="79" t="s">
        <v>2166</v>
      </c>
      <c r="H579" s="79"/>
      <c r="I579" s="79"/>
      <c r="J579" s="79" t="s">
        <v>8</v>
      </c>
      <c r="K579" s="80">
        <v>1.1000000000000001</v>
      </c>
      <c r="L579" s="80">
        <v>1.1000000000000001</v>
      </c>
      <c r="M579" s="80">
        <v>1.1000000000000001</v>
      </c>
      <c r="N579" t="s">
        <v>2004</v>
      </c>
      <c r="O579" t="s">
        <v>226</v>
      </c>
      <c r="P579" t="s">
        <v>235</v>
      </c>
      <c r="Q579">
        <v>12</v>
      </c>
      <c r="R579">
        <v>1981</v>
      </c>
      <c r="S579" t="s">
        <v>1502</v>
      </c>
      <c r="T579" t="s">
        <v>1502</v>
      </c>
      <c r="U579" t="s">
        <v>1871</v>
      </c>
    </row>
    <row r="580" spans="1:22">
      <c r="A580">
        <v>57280</v>
      </c>
      <c r="B580" t="s">
        <v>467</v>
      </c>
      <c r="C580">
        <v>50082</v>
      </c>
      <c r="D580" t="s">
        <v>547</v>
      </c>
      <c r="E580" t="s">
        <v>2171</v>
      </c>
      <c r="F580" t="s">
        <v>174</v>
      </c>
      <c r="G580" s="79" t="s">
        <v>1925</v>
      </c>
      <c r="H580" s="79"/>
      <c r="I580" s="79"/>
      <c r="J580" s="79" t="s">
        <v>8</v>
      </c>
      <c r="K580" s="80">
        <v>1.1000000000000001</v>
      </c>
      <c r="L580" s="80">
        <v>1.1000000000000001</v>
      </c>
      <c r="M580" s="80">
        <v>1.1000000000000001</v>
      </c>
      <c r="N580" t="s">
        <v>2004</v>
      </c>
      <c r="O580" t="s">
        <v>226</v>
      </c>
      <c r="P580" t="s">
        <v>235</v>
      </c>
      <c r="Q580">
        <v>1</v>
      </c>
      <c r="R580">
        <v>1910</v>
      </c>
      <c r="S580" t="s">
        <v>1502</v>
      </c>
      <c r="T580" t="s">
        <v>1502</v>
      </c>
      <c r="U580" t="s">
        <v>2002</v>
      </c>
    </row>
    <row r="581" spans="1:22">
      <c r="A581">
        <v>57280</v>
      </c>
      <c r="B581" t="s">
        <v>467</v>
      </c>
      <c r="C581">
        <v>50082</v>
      </c>
      <c r="D581" t="s">
        <v>547</v>
      </c>
      <c r="E581" t="s">
        <v>2171</v>
      </c>
      <c r="F581" t="s">
        <v>174</v>
      </c>
      <c r="G581" s="79" t="s">
        <v>1927</v>
      </c>
      <c r="H581" s="79"/>
      <c r="I581" s="79"/>
      <c r="J581" s="79" t="s">
        <v>8</v>
      </c>
      <c r="K581" s="80">
        <v>1.1000000000000001</v>
      </c>
      <c r="L581" s="80">
        <v>1.1000000000000001</v>
      </c>
      <c r="M581" s="80">
        <v>1.1000000000000001</v>
      </c>
      <c r="N581" t="s">
        <v>2004</v>
      </c>
      <c r="O581" t="s">
        <v>226</v>
      </c>
      <c r="P581" t="s">
        <v>235</v>
      </c>
      <c r="Q581">
        <v>1</v>
      </c>
      <c r="R581">
        <v>1910</v>
      </c>
      <c r="S581" t="s">
        <v>1502</v>
      </c>
      <c r="T581" t="s">
        <v>1502</v>
      </c>
      <c r="U581" t="s">
        <v>2002</v>
      </c>
    </row>
    <row r="582" spans="1:22">
      <c r="A582">
        <v>57280</v>
      </c>
      <c r="B582" t="s">
        <v>467</v>
      </c>
      <c r="C582">
        <v>50082</v>
      </c>
      <c r="D582" t="s">
        <v>547</v>
      </c>
      <c r="E582" t="s">
        <v>2171</v>
      </c>
      <c r="F582" t="s">
        <v>174</v>
      </c>
      <c r="G582" s="79" t="s">
        <v>1928</v>
      </c>
      <c r="H582" s="79"/>
      <c r="I582" s="79"/>
      <c r="J582" s="79" t="s">
        <v>8</v>
      </c>
      <c r="K582" s="80">
        <v>1.1000000000000001</v>
      </c>
      <c r="L582" s="80">
        <v>1.1000000000000001</v>
      </c>
      <c r="M582" s="80">
        <v>1.1000000000000001</v>
      </c>
      <c r="N582" t="s">
        <v>2004</v>
      </c>
      <c r="O582" t="s">
        <v>226</v>
      </c>
      <c r="P582" t="s">
        <v>235</v>
      </c>
      <c r="Q582">
        <v>1</v>
      </c>
      <c r="R582">
        <v>1910</v>
      </c>
      <c r="S582" t="s">
        <v>1502</v>
      </c>
      <c r="T582" t="s">
        <v>1502</v>
      </c>
      <c r="U582" t="s">
        <v>1871</v>
      </c>
    </row>
    <row r="583" spans="1:22">
      <c r="A583">
        <v>57280</v>
      </c>
      <c r="B583" t="s">
        <v>467</v>
      </c>
      <c r="C583">
        <v>50082</v>
      </c>
      <c r="D583" t="s">
        <v>547</v>
      </c>
      <c r="E583" t="s">
        <v>2171</v>
      </c>
      <c r="F583" t="s">
        <v>174</v>
      </c>
      <c r="G583" s="79" t="s">
        <v>1892</v>
      </c>
      <c r="H583" s="79"/>
      <c r="I583" s="79"/>
      <c r="J583" s="79" t="s">
        <v>8</v>
      </c>
      <c r="K583" s="80">
        <v>1.2</v>
      </c>
      <c r="L583" s="80">
        <v>1.2</v>
      </c>
      <c r="M583" s="80">
        <v>1.2</v>
      </c>
      <c r="N583" t="s">
        <v>2004</v>
      </c>
      <c r="O583" t="s">
        <v>226</v>
      </c>
      <c r="P583" t="s">
        <v>235</v>
      </c>
      <c r="Q583">
        <v>1</v>
      </c>
      <c r="R583">
        <v>1910</v>
      </c>
      <c r="S583" t="s">
        <v>1502</v>
      </c>
      <c r="T583" t="s">
        <v>1502</v>
      </c>
      <c r="U583" t="s">
        <v>1871</v>
      </c>
    </row>
    <row r="584" spans="1:22">
      <c r="A584">
        <v>57280</v>
      </c>
      <c r="B584" t="s">
        <v>467</v>
      </c>
      <c r="C584">
        <v>50082</v>
      </c>
      <c r="D584" t="s">
        <v>547</v>
      </c>
      <c r="E584" t="s">
        <v>2171</v>
      </c>
      <c r="F584" t="s">
        <v>174</v>
      </c>
      <c r="G584" s="79" t="s">
        <v>2165</v>
      </c>
      <c r="H584" s="79"/>
      <c r="I584" s="79"/>
      <c r="J584" s="79" t="s">
        <v>8</v>
      </c>
      <c r="K584" s="80">
        <v>1.1000000000000001</v>
      </c>
      <c r="L584" s="80">
        <v>1.1000000000000001</v>
      </c>
      <c r="M584" s="80">
        <v>1.1000000000000001</v>
      </c>
      <c r="N584" t="s">
        <v>2004</v>
      </c>
      <c r="O584" t="s">
        <v>226</v>
      </c>
      <c r="P584" t="s">
        <v>235</v>
      </c>
      <c r="Q584">
        <v>1</v>
      </c>
      <c r="R584">
        <v>1910</v>
      </c>
      <c r="S584" t="s">
        <v>1502</v>
      </c>
      <c r="T584" t="s">
        <v>1502</v>
      </c>
      <c r="U584" t="s">
        <v>1871</v>
      </c>
    </row>
    <row r="585" spans="1:22">
      <c r="A585">
        <v>57280</v>
      </c>
      <c r="B585" t="s">
        <v>467</v>
      </c>
      <c r="C585">
        <v>50082</v>
      </c>
      <c r="D585" t="s">
        <v>547</v>
      </c>
      <c r="E585" t="s">
        <v>2171</v>
      </c>
      <c r="F585" t="s">
        <v>174</v>
      </c>
      <c r="G585" s="79" t="s">
        <v>2166</v>
      </c>
      <c r="H585" s="79"/>
      <c r="I585" s="79"/>
      <c r="J585" s="79" t="s">
        <v>8</v>
      </c>
      <c r="K585" s="80">
        <v>0.7</v>
      </c>
      <c r="L585" s="80">
        <v>0.7</v>
      </c>
      <c r="M585" s="80">
        <v>0.7</v>
      </c>
      <c r="N585" t="s">
        <v>2004</v>
      </c>
      <c r="O585" t="s">
        <v>226</v>
      </c>
      <c r="P585" t="s">
        <v>235</v>
      </c>
      <c r="Q585">
        <v>1</v>
      </c>
      <c r="R585">
        <v>1910</v>
      </c>
      <c r="S585" t="s">
        <v>1502</v>
      </c>
      <c r="T585" t="s">
        <v>1502</v>
      </c>
      <c r="U585" t="s">
        <v>1871</v>
      </c>
    </row>
    <row r="586" spans="1:22">
      <c r="A586">
        <v>57280</v>
      </c>
      <c r="B586" t="s">
        <v>467</v>
      </c>
      <c r="C586">
        <v>50082</v>
      </c>
      <c r="D586" t="s">
        <v>547</v>
      </c>
      <c r="E586" t="s">
        <v>2171</v>
      </c>
      <c r="F586" t="s">
        <v>174</v>
      </c>
      <c r="G586" s="79" t="s">
        <v>2167</v>
      </c>
      <c r="H586" s="79"/>
      <c r="I586" s="79"/>
      <c r="J586" s="79" t="s">
        <v>8</v>
      </c>
      <c r="K586" s="80">
        <v>0.9</v>
      </c>
      <c r="L586" s="80">
        <v>0.9</v>
      </c>
      <c r="M586" s="80">
        <v>0.9</v>
      </c>
      <c r="N586" t="s">
        <v>2004</v>
      </c>
      <c r="O586" t="s">
        <v>226</v>
      </c>
      <c r="P586" t="s">
        <v>235</v>
      </c>
      <c r="Q586">
        <v>1</v>
      </c>
      <c r="R586">
        <v>1910</v>
      </c>
      <c r="S586" t="s">
        <v>1502</v>
      </c>
      <c r="T586" t="s">
        <v>1502</v>
      </c>
      <c r="U586" t="s">
        <v>1871</v>
      </c>
    </row>
    <row r="587" spans="1:22">
      <c r="A587">
        <v>57280</v>
      </c>
      <c r="B587" t="s">
        <v>467</v>
      </c>
      <c r="C587">
        <v>50082</v>
      </c>
      <c r="D587" t="s">
        <v>547</v>
      </c>
      <c r="E587" t="s">
        <v>2171</v>
      </c>
      <c r="F587" t="s">
        <v>174</v>
      </c>
      <c r="G587" s="79" t="s">
        <v>2174</v>
      </c>
      <c r="H587" s="79"/>
      <c r="I587" s="79"/>
      <c r="J587" s="79" t="s">
        <v>8</v>
      </c>
      <c r="K587" s="80">
        <v>1</v>
      </c>
      <c r="L587" s="80">
        <v>1</v>
      </c>
      <c r="M587" s="80">
        <v>1</v>
      </c>
      <c r="N587" t="s">
        <v>2004</v>
      </c>
      <c r="O587" t="s">
        <v>226</v>
      </c>
      <c r="P587" t="s">
        <v>235</v>
      </c>
      <c r="Q587">
        <v>1</v>
      </c>
      <c r="R587">
        <v>1910</v>
      </c>
      <c r="S587" t="s">
        <v>1502</v>
      </c>
      <c r="T587" t="s">
        <v>1502</v>
      </c>
      <c r="U587" t="s">
        <v>1887</v>
      </c>
    </row>
    <row r="588" spans="1:22">
      <c r="A588">
        <v>57280</v>
      </c>
      <c r="B588" t="s">
        <v>467</v>
      </c>
      <c r="C588">
        <v>50082</v>
      </c>
      <c r="D588" t="s">
        <v>547</v>
      </c>
      <c r="E588" t="s">
        <v>2171</v>
      </c>
      <c r="F588" t="s">
        <v>174</v>
      </c>
      <c r="G588" s="79" t="s">
        <v>1911</v>
      </c>
      <c r="H588" s="79"/>
      <c r="I588" s="79"/>
      <c r="J588" s="79" t="s">
        <v>8</v>
      </c>
      <c r="K588" s="80">
        <v>1</v>
      </c>
      <c r="L588" s="80">
        <v>1</v>
      </c>
      <c r="M588" s="80">
        <v>0.9</v>
      </c>
      <c r="N588" t="s">
        <v>2004</v>
      </c>
      <c r="O588" t="s">
        <v>226</v>
      </c>
      <c r="P588" t="s">
        <v>235</v>
      </c>
      <c r="Q588">
        <v>9</v>
      </c>
      <c r="R588">
        <v>2004</v>
      </c>
      <c r="S588" t="s">
        <v>1502</v>
      </c>
      <c r="T588" t="s">
        <v>1502</v>
      </c>
      <c r="U588" t="s">
        <v>1871</v>
      </c>
    </row>
    <row r="589" spans="1:22">
      <c r="A589">
        <v>23955</v>
      </c>
      <c r="B589" t="s">
        <v>549</v>
      </c>
      <c r="C589">
        <v>50087</v>
      </c>
      <c r="D589" t="s">
        <v>548</v>
      </c>
      <c r="E589" t="s">
        <v>1934</v>
      </c>
      <c r="F589" t="s">
        <v>112</v>
      </c>
      <c r="G589" s="79" t="s">
        <v>1925</v>
      </c>
      <c r="H589" s="79"/>
      <c r="I589" s="79"/>
      <c r="J589" s="79" t="s">
        <v>8</v>
      </c>
      <c r="K589" s="80">
        <v>2.5</v>
      </c>
      <c r="L589" s="80">
        <v>1.5</v>
      </c>
      <c r="M589" s="80">
        <v>1.5</v>
      </c>
      <c r="N589" t="s">
        <v>2013</v>
      </c>
      <c r="O589" t="s">
        <v>117</v>
      </c>
      <c r="P589" t="s">
        <v>243</v>
      </c>
      <c r="Q589">
        <v>4</v>
      </c>
      <c r="R589">
        <v>1974</v>
      </c>
      <c r="S589" t="s">
        <v>1502</v>
      </c>
      <c r="T589" t="s">
        <v>1502</v>
      </c>
      <c r="U589" t="s">
        <v>1871</v>
      </c>
      <c r="V589" t="s">
        <v>122</v>
      </c>
    </row>
    <row r="590" spans="1:22">
      <c r="A590">
        <v>23955</v>
      </c>
      <c r="B590" t="s">
        <v>549</v>
      </c>
      <c r="C590">
        <v>50087</v>
      </c>
      <c r="D590" t="s">
        <v>548</v>
      </c>
      <c r="E590" t="s">
        <v>1934</v>
      </c>
      <c r="F590" t="s">
        <v>112</v>
      </c>
      <c r="G590" s="79" t="s">
        <v>1927</v>
      </c>
      <c r="H590" s="79"/>
      <c r="I590" s="79"/>
      <c r="J590" s="79" t="s">
        <v>8</v>
      </c>
      <c r="K590" s="80">
        <v>2.5</v>
      </c>
      <c r="L590" s="80">
        <v>1.5</v>
      </c>
      <c r="M590" s="80">
        <v>1.5</v>
      </c>
      <c r="N590" t="s">
        <v>2013</v>
      </c>
      <c r="O590" t="s">
        <v>117</v>
      </c>
      <c r="P590" t="s">
        <v>243</v>
      </c>
      <c r="Q590">
        <v>4</v>
      </c>
      <c r="R590">
        <v>1974</v>
      </c>
      <c r="S590" t="s">
        <v>1502</v>
      </c>
      <c r="T590" t="s">
        <v>1502</v>
      </c>
      <c r="U590" t="s">
        <v>1871</v>
      </c>
      <c r="V590" t="s">
        <v>122</v>
      </c>
    </row>
    <row r="591" spans="1:22">
      <c r="A591">
        <v>23955</v>
      </c>
      <c r="B591" t="s">
        <v>549</v>
      </c>
      <c r="C591">
        <v>50087</v>
      </c>
      <c r="D591" t="s">
        <v>548</v>
      </c>
      <c r="E591" t="s">
        <v>1934</v>
      </c>
      <c r="F591" t="s">
        <v>112</v>
      </c>
      <c r="G591" s="79" t="s">
        <v>1928</v>
      </c>
      <c r="H591" s="79"/>
      <c r="I591" s="79"/>
      <c r="J591" s="79" t="s">
        <v>8</v>
      </c>
      <c r="K591" s="80">
        <v>5</v>
      </c>
      <c r="L591" s="80">
        <v>3</v>
      </c>
      <c r="M591" s="80">
        <v>3</v>
      </c>
      <c r="N591" t="s">
        <v>2013</v>
      </c>
      <c r="O591" t="s">
        <v>117</v>
      </c>
      <c r="P591" t="s">
        <v>243</v>
      </c>
      <c r="Q591">
        <v>6</v>
      </c>
      <c r="R591">
        <v>2002</v>
      </c>
      <c r="S591" t="s">
        <v>1502</v>
      </c>
      <c r="T591" t="s">
        <v>1502</v>
      </c>
      <c r="U591" t="s">
        <v>1871</v>
      </c>
      <c r="V591" t="s">
        <v>122</v>
      </c>
    </row>
    <row r="592" spans="1:22">
      <c r="A592">
        <v>23955</v>
      </c>
      <c r="B592" t="s">
        <v>549</v>
      </c>
      <c r="C592">
        <v>50087</v>
      </c>
      <c r="D592" t="s">
        <v>548</v>
      </c>
      <c r="E592" t="s">
        <v>1934</v>
      </c>
      <c r="F592" t="s">
        <v>112</v>
      </c>
      <c r="G592" s="79" t="s">
        <v>1892</v>
      </c>
      <c r="H592" s="79"/>
      <c r="I592" s="79"/>
      <c r="J592" s="79" t="s">
        <v>8</v>
      </c>
      <c r="K592" s="80">
        <v>7.5</v>
      </c>
      <c r="L592" s="80">
        <v>6</v>
      </c>
      <c r="M592" s="80">
        <v>7.5</v>
      </c>
      <c r="N592" t="s">
        <v>1999</v>
      </c>
      <c r="O592" t="s">
        <v>117</v>
      </c>
      <c r="P592" t="s">
        <v>231</v>
      </c>
      <c r="Q592">
        <v>2</v>
      </c>
      <c r="R592">
        <v>2013</v>
      </c>
      <c r="S592" t="s">
        <v>1502</v>
      </c>
      <c r="T592" t="s">
        <v>1502</v>
      </c>
      <c r="U592" t="s">
        <v>1871</v>
      </c>
      <c r="V592" t="s">
        <v>122</v>
      </c>
    </row>
    <row r="593" spans="1:22">
      <c r="A593">
        <v>13442</v>
      </c>
      <c r="B593" t="s">
        <v>551</v>
      </c>
      <c r="C593">
        <v>50103</v>
      </c>
      <c r="D593" t="s">
        <v>550</v>
      </c>
      <c r="E593" t="s">
        <v>1866</v>
      </c>
      <c r="F593" t="s">
        <v>189</v>
      </c>
      <c r="G593" s="79" t="s">
        <v>2251</v>
      </c>
      <c r="H593" s="79"/>
      <c r="I593" s="79"/>
      <c r="J593" s="79" t="s">
        <v>8</v>
      </c>
      <c r="K593" s="80">
        <v>1.7</v>
      </c>
      <c r="L593" s="80">
        <v>1.7</v>
      </c>
      <c r="M593" s="80">
        <v>1.7</v>
      </c>
      <c r="N593" t="s">
        <v>2004</v>
      </c>
      <c r="O593" t="s">
        <v>226</v>
      </c>
      <c r="P593" t="s">
        <v>235</v>
      </c>
      <c r="Q593">
        <v>7</v>
      </c>
      <c r="R593">
        <v>1981</v>
      </c>
      <c r="S593" t="s">
        <v>1502</v>
      </c>
      <c r="T593" t="s">
        <v>1502</v>
      </c>
      <c r="U593" t="s">
        <v>1871</v>
      </c>
    </row>
    <row r="594" spans="1:22">
      <c r="A594">
        <v>38001</v>
      </c>
      <c r="B594" t="s">
        <v>2252</v>
      </c>
      <c r="C594">
        <v>50126</v>
      </c>
      <c r="D594" t="s">
        <v>552</v>
      </c>
      <c r="E594" t="s">
        <v>1866</v>
      </c>
      <c r="F594" t="s">
        <v>273</v>
      </c>
      <c r="G594" s="79" t="s">
        <v>1883</v>
      </c>
      <c r="H594" s="79"/>
      <c r="I594" s="79"/>
      <c r="J594" s="79" t="s">
        <v>8</v>
      </c>
      <c r="K594" s="80">
        <v>1.2</v>
      </c>
      <c r="L594" s="80">
        <v>1.1000000000000001</v>
      </c>
      <c r="M594" s="80">
        <v>1.1000000000000001</v>
      </c>
      <c r="N594" t="s">
        <v>2004</v>
      </c>
      <c r="O594" t="s">
        <v>226</v>
      </c>
      <c r="P594" t="s">
        <v>235</v>
      </c>
      <c r="Q594">
        <v>7</v>
      </c>
      <c r="R594">
        <v>1987</v>
      </c>
      <c r="S594" t="s">
        <v>1502</v>
      </c>
      <c r="T594" t="s">
        <v>1502</v>
      </c>
      <c r="U594" t="s">
        <v>1871</v>
      </c>
    </row>
    <row r="595" spans="1:22">
      <c r="A595">
        <v>38001</v>
      </c>
      <c r="B595" t="s">
        <v>2252</v>
      </c>
      <c r="C595">
        <v>50126</v>
      </c>
      <c r="D595" t="s">
        <v>552</v>
      </c>
      <c r="E595" t="s">
        <v>1866</v>
      </c>
      <c r="F595" t="s">
        <v>273</v>
      </c>
      <c r="G595" s="79" t="s">
        <v>1888</v>
      </c>
      <c r="H595" s="79"/>
      <c r="I595" s="79"/>
      <c r="J595" s="79" t="s">
        <v>8</v>
      </c>
      <c r="K595" s="80">
        <v>0.6</v>
      </c>
      <c r="L595" s="80">
        <v>0.6</v>
      </c>
      <c r="M595" s="80">
        <v>0.6</v>
      </c>
      <c r="N595" t="s">
        <v>2004</v>
      </c>
      <c r="O595" t="s">
        <v>226</v>
      </c>
      <c r="P595" t="s">
        <v>235</v>
      </c>
      <c r="Q595">
        <v>4</v>
      </c>
      <c r="R595">
        <v>1983</v>
      </c>
      <c r="S595" t="s">
        <v>1502</v>
      </c>
      <c r="T595" t="s">
        <v>1502</v>
      </c>
      <c r="U595" t="s">
        <v>1871</v>
      </c>
    </row>
    <row r="596" spans="1:22">
      <c r="A596">
        <v>49911</v>
      </c>
      <c r="B596" t="s">
        <v>517</v>
      </c>
      <c r="C596">
        <v>50166</v>
      </c>
      <c r="D596" t="s">
        <v>2253</v>
      </c>
      <c r="E596" t="s">
        <v>2171</v>
      </c>
      <c r="F596" t="s">
        <v>112</v>
      </c>
      <c r="G596" s="79" t="s">
        <v>1927</v>
      </c>
      <c r="H596" s="79"/>
      <c r="I596" s="79"/>
      <c r="J596" s="79" t="s">
        <v>8</v>
      </c>
      <c r="K596" s="80">
        <v>1.8</v>
      </c>
      <c r="L596" s="80">
        <v>1.7</v>
      </c>
      <c r="M596" s="80">
        <v>1.7</v>
      </c>
      <c r="N596" t="s">
        <v>2004</v>
      </c>
      <c r="O596" t="s">
        <v>226</v>
      </c>
      <c r="P596" t="s">
        <v>235</v>
      </c>
      <c r="Q596">
        <v>1</v>
      </c>
      <c r="R596">
        <v>1913</v>
      </c>
      <c r="S596" t="s">
        <v>1502</v>
      </c>
      <c r="T596" t="s">
        <v>1502</v>
      </c>
      <c r="U596" t="s">
        <v>1887</v>
      </c>
    </row>
    <row r="597" spans="1:22">
      <c r="A597">
        <v>56844</v>
      </c>
      <c r="B597" t="s">
        <v>554</v>
      </c>
      <c r="C597">
        <v>50177</v>
      </c>
      <c r="D597" t="s">
        <v>553</v>
      </c>
      <c r="E597" t="s">
        <v>1866</v>
      </c>
      <c r="F597" t="s">
        <v>137</v>
      </c>
      <c r="G597" s="79" t="s">
        <v>1925</v>
      </c>
      <c r="H597" s="79"/>
      <c r="I597" s="79"/>
      <c r="J597" s="79" t="s">
        <v>8</v>
      </c>
      <c r="K597" s="80">
        <v>0.4</v>
      </c>
      <c r="L597" s="80">
        <v>0.4</v>
      </c>
      <c r="M597" s="80">
        <v>0.4</v>
      </c>
      <c r="N597" t="s">
        <v>2004</v>
      </c>
      <c r="O597" t="s">
        <v>226</v>
      </c>
      <c r="P597" t="s">
        <v>235</v>
      </c>
      <c r="Q597">
        <v>1</v>
      </c>
      <c r="R597">
        <v>1981</v>
      </c>
      <c r="S597" t="s">
        <v>1502</v>
      </c>
      <c r="T597" t="s">
        <v>1502</v>
      </c>
      <c r="U597" t="s">
        <v>1871</v>
      </c>
    </row>
    <row r="598" spans="1:22">
      <c r="A598">
        <v>56844</v>
      </c>
      <c r="B598" t="s">
        <v>554</v>
      </c>
      <c r="C598">
        <v>50177</v>
      </c>
      <c r="D598" t="s">
        <v>553</v>
      </c>
      <c r="E598" t="s">
        <v>1866</v>
      </c>
      <c r="F598" t="s">
        <v>137</v>
      </c>
      <c r="G598" s="79" t="s">
        <v>1927</v>
      </c>
      <c r="H598" s="79"/>
      <c r="I598" s="79"/>
      <c r="J598" s="79" t="s">
        <v>8</v>
      </c>
      <c r="K598" s="80">
        <v>0.4</v>
      </c>
      <c r="L598" s="80">
        <v>0.4</v>
      </c>
      <c r="M598" s="80">
        <v>0.4</v>
      </c>
      <c r="N598" t="s">
        <v>2004</v>
      </c>
      <c r="O598" t="s">
        <v>226</v>
      </c>
      <c r="P598" t="s">
        <v>235</v>
      </c>
      <c r="Q598">
        <v>1</v>
      </c>
      <c r="R598">
        <v>1981</v>
      </c>
      <c r="S598" t="s">
        <v>1502</v>
      </c>
      <c r="T598" t="s">
        <v>1502</v>
      </c>
      <c r="U598" t="s">
        <v>1871</v>
      </c>
    </row>
    <row r="599" spans="1:22">
      <c r="A599">
        <v>56844</v>
      </c>
      <c r="B599" t="s">
        <v>554</v>
      </c>
      <c r="C599">
        <v>50177</v>
      </c>
      <c r="D599" t="s">
        <v>553</v>
      </c>
      <c r="E599" t="s">
        <v>1866</v>
      </c>
      <c r="F599" t="s">
        <v>137</v>
      </c>
      <c r="G599" s="79" t="s">
        <v>1928</v>
      </c>
      <c r="H599" s="79"/>
      <c r="I599" s="79"/>
      <c r="J599" s="79" t="s">
        <v>8</v>
      </c>
      <c r="K599" s="80">
        <v>0.4</v>
      </c>
      <c r="L599" s="80">
        <v>0.4</v>
      </c>
      <c r="M599" s="80">
        <v>0.4</v>
      </c>
      <c r="N599" t="s">
        <v>2004</v>
      </c>
      <c r="O599" t="s">
        <v>226</v>
      </c>
      <c r="P599" t="s">
        <v>235</v>
      </c>
      <c r="Q599">
        <v>1</v>
      </c>
      <c r="R599">
        <v>1981</v>
      </c>
      <c r="S599" t="s">
        <v>1502</v>
      </c>
      <c r="T599" t="s">
        <v>1502</v>
      </c>
      <c r="U599" t="s">
        <v>1871</v>
      </c>
    </row>
    <row r="600" spans="1:22">
      <c r="A600">
        <v>56844</v>
      </c>
      <c r="B600" t="s">
        <v>554</v>
      </c>
      <c r="C600">
        <v>50177</v>
      </c>
      <c r="D600" t="s">
        <v>553</v>
      </c>
      <c r="E600" t="s">
        <v>1866</v>
      </c>
      <c r="F600" t="s">
        <v>137</v>
      </c>
      <c r="G600" s="79" t="s">
        <v>1892</v>
      </c>
      <c r="H600" s="79"/>
      <c r="I600" s="79"/>
      <c r="J600" s="79" t="s">
        <v>8</v>
      </c>
      <c r="K600" s="80">
        <v>0.4</v>
      </c>
      <c r="L600" s="80">
        <v>0.4</v>
      </c>
      <c r="M600" s="80">
        <v>0.4</v>
      </c>
      <c r="N600" t="s">
        <v>2004</v>
      </c>
      <c r="O600" t="s">
        <v>226</v>
      </c>
      <c r="P600" t="s">
        <v>235</v>
      </c>
      <c r="Q600">
        <v>1</v>
      </c>
      <c r="R600">
        <v>1981</v>
      </c>
      <c r="S600" t="s">
        <v>1502</v>
      </c>
      <c r="T600" t="s">
        <v>1502</v>
      </c>
      <c r="U600" t="s">
        <v>1871</v>
      </c>
    </row>
    <row r="601" spans="1:22">
      <c r="A601">
        <v>15064</v>
      </c>
      <c r="B601" t="s">
        <v>556</v>
      </c>
      <c r="C601">
        <v>50208</v>
      </c>
      <c r="D601" t="s">
        <v>555</v>
      </c>
      <c r="E601" t="s">
        <v>1866</v>
      </c>
      <c r="F601" t="s">
        <v>189</v>
      </c>
      <c r="G601" s="79" t="s">
        <v>1925</v>
      </c>
      <c r="H601" s="79"/>
      <c r="I601" s="79"/>
      <c r="J601" s="79" t="s">
        <v>8</v>
      </c>
      <c r="K601" s="80">
        <v>17.5</v>
      </c>
      <c r="L601" s="80">
        <v>15</v>
      </c>
      <c r="M601" s="80">
        <v>15</v>
      </c>
      <c r="N601" t="s">
        <v>2025</v>
      </c>
      <c r="O601" t="s">
        <v>274</v>
      </c>
      <c r="P601" t="s">
        <v>243</v>
      </c>
      <c r="Q601">
        <v>12</v>
      </c>
      <c r="R601">
        <v>1986</v>
      </c>
      <c r="S601" t="s">
        <v>1502</v>
      </c>
      <c r="T601" t="s">
        <v>1502</v>
      </c>
      <c r="U601" t="s">
        <v>1871</v>
      </c>
    </row>
    <row r="602" spans="1:22">
      <c r="A602">
        <v>15824</v>
      </c>
      <c r="B602" t="s">
        <v>558</v>
      </c>
      <c r="C602">
        <v>50225</v>
      </c>
      <c r="D602" t="s">
        <v>557</v>
      </c>
      <c r="E602" t="s">
        <v>1866</v>
      </c>
      <c r="F602" t="s">
        <v>174</v>
      </c>
      <c r="G602" s="79" t="s">
        <v>2254</v>
      </c>
      <c r="H602" s="79"/>
      <c r="I602" s="79"/>
      <c r="J602" s="79" t="s">
        <v>8</v>
      </c>
      <c r="K602" s="80">
        <v>13.3</v>
      </c>
      <c r="L602" s="80">
        <v>11.5</v>
      </c>
      <c r="M602" s="80">
        <v>11.5</v>
      </c>
      <c r="N602" t="s">
        <v>2221</v>
      </c>
      <c r="O602" t="s">
        <v>2222</v>
      </c>
      <c r="P602" t="s">
        <v>243</v>
      </c>
      <c r="Q602">
        <v>6</v>
      </c>
      <c r="R602">
        <v>1988</v>
      </c>
      <c r="S602" t="s">
        <v>1502</v>
      </c>
      <c r="T602" t="s">
        <v>1502</v>
      </c>
      <c r="U602" t="s">
        <v>1871</v>
      </c>
    </row>
    <row r="603" spans="1:22">
      <c r="A603">
        <v>16191</v>
      </c>
      <c r="B603" t="s">
        <v>560</v>
      </c>
      <c r="C603">
        <v>50230</v>
      </c>
      <c r="D603" t="s">
        <v>559</v>
      </c>
      <c r="E603" t="s">
        <v>1979</v>
      </c>
      <c r="F603" t="s">
        <v>174</v>
      </c>
      <c r="G603" s="79" t="s">
        <v>2255</v>
      </c>
      <c r="H603" s="79"/>
      <c r="I603" s="79"/>
      <c r="J603" s="79" t="s">
        <v>8</v>
      </c>
      <c r="K603" s="80">
        <v>2</v>
      </c>
      <c r="L603" s="80">
        <v>1.8</v>
      </c>
      <c r="M603" s="80">
        <v>1.8</v>
      </c>
      <c r="N603" t="s">
        <v>1914</v>
      </c>
      <c r="O603" t="s">
        <v>126</v>
      </c>
      <c r="P603" t="s">
        <v>242</v>
      </c>
      <c r="Q603">
        <v>1</v>
      </c>
      <c r="R603">
        <v>1987</v>
      </c>
      <c r="S603" t="s">
        <v>1502</v>
      </c>
      <c r="T603" t="s">
        <v>1502</v>
      </c>
      <c r="U603" t="s">
        <v>1932</v>
      </c>
    </row>
    <row r="604" spans="1:22">
      <c r="A604">
        <v>16191</v>
      </c>
      <c r="B604" t="s">
        <v>560</v>
      </c>
      <c r="C604">
        <v>50230</v>
      </c>
      <c r="D604" t="s">
        <v>559</v>
      </c>
      <c r="E604" t="s">
        <v>1979</v>
      </c>
      <c r="F604" t="s">
        <v>174</v>
      </c>
      <c r="G604" s="79" t="s">
        <v>2256</v>
      </c>
      <c r="H604" s="79"/>
      <c r="I604" s="79"/>
      <c r="J604" s="79" t="s">
        <v>8</v>
      </c>
      <c r="K604" s="80">
        <v>1.2</v>
      </c>
      <c r="L604" s="80">
        <v>1.1000000000000001</v>
      </c>
      <c r="M604" s="80">
        <v>1.1000000000000001</v>
      </c>
      <c r="N604" t="s">
        <v>2025</v>
      </c>
      <c r="O604" t="s">
        <v>274</v>
      </c>
      <c r="P604" t="s">
        <v>243</v>
      </c>
      <c r="Q604">
        <v>1</v>
      </c>
      <c r="R604">
        <v>1981</v>
      </c>
      <c r="S604" t="s">
        <v>1502</v>
      </c>
      <c r="T604" t="s">
        <v>1502</v>
      </c>
      <c r="U604" t="s">
        <v>1887</v>
      </c>
    </row>
    <row r="605" spans="1:22">
      <c r="A605">
        <v>9303</v>
      </c>
      <c r="B605" t="s">
        <v>561</v>
      </c>
      <c r="C605">
        <v>50243</v>
      </c>
      <c r="D605" t="s">
        <v>561</v>
      </c>
      <c r="E605" t="s">
        <v>1882</v>
      </c>
      <c r="F605" t="s">
        <v>174</v>
      </c>
      <c r="G605" s="79" t="s">
        <v>1928</v>
      </c>
      <c r="H605" s="79" t="s">
        <v>1892</v>
      </c>
      <c r="I605" s="79" t="s">
        <v>1880</v>
      </c>
      <c r="J605" s="79" t="s">
        <v>1886</v>
      </c>
      <c r="K605" s="80">
        <v>72</v>
      </c>
      <c r="L605" s="80">
        <v>72</v>
      </c>
      <c r="M605" s="80">
        <v>72</v>
      </c>
      <c r="N605" t="s">
        <v>2013</v>
      </c>
      <c r="O605" t="s">
        <v>117</v>
      </c>
      <c r="P605" t="s">
        <v>243</v>
      </c>
      <c r="Q605">
        <v>7</v>
      </c>
      <c r="R605">
        <v>1988</v>
      </c>
      <c r="S605" t="s">
        <v>1502</v>
      </c>
      <c r="T605" t="s">
        <v>1502</v>
      </c>
      <c r="U605" t="s">
        <v>1871</v>
      </c>
    </row>
    <row r="606" spans="1:22">
      <c r="A606">
        <v>9303</v>
      </c>
      <c r="B606" t="s">
        <v>561</v>
      </c>
      <c r="C606">
        <v>50243</v>
      </c>
      <c r="D606" t="s">
        <v>561</v>
      </c>
      <c r="E606" t="s">
        <v>1882</v>
      </c>
      <c r="F606" t="s">
        <v>174</v>
      </c>
      <c r="G606" s="79" t="s">
        <v>1892</v>
      </c>
      <c r="H606" s="79" t="s">
        <v>1892</v>
      </c>
      <c r="I606" s="79"/>
      <c r="J606" s="79" t="s">
        <v>1886</v>
      </c>
      <c r="K606" s="80">
        <v>186.8</v>
      </c>
      <c r="L606" s="80">
        <v>156.80000000000001</v>
      </c>
      <c r="M606" s="80">
        <v>183.1</v>
      </c>
      <c r="N606" t="s">
        <v>1999</v>
      </c>
      <c r="O606" t="s">
        <v>117</v>
      </c>
      <c r="P606" t="s">
        <v>231</v>
      </c>
      <c r="Q606">
        <v>1</v>
      </c>
      <c r="R606">
        <v>2001</v>
      </c>
      <c r="S606" t="s">
        <v>1502</v>
      </c>
      <c r="T606" t="s">
        <v>1502</v>
      </c>
      <c r="U606" t="s">
        <v>1871</v>
      </c>
      <c r="V606" t="s">
        <v>122</v>
      </c>
    </row>
    <row r="607" spans="1:22">
      <c r="A607">
        <v>9303</v>
      </c>
      <c r="B607" t="s">
        <v>561</v>
      </c>
      <c r="C607">
        <v>50243</v>
      </c>
      <c r="D607" t="s">
        <v>561</v>
      </c>
      <c r="E607" t="s">
        <v>1882</v>
      </c>
      <c r="F607" t="s">
        <v>174</v>
      </c>
      <c r="G607" s="79" t="s">
        <v>2165</v>
      </c>
      <c r="H607" s="79" t="s">
        <v>1892</v>
      </c>
      <c r="I607" s="79"/>
      <c r="J607" s="79" t="s">
        <v>1886</v>
      </c>
      <c r="K607" s="80">
        <v>24</v>
      </c>
      <c r="L607" s="80">
        <v>24</v>
      </c>
      <c r="M607" s="80">
        <v>24</v>
      </c>
      <c r="N607" t="s">
        <v>2013</v>
      </c>
      <c r="O607" t="s">
        <v>117</v>
      </c>
      <c r="P607" t="s">
        <v>243</v>
      </c>
      <c r="Q607">
        <v>11</v>
      </c>
      <c r="R607">
        <v>2012</v>
      </c>
      <c r="S607" t="s">
        <v>1502</v>
      </c>
      <c r="T607" t="s">
        <v>1502</v>
      </c>
      <c r="U607" t="s">
        <v>1932</v>
      </c>
    </row>
    <row r="608" spans="1:22">
      <c r="A608">
        <v>56125</v>
      </c>
      <c r="B608" t="s">
        <v>563</v>
      </c>
      <c r="C608">
        <v>50273</v>
      </c>
      <c r="D608" t="s">
        <v>562</v>
      </c>
      <c r="E608" t="s">
        <v>1866</v>
      </c>
      <c r="F608" t="s">
        <v>112</v>
      </c>
      <c r="G608" s="79" t="s">
        <v>2257</v>
      </c>
      <c r="H608" s="79"/>
      <c r="I608" s="79"/>
      <c r="J608" s="79" t="s">
        <v>8</v>
      </c>
      <c r="K608" s="80">
        <v>9.4</v>
      </c>
      <c r="L608" s="80">
        <v>7.5</v>
      </c>
      <c r="M608" s="80">
        <v>7.5</v>
      </c>
      <c r="N608" t="s">
        <v>2221</v>
      </c>
      <c r="O608" t="s">
        <v>2222</v>
      </c>
      <c r="P608" t="s">
        <v>243</v>
      </c>
      <c r="Q608">
        <v>5</v>
      </c>
      <c r="R608">
        <v>1988</v>
      </c>
      <c r="S608" t="s">
        <v>1502</v>
      </c>
      <c r="T608" t="s">
        <v>1502</v>
      </c>
      <c r="U608" t="s">
        <v>1871</v>
      </c>
    </row>
    <row r="609" spans="1:21">
      <c r="A609">
        <v>57280</v>
      </c>
      <c r="B609" t="s">
        <v>467</v>
      </c>
      <c r="C609">
        <v>50278</v>
      </c>
      <c r="D609" t="s">
        <v>564</v>
      </c>
      <c r="E609" t="s">
        <v>1866</v>
      </c>
      <c r="F609" t="s">
        <v>174</v>
      </c>
      <c r="G609" s="79" t="s">
        <v>1925</v>
      </c>
      <c r="H609" s="79"/>
      <c r="I609" s="79"/>
      <c r="J609" s="79" t="s">
        <v>8</v>
      </c>
      <c r="K609" s="80">
        <v>9.6999999999999993</v>
      </c>
      <c r="L609" s="80">
        <v>4.5999999999999996</v>
      </c>
      <c r="M609" s="80">
        <v>9.3000000000000007</v>
      </c>
      <c r="N609" t="s">
        <v>2004</v>
      </c>
      <c r="O609" t="s">
        <v>226</v>
      </c>
      <c r="P609" t="s">
        <v>235</v>
      </c>
      <c r="Q609">
        <v>2</v>
      </c>
      <c r="R609">
        <v>1989</v>
      </c>
      <c r="S609" t="s">
        <v>1502</v>
      </c>
      <c r="T609" t="s">
        <v>1502</v>
      </c>
      <c r="U609" t="s">
        <v>1871</v>
      </c>
    </row>
    <row r="610" spans="1:21">
      <c r="A610">
        <v>57280</v>
      </c>
      <c r="B610" t="s">
        <v>467</v>
      </c>
      <c r="C610">
        <v>50278</v>
      </c>
      <c r="D610" t="s">
        <v>564</v>
      </c>
      <c r="E610" t="s">
        <v>1866</v>
      </c>
      <c r="F610" t="s">
        <v>174</v>
      </c>
      <c r="G610" s="79" t="s">
        <v>1927</v>
      </c>
      <c r="H610" s="79"/>
      <c r="I610" s="79"/>
      <c r="J610" s="79" t="s">
        <v>8</v>
      </c>
      <c r="K610" s="80">
        <v>9.6999999999999993</v>
      </c>
      <c r="L610" s="80">
        <v>4.5999999999999996</v>
      </c>
      <c r="M610" s="80">
        <v>9.3000000000000007</v>
      </c>
      <c r="N610" t="s">
        <v>2004</v>
      </c>
      <c r="O610" t="s">
        <v>226</v>
      </c>
      <c r="P610" t="s">
        <v>235</v>
      </c>
      <c r="Q610">
        <v>3</v>
      </c>
      <c r="R610">
        <v>1989</v>
      </c>
      <c r="S610" t="s">
        <v>1502</v>
      </c>
      <c r="T610" t="s">
        <v>1502</v>
      </c>
      <c r="U610" t="s">
        <v>1871</v>
      </c>
    </row>
    <row r="611" spans="1:21">
      <c r="A611">
        <v>60832</v>
      </c>
      <c r="B611" t="s">
        <v>566</v>
      </c>
      <c r="C611">
        <v>50285</v>
      </c>
      <c r="D611" t="s">
        <v>565</v>
      </c>
      <c r="E611" t="s">
        <v>1866</v>
      </c>
      <c r="F611" t="s">
        <v>189</v>
      </c>
      <c r="G611" s="79" t="s">
        <v>2258</v>
      </c>
      <c r="H611" s="79"/>
      <c r="I611" s="79"/>
      <c r="J611" s="79" t="s">
        <v>8</v>
      </c>
      <c r="K611" s="80">
        <v>0.6</v>
      </c>
      <c r="L611" s="80">
        <v>0.6</v>
      </c>
      <c r="M611" s="80">
        <v>0.6</v>
      </c>
      <c r="N611" t="s">
        <v>2004</v>
      </c>
      <c r="O611" t="s">
        <v>226</v>
      </c>
      <c r="P611" t="s">
        <v>235</v>
      </c>
      <c r="Q611">
        <v>5</v>
      </c>
      <c r="R611">
        <v>1995</v>
      </c>
      <c r="S611" t="s">
        <v>1502</v>
      </c>
      <c r="T611" t="s">
        <v>1502</v>
      </c>
      <c r="U611" t="s">
        <v>1871</v>
      </c>
    </row>
    <row r="612" spans="1:21">
      <c r="A612">
        <v>60832</v>
      </c>
      <c r="B612" t="s">
        <v>566</v>
      </c>
      <c r="C612">
        <v>50285</v>
      </c>
      <c r="D612" t="s">
        <v>565</v>
      </c>
      <c r="E612" t="s">
        <v>1866</v>
      </c>
      <c r="F612" t="s">
        <v>189</v>
      </c>
      <c r="G612" s="79" t="s">
        <v>2259</v>
      </c>
      <c r="H612" s="79"/>
      <c r="I612" s="79"/>
      <c r="J612" s="79" t="s">
        <v>8</v>
      </c>
      <c r="K612" s="80">
        <v>0.6</v>
      </c>
      <c r="L612" s="80">
        <v>0.6</v>
      </c>
      <c r="M612" s="80">
        <v>0.6</v>
      </c>
      <c r="N612" t="s">
        <v>2004</v>
      </c>
      <c r="O612" t="s">
        <v>226</v>
      </c>
      <c r="P612" t="s">
        <v>235</v>
      </c>
      <c r="Q612">
        <v>5</v>
      </c>
      <c r="R612">
        <v>1995</v>
      </c>
      <c r="S612" t="s">
        <v>1502</v>
      </c>
      <c r="T612" t="s">
        <v>1502</v>
      </c>
      <c r="U612" t="s">
        <v>1871</v>
      </c>
    </row>
    <row r="613" spans="1:21">
      <c r="A613">
        <v>16929</v>
      </c>
      <c r="B613" t="s">
        <v>568</v>
      </c>
      <c r="C613">
        <v>50290</v>
      </c>
      <c r="D613" t="s">
        <v>567</v>
      </c>
      <c r="E613" t="s">
        <v>1866</v>
      </c>
      <c r="F613" t="s">
        <v>112</v>
      </c>
      <c r="G613" s="79" t="s">
        <v>1925</v>
      </c>
      <c r="H613" s="79"/>
      <c r="I613" s="79"/>
      <c r="J613" s="79" t="s">
        <v>8</v>
      </c>
      <c r="K613" s="80">
        <v>64.5</v>
      </c>
      <c r="L613" s="80">
        <v>53.3</v>
      </c>
      <c r="M613" s="80">
        <v>53.3</v>
      </c>
      <c r="N613" t="s">
        <v>2221</v>
      </c>
      <c r="O613" t="s">
        <v>2222</v>
      </c>
      <c r="P613" t="s">
        <v>243</v>
      </c>
      <c r="Q613">
        <v>7</v>
      </c>
      <c r="R613">
        <v>1988</v>
      </c>
      <c r="S613" t="s">
        <v>1502</v>
      </c>
      <c r="T613" t="s">
        <v>1502</v>
      </c>
      <c r="U613" t="s">
        <v>1871</v>
      </c>
    </row>
    <row r="614" spans="1:21">
      <c r="A614">
        <v>16929</v>
      </c>
      <c r="B614" t="s">
        <v>568</v>
      </c>
      <c r="C614">
        <v>50290</v>
      </c>
      <c r="D614" t="s">
        <v>567</v>
      </c>
      <c r="E614" t="s">
        <v>1866</v>
      </c>
      <c r="F614" t="s">
        <v>112</v>
      </c>
      <c r="G614" s="79" t="s">
        <v>1927</v>
      </c>
      <c r="H614" s="79" t="s">
        <v>2260</v>
      </c>
      <c r="I614" s="79"/>
      <c r="J614" s="79" t="s">
        <v>8</v>
      </c>
      <c r="K614" s="80">
        <v>34</v>
      </c>
      <c r="L614" s="80">
        <v>26.7</v>
      </c>
      <c r="M614" s="80">
        <v>26.7</v>
      </c>
      <c r="N614" t="s">
        <v>2221</v>
      </c>
      <c r="O614" t="s">
        <v>2222</v>
      </c>
      <c r="P614" t="s">
        <v>243</v>
      </c>
      <c r="Q614">
        <v>4</v>
      </c>
      <c r="R614">
        <v>1993</v>
      </c>
      <c r="S614" t="s">
        <v>1502</v>
      </c>
      <c r="T614" t="s">
        <v>1502</v>
      </c>
      <c r="U614" t="s">
        <v>1871</v>
      </c>
    </row>
    <row r="615" spans="1:21">
      <c r="A615">
        <v>57280</v>
      </c>
      <c r="B615" t="s">
        <v>467</v>
      </c>
      <c r="C615">
        <v>50312</v>
      </c>
      <c r="D615" t="s">
        <v>569</v>
      </c>
      <c r="E615" t="s">
        <v>1866</v>
      </c>
      <c r="F615" t="s">
        <v>189</v>
      </c>
      <c r="G615" s="79" t="s">
        <v>1883</v>
      </c>
      <c r="H615" s="79"/>
      <c r="I615" s="79"/>
      <c r="J615" s="79" t="s">
        <v>8</v>
      </c>
      <c r="K615" s="80">
        <v>2.7</v>
      </c>
      <c r="L615" s="80">
        <v>0.6</v>
      </c>
      <c r="M615" s="80">
        <v>1.2</v>
      </c>
      <c r="N615" t="s">
        <v>2004</v>
      </c>
      <c r="O615" t="s">
        <v>226</v>
      </c>
      <c r="P615" t="s">
        <v>235</v>
      </c>
      <c r="Q615">
        <v>12</v>
      </c>
      <c r="R615">
        <v>1985</v>
      </c>
      <c r="S615" t="s">
        <v>1502</v>
      </c>
      <c r="T615" t="s">
        <v>1502</v>
      </c>
      <c r="U615" t="s">
        <v>1871</v>
      </c>
    </row>
    <row r="616" spans="1:21">
      <c r="A616">
        <v>36055</v>
      </c>
      <c r="B616" t="s">
        <v>571</v>
      </c>
      <c r="C616">
        <v>50324</v>
      </c>
      <c r="D616" t="s">
        <v>570</v>
      </c>
      <c r="E616" t="s">
        <v>1866</v>
      </c>
      <c r="F616" t="s">
        <v>189</v>
      </c>
      <c r="G616" s="79" t="s">
        <v>1883</v>
      </c>
      <c r="H616" s="79"/>
      <c r="I616" s="79"/>
      <c r="J616" s="79" t="s">
        <v>8</v>
      </c>
      <c r="K616" s="80">
        <v>0.7</v>
      </c>
      <c r="L616" s="80">
        <v>0.7</v>
      </c>
      <c r="M616" s="80">
        <v>0.7</v>
      </c>
      <c r="N616" t="s">
        <v>2004</v>
      </c>
      <c r="O616" t="s">
        <v>226</v>
      </c>
      <c r="P616" t="s">
        <v>235</v>
      </c>
      <c r="Q616">
        <v>12</v>
      </c>
      <c r="R616">
        <v>1983</v>
      </c>
      <c r="S616" t="s">
        <v>1502</v>
      </c>
      <c r="T616" t="s">
        <v>1502</v>
      </c>
      <c r="U616" t="s">
        <v>1871</v>
      </c>
    </row>
    <row r="617" spans="1:21">
      <c r="A617">
        <v>36055</v>
      </c>
      <c r="B617" t="s">
        <v>571</v>
      </c>
      <c r="C617">
        <v>50324</v>
      </c>
      <c r="D617" t="s">
        <v>570</v>
      </c>
      <c r="E617" t="s">
        <v>1866</v>
      </c>
      <c r="F617" t="s">
        <v>189</v>
      </c>
      <c r="G617" s="79" t="s">
        <v>1888</v>
      </c>
      <c r="H617" s="79"/>
      <c r="I617" s="79"/>
      <c r="J617" s="79" t="s">
        <v>8</v>
      </c>
      <c r="K617" s="80">
        <v>0.7</v>
      </c>
      <c r="L617" s="80">
        <v>0.7</v>
      </c>
      <c r="M617" s="80">
        <v>0.7</v>
      </c>
      <c r="N617" t="s">
        <v>2004</v>
      </c>
      <c r="O617" t="s">
        <v>226</v>
      </c>
      <c r="P617" t="s">
        <v>235</v>
      </c>
      <c r="Q617">
        <v>12</v>
      </c>
      <c r="R617">
        <v>1983</v>
      </c>
      <c r="S617" t="s">
        <v>1502</v>
      </c>
      <c r="T617" t="s">
        <v>1502</v>
      </c>
      <c r="U617" t="s">
        <v>1871</v>
      </c>
    </row>
    <row r="618" spans="1:21">
      <c r="A618">
        <v>24793</v>
      </c>
      <c r="B618" t="s">
        <v>573</v>
      </c>
      <c r="C618">
        <v>50351</v>
      </c>
      <c r="D618" t="s">
        <v>572</v>
      </c>
      <c r="E618" t="s">
        <v>1866</v>
      </c>
      <c r="F618" t="s">
        <v>189</v>
      </c>
      <c r="G618" s="79" t="s">
        <v>1883</v>
      </c>
      <c r="H618" s="79"/>
      <c r="I618" s="79"/>
      <c r="J618" s="79" t="s">
        <v>8</v>
      </c>
      <c r="K618" s="80">
        <v>4.3</v>
      </c>
      <c r="L618" s="80">
        <v>4.3</v>
      </c>
      <c r="M618" s="80">
        <v>4.3</v>
      </c>
      <c r="N618" t="s">
        <v>2004</v>
      </c>
      <c r="O618" t="s">
        <v>226</v>
      </c>
      <c r="P618" t="s">
        <v>235</v>
      </c>
      <c r="Q618">
        <v>12</v>
      </c>
      <c r="R618">
        <v>1987</v>
      </c>
      <c r="S618" t="s">
        <v>1502</v>
      </c>
      <c r="T618" t="s">
        <v>1502</v>
      </c>
      <c r="U618" t="s">
        <v>1871</v>
      </c>
    </row>
    <row r="619" spans="1:21">
      <c r="A619">
        <v>24793</v>
      </c>
      <c r="B619" t="s">
        <v>573</v>
      </c>
      <c r="C619">
        <v>50353</v>
      </c>
      <c r="D619" t="s">
        <v>574</v>
      </c>
      <c r="E619" t="s">
        <v>1866</v>
      </c>
      <c r="F619" t="s">
        <v>189</v>
      </c>
      <c r="G619" s="79" t="s">
        <v>1883</v>
      </c>
      <c r="H619" s="79"/>
      <c r="I619" s="79"/>
      <c r="J619" s="79" t="s">
        <v>8</v>
      </c>
      <c r="K619" s="80">
        <v>4.5999999999999996</v>
      </c>
      <c r="L619" s="80">
        <v>4.5999999999999996</v>
      </c>
      <c r="M619" s="80">
        <v>4.5999999999999996</v>
      </c>
      <c r="N619" t="s">
        <v>2004</v>
      </c>
      <c r="O619" t="s">
        <v>226</v>
      </c>
      <c r="P619" t="s">
        <v>235</v>
      </c>
      <c r="Q619">
        <v>8</v>
      </c>
      <c r="R619">
        <v>1983</v>
      </c>
      <c r="S619" t="s">
        <v>1502</v>
      </c>
      <c r="T619" t="s">
        <v>1502</v>
      </c>
      <c r="U619" t="s">
        <v>1871</v>
      </c>
    </row>
    <row r="620" spans="1:21">
      <c r="A620">
        <v>56889</v>
      </c>
      <c r="B620" t="s">
        <v>211</v>
      </c>
      <c r="C620">
        <v>50365</v>
      </c>
      <c r="D620" t="s">
        <v>575</v>
      </c>
      <c r="E620" t="s">
        <v>1866</v>
      </c>
      <c r="F620" t="s">
        <v>137</v>
      </c>
      <c r="G620" s="79" t="s">
        <v>2261</v>
      </c>
      <c r="H620" s="79"/>
      <c r="I620" s="79"/>
      <c r="J620" s="79" t="s">
        <v>8</v>
      </c>
      <c r="K620" s="80">
        <v>1.6</v>
      </c>
      <c r="L620" s="80">
        <v>1.5</v>
      </c>
      <c r="M620" s="80">
        <v>1.5</v>
      </c>
      <c r="N620" t="s">
        <v>1440</v>
      </c>
      <c r="O620" t="s">
        <v>212</v>
      </c>
      <c r="P620" t="s">
        <v>242</v>
      </c>
      <c r="Q620">
        <v>8</v>
      </c>
      <c r="R620">
        <v>2005</v>
      </c>
      <c r="S620" t="s">
        <v>1502</v>
      </c>
      <c r="T620" t="s">
        <v>1502</v>
      </c>
      <c r="U620" t="s">
        <v>1871</v>
      </c>
    </row>
    <row r="621" spans="1:21">
      <c r="A621">
        <v>56889</v>
      </c>
      <c r="B621" t="s">
        <v>211</v>
      </c>
      <c r="C621">
        <v>50365</v>
      </c>
      <c r="D621" t="s">
        <v>575</v>
      </c>
      <c r="E621" t="s">
        <v>1866</v>
      </c>
      <c r="F621" t="s">
        <v>137</v>
      </c>
      <c r="G621" s="79" t="s">
        <v>2262</v>
      </c>
      <c r="H621" s="79"/>
      <c r="I621" s="79"/>
      <c r="J621" s="79" t="s">
        <v>8</v>
      </c>
      <c r="K621" s="80">
        <v>1.6</v>
      </c>
      <c r="L621" s="80">
        <v>1.5</v>
      </c>
      <c r="M621" s="80">
        <v>1.5</v>
      </c>
      <c r="N621" t="s">
        <v>1440</v>
      </c>
      <c r="O621" t="s">
        <v>212</v>
      </c>
      <c r="P621" t="s">
        <v>242</v>
      </c>
      <c r="Q621">
        <v>8</v>
      </c>
      <c r="R621">
        <v>2005</v>
      </c>
      <c r="S621" t="s">
        <v>1502</v>
      </c>
      <c r="T621" t="s">
        <v>1502</v>
      </c>
      <c r="U621" t="s">
        <v>1871</v>
      </c>
    </row>
    <row r="622" spans="1:21">
      <c r="A622">
        <v>56889</v>
      </c>
      <c r="B622" t="s">
        <v>211</v>
      </c>
      <c r="C622">
        <v>50365</v>
      </c>
      <c r="D622" t="s">
        <v>575</v>
      </c>
      <c r="E622" t="s">
        <v>1866</v>
      </c>
      <c r="F622" t="s">
        <v>137</v>
      </c>
      <c r="G622" s="79" t="s">
        <v>2263</v>
      </c>
      <c r="H622" s="79"/>
      <c r="I622" s="79"/>
      <c r="J622" s="79" t="s">
        <v>8</v>
      </c>
      <c r="K622" s="80">
        <v>1.6</v>
      </c>
      <c r="L622" s="80">
        <v>1.5</v>
      </c>
      <c r="M622" s="80">
        <v>1.5</v>
      </c>
      <c r="N622" t="s">
        <v>1440</v>
      </c>
      <c r="O622" t="s">
        <v>212</v>
      </c>
      <c r="P622" t="s">
        <v>242</v>
      </c>
      <c r="Q622">
        <v>8</v>
      </c>
      <c r="R622">
        <v>2005</v>
      </c>
      <c r="S622" t="s">
        <v>1502</v>
      </c>
      <c r="T622" t="s">
        <v>1502</v>
      </c>
      <c r="U622" t="s">
        <v>1871</v>
      </c>
    </row>
    <row r="623" spans="1:21">
      <c r="A623">
        <v>56889</v>
      </c>
      <c r="B623" t="s">
        <v>211</v>
      </c>
      <c r="C623">
        <v>50365</v>
      </c>
      <c r="D623" t="s">
        <v>575</v>
      </c>
      <c r="E623" t="s">
        <v>1866</v>
      </c>
      <c r="F623" t="s">
        <v>137</v>
      </c>
      <c r="G623" s="79" t="s">
        <v>2264</v>
      </c>
      <c r="H623" s="79"/>
      <c r="I623" s="79"/>
      <c r="J623" s="79" t="s">
        <v>8</v>
      </c>
      <c r="K623" s="80">
        <v>1.6</v>
      </c>
      <c r="L623" s="80">
        <v>1.5</v>
      </c>
      <c r="M623" s="80">
        <v>1.5</v>
      </c>
      <c r="N623" t="s">
        <v>1440</v>
      </c>
      <c r="O623" t="s">
        <v>212</v>
      </c>
      <c r="P623" t="s">
        <v>242</v>
      </c>
      <c r="Q623">
        <v>8</v>
      </c>
      <c r="R623">
        <v>2005</v>
      </c>
      <c r="S623" t="s">
        <v>1502</v>
      </c>
      <c r="T623" t="s">
        <v>1502</v>
      </c>
      <c r="U623" t="s">
        <v>1871</v>
      </c>
    </row>
    <row r="624" spans="1:21">
      <c r="A624">
        <v>57280</v>
      </c>
      <c r="B624" t="s">
        <v>467</v>
      </c>
      <c r="C624">
        <v>50384</v>
      </c>
      <c r="D624" t="s">
        <v>576</v>
      </c>
      <c r="E624" t="s">
        <v>1866</v>
      </c>
      <c r="F624" t="s">
        <v>189</v>
      </c>
      <c r="G624" s="79" t="s">
        <v>1883</v>
      </c>
      <c r="H624" s="79"/>
      <c r="I624" s="79"/>
      <c r="J624" s="79" t="s">
        <v>8</v>
      </c>
      <c r="K624" s="80">
        <v>2.2000000000000002</v>
      </c>
      <c r="L624" s="80">
        <v>2.1</v>
      </c>
      <c r="M624" s="80">
        <v>2.1</v>
      </c>
      <c r="N624" t="s">
        <v>2004</v>
      </c>
      <c r="O624" t="s">
        <v>226</v>
      </c>
      <c r="P624" t="s">
        <v>235</v>
      </c>
      <c r="Q624">
        <v>12</v>
      </c>
      <c r="R624">
        <v>1985</v>
      </c>
      <c r="S624" t="s">
        <v>1502</v>
      </c>
      <c r="T624" t="s">
        <v>1502</v>
      </c>
      <c r="U624" t="s">
        <v>1871</v>
      </c>
    </row>
    <row r="625" spans="1:22">
      <c r="A625">
        <v>57280</v>
      </c>
      <c r="B625" t="s">
        <v>467</v>
      </c>
      <c r="C625">
        <v>50384</v>
      </c>
      <c r="D625" t="s">
        <v>576</v>
      </c>
      <c r="E625" t="s">
        <v>1866</v>
      </c>
      <c r="F625" t="s">
        <v>189</v>
      </c>
      <c r="G625" s="79" t="s">
        <v>1888</v>
      </c>
      <c r="H625" s="79"/>
      <c r="I625" s="79"/>
      <c r="J625" s="79" t="s">
        <v>8</v>
      </c>
      <c r="K625" s="80">
        <v>1.3</v>
      </c>
      <c r="L625" s="80">
        <v>1.3</v>
      </c>
      <c r="M625" s="80">
        <v>1.3</v>
      </c>
      <c r="N625" t="s">
        <v>2004</v>
      </c>
      <c r="O625" t="s">
        <v>226</v>
      </c>
      <c r="P625" t="s">
        <v>235</v>
      </c>
      <c r="Q625">
        <v>12</v>
      </c>
      <c r="R625">
        <v>1985</v>
      </c>
      <c r="S625" t="s">
        <v>1502</v>
      </c>
      <c r="T625" t="s">
        <v>1502</v>
      </c>
      <c r="U625" t="s">
        <v>1871</v>
      </c>
    </row>
    <row r="626" spans="1:22">
      <c r="A626">
        <v>16190</v>
      </c>
      <c r="B626" t="s">
        <v>578</v>
      </c>
      <c r="C626">
        <v>50406</v>
      </c>
      <c r="D626" t="s">
        <v>577</v>
      </c>
      <c r="E626" t="s">
        <v>1979</v>
      </c>
      <c r="F626" t="s">
        <v>174</v>
      </c>
      <c r="G626" s="79" t="s">
        <v>1925</v>
      </c>
      <c r="H626" s="79"/>
      <c r="I626" s="79"/>
      <c r="J626" s="79" t="s">
        <v>8</v>
      </c>
      <c r="K626" s="80">
        <v>45.9</v>
      </c>
      <c r="L626" s="80">
        <v>48.8</v>
      </c>
      <c r="M626" s="80">
        <v>48.8</v>
      </c>
      <c r="N626" t="s">
        <v>2025</v>
      </c>
      <c r="O626" t="s">
        <v>492</v>
      </c>
      <c r="P626" t="s">
        <v>243</v>
      </c>
      <c r="Q626">
        <v>1</v>
      </c>
      <c r="R626">
        <v>1976</v>
      </c>
      <c r="S626" t="s">
        <v>1502</v>
      </c>
      <c r="T626" t="s">
        <v>1502</v>
      </c>
      <c r="U626" t="s">
        <v>1871</v>
      </c>
      <c r="V626" t="s">
        <v>122</v>
      </c>
    </row>
    <row r="627" spans="1:22">
      <c r="A627">
        <v>16190</v>
      </c>
      <c r="B627" t="s">
        <v>578</v>
      </c>
      <c r="C627">
        <v>50406</v>
      </c>
      <c r="D627" t="s">
        <v>577</v>
      </c>
      <c r="E627" t="s">
        <v>1979</v>
      </c>
      <c r="F627" t="s">
        <v>174</v>
      </c>
      <c r="G627" s="79" t="s">
        <v>1927</v>
      </c>
      <c r="H627" s="79"/>
      <c r="I627" s="79"/>
      <c r="J627" s="79" t="s">
        <v>8</v>
      </c>
      <c r="K627" s="80">
        <v>61.2</v>
      </c>
      <c r="L627" s="80">
        <v>51</v>
      </c>
      <c r="M627" s="80">
        <v>51</v>
      </c>
      <c r="N627" t="s">
        <v>2025</v>
      </c>
      <c r="O627" t="s">
        <v>492</v>
      </c>
      <c r="P627" t="s">
        <v>243</v>
      </c>
      <c r="Q627">
        <v>10</v>
      </c>
      <c r="R627">
        <v>1990</v>
      </c>
      <c r="S627" t="s">
        <v>1502</v>
      </c>
      <c r="T627" t="s">
        <v>1502</v>
      </c>
      <c r="U627" t="s">
        <v>1871</v>
      </c>
      <c r="V627" t="s">
        <v>122</v>
      </c>
    </row>
    <row r="628" spans="1:22">
      <c r="A628">
        <v>24793</v>
      </c>
      <c r="B628" t="s">
        <v>573</v>
      </c>
      <c r="C628">
        <v>50414</v>
      </c>
      <c r="D628" t="s">
        <v>580</v>
      </c>
      <c r="E628" t="s">
        <v>1866</v>
      </c>
      <c r="F628" t="s">
        <v>189</v>
      </c>
      <c r="G628" s="79" t="s">
        <v>1883</v>
      </c>
      <c r="H628" s="79"/>
      <c r="I628" s="79"/>
      <c r="J628" s="79" t="s">
        <v>8</v>
      </c>
      <c r="K628" s="80">
        <v>3.4</v>
      </c>
      <c r="L628" s="80">
        <v>3.4</v>
      </c>
      <c r="M628" s="80">
        <v>3.4</v>
      </c>
      <c r="N628" t="s">
        <v>2004</v>
      </c>
      <c r="O628" t="s">
        <v>226</v>
      </c>
      <c r="P628" t="s">
        <v>235</v>
      </c>
      <c r="Q628">
        <v>12</v>
      </c>
      <c r="R628">
        <v>1986</v>
      </c>
      <c r="S628" t="s">
        <v>1502</v>
      </c>
      <c r="T628" t="s">
        <v>1502</v>
      </c>
      <c r="U628" t="s">
        <v>1871</v>
      </c>
    </row>
    <row r="629" spans="1:22">
      <c r="A629">
        <v>16721</v>
      </c>
      <c r="B629" t="s">
        <v>582</v>
      </c>
      <c r="C629">
        <v>50447</v>
      </c>
      <c r="D629" t="s">
        <v>581</v>
      </c>
      <c r="E629" t="s">
        <v>1979</v>
      </c>
      <c r="F629" t="s">
        <v>174</v>
      </c>
      <c r="G629" s="79" t="s">
        <v>1925</v>
      </c>
      <c r="H629" s="79"/>
      <c r="I629" s="79"/>
      <c r="J629" s="79" t="s">
        <v>8</v>
      </c>
      <c r="K629" s="80">
        <v>0.6</v>
      </c>
      <c r="L629" s="80">
        <v>0.6</v>
      </c>
      <c r="M629" s="80">
        <v>0.6</v>
      </c>
      <c r="N629" t="s">
        <v>2004</v>
      </c>
      <c r="O629" t="s">
        <v>226</v>
      </c>
      <c r="P629" t="s">
        <v>235</v>
      </c>
      <c r="Q629">
        <v>1</v>
      </c>
      <c r="R629">
        <v>1903</v>
      </c>
      <c r="S629" t="s">
        <v>1502</v>
      </c>
      <c r="T629" t="s">
        <v>1502</v>
      </c>
      <c r="U629" t="s">
        <v>1871</v>
      </c>
    </row>
    <row r="630" spans="1:22">
      <c r="A630">
        <v>16721</v>
      </c>
      <c r="B630" t="s">
        <v>582</v>
      </c>
      <c r="C630">
        <v>50447</v>
      </c>
      <c r="D630" t="s">
        <v>581</v>
      </c>
      <c r="E630" t="s">
        <v>1979</v>
      </c>
      <c r="F630" t="s">
        <v>174</v>
      </c>
      <c r="G630" s="79" t="s">
        <v>1927</v>
      </c>
      <c r="H630" s="79"/>
      <c r="I630" s="79"/>
      <c r="J630" s="79" t="s">
        <v>8</v>
      </c>
      <c r="K630" s="80">
        <v>0.6</v>
      </c>
      <c r="L630" s="80">
        <v>0.6</v>
      </c>
      <c r="M630" s="80">
        <v>0.6</v>
      </c>
      <c r="N630" t="s">
        <v>2004</v>
      </c>
      <c r="O630" t="s">
        <v>226</v>
      </c>
      <c r="P630" t="s">
        <v>235</v>
      </c>
      <c r="Q630">
        <v>1</v>
      </c>
      <c r="R630">
        <v>1903</v>
      </c>
      <c r="S630" t="s">
        <v>1502</v>
      </c>
      <c r="T630" t="s">
        <v>1502</v>
      </c>
      <c r="U630" t="s">
        <v>1871</v>
      </c>
    </row>
    <row r="631" spans="1:22">
      <c r="A631">
        <v>16721</v>
      </c>
      <c r="B631" t="s">
        <v>582</v>
      </c>
      <c r="C631">
        <v>50447</v>
      </c>
      <c r="D631" t="s">
        <v>581</v>
      </c>
      <c r="E631" t="s">
        <v>1979</v>
      </c>
      <c r="F631" t="s">
        <v>174</v>
      </c>
      <c r="G631" s="79" t="s">
        <v>1928</v>
      </c>
      <c r="H631" s="79"/>
      <c r="I631" s="79"/>
      <c r="J631" s="79" t="s">
        <v>8</v>
      </c>
      <c r="K631" s="80">
        <v>0.6</v>
      </c>
      <c r="L631" s="80">
        <v>0.6</v>
      </c>
      <c r="M631" s="80">
        <v>0.6</v>
      </c>
      <c r="N631" t="s">
        <v>2004</v>
      </c>
      <c r="O631" t="s">
        <v>226</v>
      </c>
      <c r="P631" t="s">
        <v>235</v>
      </c>
      <c r="Q631">
        <v>1</v>
      </c>
      <c r="R631">
        <v>1903</v>
      </c>
      <c r="S631" t="s">
        <v>1502</v>
      </c>
      <c r="T631" t="s">
        <v>1502</v>
      </c>
      <c r="U631" t="s">
        <v>1871</v>
      </c>
    </row>
    <row r="632" spans="1:22">
      <c r="A632">
        <v>16721</v>
      </c>
      <c r="B632" t="s">
        <v>582</v>
      </c>
      <c r="C632">
        <v>50447</v>
      </c>
      <c r="D632" t="s">
        <v>581</v>
      </c>
      <c r="E632" t="s">
        <v>1979</v>
      </c>
      <c r="F632" t="s">
        <v>174</v>
      </c>
      <c r="G632" s="79" t="s">
        <v>1892</v>
      </c>
      <c r="H632" s="79"/>
      <c r="I632" s="79"/>
      <c r="J632" s="79" t="s">
        <v>8</v>
      </c>
      <c r="K632" s="80">
        <v>0.8</v>
      </c>
      <c r="L632" s="80">
        <v>0.8</v>
      </c>
      <c r="M632" s="80">
        <v>0.8</v>
      </c>
      <c r="N632" t="s">
        <v>2004</v>
      </c>
      <c r="O632" t="s">
        <v>226</v>
      </c>
      <c r="P632" t="s">
        <v>235</v>
      </c>
      <c r="Q632">
        <v>1</v>
      </c>
      <c r="R632">
        <v>1913</v>
      </c>
      <c r="S632" t="s">
        <v>1502</v>
      </c>
      <c r="T632" t="s">
        <v>1502</v>
      </c>
      <c r="U632" t="s">
        <v>1871</v>
      </c>
    </row>
    <row r="633" spans="1:22">
      <c r="A633">
        <v>16721</v>
      </c>
      <c r="B633" t="s">
        <v>582</v>
      </c>
      <c r="C633">
        <v>50447</v>
      </c>
      <c r="D633" t="s">
        <v>581</v>
      </c>
      <c r="E633" t="s">
        <v>1979</v>
      </c>
      <c r="F633" t="s">
        <v>174</v>
      </c>
      <c r="G633" s="79" t="s">
        <v>2165</v>
      </c>
      <c r="H633" s="79"/>
      <c r="I633" s="79"/>
      <c r="J633" s="79" t="s">
        <v>8</v>
      </c>
      <c r="K633" s="80">
        <v>0.8</v>
      </c>
      <c r="L633" s="80">
        <v>0.8</v>
      </c>
      <c r="M633" s="80">
        <v>0.8</v>
      </c>
      <c r="N633" t="s">
        <v>2004</v>
      </c>
      <c r="O633" t="s">
        <v>226</v>
      </c>
      <c r="P633" t="s">
        <v>235</v>
      </c>
      <c r="Q633">
        <v>1</v>
      </c>
      <c r="R633">
        <v>1913</v>
      </c>
      <c r="S633" t="s">
        <v>1502</v>
      </c>
      <c r="T633" t="s">
        <v>1502</v>
      </c>
      <c r="U633" t="s">
        <v>1871</v>
      </c>
    </row>
    <row r="634" spans="1:22">
      <c r="A634">
        <v>16721</v>
      </c>
      <c r="B634" t="s">
        <v>582</v>
      </c>
      <c r="C634">
        <v>50447</v>
      </c>
      <c r="D634" t="s">
        <v>581</v>
      </c>
      <c r="E634" t="s">
        <v>1979</v>
      </c>
      <c r="F634" t="s">
        <v>174</v>
      </c>
      <c r="G634" s="79" t="s">
        <v>2166</v>
      </c>
      <c r="H634" s="79"/>
      <c r="I634" s="79"/>
      <c r="J634" s="79" t="s">
        <v>8</v>
      </c>
      <c r="K634" s="80">
        <v>0.8</v>
      </c>
      <c r="L634" s="80">
        <v>0.8</v>
      </c>
      <c r="M634" s="80">
        <v>0.8</v>
      </c>
      <c r="N634" t="s">
        <v>2004</v>
      </c>
      <c r="O634" t="s">
        <v>226</v>
      </c>
      <c r="P634" t="s">
        <v>235</v>
      </c>
      <c r="Q634">
        <v>1</v>
      </c>
      <c r="R634">
        <v>1913</v>
      </c>
      <c r="S634" t="s">
        <v>1502</v>
      </c>
      <c r="T634" t="s">
        <v>1502</v>
      </c>
      <c r="U634" t="s">
        <v>1871</v>
      </c>
    </row>
    <row r="635" spans="1:22">
      <c r="A635">
        <v>16721</v>
      </c>
      <c r="B635" t="s">
        <v>582</v>
      </c>
      <c r="C635">
        <v>50447</v>
      </c>
      <c r="D635" t="s">
        <v>581</v>
      </c>
      <c r="E635" t="s">
        <v>1979</v>
      </c>
      <c r="F635" t="s">
        <v>174</v>
      </c>
      <c r="G635" s="79" t="s">
        <v>2167</v>
      </c>
      <c r="H635" s="79"/>
      <c r="I635" s="79"/>
      <c r="J635" s="79" t="s">
        <v>8</v>
      </c>
      <c r="K635" s="80">
        <v>0.6</v>
      </c>
      <c r="L635" s="80">
        <v>0.6</v>
      </c>
      <c r="M635" s="80">
        <v>0.6</v>
      </c>
      <c r="N635" t="s">
        <v>2004</v>
      </c>
      <c r="O635" t="s">
        <v>226</v>
      </c>
      <c r="P635" t="s">
        <v>235</v>
      </c>
      <c r="Q635">
        <v>1</v>
      </c>
      <c r="R635">
        <v>1940</v>
      </c>
      <c r="S635" t="s">
        <v>1502</v>
      </c>
      <c r="T635" t="s">
        <v>1502</v>
      </c>
      <c r="U635" t="s">
        <v>1871</v>
      </c>
    </row>
    <row r="636" spans="1:22">
      <c r="A636">
        <v>16721</v>
      </c>
      <c r="B636" t="s">
        <v>582</v>
      </c>
      <c r="C636">
        <v>50447</v>
      </c>
      <c r="D636" t="s">
        <v>581</v>
      </c>
      <c r="E636" t="s">
        <v>1979</v>
      </c>
      <c r="F636" t="s">
        <v>174</v>
      </c>
      <c r="G636" s="79" t="s">
        <v>1911</v>
      </c>
      <c r="H636" s="79"/>
      <c r="I636" s="79"/>
      <c r="J636" s="79" t="s">
        <v>8</v>
      </c>
      <c r="K636" s="80">
        <v>47.5</v>
      </c>
      <c r="L636" s="80">
        <v>40.5</v>
      </c>
      <c r="M636" s="80">
        <v>47.5</v>
      </c>
      <c r="N636" t="s">
        <v>2025</v>
      </c>
      <c r="O636" t="s">
        <v>274</v>
      </c>
      <c r="P636" t="s">
        <v>243</v>
      </c>
      <c r="Q636">
        <v>1</v>
      </c>
      <c r="R636">
        <v>1982</v>
      </c>
      <c r="S636" t="s">
        <v>1502</v>
      </c>
      <c r="T636" t="s">
        <v>1502</v>
      </c>
      <c r="U636" t="s">
        <v>1871</v>
      </c>
    </row>
    <row r="637" spans="1:22">
      <c r="A637">
        <v>16721</v>
      </c>
      <c r="B637" t="s">
        <v>582</v>
      </c>
      <c r="C637">
        <v>50447</v>
      </c>
      <c r="D637" t="s">
        <v>581</v>
      </c>
      <c r="E637" t="s">
        <v>1979</v>
      </c>
      <c r="F637" t="s">
        <v>174</v>
      </c>
      <c r="G637" s="79" t="s">
        <v>2265</v>
      </c>
      <c r="H637" s="79"/>
      <c r="I637" s="79"/>
      <c r="J637" s="79" t="s">
        <v>8</v>
      </c>
      <c r="K637" s="80">
        <v>15</v>
      </c>
      <c r="L637" s="80">
        <v>15.8</v>
      </c>
      <c r="M637" s="80">
        <v>15.8</v>
      </c>
      <c r="N637" t="s">
        <v>2025</v>
      </c>
      <c r="O637" t="s">
        <v>274</v>
      </c>
      <c r="P637" t="s">
        <v>243</v>
      </c>
      <c r="Q637">
        <v>10</v>
      </c>
      <c r="R637">
        <v>1985</v>
      </c>
      <c r="S637" t="s">
        <v>1502</v>
      </c>
      <c r="T637" t="s">
        <v>1502</v>
      </c>
      <c r="U637" t="s">
        <v>1871</v>
      </c>
    </row>
    <row r="638" spans="1:22">
      <c r="A638">
        <v>16721</v>
      </c>
      <c r="B638" t="s">
        <v>582</v>
      </c>
      <c r="C638">
        <v>50447</v>
      </c>
      <c r="D638" t="s">
        <v>581</v>
      </c>
      <c r="E638" t="s">
        <v>1979</v>
      </c>
      <c r="F638" t="s">
        <v>174</v>
      </c>
      <c r="G638" s="79" t="s">
        <v>2266</v>
      </c>
      <c r="H638" s="79"/>
      <c r="I638" s="79"/>
      <c r="J638" s="79" t="s">
        <v>8</v>
      </c>
      <c r="K638" s="80">
        <v>0.6</v>
      </c>
      <c r="L638" s="80">
        <v>0.6</v>
      </c>
      <c r="M638" s="80">
        <v>0.6</v>
      </c>
      <c r="N638" t="s">
        <v>2004</v>
      </c>
      <c r="O638" t="s">
        <v>226</v>
      </c>
      <c r="P638" t="s">
        <v>235</v>
      </c>
      <c r="Q638">
        <v>1</v>
      </c>
      <c r="R638">
        <v>1940</v>
      </c>
      <c r="S638" t="s">
        <v>1502</v>
      </c>
      <c r="T638" t="s">
        <v>1502</v>
      </c>
      <c r="U638" t="s">
        <v>1871</v>
      </c>
    </row>
    <row r="639" spans="1:22">
      <c r="A639">
        <v>16721</v>
      </c>
      <c r="B639" t="s">
        <v>582</v>
      </c>
      <c r="C639">
        <v>50447</v>
      </c>
      <c r="D639" t="s">
        <v>581</v>
      </c>
      <c r="E639" t="s">
        <v>1979</v>
      </c>
      <c r="F639" t="s">
        <v>174</v>
      </c>
      <c r="G639" s="79" t="s">
        <v>2267</v>
      </c>
      <c r="H639" s="79"/>
      <c r="I639" s="79"/>
      <c r="J639" s="79" t="s">
        <v>8</v>
      </c>
      <c r="K639" s="80">
        <v>0.2</v>
      </c>
      <c r="L639" s="80">
        <v>0.2</v>
      </c>
      <c r="M639" s="80">
        <v>0.2</v>
      </c>
      <c r="N639" t="s">
        <v>2004</v>
      </c>
      <c r="O639" t="s">
        <v>226</v>
      </c>
      <c r="P639" t="s">
        <v>235</v>
      </c>
      <c r="Q639">
        <v>1</v>
      </c>
      <c r="R639">
        <v>1940</v>
      </c>
      <c r="S639" t="s">
        <v>1502</v>
      </c>
      <c r="T639" t="s">
        <v>1502</v>
      </c>
      <c r="U639" t="s">
        <v>1871</v>
      </c>
    </row>
    <row r="640" spans="1:22">
      <c r="A640">
        <v>16721</v>
      </c>
      <c r="B640" t="s">
        <v>582</v>
      </c>
      <c r="C640">
        <v>50447</v>
      </c>
      <c r="D640" t="s">
        <v>581</v>
      </c>
      <c r="E640" t="s">
        <v>1979</v>
      </c>
      <c r="F640" t="s">
        <v>174</v>
      </c>
      <c r="G640" s="79" t="s">
        <v>2268</v>
      </c>
      <c r="H640" s="79"/>
      <c r="I640" s="79"/>
      <c r="J640" s="79" t="s">
        <v>8</v>
      </c>
      <c r="K640" s="80">
        <v>0.2</v>
      </c>
      <c r="L640" s="80">
        <v>0.2</v>
      </c>
      <c r="M640" s="80">
        <v>0.2</v>
      </c>
      <c r="N640" t="s">
        <v>2004</v>
      </c>
      <c r="O640" t="s">
        <v>226</v>
      </c>
      <c r="P640" t="s">
        <v>235</v>
      </c>
      <c r="Q640">
        <v>1</v>
      </c>
      <c r="R640">
        <v>1940</v>
      </c>
      <c r="S640" t="s">
        <v>1502</v>
      </c>
      <c r="T640" t="s">
        <v>1502</v>
      </c>
      <c r="U640" t="s">
        <v>1871</v>
      </c>
    </row>
    <row r="641" spans="1:21">
      <c r="A641">
        <v>16721</v>
      </c>
      <c r="B641" t="s">
        <v>582</v>
      </c>
      <c r="C641">
        <v>50447</v>
      </c>
      <c r="D641" t="s">
        <v>581</v>
      </c>
      <c r="E641" t="s">
        <v>1979</v>
      </c>
      <c r="F641" t="s">
        <v>174</v>
      </c>
      <c r="G641" s="79" t="s">
        <v>2269</v>
      </c>
      <c r="H641" s="79"/>
      <c r="I641" s="79"/>
      <c r="J641" s="79" t="s">
        <v>8</v>
      </c>
      <c r="K641" s="80">
        <v>0.2</v>
      </c>
      <c r="L641" s="80">
        <v>0.2</v>
      </c>
      <c r="M641" s="80">
        <v>0.2</v>
      </c>
      <c r="N641" t="s">
        <v>2004</v>
      </c>
      <c r="O641" t="s">
        <v>226</v>
      </c>
      <c r="P641" t="s">
        <v>235</v>
      </c>
      <c r="Q641">
        <v>1</v>
      </c>
      <c r="R641">
        <v>1940</v>
      </c>
      <c r="S641" t="s">
        <v>1502</v>
      </c>
      <c r="T641" t="s">
        <v>1502</v>
      </c>
      <c r="U641" t="s">
        <v>1871</v>
      </c>
    </row>
    <row r="642" spans="1:21">
      <c r="A642">
        <v>16721</v>
      </c>
      <c r="B642" t="s">
        <v>582</v>
      </c>
      <c r="C642">
        <v>50447</v>
      </c>
      <c r="D642" t="s">
        <v>581</v>
      </c>
      <c r="E642" t="s">
        <v>1979</v>
      </c>
      <c r="F642" t="s">
        <v>174</v>
      </c>
      <c r="G642" s="79" t="s">
        <v>2270</v>
      </c>
      <c r="H642" s="79"/>
      <c r="I642" s="79"/>
      <c r="J642" s="79" t="s">
        <v>8</v>
      </c>
      <c r="K642" s="80">
        <v>0.2</v>
      </c>
      <c r="L642" s="80">
        <v>0.2</v>
      </c>
      <c r="M642" s="80">
        <v>0.2</v>
      </c>
      <c r="N642" t="s">
        <v>2004</v>
      </c>
      <c r="O642" t="s">
        <v>226</v>
      </c>
      <c r="P642" t="s">
        <v>235</v>
      </c>
      <c r="Q642">
        <v>1</v>
      </c>
      <c r="R642">
        <v>1940</v>
      </c>
      <c r="S642" t="s">
        <v>1502</v>
      </c>
      <c r="T642" t="s">
        <v>1502</v>
      </c>
      <c r="U642" t="s">
        <v>1871</v>
      </c>
    </row>
    <row r="643" spans="1:21">
      <c r="A643">
        <v>16721</v>
      </c>
      <c r="B643" t="s">
        <v>582</v>
      </c>
      <c r="C643">
        <v>50447</v>
      </c>
      <c r="D643" t="s">
        <v>581</v>
      </c>
      <c r="E643" t="s">
        <v>1979</v>
      </c>
      <c r="F643" t="s">
        <v>174</v>
      </c>
      <c r="G643" s="79" t="s">
        <v>2271</v>
      </c>
      <c r="H643" s="79"/>
      <c r="I643" s="79"/>
      <c r="J643" s="79" t="s">
        <v>8</v>
      </c>
      <c r="K643" s="80">
        <v>0.5</v>
      </c>
      <c r="L643" s="80">
        <v>0.5</v>
      </c>
      <c r="M643" s="80">
        <v>0.5</v>
      </c>
      <c r="N643" t="s">
        <v>2004</v>
      </c>
      <c r="O643" t="s">
        <v>226</v>
      </c>
      <c r="P643" t="s">
        <v>235</v>
      </c>
      <c r="Q643">
        <v>1</v>
      </c>
      <c r="R643">
        <v>1940</v>
      </c>
      <c r="S643" t="s">
        <v>1502</v>
      </c>
      <c r="T643" t="s">
        <v>1502</v>
      </c>
      <c r="U643" t="s">
        <v>1871</v>
      </c>
    </row>
    <row r="644" spans="1:21">
      <c r="A644">
        <v>16721</v>
      </c>
      <c r="B644" t="s">
        <v>582</v>
      </c>
      <c r="C644">
        <v>50447</v>
      </c>
      <c r="D644" t="s">
        <v>581</v>
      </c>
      <c r="E644" t="s">
        <v>1979</v>
      </c>
      <c r="F644" t="s">
        <v>174</v>
      </c>
      <c r="G644" s="79" t="s">
        <v>2272</v>
      </c>
      <c r="H644" s="79"/>
      <c r="I644" s="79"/>
      <c r="J644" s="79" t="s">
        <v>8</v>
      </c>
      <c r="K644" s="80">
        <v>0.5</v>
      </c>
      <c r="L644" s="80">
        <v>0.5</v>
      </c>
      <c r="M644" s="80">
        <v>0.5</v>
      </c>
      <c r="N644" t="s">
        <v>2004</v>
      </c>
      <c r="O644" t="s">
        <v>226</v>
      </c>
      <c r="P644" t="s">
        <v>235</v>
      </c>
      <c r="Q644">
        <v>1</v>
      </c>
      <c r="R644">
        <v>1940</v>
      </c>
      <c r="S644" t="s">
        <v>1502</v>
      </c>
      <c r="T644" t="s">
        <v>1502</v>
      </c>
      <c r="U644" t="s">
        <v>1871</v>
      </c>
    </row>
    <row r="645" spans="1:21">
      <c r="A645">
        <v>16721</v>
      </c>
      <c r="B645" t="s">
        <v>582</v>
      </c>
      <c r="C645">
        <v>50447</v>
      </c>
      <c r="D645" t="s">
        <v>581</v>
      </c>
      <c r="E645" t="s">
        <v>1979</v>
      </c>
      <c r="F645" t="s">
        <v>174</v>
      </c>
      <c r="G645" s="79" t="s">
        <v>2273</v>
      </c>
      <c r="H645" s="79"/>
      <c r="I645" s="79"/>
      <c r="J645" s="79" t="s">
        <v>8</v>
      </c>
      <c r="K645" s="80">
        <v>0.4</v>
      </c>
      <c r="L645" s="80">
        <v>0.4</v>
      </c>
      <c r="M645" s="80">
        <v>0.4</v>
      </c>
      <c r="N645" t="s">
        <v>2004</v>
      </c>
      <c r="O645" t="s">
        <v>226</v>
      </c>
      <c r="P645" t="s">
        <v>235</v>
      </c>
      <c r="Q645">
        <v>1</v>
      </c>
      <c r="R645">
        <v>1987</v>
      </c>
      <c r="S645">
        <v>5</v>
      </c>
      <c r="T645">
        <v>2020</v>
      </c>
      <c r="U645" t="s">
        <v>1871</v>
      </c>
    </row>
    <row r="646" spans="1:21">
      <c r="A646">
        <v>16721</v>
      </c>
      <c r="B646" t="s">
        <v>582</v>
      </c>
      <c r="C646">
        <v>50447</v>
      </c>
      <c r="D646" t="s">
        <v>581</v>
      </c>
      <c r="E646" t="s">
        <v>1979</v>
      </c>
      <c r="F646" t="s">
        <v>174</v>
      </c>
      <c r="G646" s="79" t="s">
        <v>2274</v>
      </c>
      <c r="H646" s="79"/>
      <c r="I646" s="79"/>
      <c r="J646" s="79" t="s">
        <v>8</v>
      </c>
      <c r="K646" s="80">
        <v>0.4</v>
      </c>
      <c r="L646" s="80">
        <v>0.4</v>
      </c>
      <c r="M646" s="80">
        <v>0.4</v>
      </c>
      <c r="N646" t="s">
        <v>2004</v>
      </c>
      <c r="O646" t="s">
        <v>226</v>
      </c>
      <c r="P646" t="s">
        <v>235</v>
      </c>
      <c r="Q646">
        <v>1</v>
      </c>
      <c r="R646">
        <v>1987</v>
      </c>
      <c r="S646">
        <v>5</v>
      </c>
      <c r="T646">
        <v>2020</v>
      </c>
      <c r="U646" t="s">
        <v>1871</v>
      </c>
    </row>
    <row r="647" spans="1:21">
      <c r="A647">
        <v>16721</v>
      </c>
      <c r="B647" t="s">
        <v>582</v>
      </c>
      <c r="C647">
        <v>50447</v>
      </c>
      <c r="D647" t="s">
        <v>581</v>
      </c>
      <c r="E647" t="s">
        <v>1979</v>
      </c>
      <c r="F647" t="s">
        <v>174</v>
      </c>
      <c r="G647" s="79" t="s">
        <v>2275</v>
      </c>
      <c r="H647" s="79"/>
      <c r="I647" s="79"/>
      <c r="J647" s="79" t="s">
        <v>8</v>
      </c>
      <c r="K647" s="80">
        <v>0.4</v>
      </c>
      <c r="L647" s="80">
        <v>0.4</v>
      </c>
      <c r="M647" s="80">
        <v>0.4</v>
      </c>
      <c r="N647" t="s">
        <v>2004</v>
      </c>
      <c r="O647" t="s">
        <v>226</v>
      </c>
      <c r="P647" t="s">
        <v>235</v>
      </c>
      <c r="Q647">
        <v>1</v>
      </c>
      <c r="R647">
        <v>1987</v>
      </c>
      <c r="S647">
        <v>5</v>
      </c>
      <c r="T647">
        <v>2020</v>
      </c>
      <c r="U647" t="s">
        <v>1871</v>
      </c>
    </row>
    <row r="648" spans="1:21">
      <c r="A648">
        <v>1966</v>
      </c>
      <c r="B648" t="s">
        <v>583</v>
      </c>
      <c r="C648">
        <v>50539</v>
      </c>
      <c r="D648" t="s">
        <v>583</v>
      </c>
      <c r="E648" t="s">
        <v>1866</v>
      </c>
      <c r="F648" t="s">
        <v>273</v>
      </c>
      <c r="G648" s="79" t="s">
        <v>1883</v>
      </c>
      <c r="H648" s="79"/>
      <c r="I648" s="79"/>
      <c r="J648" s="79" t="s">
        <v>8</v>
      </c>
      <c r="K648" s="80">
        <v>0.5</v>
      </c>
      <c r="L648" s="80">
        <v>0.5</v>
      </c>
      <c r="M648" s="80">
        <v>0.5</v>
      </c>
      <c r="N648" t="s">
        <v>2004</v>
      </c>
      <c r="O648" t="s">
        <v>226</v>
      </c>
      <c r="P648" t="s">
        <v>235</v>
      </c>
      <c r="Q648">
        <v>7</v>
      </c>
      <c r="R648">
        <v>1984</v>
      </c>
      <c r="S648" t="s">
        <v>1502</v>
      </c>
      <c r="T648" t="s">
        <v>1502</v>
      </c>
      <c r="U648" t="s">
        <v>1871</v>
      </c>
    </row>
    <row r="649" spans="1:21">
      <c r="A649">
        <v>1966</v>
      </c>
      <c r="B649" t="s">
        <v>583</v>
      </c>
      <c r="C649">
        <v>50539</v>
      </c>
      <c r="D649" t="s">
        <v>583</v>
      </c>
      <c r="E649" t="s">
        <v>1866</v>
      </c>
      <c r="F649" t="s">
        <v>273</v>
      </c>
      <c r="G649" s="79" t="s">
        <v>1888</v>
      </c>
      <c r="H649" s="79"/>
      <c r="I649" s="79"/>
      <c r="J649" s="79" t="s">
        <v>8</v>
      </c>
      <c r="K649" s="80">
        <v>0.3</v>
      </c>
      <c r="L649" s="80">
        <v>0.3</v>
      </c>
      <c r="M649" s="80">
        <v>0.3</v>
      </c>
      <c r="N649" t="s">
        <v>2004</v>
      </c>
      <c r="O649" t="s">
        <v>226</v>
      </c>
      <c r="P649" t="s">
        <v>235</v>
      </c>
      <c r="Q649">
        <v>7</v>
      </c>
      <c r="R649">
        <v>1984</v>
      </c>
      <c r="S649" t="s">
        <v>1502</v>
      </c>
      <c r="T649" t="s">
        <v>1502</v>
      </c>
      <c r="U649" t="s">
        <v>1871</v>
      </c>
    </row>
    <row r="650" spans="1:21">
      <c r="A650">
        <v>1966</v>
      </c>
      <c r="B650" t="s">
        <v>583</v>
      </c>
      <c r="C650">
        <v>50539</v>
      </c>
      <c r="D650" t="s">
        <v>583</v>
      </c>
      <c r="E650" t="s">
        <v>1866</v>
      </c>
      <c r="F650" t="s">
        <v>273</v>
      </c>
      <c r="G650" s="79" t="s">
        <v>1890</v>
      </c>
      <c r="H650" s="79"/>
      <c r="I650" s="79"/>
      <c r="J650" s="79" t="s">
        <v>8</v>
      </c>
      <c r="K650" s="80">
        <v>0.3</v>
      </c>
      <c r="L650" s="80">
        <v>0.3</v>
      </c>
      <c r="M650" s="80">
        <v>0.3</v>
      </c>
      <c r="N650" t="s">
        <v>2004</v>
      </c>
      <c r="O650" t="s">
        <v>226</v>
      </c>
      <c r="P650" t="s">
        <v>235</v>
      </c>
      <c r="Q650">
        <v>12</v>
      </c>
      <c r="R650">
        <v>1989</v>
      </c>
      <c r="S650" t="s">
        <v>1502</v>
      </c>
      <c r="T650" t="s">
        <v>1502</v>
      </c>
      <c r="U650" t="s">
        <v>1871</v>
      </c>
    </row>
    <row r="651" spans="1:21">
      <c r="A651">
        <v>23576</v>
      </c>
      <c r="B651" t="s">
        <v>585</v>
      </c>
      <c r="C651">
        <v>50545</v>
      </c>
      <c r="D651" t="s">
        <v>584</v>
      </c>
      <c r="E651" t="s">
        <v>1866</v>
      </c>
      <c r="F651" t="s">
        <v>112</v>
      </c>
      <c r="G651" s="79" t="s">
        <v>1925</v>
      </c>
      <c r="H651" s="79"/>
      <c r="I651" s="79"/>
      <c r="J651" s="79" t="s">
        <v>8</v>
      </c>
      <c r="K651" s="80">
        <v>7.4</v>
      </c>
      <c r="L651" s="80">
        <v>7</v>
      </c>
      <c r="M651" s="80">
        <v>6.8</v>
      </c>
      <c r="N651" t="s">
        <v>2004</v>
      </c>
      <c r="O651" t="s">
        <v>226</v>
      </c>
      <c r="P651" t="s">
        <v>235</v>
      </c>
      <c r="Q651">
        <v>7</v>
      </c>
      <c r="R651">
        <v>1981</v>
      </c>
      <c r="S651" t="s">
        <v>1502</v>
      </c>
      <c r="T651" t="s">
        <v>1502</v>
      </c>
      <c r="U651" t="s">
        <v>1871</v>
      </c>
    </row>
    <row r="652" spans="1:21">
      <c r="A652">
        <v>23576</v>
      </c>
      <c r="B652" t="s">
        <v>585</v>
      </c>
      <c r="C652">
        <v>50545</v>
      </c>
      <c r="D652" t="s">
        <v>584</v>
      </c>
      <c r="E652" t="s">
        <v>1866</v>
      </c>
      <c r="F652" t="s">
        <v>112</v>
      </c>
      <c r="G652" s="79" t="s">
        <v>1927</v>
      </c>
      <c r="H652" s="79"/>
      <c r="I652" s="79"/>
      <c r="J652" s="79" t="s">
        <v>8</v>
      </c>
      <c r="K652" s="80">
        <v>7.4</v>
      </c>
      <c r="L652" s="80">
        <v>7</v>
      </c>
      <c r="M652" s="80">
        <v>6.8</v>
      </c>
      <c r="N652" t="s">
        <v>2004</v>
      </c>
      <c r="O652" t="s">
        <v>226</v>
      </c>
      <c r="P652" t="s">
        <v>235</v>
      </c>
      <c r="Q652">
        <v>7</v>
      </c>
      <c r="R652">
        <v>1981</v>
      </c>
      <c r="S652" t="s">
        <v>1502</v>
      </c>
      <c r="T652" t="s">
        <v>1502</v>
      </c>
      <c r="U652" t="s">
        <v>1871</v>
      </c>
    </row>
    <row r="653" spans="1:21">
      <c r="A653">
        <v>54842</v>
      </c>
      <c r="B653" t="s">
        <v>587</v>
      </c>
      <c r="C653">
        <v>50564</v>
      </c>
      <c r="D653" t="s">
        <v>586</v>
      </c>
      <c r="E653" t="s">
        <v>1866</v>
      </c>
      <c r="F653" t="s">
        <v>121</v>
      </c>
      <c r="G653" s="79" t="s">
        <v>1927</v>
      </c>
      <c r="H653" s="79"/>
      <c r="I653" s="79"/>
      <c r="J653" s="79" t="s">
        <v>8</v>
      </c>
      <c r="K653" s="80">
        <v>0.8</v>
      </c>
      <c r="L653" s="80">
        <v>0.8</v>
      </c>
      <c r="M653" s="80">
        <v>0.8</v>
      </c>
      <c r="N653" t="s">
        <v>1440</v>
      </c>
      <c r="O653" t="s">
        <v>212</v>
      </c>
      <c r="P653" t="s">
        <v>242</v>
      </c>
      <c r="Q653">
        <v>5</v>
      </c>
      <c r="R653">
        <v>2008</v>
      </c>
      <c r="S653" t="s">
        <v>1502</v>
      </c>
      <c r="T653" t="s">
        <v>1502</v>
      </c>
      <c r="U653" t="s">
        <v>1871</v>
      </c>
    </row>
    <row r="654" spans="1:21">
      <c r="A654">
        <v>54842</v>
      </c>
      <c r="B654" t="s">
        <v>587</v>
      </c>
      <c r="C654">
        <v>50564</v>
      </c>
      <c r="D654" t="s">
        <v>586</v>
      </c>
      <c r="E654" t="s">
        <v>1866</v>
      </c>
      <c r="F654" t="s">
        <v>121</v>
      </c>
      <c r="G654" s="79" t="s">
        <v>1928</v>
      </c>
      <c r="H654" s="79"/>
      <c r="I654" s="79"/>
      <c r="J654" s="79" t="s">
        <v>8</v>
      </c>
      <c r="K654" s="80">
        <v>0.8</v>
      </c>
      <c r="L654" s="80">
        <v>0.8</v>
      </c>
      <c r="M654" s="80">
        <v>0.8</v>
      </c>
      <c r="N654" t="s">
        <v>1440</v>
      </c>
      <c r="O654" t="s">
        <v>212</v>
      </c>
      <c r="P654" t="s">
        <v>242</v>
      </c>
      <c r="Q654">
        <v>5</v>
      </c>
      <c r="R654">
        <v>2008</v>
      </c>
      <c r="S654" t="s">
        <v>1502</v>
      </c>
      <c r="T654" t="s">
        <v>1502</v>
      </c>
      <c r="U654" t="s">
        <v>1871</v>
      </c>
    </row>
    <row r="655" spans="1:21">
      <c r="A655">
        <v>54842</v>
      </c>
      <c r="B655" t="s">
        <v>587</v>
      </c>
      <c r="C655">
        <v>50564</v>
      </c>
      <c r="D655" t="s">
        <v>586</v>
      </c>
      <c r="E655" t="s">
        <v>1866</v>
      </c>
      <c r="F655" t="s">
        <v>121</v>
      </c>
      <c r="G655" s="79" t="s">
        <v>1892</v>
      </c>
      <c r="H655" s="79"/>
      <c r="I655" s="79"/>
      <c r="J655" s="79" t="s">
        <v>8</v>
      </c>
      <c r="K655" s="80">
        <v>0.8</v>
      </c>
      <c r="L655" s="80">
        <v>0.8</v>
      </c>
      <c r="M655" s="80">
        <v>0.8</v>
      </c>
      <c r="N655" t="s">
        <v>1440</v>
      </c>
      <c r="O655" t="s">
        <v>212</v>
      </c>
      <c r="P655" t="s">
        <v>242</v>
      </c>
      <c r="Q655">
        <v>5</v>
      </c>
      <c r="R655">
        <v>2008</v>
      </c>
      <c r="S655" t="s">
        <v>1502</v>
      </c>
      <c r="T655" t="s">
        <v>1502</v>
      </c>
      <c r="U655" t="s">
        <v>1871</v>
      </c>
    </row>
    <row r="656" spans="1:21">
      <c r="A656">
        <v>18000</v>
      </c>
      <c r="B656" t="s">
        <v>589</v>
      </c>
      <c r="C656">
        <v>50621</v>
      </c>
      <c r="D656" t="s">
        <v>588</v>
      </c>
      <c r="E656" t="s">
        <v>1934</v>
      </c>
      <c r="F656" t="s">
        <v>137</v>
      </c>
      <c r="G656" s="79" t="s">
        <v>1928</v>
      </c>
      <c r="H656" s="79"/>
      <c r="I656" s="79"/>
      <c r="J656" s="79" t="s">
        <v>8</v>
      </c>
      <c r="K656" s="80">
        <v>2</v>
      </c>
      <c r="L656" s="80">
        <v>2</v>
      </c>
      <c r="M656" s="80">
        <v>2</v>
      </c>
      <c r="N656" t="s">
        <v>1914</v>
      </c>
      <c r="O656" t="s">
        <v>126</v>
      </c>
      <c r="P656" t="s">
        <v>243</v>
      </c>
      <c r="Q656">
        <v>8</v>
      </c>
      <c r="R656">
        <v>1958</v>
      </c>
      <c r="S656" t="s">
        <v>1502</v>
      </c>
      <c r="T656" t="s">
        <v>1502</v>
      </c>
      <c r="U656" t="s">
        <v>1871</v>
      </c>
    </row>
    <row r="657" spans="1:22">
      <c r="A657">
        <v>18000</v>
      </c>
      <c r="B657" t="s">
        <v>589</v>
      </c>
      <c r="C657">
        <v>50621</v>
      </c>
      <c r="D657" t="s">
        <v>588</v>
      </c>
      <c r="E657" t="s">
        <v>1934</v>
      </c>
      <c r="F657" t="s">
        <v>137</v>
      </c>
      <c r="G657" s="79" t="s">
        <v>1892</v>
      </c>
      <c r="H657" s="79"/>
      <c r="I657" s="79"/>
      <c r="J657" s="79" t="s">
        <v>8</v>
      </c>
      <c r="K657" s="80">
        <v>2</v>
      </c>
      <c r="L657" s="80">
        <v>2</v>
      </c>
      <c r="M657" s="80">
        <v>2</v>
      </c>
      <c r="N657" t="s">
        <v>1914</v>
      </c>
      <c r="O657" t="s">
        <v>126</v>
      </c>
      <c r="P657" t="s">
        <v>243</v>
      </c>
      <c r="Q657">
        <v>8</v>
      </c>
      <c r="R657">
        <v>1958</v>
      </c>
      <c r="S657" t="s">
        <v>1502</v>
      </c>
      <c r="T657" t="s">
        <v>1502</v>
      </c>
      <c r="U657" t="s">
        <v>1871</v>
      </c>
      <c r="V657" t="s">
        <v>122</v>
      </c>
    </row>
    <row r="658" spans="1:22">
      <c r="A658">
        <v>18000</v>
      </c>
      <c r="B658" t="s">
        <v>589</v>
      </c>
      <c r="C658">
        <v>50621</v>
      </c>
      <c r="D658" t="s">
        <v>588</v>
      </c>
      <c r="E658" t="s">
        <v>1934</v>
      </c>
      <c r="F658" t="s">
        <v>137</v>
      </c>
      <c r="G658" s="79" t="s">
        <v>2165</v>
      </c>
      <c r="H658" s="79"/>
      <c r="I658" s="79"/>
      <c r="J658" s="79" t="s">
        <v>8</v>
      </c>
      <c r="K658" s="80">
        <v>3</v>
      </c>
      <c r="L658" s="80">
        <v>2.8</v>
      </c>
      <c r="M658" s="80">
        <v>3.8</v>
      </c>
      <c r="N658" t="s">
        <v>1914</v>
      </c>
      <c r="O658" t="s">
        <v>126</v>
      </c>
      <c r="P658" t="s">
        <v>231</v>
      </c>
      <c r="Q658">
        <v>1</v>
      </c>
      <c r="R658">
        <v>2004</v>
      </c>
      <c r="S658" t="s">
        <v>1502</v>
      </c>
      <c r="T658" t="s">
        <v>1502</v>
      </c>
      <c r="U658" t="s">
        <v>1871</v>
      </c>
      <c r="V658" t="s">
        <v>122</v>
      </c>
    </row>
    <row r="659" spans="1:22">
      <c r="A659">
        <v>18000</v>
      </c>
      <c r="B659" t="s">
        <v>589</v>
      </c>
      <c r="C659">
        <v>50621</v>
      </c>
      <c r="D659" t="s">
        <v>588</v>
      </c>
      <c r="E659" t="s">
        <v>1934</v>
      </c>
      <c r="F659" t="s">
        <v>137</v>
      </c>
      <c r="G659" s="79" t="s">
        <v>2166</v>
      </c>
      <c r="H659" s="79"/>
      <c r="I659" s="79"/>
      <c r="J659" s="79" t="s">
        <v>8</v>
      </c>
      <c r="K659" s="80">
        <v>3</v>
      </c>
      <c r="L659" s="80">
        <v>2.8</v>
      </c>
      <c r="M659" s="80">
        <v>3.8</v>
      </c>
      <c r="N659" t="s">
        <v>1914</v>
      </c>
      <c r="O659" t="s">
        <v>126</v>
      </c>
      <c r="P659" t="s">
        <v>231</v>
      </c>
      <c r="Q659">
        <v>1</v>
      </c>
      <c r="R659">
        <v>2004</v>
      </c>
      <c r="S659" t="s">
        <v>1502</v>
      </c>
      <c r="T659" t="s">
        <v>1502</v>
      </c>
      <c r="U659" t="s">
        <v>1871</v>
      </c>
      <c r="V659" t="s">
        <v>122</v>
      </c>
    </row>
    <row r="660" spans="1:22">
      <c r="A660">
        <v>18000</v>
      </c>
      <c r="B660" t="s">
        <v>589</v>
      </c>
      <c r="C660">
        <v>50621</v>
      </c>
      <c r="D660" t="s">
        <v>588</v>
      </c>
      <c r="E660" t="s">
        <v>1934</v>
      </c>
      <c r="F660" t="s">
        <v>137</v>
      </c>
      <c r="G660" s="79" t="s">
        <v>2167</v>
      </c>
      <c r="H660" s="79"/>
      <c r="I660" s="79"/>
      <c r="J660" s="79" t="s">
        <v>8</v>
      </c>
      <c r="K660" s="80">
        <v>2</v>
      </c>
      <c r="L660" s="80">
        <v>2</v>
      </c>
      <c r="M660" s="80">
        <v>2</v>
      </c>
      <c r="N660" t="s">
        <v>2132</v>
      </c>
      <c r="O660" t="s">
        <v>117</v>
      </c>
      <c r="P660" t="s">
        <v>242</v>
      </c>
      <c r="Q660">
        <v>4</v>
      </c>
      <c r="R660">
        <v>2015</v>
      </c>
      <c r="S660" t="s">
        <v>1502</v>
      </c>
      <c r="T660" t="s">
        <v>1502</v>
      </c>
      <c r="U660" t="s">
        <v>1871</v>
      </c>
    </row>
    <row r="661" spans="1:22">
      <c r="A661">
        <v>4474</v>
      </c>
      <c r="B661" t="s">
        <v>591</v>
      </c>
      <c r="C661">
        <v>50648</v>
      </c>
      <c r="D661" t="s">
        <v>590</v>
      </c>
      <c r="E661" t="s">
        <v>1866</v>
      </c>
      <c r="F661" t="s">
        <v>121</v>
      </c>
      <c r="G661" s="79" t="s">
        <v>1925</v>
      </c>
      <c r="H661" s="79"/>
      <c r="I661" s="79"/>
      <c r="J661" s="79" t="s">
        <v>8</v>
      </c>
      <c r="K661" s="80">
        <v>16.3</v>
      </c>
      <c r="L661" s="80">
        <v>13.2</v>
      </c>
      <c r="M661" s="80">
        <v>13.2</v>
      </c>
      <c r="N661" t="s">
        <v>2221</v>
      </c>
      <c r="O661" t="s">
        <v>2222</v>
      </c>
      <c r="P661" t="s">
        <v>243</v>
      </c>
      <c r="Q661">
        <v>12</v>
      </c>
      <c r="R661">
        <v>1987</v>
      </c>
      <c r="S661" t="s">
        <v>1502</v>
      </c>
      <c r="T661" t="s">
        <v>1502</v>
      </c>
      <c r="U661" t="s">
        <v>1871</v>
      </c>
    </row>
    <row r="662" spans="1:22">
      <c r="A662">
        <v>1950</v>
      </c>
      <c r="B662" t="s">
        <v>592</v>
      </c>
      <c r="C662">
        <v>50650</v>
      </c>
      <c r="D662" t="s">
        <v>592</v>
      </c>
      <c r="E662" t="s">
        <v>1866</v>
      </c>
      <c r="F662" t="s">
        <v>174</v>
      </c>
      <c r="G662" s="79" t="s">
        <v>2240</v>
      </c>
      <c r="H662" s="79"/>
      <c r="I662" s="79"/>
      <c r="J662" s="79" t="s">
        <v>8</v>
      </c>
      <c r="K662" s="80">
        <v>45.7</v>
      </c>
      <c r="L662" s="80">
        <v>45.2</v>
      </c>
      <c r="M662" s="80">
        <v>46.1</v>
      </c>
      <c r="N662" t="s">
        <v>2025</v>
      </c>
      <c r="O662" t="s">
        <v>274</v>
      </c>
      <c r="P662" t="s">
        <v>243</v>
      </c>
      <c r="Q662">
        <v>11</v>
      </c>
      <c r="R662">
        <v>1989</v>
      </c>
      <c r="S662" t="s">
        <v>1502</v>
      </c>
      <c r="T662" t="s">
        <v>1502</v>
      </c>
      <c r="U662" t="s">
        <v>1871</v>
      </c>
    </row>
    <row r="663" spans="1:22">
      <c r="A663">
        <v>13982</v>
      </c>
      <c r="B663" t="s">
        <v>594</v>
      </c>
      <c r="C663">
        <v>50661</v>
      </c>
      <c r="D663" t="s">
        <v>593</v>
      </c>
      <c r="E663" t="s">
        <v>1866</v>
      </c>
      <c r="F663" t="s">
        <v>112</v>
      </c>
      <c r="G663" s="79" t="s">
        <v>1925</v>
      </c>
      <c r="H663" s="79"/>
      <c r="I663" s="79"/>
      <c r="J663" s="79" t="s">
        <v>8</v>
      </c>
      <c r="K663" s="80">
        <v>46</v>
      </c>
      <c r="L663" s="80">
        <v>42.8</v>
      </c>
      <c r="M663" s="80">
        <v>43.2</v>
      </c>
      <c r="N663" t="s">
        <v>2221</v>
      </c>
      <c r="O663" t="s">
        <v>2222</v>
      </c>
      <c r="P663" t="s">
        <v>243</v>
      </c>
      <c r="Q663">
        <v>5</v>
      </c>
      <c r="R663">
        <v>1989</v>
      </c>
      <c r="S663" t="s">
        <v>1502</v>
      </c>
      <c r="T663" t="s">
        <v>1502</v>
      </c>
      <c r="U663" t="s">
        <v>1871</v>
      </c>
    </row>
    <row r="664" spans="1:22">
      <c r="A664">
        <v>56838</v>
      </c>
      <c r="B664" t="s">
        <v>521</v>
      </c>
      <c r="C664">
        <v>50688</v>
      </c>
      <c r="D664" t="s">
        <v>595</v>
      </c>
      <c r="E664" t="s">
        <v>1866</v>
      </c>
      <c r="F664" t="s">
        <v>174</v>
      </c>
      <c r="G664" s="79" t="s">
        <v>1925</v>
      </c>
      <c r="H664" s="79"/>
      <c r="I664" s="79"/>
      <c r="J664" s="79" t="s">
        <v>8</v>
      </c>
      <c r="K664" s="80">
        <v>1</v>
      </c>
      <c r="L664" s="80">
        <v>1</v>
      </c>
      <c r="M664" s="80">
        <v>1</v>
      </c>
      <c r="N664" t="s">
        <v>2004</v>
      </c>
      <c r="O664" t="s">
        <v>226</v>
      </c>
      <c r="P664" t="s">
        <v>235</v>
      </c>
      <c r="Q664">
        <v>7</v>
      </c>
      <c r="R664">
        <v>1985</v>
      </c>
      <c r="S664" t="s">
        <v>1502</v>
      </c>
      <c r="T664" t="s">
        <v>1502</v>
      </c>
      <c r="U664" t="s">
        <v>1871</v>
      </c>
    </row>
    <row r="665" spans="1:22">
      <c r="A665">
        <v>56837</v>
      </c>
      <c r="B665" t="s">
        <v>597</v>
      </c>
      <c r="C665">
        <v>50699</v>
      </c>
      <c r="D665" t="s">
        <v>596</v>
      </c>
      <c r="E665" t="s">
        <v>1866</v>
      </c>
      <c r="F665" t="s">
        <v>174</v>
      </c>
      <c r="G665" s="79" t="s">
        <v>1925</v>
      </c>
      <c r="H665" s="79"/>
      <c r="I665" s="79"/>
      <c r="J665" s="79" t="s">
        <v>8</v>
      </c>
      <c r="K665" s="80">
        <v>1</v>
      </c>
      <c r="L665" s="80">
        <v>1</v>
      </c>
      <c r="M665" s="80">
        <v>1</v>
      </c>
      <c r="N665" t="s">
        <v>2004</v>
      </c>
      <c r="O665" t="s">
        <v>226</v>
      </c>
      <c r="P665" t="s">
        <v>235</v>
      </c>
      <c r="Q665">
        <v>3</v>
      </c>
      <c r="R665">
        <v>1987</v>
      </c>
      <c r="S665" t="s">
        <v>1502</v>
      </c>
      <c r="T665" t="s">
        <v>1502</v>
      </c>
      <c r="U665" t="s">
        <v>1871</v>
      </c>
    </row>
    <row r="666" spans="1:22">
      <c r="A666">
        <v>4211</v>
      </c>
      <c r="B666" t="s">
        <v>2276</v>
      </c>
      <c r="C666">
        <v>50702</v>
      </c>
      <c r="D666" t="s">
        <v>598</v>
      </c>
      <c r="E666" t="s">
        <v>1866</v>
      </c>
      <c r="F666" t="s">
        <v>174</v>
      </c>
      <c r="G666" s="79" t="s">
        <v>1925</v>
      </c>
      <c r="H666" s="79"/>
      <c r="I666" s="79"/>
      <c r="J666" s="79" t="s">
        <v>8</v>
      </c>
      <c r="K666" s="80">
        <v>0.4</v>
      </c>
      <c r="L666" s="80">
        <v>0.4</v>
      </c>
      <c r="M666" s="80">
        <v>0.4</v>
      </c>
      <c r="N666" t="s">
        <v>2004</v>
      </c>
      <c r="O666" t="s">
        <v>226</v>
      </c>
      <c r="P666" t="s">
        <v>235</v>
      </c>
      <c r="Q666">
        <v>7</v>
      </c>
      <c r="R666">
        <v>1986</v>
      </c>
      <c r="S666" t="s">
        <v>1502</v>
      </c>
      <c r="T666" t="s">
        <v>1502</v>
      </c>
      <c r="U666" t="s">
        <v>1871</v>
      </c>
    </row>
    <row r="667" spans="1:22">
      <c r="A667">
        <v>4211</v>
      </c>
      <c r="B667" t="s">
        <v>2276</v>
      </c>
      <c r="C667">
        <v>50702</v>
      </c>
      <c r="D667" t="s">
        <v>598</v>
      </c>
      <c r="E667" t="s">
        <v>1866</v>
      </c>
      <c r="F667" t="s">
        <v>174</v>
      </c>
      <c r="G667" s="79" t="s">
        <v>1927</v>
      </c>
      <c r="H667" s="79"/>
      <c r="I667" s="79"/>
      <c r="J667" s="79" t="s">
        <v>8</v>
      </c>
      <c r="K667" s="80">
        <v>0.4</v>
      </c>
      <c r="L667" s="80">
        <v>0.4</v>
      </c>
      <c r="M667" s="80">
        <v>0.4</v>
      </c>
      <c r="N667" t="s">
        <v>2004</v>
      </c>
      <c r="O667" t="s">
        <v>226</v>
      </c>
      <c r="P667" t="s">
        <v>235</v>
      </c>
      <c r="Q667">
        <v>7</v>
      </c>
      <c r="R667">
        <v>1986</v>
      </c>
      <c r="S667" t="s">
        <v>1502</v>
      </c>
      <c r="T667" t="s">
        <v>1502</v>
      </c>
      <c r="U667" t="s">
        <v>1871</v>
      </c>
    </row>
    <row r="668" spans="1:22">
      <c r="A668">
        <v>4211</v>
      </c>
      <c r="B668" t="s">
        <v>2276</v>
      </c>
      <c r="C668">
        <v>50702</v>
      </c>
      <c r="D668" t="s">
        <v>598</v>
      </c>
      <c r="E668" t="s">
        <v>1866</v>
      </c>
      <c r="F668" t="s">
        <v>174</v>
      </c>
      <c r="G668" s="79" t="s">
        <v>1928</v>
      </c>
      <c r="H668" s="79"/>
      <c r="I668" s="79"/>
      <c r="J668" s="79" t="s">
        <v>8</v>
      </c>
      <c r="K668" s="80">
        <v>0.4</v>
      </c>
      <c r="L668" s="80">
        <v>0.4</v>
      </c>
      <c r="M668" s="80">
        <v>0.4</v>
      </c>
      <c r="N668" t="s">
        <v>2004</v>
      </c>
      <c r="O668" t="s">
        <v>226</v>
      </c>
      <c r="P668" t="s">
        <v>235</v>
      </c>
      <c r="Q668">
        <v>7</v>
      </c>
      <c r="R668">
        <v>1986</v>
      </c>
      <c r="S668" t="s">
        <v>1502</v>
      </c>
      <c r="T668" t="s">
        <v>1502</v>
      </c>
      <c r="U668" t="s">
        <v>1871</v>
      </c>
    </row>
    <row r="669" spans="1:22">
      <c r="A669">
        <v>17902</v>
      </c>
      <c r="B669" t="s">
        <v>2277</v>
      </c>
      <c r="C669">
        <v>50704</v>
      </c>
      <c r="D669" t="s">
        <v>599</v>
      </c>
      <c r="E669" t="s">
        <v>1866</v>
      </c>
      <c r="F669" t="s">
        <v>189</v>
      </c>
      <c r="G669" s="79" t="s">
        <v>1925</v>
      </c>
      <c r="H669" s="79"/>
      <c r="I669" s="79"/>
      <c r="J669" s="79" t="s">
        <v>8</v>
      </c>
      <c r="K669" s="80">
        <v>1.3</v>
      </c>
      <c r="L669" s="80">
        <v>1.2</v>
      </c>
      <c r="M669" s="80">
        <v>1.2</v>
      </c>
      <c r="N669" t="s">
        <v>2004</v>
      </c>
      <c r="O669" t="s">
        <v>226</v>
      </c>
      <c r="P669" t="s">
        <v>235</v>
      </c>
      <c r="Q669">
        <v>7</v>
      </c>
      <c r="R669">
        <v>1985</v>
      </c>
      <c r="S669" t="s">
        <v>1502</v>
      </c>
      <c r="T669" t="s">
        <v>1502</v>
      </c>
      <c r="U669" t="s">
        <v>1871</v>
      </c>
    </row>
    <row r="670" spans="1:22">
      <c r="A670">
        <v>7601</v>
      </c>
      <c r="B670" t="s">
        <v>279</v>
      </c>
      <c r="C670">
        <v>50713</v>
      </c>
      <c r="D670" t="s">
        <v>600</v>
      </c>
      <c r="E670" t="s">
        <v>131</v>
      </c>
      <c r="F670" t="s">
        <v>273</v>
      </c>
      <c r="G670" s="79" t="s">
        <v>1925</v>
      </c>
      <c r="H670" s="79"/>
      <c r="I670" s="79"/>
      <c r="J670" s="79" t="s">
        <v>8</v>
      </c>
      <c r="K670" s="80">
        <v>0.8</v>
      </c>
      <c r="L670" s="80">
        <v>0.8</v>
      </c>
      <c r="M670" s="80">
        <v>0.7</v>
      </c>
      <c r="N670" t="s">
        <v>2004</v>
      </c>
      <c r="O670" t="s">
        <v>226</v>
      </c>
      <c r="P670" t="s">
        <v>235</v>
      </c>
      <c r="Q670">
        <v>10</v>
      </c>
      <c r="R670">
        <v>1988</v>
      </c>
      <c r="S670" t="s">
        <v>1502</v>
      </c>
      <c r="T670" t="s">
        <v>1502</v>
      </c>
      <c r="U670" t="s">
        <v>1871</v>
      </c>
    </row>
    <row r="671" spans="1:22">
      <c r="A671">
        <v>7601</v>
      </c>
      <c r="B671" t="s">
        <v>279</v>
      </c>
      <c r="C671">
        <v>50713</v>
      </c>
      <c r="D671" t="s">
        <v>600</v>
      </c>
      <c r="E671" t="s">
        <v>131</v>
      </c>
      <c r="F671" t="s">
        <v>273</v>
      </c>
      <c r="G671" s="79" t="s">
        <v>1927</v>
      </c>
      <c r="H671" s="79"/>
      <c r="I671" s="79"/>
      <c r="J671" s="79" t="s">
        <v>8</v>
      </c>
      <c r="K671" s="80">
        <v>0.8</v>
      </c>
      <c r="L671" s="80">
        <v>0.8</v>
      </c>
      <c r="M671" s="80">
        <v>0.7</v>
      </c>
      <c r="N671" t="s">
        <v>2004</v>
      </c>
      <c r="O671" t="s">
        <v>226</v>
      </c>
      <c r="P671" t="s">
        <v>235</v>
      </c>
      <c r="Q671">
        <v>10</v>
      </c>
      <c r="R671">
        <v>1988</v>
      </c>
      <c r="S671" t="s">
        <v>1502</v>
      </c>
      <c r="T671" t="s">
        <v>1502</v>
      </c>
      <c r="U671" t="s">
        <v>1871</v>
      </c>
    </row>
    <row r="672" spans="1:22">
      <c r="A672">
        <v>7601</v>
      </c>
      <c r="B672" t="s">
        <v>279</v>
      </c>
      <c r="C672">
        <v>50713</v>
      </c>
      <c r="D672" t="s">
        <v>600</v>
      </c>
      <c r="E672" t="s">
        <v>131</v>
      </c>
      <c r="F672" t="s">
        <v>273</v>
      </c>
      <c r="G672" s="79" t="s">
        <v>1928</v>
      </c>
      <c r="H672" s="79"/>
      <c r="I672" s="79"/>
      <c r="J672" s="79" t="s">
        <v>8</v>
      </c>
      <c r="K672" s="80">
        <v>4.0999999999999996</v>
      </c>
      <c r="L672" s="80">
        <v>3.9</v>
      </c>
      <c r="M672" s="80">
        <v>3.8</v>
      </c>
      <c r="N672" t="s">
        <v>2004</v>
      </c>
      <c r="O672" t="s">
        <v>226</v>
      </c>
      <c r="P672" t="s">
        <v>235</v>
      </c>
      <c r="Q672">
        <v>10</v>
      </c>
      <c r="R672">
        <v>1988</v>
      </c>
      <c r="S672" t="s">
        <v>1502</v>
      </c>
      <c r="T672" t="s">
        <v>1502</v>
      </c>
      <c r="U672" t="s">
        <v>1871</v>
      </c>
    </row>
    <row r="673" spans="1:21">
      <c r="A673">
        <v>57182</v>
      </c>
      <c r="B673" t="s">
        <v>2278</v>
      </c>
      <c r="C673">
        <v>50736</v>
      </c>
      <c r="D673" t="s">
        <v>2279</v>
      </c>
      <c r="E673" t="s">
        <v>1866</v>
      </c>
      <c r="F673" t="s">
        <v>121</v>
      </c>
      <c r="G673" s="79" t="s">
        <v>1925</v>
      </c>
      <c r="H673" s="79"/>
      <c r="I673" s="79"/>
      <c r="J673" s="79" t="s">
        <v>8</v>
      </c>
      <c r="K673" s="80">
        <v>31.3</v>
      </c>
      <c r="L673" s="80">
        <v>26</v>
      </c>
      <c r="M673" s="80">
        <v>26</v>
      </c>
      <c r="N673" t="s">
        <v>1986</v>
      </c>
      <c r="O673" t="s">
        <v>493</v>
      </c>
      <c r="P673" t="s">
        <v>243</v>
      </c>
      <c r="Q673">
        <v>6</v>
      </c>
      <c r="R673">
        <v>1991</v>
      </c>
      <c r="S673" t="s">
        <v>1502</v>
      </c>
      <c r="T673" t="s">
        <v>1502</v>
      </c>
      <c r="U673" t="s">
        <v>1887</v>
      </c>
    </row>
    <row r="674" spans="1:21">
      <c r="A674">
        <v>15085</v>
      </c>
      <c r="B674" t="s">
        <v>602</v>
      </c>
      <c r="C674">
        <v>50739</v>
      </c>
      <c r="D674" t="s">
        <v>601</v>
      </c>
      <c r="E674" t="s">
        <v>1866</v>
      </c>
      <c r="F674" t="s">
        <v>189</v>
      </c>
      <c r="G674" s="79" t="s">
        <v>1925</v>
      </c>
      <c r="H674" s="79"/>
      <c r="I674" s="79"/>
      <c r="J674" s="79" t="s">
        <v>8</v>
      </c>
      <c r="K674" s="80">
        <v>25</v>
      </c>
      <c r="L674" s="80">
        <v>20</v>
      </c>
      <c r="M674" s="80">
        <v>20</v>
      </c>
      <c r="N674" t="s">
        <v>2025</v>
      </c>
      <c r="O674" t="s">
        <v>274</v>
      </c>
      <c r="P674" t="s">
        <v>243</v>
      </c>
      <c r="Q674">
        <v>12</v>
      </c>
      <c r="R674">
        <v>1987</v>
      </c>
      <c r="S674" t="s">
        <v>1502</v>
      </c>
      <c r="T674" t="s">
        <v>1502</v>
      </c>
      <c r="U674" t="s">
        <v>1871</v>
      </c>
    </row>
    <row r="675" spans="1:21">
      <c r="A675">
        <v>15213</v>
      </c>
      <c r="B675" t="s">
        <v>604</v>
      </c>
      <c r="C675">
        <v>50741</v>
      </c>
      <c r="D675" t="s">
        <v>603</v>
      </c>
      <c r="E675" t="s">
        <v>1866</v>
      </c>
      <c r="F675" t="s">
        <v>189</v>
      </c>
      <c r="G675" s="79" t="s">
        <v>1925</v>
      </c>
      <c r="H675" s="79"/>
      <c r="I675" s="79"/>
      <c r="J675" s="79" t="s">
        <v>8</v>
      </c>
      <c r="K675" s="80">
        <v>3.5</v>
      </c>
      <c r="L675" s="80">
        <v>3.5</v>
      </c>
      <c r="M675" s="80">
        <v>3.5</v>
      </c>
      <c r="N675" t="s">
        <v>2004</v>
      </c>
      <c r="O675" t="s">
        <v>226</v>
      </c>
      <c r="P675" t="s">
        <v>235</v>
      </c>
      <c r="Q675">
        <v>12</v>
      </c>
      <c r="R675">
        <v>1986</v>
      </c>
      <c r="S675" t="s">
        <v>1502</v>
      </c>
      <c r="T675" t="s">
        <v>1502</v>
      </c>
      <c r="U675" t="s">
        <v>1871</v>
      </c>
    </row>
    <row r="676" spans="1:21">
      <c r="A676">
        <v>15213</v>
      </c>
      <c r="B676" t="s">
        <v>604</v>
      </c>
      <c r="C676">
        <v>50741</v>
      </c>
      <c r="D676" t="s">
        <v>603</v>
      </c>
      <c r="E676" t="s">
        <v>1866</v>
      </c>
      <c r="F676" t="s">
        <v>189</v>
      </c>
      <c r="G676" s="79" t="s">
        <v>1927</v>
      </c>
      <c r="H676" s="79"/>
      <c r="I676" s="79"/>
      <c r="J676" s="79" t="s">
        <v>8</v>
      </c>
      <c r="K676" s="80">
        <v>3.5</v>
      </c>
      <c r="L676" s="80">
        <v>3.5</v>
      </c>
      <c r="M676" s="80">
        <v>3.5</v>
      </c>
      <c r="N676" t="s">
        <v>2004</v>
      </c>
      <c r="O676" t="s">
        <v>226</v>
      </c>
      <c r="P676" t="s">
        <v>235</v>
      </c>
      <c r="Q676">
        <v>12</v>
      </c>
      <c r="R676">
        <v>1986</v>
      </c>
      <c r="S676" t="s">
        <v>1502</v>
      </c>
      <c r="T676" t="s">
        <v>1502</v>
      </c>
      <c r="U676" t="s">
        <v>1871</v>
      </c>
    </row>
    <row r="677" spans="1:21">
      <c r="A677">
        <v>15213</v>
      </c>
      <c r="B677" t="s">
        <v>604</v>
      </c>
      <c r="C677">
        <v>50741</v>
      </c>
      <c r="D677" t="s">
        <v>603</v>
      </c>
      <c r="E677" t="s">
        <v>1866</v>
      </c>
      <c r="F677" t="s">
        <v>189</v>
      </c>
      <c r="G677" s="79" t="s">
        <v>1928</v>
      </c>
      <c r="H677" s="79"/>
      <c r="I677" s="79"/>
      <c r="J677" s="79" t="s">
        <v>8</v>
      </c>
      <c r="K677" s="80">
        <v>3.5</v>
      </c>
      <c r="L677" s="80">
        <v>3.5</v>
      </c>
      <c r="M677" s="80">
        <v>3.5</v>
      </c>
      <c r="N677" t="s">
        <v>2004</v>
      </c>
      <c r="O677" t="s">
        <v>226</v>
      </c>
      <c r="P677" t="s">
        <v>235</v>
      </c>
      <c r="Q677">
        <v>12</v>
      </c>
      <c r="R677">
        <v>1986</v>
      </c>
      <c r="S677" t="s">
        <v>1502</v>
      </c>
      <c r="T677" t="s">
        <v>1502</v>
      </c>
      <c r="U677" t="s">
        <v>1871</v>
      </c>
    </row>
    <row r="678" spans="1:21">
      <c r="A678">
        <v>19013</v>
      </c>
      <c r="B678" t="s">
        <v>606</v>
      </c>
      <c r="C678">
        <v>50758</v>
      </c>
      <c r="D678" t="s">
        <v>605</v>
      </c>
      <c r="E678" t="s">
        <v>1866</v>
      </c>
      <c r="F678" t="s">
        <v>174</v>
      </c>
      <c r="G678" s="79" t="s">
        <v>1925</v>
      </c>
      <c r="H678" s="79"/>
      <c r="I678" s="79"/>
      <c r="J678" s="79" t="s">
        <v>8</v>
      </c>
      <c r="K678" s="80">
        <v>12.3</v>
      </c>
      <c r="L678" s="80">
        <v>11.7</v>
      </c>
      <c r="M678" s="80">
        <v>11.3</v>
      </c>
      <c r="N678" t="s">
        <v>2004</v>
      </c>
      <c r="O678" t="s">
        <v>226</v>
      </c>
      <c r="P678" t="s">
        <v>235</v>
      </c>
      <c r="Q678">
        <v>11</v>
      </c>
      <c r="R678">
        <v>1987</v>
      </c>
      <c r="S678" t="s">
        <v>1502</v>
      </c>
      <c r="T678" t="s">
        <v>1502</v>
      </c>
      <c r="U678" t="s">
        <v>1871</v>
      </c>
    </row>
    <row r="679" spans="1:21">
      <c r="A679">
        <v>19013</v>
      </c>
      <c r="B679" t="s">
        <v>606</v>
      </c>
      <c r="C679">
        <v>50758</v>
      </c>
      <c r="D679" t="s">
        <v>605</v>
      </c>
      <c r="E679" t="s">
        <v>1866</v>
      </c>
      <c r="F679" t="s">
        <v>174</v>
      </c>
      <c r="G679" s="79" t="s">
        <v>1927</v>
      </c>
      <c r="H679" s="79"/>
      <c r="I679" s="79"/>
      <c r="J679" s="79" t="s">
        <v>8</v>
      </c>
      <c r="K679" s="80">
        <v>0.4</v>
      </c>
      <c r="L679" s="80">
        <v>0.4</v>
      </c>
      <c r="M679" s="80">
        <v>0.4</v>
      </c>
      <c r="N679" t="s">
        <v>2004</v>
      </c>
      <c r="O679" t="s">
        <v>226</v>
      </c>
      <c r="P679" t="s">
        <v>235</v>
      </c>
      <c r="Q679">
        <v>11</v>
      </c>
      <c r="R679">
        <v>1987</v>
      </c>
      <c r="S679" t="s">
        <v>1502</v>
      </c>
      <c r="T679" t="s">
        <v>1502</v>
      </c>
      <c r="U679" t="s">
        <v>1871</v>
      </c>
    </row>
    <row r="680" spans="1:21">
      <c r="A680">
        <v>19013</v>
      </c>
      <c r="B680" t="s">
        <v>606</v>
      </c>
      <c r="C680">
        <v>50758</v>
      </c>
      <c r="D680" t="s">
        <v>605</v>
      </c>
      <c r="E680" t="s">
        <v>1866</v>
      </c>
      <c r="F680" t="s">
        <v>174</v>
      </c>
      <c r="G680" s="79" t="s">
        <v>1928</v>
      </c>
      <c r="H680" s="79"/>
      <c r="I680" s="79"/>
      <c r="J680" s="79" t="s">
        <v>8</v>
      </c>
      <c r="K680" s="80">
        <v>0.3</v>
      </c>
      <c r="L680" s="80">
        <v>0.3</v>
      </c>
      <c r="M680" s="80">
        <v>0.3</v>
      </c>
      <c r="N680" t="s">
        <v>2004</v>
      </c>
      <c r="O680" t="s">
        <v>226</v>
      </c>
      <c r="P680" t="s">
        <v>235</v>
      </c>
      <c r="Q680">
        <v>11</v>
      </c>
      <c r="R680">
        <v>1987</v>
      </c>
      <c r="S680" t="s">
        <v>1502</v>
      </c>
      <c r="T680" t="s">
        <v>1502</v>
      </c>
      <c r="U680" t="s">
        <v>1871</v>
      </c>
    </row>
    <row r="681" spans="1:21">
      <c r="A681">
        <v>19013</v>
      </c>
      <c r="B681" t="s">
        <v>606</v>
      </c>
      <c r="C681">
        <v>50758</v>
      </c>
      <c r="D681" t="s">
        <v>605</v>
      </c>
      <c r="E681" t="s">
        <v>1866</v>
      </c>
      <c r="F681" t="s">
        <v>174</v>
      </c>
      <c r="G681" s="79" t="s">
        <v>1892</v>
      </c>
      <c r="H681" s="79"/>
      <c r="I681" s="79"/>
      <c r="J681" s="79" t="s">
        <v>8</v>
      </c>
      <c r="K681" s="80">
        <v>0.5</v>
      </c>
      <c r="L681" s="80">
        <v>0.5</v>
      </c>
      <c r="M681" s="80">
        <v>0.5</v>
      </c>
      <c r="N681" t="s">
        <v>2004</v>
      </c>
      <c r="O681" t="s">
        <v>226</v>
      </c>
      <c r="P681" t="s">
        <v>235</v>
      </c>
      <c r="Q681">
        <v>11</v>
      </c>
      <c r="R681">
        <v>1987</v>
      </c>
      <c r="S681" t="s">
        <v>1502</v>
      </c>
      <c r="T681" t="s">
        <v>1502</v>
      </c>
      <c r="U681" t="s">
        <v>1871</v>
      </c>
    </row>
    <row r="682" spans="1:21">
      <c r="A682">
        <v>3477</v>
      </c>
      <c r="B682" t="s">
        <v>442</v>
      </c>
      <c r="C682">
        <v>50832</v>
      </c>
      <c r="D682" t="s">
        <v>607</v>
      </c>
      <c r="E682" t="s">
        <v>131</v>
      </c>
      <c r="F682" t="s">
        <v>112</v>
      </c>
      <c r="G682" s="79" t="s">
        <v>1883</v>
      </c>
      <c r="H682" s="79"/>
      <c r="I682" s="79"/>
      <c r="J682" s="79" t="s">
        <v>8</v>
      </c>
      <c r="K682" s="80">
        <v>1.2</v>
      </c>
      <c r="L682" s="80">
        <v>1.2</v>
      </c>
      <c r="M682" s="80">
        <v>1.2</v>
      </c>
      <c r="N682" t="s">
        <v>2004</v>
      </c>
      <c r="O682" t="s">
        <v>226</v>
      </c>
      <c r="P682" t="s">
        <v>235</v>
      </c>
      <c r="Q682">
        <v>5</v>
      </c>
      <c r="R682">
        <v>1985</v>
      </c>
      <c r="S682" t="s">
        <v>1502</v>
      </c>
      <c r="T682" t="s">
        <v>1502</v>
      </c>
      <c r="U682" t="s">
        <v>1871</v>
      </c>
    </row>
    <row r="683" spans="1:21">
      <c r="A683">
        <v>3477</v>
      </c>
      <c r="B683" t="s">
        <v>442</v>
      </c>
      <c r="C683">
        <v>50832</v>
      </c>
      <c r="D683" t="s">
        <v>607</v>
      </c>
      <c r="E683" t="s">
        <v>131</v>
      </c>
      <c r="F683" t="s">
        <v>112</v>
      </c>
      <c r="G683" s="79" t="s">
        <v>1888</v>
      </c>
      <c r="H683" s="79"/>
      <c r="I683" s="79"/>
      <c r="J683" s="79" t="s">
        <v>8</v>
      </c>
      <c r="K683" s="80">
        <v>1.2</v>
      </c>
      <c r="L683" s="80">
        <v>1.2</v>
      </c>
      <c r="M683" s="80">
        <v>1.2</v>
      </c>
      <c r="N683" t="s">
        <v>2004</v>
      </c>
      <c r="O683" t="s">
        <v>226</v>
      </c>
      <c r="P683" t="s">
        <v>235</v>
      </c>
      <c r="Q683">
        <v>5</v>
      </c>
      <c r="R683">
        <v>1985</v>
      </c>
      <c r="S683" t="s">
        <v>1502</v>
      </c>
      <c r="T683" t="s">
        <v>1502</v>
      </c>
      <c r="U683" t="s">
        <v>1871</v>
      </c>
    </row>
    <row r="684" spans="1:21">
      <c r="A684">
        <v>20541</v>
      </c>
      <c r="B684" t="s">
        <v>609</v>
      </c>
      <c r="C684">
        <v>50873</v>
      </c>
      <c r="D684" t="s">
        <v>608</v>
      </c>
      <c r="E684" t="s">
        <v>1866</v>
      </c>
      <c r="F684" t="s">
        <v>189</v>
      </c>
      <c r="G684" s="79" t="s">
        <v>1925</v>
      </c>
      <c r="H684" s="79"/>
      <c r="I684" s="79"/>
      <c r="J684" s="79" t="s">
        <v>8</v>
      </c>
      <c r="K684" s="80">
        <v>14</v>
      </c>
      <c r="L684" s="80">
        <v>12</v>
      </c>
      <c r="M684" s="80">
        <v>12</v>
      </c>
      <c r="N684" t="s">
        <v>2221</v>
      </c>
      <c r="O684" t="s">
        <v>2222</v>
      </c>
      <c r="P684" t="s">
        <v>243</v>
      </c>
      <c r="Q684">
        <v>4</v>
      </c>
      <c r="R684">
        <v>1989</v>
      </c>
      <c r="S684" t="s">
        <v>1502</v>
      </c>
      <c r="T684" t="s">
        <v>1502</v>
      </c>
      <c r="U684" t="s">
        <v>1871</v>
      </c>
    </row>
    <row r="685" spans="1:21">
      <c r="A685">
        <v>20541</v>
      </c>
      <c r="B685" t="s">
        <v>609</v>
      </c>
      <c r="C685">
        <v>50877</v>
      </c>
      <c r="D685" t="s">
        <v>610</v>
      </c>
      <c r="E685" t="s">
        <v>1866</v>
      </c>
      <c r="F685" t="s">
        <v>112</v>
      </c>
      <c r="G685" s="79" t="s">
        <v>1925</v>
      </c>
      <c r="H685" s="79"/>
      <c r="I685" s="79"/>
      <c r="J685" s="79" t="s">
        <v>8</v>
      </c>
      <c r="K685" s="80">
        <v>40.299999999999997</v>
      </c>
      <c r="L685" s="80">
        <v>30</v>
      </c>
      <c r="M685" s="80">
        <v>30</v>
      </c>
      <c r="N685" t="s">
        <v>2221</v>
      </c>
      <c r="O685" t="s">
        <v>2222</v>
      </c>
      <c r="P685" t="s">
        <v>243</v>
      </c>
      <c r="Q685">
        <v>5</v>
      </c>
      <c r="R685">
        <v>1985</v>
      </c>
      <c r="S685" t="s">
        <v>1502</v>
      </c>
      <c r="T685" t="s">
        <v>1502</v>
      </c>
      <c r="U685" t="s">
        <v>1871</v>
      </c>
    </row>
    <row r="686" spans="1:21">
      <c r="A686">
        <v>20541</v>
      </c>
      <c r="B686" t="s">
        <v>609</v>
      </c>
      <c r="C686">
        <v>50878</v>
      </c>
      <c r="D686" t="s">
        <v>611</v>
      </c>
      <c r="E686" t="s">
        <v>1866</v>
      </c>
      <c r="F686" t="s">
        <v>112</v>
      </c>
      <c r="G686" s="79" t="s">
        <v>1925</v>
      </c>
      <c r="H686" s="79"/>
      <c r="I686" s="79"/>
      <c r="J686" s="79" t="s">
        <v>8</v>
      </c>
      <c r="K686" s="80">
        <v>47.6</v>
      </c>
      <c r="L686" s="80">
        <v>40</v>
      </c>
      <c r="M686" s="80">
        <v>40</v>
      </c>
      <c r="N686" t="s">
        <v>2221</v>
      </c>
      <c r="O686" t="s">
        <v>2222</v>
      </c>
      <c r="P686" t="s">
        <v>243</v>
      </c>
      <c r="Q686">
        <v>9</v>
      </c>
      <c r="R686">
        <v>1987</v>
      </c>
      <c r="S686" t="s">
        <v>1502</v>
      </c>
      <c r="T686" t="s">
        <v>1502</v>
      </c>
      <c r="U686" t="s">
        <v>1871</v>
      </c>
    </row>
    <row r="687" spans="1:21">
      <c r="A687">
        <v>20541</v>
      </c>
      <c r="B687" t="s">
        <v>609</v>
      </c>
      <c r="C687">
        <v>50880</v>
      </c>
      <c r="D687" t="s">
        <v>612</v>
      </c>
      <c r="E687" t="s">
        <v>1866</v>
      </c>
      <c r="F687" t="s">
        <v>112</v>
      </c>
      <c r="G687" s="79" t="s">
        <v>1925</v>
      </c>
      <c r="H687" s="79"/>
      <c r="I687" s="79"/>
      <c r="J687" s="79" t="s">
        <v>8</v>
      </c>
      <c r="K687" s="80">
        <v>53.7</v>
      </c>
      <c r="L687" s="80">
        <v>32</v>
      </c>
      <c r="M687" s="80">
        <v>32</v>
      </c>
      <c r="N687" t="s">
        <v>2221</v>
      </c>
      <c r="O687" t="s">
        <v>2222</v>
      </c>
      <c r="P687" t="s">
        <v>243</v>
      </c>
      <c r="Q687">
        <v>8</v>
      </c>
      <c r="R687">
        <v>1985</v>
      </c>
      <c r="S687" t="s">
        <v>1502</v>
      </c>
      <c r="T687" t="s">
        <v>1502</v>
      </c>
      <c r="U687" t="s">
        <v>1871</v>
      </c>
    </row>
    <row r="688" spans="1:21">
      <c r="A688">
        <v>20541</v>
      </c>
      <c r="B688" t="s">
        <v>609</v>
      </c>
      <c r="C688">
        <v>50883</v>
      </c>
      <c r="D688" t="s">
        <v>613</v>
      </c>
      <c r="E688" t="s">
        <v>1866</v>
      </c>
      <c r="F688" t="s">
        <v>121</v>
      </c>
      <c r="G688" s="79" t="s">
        <v>1925</v>
      </c>
      <c r="H688" s="79"/>
      <c r="I688" s="79"/>
      <c r="J688" s="79" t="s">
        <v>8</v>
      </c>
      <c r="K688" s="80">
        <v>67</v>
      </c>
      <c r="L688" s="80">
        <v>58</v>
      </c>
      <c r="M688" s="80">
        <v>58</v>
      </c>
      <c r="N688" t="s">
        <v>2221</v>
      </c>
      <c r="O688" t="s">
        <v>2222</v>
      </c>
      <c r="P688" t="s">
        <v>243</v>
      </c>
      <c r="Q688">
        <v>7</v>
      </c>
      <c r="R688">
        <v>1988</v>
      </c>
      <c r="S688" t="s">
        <v>1502</v>
      </c>
      <c r="T688" t="s">
        <v>1502</v>
      </c>
      <c r="U688" t="s">
        <v>1871</v>
      </c>
    </row>
    <row r="689" spans="1:22">
      <c r="A689">
        <v>5623</v>
      </c>
      <c r="B689" t="s">
        <v>614</v>
      </c>
      <c r="C689">
        <v>50955</v>
      </c>
      <c r="D689" t="s">
        <v>614</v>
      </c>
      <c r="E689" t="s">
        <v>1979</v>
      </c>
      <c r="F689" t="s">
        <v>112</v>
      </c>
      <c r="G689" s="79" t="s">
        <v>1925</v>
      </c>
      <c r="H689" s="79"/>
      <c r="I689" s="79"/>
      <c r="J689" s="79" t="s">
        <v>8</v>
      </c>
      <c r="K689" s="80">
        <v>1.5</v>
      </c>
      <c r="L689" s="80">
        <v>1.5</v>
      </c>
      <c r="M689" s="80">
        <v>1.5</v>
      </c>
      <c r="N689" t="s">
        <v>2013</v>
      </c>
      <c r="O689" t="s">
        <v>117</v>
      </c>
      <c r="P689" t="s">
        <v>243</v>
      </c>
      <c r="Q689">
        <v>5</v>
      </c>
      <c r="R689">
        <v>1947</v>
      </c>
      <c r="S689" t="s">
        <v>1502</v>
      </c>
      <c r="T689" t="s">
        <v>1502</v>
      </c>
      <c r="U689" t="s">
        <v>1932</v>
      </c>
      <c r="V689" t="s">
        <v>122</v>
      </c>
    </row>
    <row r="690" spans="1:22">
      <c r="A690">
        <v>5623</v>
      </c>
      <c r="B690" t="s">
        <v>614</v>
      </c>
      <c r="C690">
        <v>50955</v>
      </c>
      <c r="D690" t="s">
        <v>614</v>
      </c>
      <c r="E690" t="s">
        <v>1979</v>
      </c>
      <c r="F690" t="s">
        <v>112</v>
      </c>
      <c r="G690" s="79" t="s">
        <v>1927</v>
      </c>
      <c r="H690" s="79"/>
      <c r="I690" s="79"/>
      <c r="J690" s="79" t="s">
        <v>8</v>
      </c>
      <c r="K690" s="80">
        <v>1.5</v>
      </c>
      <c r="L690" s="80">
        <v>1.5</v>
      </c>
      <c r="M690" s="80">
        <v>1.5</v>
      </c>
      <c r="N690" t="s">
        <v>2013</v>
      </c>
      <c r="O690" t="s">
        <v>117</v>
      </c>
      <c r="P690" t="s">
        <v>243</v>
      </c>
      <c r="Q690">
        <v>5</v>
      </c>
      <c r="R690">
        <v>1947</v>
      </c>
      <c r="S690" t="s">
        <v>1502</v>
      </c>
      <c r="T690" t="s">
        <v>1502</v>
      </c>
      <c r="U690" t="s">
        <v>1932</v>
      </c>
      <c r="V690" t="s">
        <v>122</v>
      </c>
    </row>
    <row r="691" spans="1:22">
      <c r="A691">
        <v>5623</v>
      </c>
      <c r="B691" t="s">
        <v>614</v>
      </c>
      <c r="C691">
        <v>50955</v>
      </c>
      <c r="D691" t="s">
        <v>614</v>
      </c>
      <c r="E691" t="s">
        <v>1979</v>
      </c>
      <c r="F691" t="s">
        <v>112</v>
      </c>
      <c r="G691" s="79" t="s">
        <v>1928</v>
      </c>
      <c r="H691" s="79"/>
      <c r="I691" s="79"/>
      <c r="J691" s="79" t="s">
        <v>8</v>
      </c>
      <c r="K691" s="80">
        <v>3.7</v>
      </c>
      <c r="L691" s="80">
        <v>3.3</v>
      </c>
      <c r="M691" s="80">
        <v>3.3</v>
      </c>
      <c r="N691" t="s">
        <v>2013</v>
      </c>
      <c r="O691" t="s">
        <v>117</v>
      </c>
      <c r="P691" t="s">
        <v>243</v>
      </c>
      <c r="Q691">
        <v>4</v>
      </c>
      <c r="R691">
        <v>1969</v>
      </c>
      <c r="S691" t="s">
        <v>1502</v>
      </c>
      <c r="T691" t="s">
        <v>1502</v>
      </c>
      <c r="U691" t="s">
        <v>1871</v>
      </c>
      <c r="V691" t="s">
        <v>122</v>
      </c>
    </row>
    <row r="692" spans="1:22">
      <c r="A692">
        <v>39006</v>
      </c>
      <c r="B692" t="s">
        <v>281</v>
      </c>
      <c r="C692">
        <v>50999</v>
      </c>
      <c r="D692" t="s">
        <v>615</v>
      </c>
      <c r="E692" t="s">
        <v>1866</v>
      </c>
      <c r="F692" t="s">
        <v>174</v>
      </c>
      <c r="G692" s="79" t="s">
        <v>1925</v>
      </c>
      <c r="H692" s="79"/>
      <c r="I692" s="79"/>
      <c r="J692" s="79" t="s">
        <v>8</v>
      </c>
      <c r="K692" s="80">
        <v>6.7</v>
      </c>
      <c r="L692" s="80">
        <v>6.8</v>
      </c>
      <c r="M692" s="80">
        <v>6.8</v>
      </c>
      <c r="N692" t="s">
        <v>2004</v>
      </c>
      <c r="O692" t="s">
        <v>226</v>
      </c>
      <c r="P692" t="s">
        <v>235</v>
      </c>
      <c r="Q692">
        <v>6</v>
      </c>
      <c r="R692">
        <v>1988</v>
      </c>
      <c r="S692" t="s">
        <v>1502</v>
      </c>
      <c r="T692" t="s">
        <v>1502</v>
      </c>
      <c r="U692" t="s">
        <v>1871</v>
      </c>
    </row>
    <row r="693" spans="1:22">
      <c r="A693">
        <v>54824</v>
      </c>
      <c r="B693" t="s">
        <v>617</v>
      </c>
      <c r="C693">
        <v>51026</v>
      </c>
      <c r="D693" t="s">
        <v>616</v>
      </c>
      <c r="E693" t="s">
        <v>1866</v>
      </c>
      <c r="F693" t="s">
        <v>273</v>
      </c>
      <c r="G693" s="79" t="s">
        <v>1925</v>
      </c>
      <c r="H693" s="79"/>
      <c r="I693" s="79"/>
      <c r="J693" s="79" t="s">
        <v>8</v>
      </c>
      <c r="K693" s="80">
        <v>21.5</v>
      </c>
      <c r="L693" s="80">
        <v>20</v>
      </c>
      <c r="M693" s="80">
        <v>20</v>
      </c>
      <c r="N693" t="s">
        <v>2025</v>
      </c>
      <c r="O693" t="s">
        <v>274</v>
      </c>
      <c r="P693" t="s">
        <v>243</v>
      </c>
      <c r="Q693">
        <v>9</v>
      </c>
      <c r="R693">
        <v>1992</v>
      </c>
      <c r="S693" t="s">
        <v>1502</v>
      </c>
      <c r="T693" t="s">
        <v>1502</v>
      </c>
      <c r="U693" t="s">
        <v>1871</v>
      </c>
    </row>
    <row r="694" spans="1:22">
      <c r="A694">
        <v>16001</v>
      </c>
      <c r="B694" t="s">
        <v>618</v>
      </c>
      <c r="C694">
        <v>52024</v>
      </c>
      <c r="D694" t="s">
        <v>618</v>
      </c>
      <c r="E694" t="s">
        <v>1934</v>
      </c>
      <c r="F694" t="s">
        <v>137</v>
      </c>
      <c r="G694" s="79" t="s">
        <v>1927</v>
      </c>
      <c r="H694" s="79"/>
      <c r="I694" s="79"/>
      <c r="J694" s="79" t="s">
        <v>8</v>
      </c>
      <c r="K694" s="80">
        <v>1.7</v>
      </c>
      <c r="L694" s="80">
        <v>1.7</v>
      </c>
      <c r="M694" s="80">
        <v>1.7</v>
      </c>
      <c r="N694" t="s">
        <v>2013</v>
      </c>
      <c r="O694" t="s">
        <v>117</v>
      </c>
      <c r="P694" t="s">
        <v>243</v>
      </c>
      <c r="Q694">
        <v>10</v>
      </c>
      <c r="R694">
        <v>1974</v>
      </c>
      <c r="S694" t="s">
        <v>1502</v>
      </c>
      <c r="T694" t="s">
        <v>1502</v>
      </c>
      <c r="U694" t="s">
        <v>1871</v>
      </c>
      <c r="V694" t="s">
        <v>122</v>
      </c>
    </row>
    <row r="695" spans="1:22">
      <c r="A695">
        <v>16001</v>
      </c>
      <c r="B695" t="s">
        <v>618</v>
      </c>
      <c r="C695">
        <v>52024</v>
      </c>
      <c r="D695" t="s">
        <v>618</v>
      </c>
      <c r="E695" t="s">
        <v>1934</v>
      </c>
      <c r="F695" t="s">
        <v>137</v>
      </c>
      <c r="G695" s="79" t="s">
        <v>1892</v>
      </c>
      <c r="H695" s="79"/>
      <c r="I695" s="79"/>
      <c r="J695" s="79" t="s">
        <v>8</v>
      </c>
      <c r="K695" s="80">
        <v>1.7</v>
      </c>
      <c r="L695" s="80">
        <v>1.7</v>
      </c>
      <c r="M695" s="80">
        <v>1.7</v>
      </c>
      <c r="N695" t="s">
        <v>2013</v>
      </c>
      <c r="O695" t="s">
        <v>117</v>
      </c>
      <c r="P695" t="s">
        <v>243</v>
      </c>
      <c r="Q695">
        <v>10</v>
      </c>
      <c r="R695">
        <v>1974</v>
      </c>
      <c r="S695" t="s">
        <v>1502</v>
      </c>
      <c r="T695" t="s">
        <v>1502</v>
      </c>
      <c r="U695" t="s">
        <v>1871</v>
      </c>
      <c r="V695" t="s">
        <v>122</v>
      </c>
    </row>
    <row r="696" spans="1:22">
      <c r="A696">
        <v>16001</v>
      </c>
      <c r="B696" t="s">
        <v>618</v>
      </c>
      <c r="C696">
        <v>52024</v>
      </c>
      <c r="D696" t="s">
        <v>618</v>
      </c>
      <c r="E696" t="s">
        <v>1934</v>
      </c>
      <c r="F696" t="s">
        <v>137</v>
      </c>
      <c r="G696" s="79" t="s">
        <v>2280</v>
      </c>
      <c r="H696" s="79"/>
      <c r="I696" s="79"/>
      <c r="J696" s="79" t="s">
        <v>8</v>
      </c>
      <c r="K696" s="80">
        <v>3.5</v>
      </c>
      <c r="L696" s="80">
        <v>3.5</v>
      </c>
      <c r="M696" s="80">
        <v>3.5</v>
      </c>
      <c r="N696" t="s">
        <v>2013</v>
      </c>
      <c r="O696" t="s">
        <v>117</v>
      </c>
      <c r="P696" t="s">
        <v>243</v>
      </c>
      <c r="Q696">
        <v>12</v>
      </c>
      <c r="R696">
        <v>1993</v>
      </c>
      <c r="S696" t="s">
        <v>1502</v>
      </c>
      <c r="T696" t="s">
        <v>1502</v>
      </c>
      <c r="U696" t="s">
        <v>1871</v>
      </c>
      <c r="V696" t="s">
        <v>122</v>
      </c>
    </row>
    <row r="697" spans="1:22">
      <c r="A697">
        <v>16001</v>
      </c>
      <c r="B697" t="s">
        <v>618</v>
      </c>
      <c r="C697">
        <v>52024</v>
      </c>
      <c r="D697" t="s">
        <v>618</v>
      </c>
      <c r="E697" t="s">
        <v>1934</v>
      </c>
      <c r="F697" t="s">
        <v>137</v>
      </c>
      <c r="G697" s="79" t="s">
        <v>2281</v>
      </c>
      <c r="H697" s="79"/>
      <c r="I697" s="79"/>
      <c r="J697" s="79" t="s">
        <v>8</v>
      </c>
      <c r="K697" s="80">
        <v>3.5</v>
      </c>
      <c r="L697" s="80">
        <v>3.5</v>
      </c>
      <c r="M697" s="80">
        <v>3.5</v>
      </c>
      <c r="N697" t="s">
        <v>2013</v>
      </c>
      <c r="O697" t="s">
        <v>117</v>
      </c>
      <c r="P697" t="s">
        <v>243</v>
      </c>
      <c r="Q697">
        <v>9</v>
      </c>
      <c r="R697">
        <v>1993</v>
      </c>
      <c r="S697" t="s">
        <v>1502</v>
      </c>
      <c r="T697" t="s">
        <v>1502</v>
      </c>
      <c r="U697" t="s">
        <v>1871</v>
      </c>
      <c r="V697" t="s">
        <v>122</v>
      </c>
    </row>
    <row r="698" spans="1:22">
      <c r="A698">
        <v>56516</v>
      </c>
      <c r="B698" t="s">
        <v>152</v>
      </c>
      <c r="C698">
        <v>52026</v>
      </c>
      <c r="D698" t="s">
        <v>151</v>
      </c>
      <c r="E698" t="s">
        <v>1866</v>
      </c>
      <c r="F698" t="s">
        <v>112</v>
      </c>
      <c r="G698" s="79" t="s">
        <v>1928</v>
      </c>
      <c r="H698" s="79" t="s">
        <v>1888</v>
      </c>
      <c r="I698" s="79"/>
      <c r="J698" s="79" t="s">
        <v>8</v>
      </c>
      <c r="K698" s="80">
        <v>24.7</v>
      </c>
      <c r="L698" s="80">
        <v>19.600000000000001</v>
      </c>
      <c r="M698" s="80">
        <v>21.8</v>
      </c>
      <c r="N698" t="s">
        <v>1999</v>
      </c>
      <c r="O698" t="s">
        <v>117</v>
      </c>
      <c r="P698" t="s">
        <v>231</v>
      </c>
      <c r="Q698">
        <v>9</v>
      </c>
      <c r="R698">
        <v>2009</v>
      </c>
      <c r="S698" t="s">
        <v>1502</v>
      </c>
      <c r="T698" t="s">
        <v>1502</v>
      </c>
      <c r="U698" t="s">
        <v>1871</v>
      </c>
      <c r="V698" t="s">
        <v>122</v>
      </c>
    </row>
    <row r="699" spans="1:22">
      <c r="A699">
        <v>59092</v>
      </c>
      <c r="B699" t="s">
        <v>2282</v>
      </c>
      <c r="C699">
        <v>52033</v>
      </c>
      <c r="D699" t="s">
        <v>2283</v>
      </c>
      <c r="E699" t="s">
        <v>1866</v>
      </c>
      <c r="F699" t="s">
        <v>273</v>
      </c>
      <c r="G699" s="79" t="s">
        <v>1883</v>
      </c>
      <c r="H699" s="79"/>
      <c r="I699" s="79"/>
      <c r="J699" s="79" t="s">
        <v>8</v>
      </c>
      <c r="K699" s="80">
        <v>1.2</v>
      </c>
      <c r="L699" s="80">
        <v>0.3</v>
      </c>
      <c r="M699" s="80">
        <v>0.1</v>
      </c>
      <c r="N699" t="s">
        <v>2004</v>
      </c>
      <c r="O699" t="s">
        <v>226</v>
      </c>
      <c r="P699" t="s">
        <v>235</v>
      </c>
      <c r="Q699">
        <v>1</v>
      </c>
      <c r="R699">
        <v>1989</v>
      </c>
      <c r="S699" t="s">
        <v>1502</v>
      </c>
      <c r="T699" t="s">
        <v>1502</v>
      </c>
      <c r="U699" t="s">
        <v>1887</v>
      </c>
    </row>
    <row r="700" spans="1:22">
      <c r="A700">
        <v>8153</v>
      </c>
      <c r="B700" t="s">
        <v>154</v>
      </c>
      <c r="C700">
        <v>52061</v>
      </c>
      <c r="D700" t="s">
        <v>153</v>
      </c>
      <c r="E700" t="s">
        <v>1934</v>
      </c>
      <c r="F700" t="s">
        <v>121</v>
      </c>
      <c r="G700" s="79" t="s">
        <v>1892</v>
      </c>
      <c r="H700" s="79"/>
      <c r="I700" s="79"/>
      <c r="J700" s="79" t="s">
        <v>8</v>
      </c>
      <c r="K700" s="80">
        <v>1.4</v>
      </c>
      <c r="L700" s="80">
        <v>1.4</v>
      </c>
      <c r="M700" s="80">
        <v>1.4</v>
      </c>
      <c r="N700" t="s">
        <v>2284</v>
      </c>
      <c r="O700" t="s">
        <v>117</v>
      </c>
      <c r="P700" t="s">
        <v>619</v>
      </c>
      <c r="Q700">
        <v>5</v>
      </c>
      <c r="R700">
        <v>2014</v>
      </c>
      <c r="S700" t="s">
        <v>1502</v>
      </c>
      <c r="T700" t="s">
        <v>1502</v>
      </c>
      <c r="U700" t="s">
        <v>1871</v>
      </c>
    </row>
    <row r="701" spans="1:22">
      <c r="A701">
        <v>59386</v>
      </c>
      <c r="B701" t="s">
        <v>621</v>
      </c>
      <c r="C701">
        <v>52166</v>
      </c>
      <c r="D701" t="s">
        <v>620</v>
      </c>
      <c r="E701" t="s">
        <v>1866</v>
      </c>
      <c r="F701" t="s">
        <v>112</v>
      </c>
      <c r="G701" s="79" t="s">
        <v>1883</v>
      </c>
      <c r="H701" s="79"/>
      <c r="I701" s="79"/>
      <c r="J701" s="79" t="s">
        <v>8</v>
      </c>
      <c r="K701" s="80">
        <v>0.6</v>
      </c>
      <c r="L701" s="80">
        <v>0.8</v>
      </c>
      <c r="M701" s="80">
        <v>0.8</v>
      </c>
      <c r="N701" t="s">
        <v>2004</v>
      </c>
      <c r="O701" t="s">
        <v>226</v>
      </c>
      <c r="P701" t="s">
        <v>235</v>
      </c>
      <c r="Q701">
        <v>3</v>
      </c>
      <c r="R701">
        <v>1985</v>
      </c>
      <c r="S701" t="s">
        <v>1502</v>
      </c>
      <c r="T701" t="s">
        <v>1502</v>
      </c>
      <c r="U701" t="s">
        <v>1871</v>
      </c>
    </row>
    <row r="702" spans="1:22">
      <c r="A702">
        <v>59386</v>
      </c>
      <c r="B702" t="s">
        <v>621</v>
      </c>
      <c r="C702">
        <v>52166</v>
      </c>
      <c r="D702" t="s">
        <v>620</v>
      </c>
      <c r="E702" t="s">
        <v>1866</v>
      </c>
      <c r="F702" t="s">
        <v>112</v>
      </c>
      <c r="G702" s="79" t="s">
        <v>1888</v>
      </c>
      <c r="H702" s="79"/>
      <c r="I702" s="79"/>
      <c r="J702" s="79" t="s">
        <v>8</v>
      </c>
      <c r="K702" s="80">
        <v>0.6</v>
      </c>
      <c r="L702" s="80">
        <v>0.8</v>
      </c>
      <c r="M702" s="80">
        <v>0.8</v>
      </c>
      <c r="N702" t="s">
        <v>2004</v>
      </c>
      <c r="O702" t="s">
        <v>226</v>
      </c>
      <c r="P702" t="s">
        <v>235</v>
      </c>
      <c r="Q702">
        <v>3</v>
      </c>
      <c r="R702">
        <v>1985</v>
      </c>
      <c r="S702" t="s">
        <v>1502</v>
      </c>
      <c r="T702" t="s">
        <v>1502</v>
      </c>
      <c r="U702" t="s">
        <v>1871</v>
      </c>
    </row>
    <row r="703" spans="1:22">
      <c r="A703">
        <v>56838</v>
      </c>
      <c r="B703" t="s">
        <v>521</v>
      </c>
      <c r="C703">
        <v>52171</v>
      </c>
      <c r="D703" t="s">
        <v>622</v>
      </c>
      <c r="E703" t="s">
        <v>1866</v>
      </c>
      <c r="F703" t="s">
        <v>174</v>
      </c>
      <c r="G703" s="79" t="s">
        <v>1925</v>
      </c>
      <c r="H703" s="79"/>
      <c r="I703" s="79"/>
      <c r="J703" s="79" t="s">
        <v>8</v>
      </c>
      <c r="K703" s="80">
        <v>1</v>
      </c>
      <c r="L703" s="80">
        <v>1</v>
      </c>
      <c r="M703" s="80">
        <v>1</v>
      </c>
      <c r="N703" t="s">
        <v>2004</v>
      </c>
      <c r="O703" t="s">
        <v>226</v>
      </c>
      <c r="P703" t="s">
        <v>235</v>
      </c>
      <c r="Q703">
        <v>5</v>
      </c>
      <c r="R703">
        <v>1987</v>
      </c>
      <c r="S703" t="s">
        <v>1502</v>
      </c>
      <c r="T703" t="s">
        <v>1502</v>
      </c>
      <c r="U703" t="s">
        <v>1871</v>
      </c>
    </row>
    <row r="704" spans="1:22">
      <c r="A704">
        <v>55738</v>
      </c>
      <c r="B704" t="s">
        <v>624</v>
      </c>
      <c r="C704">
        <v>54085</v>
      </c>
      <c r="D704" t="s">
        <v>623</v>
      </c>
      <c r="E704" t="s">
        <v>1979</v>
      </c>
      <c r="F704" t="s">
        <v>174</v>
      </c>
      <c r="G704" s="79" t="s">
        <v>1925</v>
      </c>
      <c r="H704" s="79"/>
      <c r="I704" s="79"/>
      <c r="J704" s="79" t="s">
        <v>8</v>
      </c>
      <c r="K704" s="80">
        <v>25</v>
      </c>
      <c r="L704" s="80">
        <v>25</v>
      </c>
      <c r="M704" s="80">
        <v>25</v>
      </c>
      <c r="N704" t="s">
        <v>2025</v>
      </c>
      <c r="O704" t="s">
        <v>492</v>
      </c>
      <c r="P704" t="s">
        <v>243</v>
      </c>
      <c r="Q704">
        <v>1</v>
      </c>
      <c r="R704">
        <v>1964</v>
      </c>
      <c r="S704" t="s">
        <v>1502</v>
      </c>
      <c r="T704" t="s">
        <v>1502</v>
      </c>
      <c r="U704" t="s">
        <v>1871</v>
      </c>
    </row>
    <row r="705" spans="1:21">
      <c r="A705">
        <v>55738</v>
      </c>
      <c r="B705" t="s">
        <v>624</v>
      </c>
      <c r="C705">
        <v>54085</v>
      </c>
      <c r="D705" t="s">
        <v>623</v>
      </c>
      <c r="E705" t="s">
        <v>1979</v>
      </c>
      <c r="F705" t="s">
        <v>174</v>
      </c>
      <c r="G705" s="79" t="s">
        <v>1927</v>
      </c>
      <c r="H705" s="79"/>
      <c r="I705" s="79"/>
      <c r="J705" s="79" t="s">
        <v>8</v>
      </c>
      <c r="K705" s="80">
        <v>25</v>
      </c>
      <c r="L705" s="80">
        <v>25</v>
      </c>
      <c r="M705" s="80">
        <v>25</v>
      </c>
      <c r="N705" t="s">
        <v>2025</v>
      </c>
      <c r="O705" t="s">
        <v>492</v>
      </c>
      <c r="P705" t="s">
        <v>243</v>
      </c>
      <c r="Q705">
        <v>1</v>
      </c>
      <c r="R705">
        <v>1966</v>
      </c>
      <c r="S705" t="s">
        <v>1502</v>
      </c>
      <c r="T705" t="s">
        <v>1502</v>
      </c>
      <c r="U705" t="s">
        <v>1871</v>
      </c>
    </row>
    <row r="706" spans="1:21">
      <c r="A706">
        <v>55738</v>
      </c>
      <c r="B706" t="s">
        <v>624</v>
      </c>
      <c r="C706">
        <v>54085</v>
      </c>
      <c r="D706" t="s">
        <v>623</v>
      </c>
      <c r="E706" t="s">
        <v>1979</v>
      </c>
      <c r="F706" t="s">
        <v>174</v>
      </c>
      <c r="G706" s="79" t="s">
        <v>1928</v>
      </c>
      <c r="H706" s="79"/>
      <c r="I706" s="79"/>
      <c r="J706" s="79" t="s">
        <v>8</v>
      </c>
      <c r="K706" s="80">
        <v>30</v>
      </c>
      <c r="L706" s="80">
        <v>30</v>
      </c>
      <c r="M706" s="80">
        <v>30</v>
      </c>
      <c r="N706" t="s">
        <v>2025</v>
      </c>
      <c r="O706" t="s">
        <v>492</v>
      </c>
      <c r="P706" t="s">
        <v>243</v>
      </c>
      <c r="Q706">
        <v>1</v>
      </c>
      <c r="R706">
        <v>1974</v>
      </c>
      <c r="S706" t="s">
        <v>1502</v>
      </c>
      <c r="T706" t="s">
        <v>1502</v>
      </c>
      <c r="U706" t="s">
        <v>1871</v>
      </c>
    </row>
    <row r="707" spans="1:21">
      <c r="A707">
        <v>56839</v>
      </c>
      <c r="B707" t="s">
        <v>626</v>
      </c>
      <c r="C707">
        <v>54123</v>
      </c>
      <c r="D707" t="s">
        <v>625</v>
      </c>
      <c r="E707" t="s">
        <v>1866</v>
      </c>
      <c r="F707" t="s">
        <v>174</v>
      </c>
      <c r="G707" s="79" t="s">
        <v>1925</v>
      </c>
      <c r="H707" s="79"/>
      <c r="I707" s="79"/>
      <c r="J707" s="79" t="s">
        <v>8</v>
      </c>
      <c r="K707" s="80">
        <v>1</v>
      </c>
      <c r="L707" s="80">
        <v>1</v>
      </c>
      <c r="M707" s="80">
        <v>1</v>
      </c>
      <c r="N707" t="s">
        <v>2004</v>
      </c>
      <c r="O707" t="s">
        <v>226</v>
      </c>
      <c r="P707" t="s">
        <v>235</v>
      </c>
      <c r="Q707">
        <v>4</v>
      </c>
      <c r="R707">
        <v>1986</v>
      </c>
      <c r="S707" t="s">
        <v>1502</v>
      </c>
      <c r="T707" t="s">
        <v>1502</v>
      </c>
      <c r="U707" t="s">
        <v>1871</v>
      </c>
    </row>
    <row r="708" spans="1:21">
      <c r="A708">
        <v>56839</v>
      </c>
      <c r="B708" t="s">
        <v>626</v>
      </c>
      <c r="C708">
        <v>54123</v>
      </c>
      <c r="D708" t="s">
        <v>625</v>
      </c>
      <c r="E708" t="s">
        <v>1866</v>
      </c>
      <c r="F708" t="s">
        <v>174</v>
      </c>
      <c r="G708" s="79" t="s">
        <v>1927</v>
      </c>
      <c r="H708" s="79"/>
      <c r="I708" s="79"/>
      <c r="J708" s="79" t="s">
        <v>8</v>
      </c>
      <c r="K708" s="80">
        <v>0.4</v>
      </c>
      <c r="L708" s="80">
        <v>0.4</v>
      </c>
      <c r="M708" s="80">
        <v>0.4</v>
      </c>
      <c r="N708" t="s">
        <v>2004</v>
      </c>
      <c r="O708" t="s">
        <v>226</v>
      </c>
      <c r="P708" t="s">
        <v>235</v>
      </c>
      <c r="Q708">
        <v>4</v>
      </c>
      <c r="R708">
        <v>1986</v>
      </c>
      <c r="S708" t="s">
        <v>1502</v>
      </c>
      <c r="T708" t="s">
        <v>1502</v>
      </c>
      <c r="U708" t="s">
        <v>1871</v>
      </c>
    </row>
    <row r="709" spans="1:21">
      <c r="A709">
        <v>56837</v>
      </c>
      <c r="B709" t="s">
        <v>597</v>
      </c>
      <c r="C709">
        <v>54124</v>
      </c>
      <c r="D709" t="s">
        <v>627</v>
      </c>
      <c r="E709" t="s">
        <v>1866</v>
      </c>
      <c r="F709" t="s">
        <v>174</v>
      </c>
      <c r="G709" s="79" t="s">
        <v>1925</v>
      </c>
      <c r="H709" s="79"/>
      <c r="I709" s="79"/>
      <c r="J709" s="79" t="s">
        <v>8</v>
      </c>
      <c r="K709" s="80">
        <v>0.4</v>
      </c>
      <c r="L709" s="80">
        <v>0.4</v>
      </c>
      <c r="M709" s="80">
        <v>0.4</v>
      </c>
      <c r="N709" t="s">
        <v>2004</v>
      </c>
      <c r="O709" t="s">
        <v>226</v>
      </c>
      <c r="P709" t="s">
        <v>235</v>
      </c>
      <c r="Q709">
        <v>7</v>
      </c>
      <c r="R709">
        <v>1986</v>
      </c>
      <c r="S709" t="s">
        <v>1502</v>
      </c>
      <c r="T709" t="s">
        <v>1502</v>
      </c>
      <c r="U709" t="s">
        <v>1871</v>
      </c>
    </row>
    <row r="710" spans="1:21">
      <c r="A710">
        <v>56837</v>
      </c>
      <c r="B710" t="s">
        <v>597</v>
      </c>
      <c r="C710">
        <v>54124</v>
      </c>
      <c r="D710" t="s">
        <v>627</v>
      </c>
      <c r="E710" t="s">
        <v>1866</v>
      </c>
      <c r="F710" t="s">
        <v>174</v>
      </c>
      <c r="G710" s="79" t="s">
        <v>1927</v>
      </c>
      <c r="H710" s="79"/>
      <c r="I710" s="79"/>
      <c r="J710" s="79" t="s">
        <v>8</v>
      </c>
      <c r="K710" s="80">
        <v>0.3</v>
      </c>
      <c r="L710" s="80">
        <v>0.3</v>
      </c>
      <c r="M710" s="80">
        <v>0.3</v>
      </c>
      <c r="N710" t="s">
        <v>2004</v>
      </c>
      <c r="O710" t="s">
        <v>226</v>
      </c>
      <c r="P710" t="s">
        <v>235</v>
      </c>
      <c r="Q710">
        <v>7</v>
      </c>
      <c r="R710">
        <v>1986</v>
      </c>
      <c r="S710" t="s">
        <v>1502</v>
      </c>
      <c r="T710" t="s">
        <v>1502</v>
      </c>
      <c r="U710" t="s">
        <v>1871</v>
      </c>
    </row>
    <row r="711" spans="1:21">
      <c r="A711">
        <v>56837</v>
      </c>
      <c r="B711" t="s">
        <v>597</v>
      </c>
      <c r="C711">
        <v>54124</v>
      </c>
      <c r="D711" t="s">
        <v>627</v>
      </c>
      <c r="E711" t="s">
        <v>1866</v>
      </c>
      <c r="F711" t="s">
        <v>174</v>
      </c>
      <c r="G711" s="79" t="s">
        <v>1928</v>
      </c>
      <c r="H711" s="79"/>
      <c r="I711" s="79"/>
      <c r="J711" s="79" t="s">
        <v>8</v>
      </c>
      <c r="K711" s="80">
        <v>0.4</v>
      </c>
      <c r="L711" s="80">
        <v>0.4</v>
      </c>
      <c r="M711" s="80">
        <v>0.4</v>
      </c>
      <c r="N711" t="s">
        <v>2004</v>
      </c>
      <c r="O711" t="s">
        <v>226</v>
      </c>
      <c r="P711" t="s">
        <v>235</v>
      </c>
      <c r="Q711">
        <v>7</v>
      </c>
      <c r="R711">
        <v>1986</v>
      </c>
      <c r="S711" t="s">
        <v>1502</v>
      </c>
      <c r="T711" t="s">
        <v>1502</v>
      </c>
      <c r="U711" t="s">
        <v>1871</v>
      </c>
    </row>
    <row r="712" spans="1:21">
      <c r="A712">
        <v>7595</v>
      </c>
      <c r="B712" t="s">
        <v>629</v>
      </c>
      <c r="C712">
        <v>54134</v>
      </c>
      <c r="D712" t="s">
        <v>628</v>
      </c>
      <c r="E712" t="s">
        <v>1866</v>
      </c>
      <c r="F712" t="s">
        <v>174</v>
      </c>
      <c r="G712" s="79" t="s">
        <v>2285</v>
      </c>
      <c r="H712" s="79"/>
      <c r="I712" s="79"/>
      <c r="J712" s="79" t="s">
        <v>8</v>
      </c>
      <c r="K712" s="80">
        <v>1.3</v>
      </c>
      <c r="L712" s="80">
        <v>1.3</v>
      </c>
      <c r="M712" s="80">
        <v>1.3</v>
      </c>
      <c r="N712" t="s">
        <v>2004</v>
      </c>
      <c r="O712" t="s">
        <v>226</v>
      </c>
      <c r="P712" t="s">
        <v>235</v>
      </c>
      <c r="Q712">
        <v>7</v>
      </c>
      <c r="R712">
        <v>1925</v>
      </c>
      <c r="S712" t="s">
        <v>1502</v>
      </c>
      <c r="T712" t="s">
        <v>1502</v>
      </c>
      <c r="U712" t="s">
        <v>1871</v>
      </c>
    </row>
    <row r="713" spans="1:21">
      <c r="A713">
        <v>7595</v>
      </c>
      <c r="B713" t="s">
        <v>629</v>
      </c>
      <c r="C713">
        <v>54134</v>
      </c>
      <c r="D713" t="s">
        <v>628</v>
      </c>
      <c r="E713" t="s">
        <v>1866</v>
      </c>
      <c r="F713" t="s">
        <v>174</v>
      </c>
      <c r="G713" s="79" t="s">
        <v>2286</v>
      </c>
      <c r="H713" s="79"/>
      <c r="I713" s="79"/>
      <c r="J713" s="79" t="s">
        <v>8</v>
      </c>
      <c r="K713" s="80">
        <v>1.3</v>
      </c>
      <c r="L713" s="80">
        <v>1.3</v>
      </c>
      <c r="M713" s="80">
        <v>1.3</v>
      </c>
      <c r="N713" t="s">
        <v>2004</v>
      </c>
      <c r="O713" t="s">
        <v>226</v>
      </c>
      <c r="P713" t="s">
        <v>235</v>
      </c>
      <c r="Q713">
        <v>7</v>
      </c>
      <c r="R713">
        <v>1925</v>
      </c>
      <c r="S713" t="s">
        <v>1502</v>
      </c>
      <c r="T713" t="s">
        <v>1502</v>
      </c>
      <c r="U713" t="s">
        <v>1887</v>
      </c>
    </row>
    <row r="714" spans="1:21">
      <c r="A714">
        <v>7595</v>
      </c>
      <c r="B714" t="s">
        <v>629</v>
      </c>
      <c r="C714">
        <v>54134</v>
      </c>
      <c r="D714" t="s">
        <v>628</v>
      </c>
      <c r="E714" t="s">
        <v>1866</v>
      </c>
      <c r="F714" t="s">
        <v>174</v>
      </c>
      <c r="G714" s="79" t="s">
        <v>2287</v>
      </c>
      <c r="H714" s="79"/>
      <c r="I714" s="79"/>
      <c r="J714" s="79" t="s">
        <v>8</v>
      </c>
      <c r="K714" s="80">
        <v>1.8</v>
      </c>
      <c r="L714" s="80">
        <v>1.8</v>
      </c>
      <c r="M714" s="80">
        <v>1.8</v>
      </c>
      <c r="N714" t="s">
        <v>2004</v>
      </c>
      <c r="O714" t="s">
        <v>226</v>
      </c>
      <c r="P714" t="s">
        <v>235</v>
      </c>
      <c r="Q714">
        <v>7</v>
      </c>
      <c r="R714">
        <v>1925</v>
      </c>
      <c r="S714" t="s">
        <v>1502</v>
      </c>
      <c r="T714" t="s">
        <v>1502</v>
      </c>
      <c r="U714" t="s">
        <v>1887</v>
      </c>
    </row>
    <row r="715" spans="1:21">
      <c r="A715">
        <v>7595</v>
      </c>
      <c r="B715" t="s">
        <v>629</v>
      </c>
      <c r="C715">
        <v>54134</v>
      </c>
      <c r="D715" t="s">
        <v>628</v>
      </c>
      <c r="E715" t="s">
        <v>1866</v>
      </c>
      <c r="F715" t="s">
        <v>174</v>
      </c>
      <c r="G715" s="79" t="s">
        <v>2288</v>
      </c>
      <c r="H715" s="79"/>
      <c r="I715" s="79"/>
      <c r="J715" s="79" t="s">
        <v>8</v>
      </c>
      <c r="K715" s="80">
        <v>5.3</v>
      </c>
      <c r="L715" s="80">
        <v>5</v>
      </c>
      <c r="M715" s="80">
        <v>4.9000000000000004</v>
      </c>
      <c r="N715" t="s">
        <v>2004</v>
      </c>
      <c r="O715" t="s">
        <v>226</v>
      </c>
      <c r="P715" t="s">
        <v>235</v>
      </c>
      <c r="Q715">
        <v>7</v>
      </c>
      <c r="R715">
        <v>1988</v>
      </c>
      <c r="S715" t="s">
        <v>1502</v>
      </c>
      <c r="T715" t="s">
        <v>1502</v>
      </c>
      <c r="U715" t="s">
        <v>1871</v>
      </c>
    </row>
    <row r="716" spans="1:21">
      <c r="A716">
        <v>7595</v>
      </c>
      <c r="B716" t="s">
        <v>629</v>
      </c>
      <c r="C716">
        <v>54134</v>
      </c>
      <c r="D716" t="s">
        <v>628</v>
      </c>
      <c r="E716" t="s">
        <v>1866</v>
      </c>
      <c r="F716" t="s">
        <v>174</v>
      </c>
      <c r="G716" s="79" t="s">
        <v>2289</v>
      </c>
      <c r="H716" s="79"/>
      <c r="I716" s="79"/>
      <c r="J716" s="79" t="s">
        <v>8</v>
      </c>
      <c r="K716" s="80">
        <v>4.0999999999999996</v>
      </c>
      <c r="L716" s="80">
        <v>3.9</v>
      </c>
      <c r="M716" s="80">
        <v>3.8</v>
      </c>
      <c r="N716" t="s">
        <v>2004</v>
      </c>
      <c r="O716" t="s">
        <v>226</v>
      </c>
      <c r="P716" t="s">
        <v>235</v>
      </c>
      <c r="Q716">
        <v>7</v>
      </c>
      <c r="R716">
        <v>1975</v>
      </c>
      <c r="S716" t="s">
        <v>1502</v>
      </c>
      <c r="T716" t="s">
        <v>1502</v>
      </c>
      <c r="U716" t="s">
        <v>1871</v>
      </c>
    </row>
    <row r="717" spans="1:21">
      <c r="A717">
        <v>7595</v>
      </c>
      <c r="B717" t="s">
        <v>629</v>
      </c>
      <c r="C717">
        <v>54134</v>
      </c>
      <c r="D717" t="s">
        <v>628</v>
      </c>
      <c r="E717" t="s">
        <v>1866</v>
      </c>
      <c r="F717" t="s">
        <v>174</v>
      </c>
      <c r="G717" s="79" t="s">
        <v>2290</v>
      </c>
      <c r="H717" s="79"/>
      <c r="I717" s="79"/>
      <c r="J717" s="79" t="s">
        <v>8</v>
      </c>
      <c r="K717" s="80">
        <v>4.0999999999999996</v>
      </c>
      <c r="L717" s="80">
        <v>3.9</v>
      </c>
      <c r="M717" s="80">
        <v>3.8</v>
      </c>
      <c r="N717" t="s">
        <v>2004</v>
      </c>
      <c r="O717" t="s">
        <v>226</v>
      </c>
      <c r="P717" t="s">
        <v>235</v>
      </c>
      <c r="Q717">
        <v>7</v>
      </c>
      <c r="R717">
        <v>1975</v>
      </c>
      <c r="S717" t="s">
        <v>1502</v>
      </c>
      <c r="T717" t="s">
        <v>1502</v>
      </c>
      <c r="U717" t="s">
        <v>1871</v>
      </c>
    </row>
    <row r="718" spans="1:21">
      <c r="A718">
        <v>7595</v>
      </c>
      <c r="B718" t="s">
        <v>629</v>
      </c>
      <c r="C718">
        <v>54134</v>
      </c>
      <c r="D718" t="s">
        <v>628</v>
      </c>
      <c r="E718" t="s">
        <v>1866</v>
      </c>
      <c r="F718" t="s">
        <v>174</v>
      </c>
      <c r="G718" s="79" t="s">
        <v>2291</v>
      </c>
      <c r="H718" s="79"/>
      <c r="I718" s="79"/>
      <c r="J718" s="79" t="s">
        <v>8</v>
      </c>
      <c r="K718" s="80">
        <v>3</v>
      </c>
      <c r="L718" s="80">
        <v>2.9</v>
      </c>
      <c r="M718" s="80">
        <v>2.8</v>
      </c>
      <c r="N718" t="s">
        <v>2004</v>
      </c>
      <c r="O718" t="s">
        <v>226</v>
      </c>
      <c r="P718" t="s">
        <v>235</v>
      </c>
      <c r="Q718">
        <v>7</v>
      </c>
      <c r="R718">
        <v>1930</v>
      </c>
      <c r="S718" t="s">
        <v>1502</v>
      </c>
      <c r="T718" t="s">
        <v>1502</v>
      </c>
      <c r="U718" t="s">
        <v>1871</v>
      </c>
    </row>
    <row r="719" spans="1:21">
      <c r="A719">
        <v>7595</v>
      </c>
      <c r="B719" t="s">
        <v>629</v>
      </c>
      <c r="C719">
        <v>54134</v>
      </c>
      <c r="D719" t="s">
        <v>628</v>
      </c>
      <c r="E719" t="s">
        <v>1866</v>
      </c>
      <c r="F719" t="s">
        <v>174</v>
      </c>
      <c r="G719" s="79" t="s">
        <v>2292</v>
      </c>
      <c r="H719" s="79"/>
      <c r="I719" s="79"/>
      <c r="J719" s="79" t="s">
        <v>8</v>
      </c>
      <c r="K719" s="80">
        <v>1.6</v>
      </c>
      <c r="L719" s="80">
        <v>1.5</v>
      </c>
      <c r="M719" s="80">
        <v>1.5</v>
      </c>
      <c r="N719" t="s">
        <v>2004</v>
      </c>
      <c r="O719" t="s">
        <v>226</v>
      </c>
      <c r="P719" t="s">
        <v>235</v>
      </c>
      <c r="Q719">
        <v>7</v>
      </c>
      <c r="R719">
        <v>1948</v>
      </c>
      <c r="S719" t="s">
        <v>1502</v>
      </c>
      <c r="T719" t="s">
        <v>1502</v>
      </c>
      <c r="U719" t="s">
        <v>1871</v>
      </c>
    </row>
    <row r="720" spans="1:21">
      <c r="A720">
        <v>7595</v>
      </c>
      <c r="B720" t="s">
        <v>629</v>
      </c>
      <c r="C720">
        <v>54134</v>
      </c>
      <c r="D720" t="s">
        <v>628</v>
      </c>
      <c r="E720" t="s">
        <v>1866</v>
      </c>
      <c r="F720" t="s">
        <v>174</v>
      </c>
      <c r="G720" s="79" t="s">
        <v>2293</v>
      </c>
      <c r="H720" s="79"/>
      <c r="I720" s="79"/>
      <c r="J720" s="79" t="s">
        <v>8</v>
      </c>
      <c r="K720" s="80">
        <v>1.6</v>
      </c>
      <c r="L720" s="80">
        <v>1.5</v>
      </c>
      <c r="M720" s="80">
        <v>1.5</v>
      </c>
      <c r="N720" t="s">
        <v>2004</v>
      </c>
      <c r="O720" t="s">
        <v>226</v>
      </c>
      <c r="P720" t="s">
        <v>235</v>
      </c>
      <c r="Q720">
        <v>7</v>
      </c>
      <c r="R720">
        <v>1948</v>
      </c>
      <c r="S720" t="s">
        <v>1502</v>
      </c>
      <c r="T720" t="s">
        <v>1502</v>
      </c>
      <c r="U720" t="s">
        <v>1871</v>
      </c>
    </row>
    <row r="721" spans="1:21">
      <c r="A721">
        <v>7595</v>
      </c>
      <c r="B721" t="s">
        <v>629</v>
      </c>
      <c r="C721">
        <v>54134</v>
      </c>
      <c r="D721" t="s">
        <v>628</v>
      </c>
      <c r="E721" t="s">
        <v>1866</v>
      </c>
      <c r="F721" t="s">
        <v>174</v>
      </c>
      <c r="G721" s="79" t="s">
        <v>2294</v>
      </c>
      <c r="H721" s="79"/>
      <c r="I721" s="79"/>
      <c r="J721" s="79" t="s">
        <v>8</v>
      </c>
      <c r="K721" s="80">
        <v>1.6</v>
      </c>
      <c r="L721" s="80">
        <v>1.5</v>
      </c>
      <c r="M721" s="80">
        <v>1.5</v>
      </c>
      <c r="N721" t="s">
        <v>2004</v>
      </c>
      <c r="O721" t="s">
        <v>226</v>
      </c>
      <c r="P721" t="s">
        <v>235</v>
      </c>
      <c r="Q721">
        <v>7</v>
      </c>
      <c r="R721">
        <v>1948</v>
      </c>
      <c r="S721" t="s">
        <v>1502</v>
      </c>
      <c r="T721" t="s">
        <v>1502</v>
      </c>
      <c r="U721" t="s">
        <v>1871</v>
      </c>
    </row>
    <row r="722" spans="1:21">
      <c r="A722">
        <v>7595</v>
      </c>
      <c r="B722" t="s">
        <v>629</v>
      </c>
      <c r="C722">
        <v>54134</v>
      </c>
      <c r="D722" t="s">
        <v>628</v>
      </c>
      <c r="E722" t="s">
        <v>1866</v>
      </c>
      <c r="F722" t="s">
        <v>174</v>
      </c>
      <c r="G722" s="79" t="s">
        <v>2295</v>
      </c>
      <c r="H722" s="79"/>
      <c r="I722" s="79"/>
      <c r="J722" s="79" t="s">
        <v>8</v>
      </c>
      <c r="K722" s="80">
        <v>1.6</v>
      </c>
      <c r="L722" s="80">
        <v>1.5</v>
      </c>
      <c r="M722" s="80">
        <v>1.5</v>
      </c>
      <c r="N722" t="s">
        <v>2004</v>
      </c>
      <c r="O722" t="s">
        <v>226</v>
      </c>
      <c r="P722" t="s">
        <v>235</v>
      </c>
      <c r="Q722">
        <v>7</v>
      </c>
      <c r="R722">
        <v>1948</v>
      </c>
      <c r="S722" t="s">
        <v>1502</v>
      </c>
      <c r="T722" t="s">
        <v>1502</v>
      </c>
      <c r="U722" t="s">
        <v>1871</v>
      </c>
    </row>
    <row r="723" spans="1:21">
      <c r="A723">
        <v>7595</v>
      </c>
      <c r="B723" t="s">
        <v>629</v>
      </c>
      <c r="C723">
        <v>54134</v>
      </c>
      <c r="D723" t="s">
        <v>628</v>
      </c>
      <c r="E723" t="s">
        <v>1866</v>
      </c>
      <c r="F723" t="s">
        <v>174</v>
      </c>
      <c r="G723" s="79" t="s">
        <v>2296</v>
      </c>
      <c r="H723" s="79"/>
      <c r="I723" s="79"/>
      <c r="J723" s="79" t="s">
        <v>8</v>
      </c>
      <c r="K723" s="80">
        <v>1.6</v>
      </c>
      <c r="L723" s="80">
        <v>1.5</v>
      </c>
      <c r="M723" s="80">
        <v>1.5</v>
      </c>
      <c r="N723" t="s">
        <v>2004</v>
      </c>
      <c r="O723" t="s">
        <v>226</v>
      </c>
      <c r="P723" t="s">
        <v>235</v>
      </c>
      <c r="Q723">
        <v>7</v>
      </c>
      <c r="R723">
        <v>1948</v>
      </c>
      <c r="S723" t="s">
        <v>1502</v>
      </c>
      <c r="T723" t="s">
        <v>1502</v>
      </c>
      <c r="U723" t="s">
        <v>1871</v>
      </c>
    </row>
    <row r="724" spans="1:21">
      <c r="A724">
        <v>7595</v>
      </c>
      <c r="B724" t="s">
        <v>629</v>
      </c>
      <c r="C724">
        <v>54134</v>
      </c>
      <c r="D724" t="s">
        <v>628</v>
      </c>
      <c r="E724" t="s">
        <v>1866</v>
      </c>
      <c r="F724" t="s">
        <v>174</v>
      </c>
      <c r="G724" s="79" t="s">
        <v>2297</v>
      </c>
      <c r="H724" s="79"/>
      <c r="I724" s="79"/>
      <c r="J724" s="79" t="s">
        <v>8</v>
      </c>
      <c r="K724" s="80">
        <v>1.6</v>
      </c>
      <c r="L724" s="80">
        <v>1.5</v>
      </c>
      <c r="M724" s="80">
        <v>1.5</v>
      </c>
      <c r="N724" t="s">
        <v>2004</v>
      </c>
      <c r="O724" t="s">
        <v>226</v>
      </c>
      <c r="P724" t="s">
        <v>235</v>
      </c>
      <c r="Q724">
        <v>7</v>
      </c>
      <c r="R724">
        <v>1948</v>
      </c>
      <c r="S724" t="s">
        <v>1502</v>
      </c>
      <c r="T724" t="s">
        <v>1502</v>
      </c>
      <c r="U724" t="s">
        <v>1871</v>
      </c>
    </row>
    <row r="725" spans="1:21">
      <c r="A725">
        <v>7595</v>
      </c>
      <c r="B725" t="s">
        <v>629</v>
      </c>
      <c r="C725">
        <v>54134</v>
      </c>
      <c r="D725" t="s">
        <v>628</v>
      </c>
      <c r="E725" t="s">
        <v>1866</v>
      </c>
      <c r="F725" t="s">
        <v>174</v>
      </c>
      <c r="G725" s="79" t="s">
        <v>2298</v>
      </c>
      <c r="H725" s="79"/>
      <c r="I725" s="79"/>
      <c r="J725" s="79" t="s">
        <v>8</v>
      </c>
      <c r="K725" s="80">
        <v>12.2</v>
      </c>
      <c r="L725" s="80">
        <v>11.6</v>
      </c>
      <c r="M725" s="80">
        <v>11.2</v>
      </c>
      <c r="N725" t="s">
        <v>2004</v>
      </c>
      <c r="O725" t="s">
        <v>226</v>
      </c>
      <c r="P725" t="s">
        <v>235</v>
      </c>
      <c r="Q725">
        <v>7</v>
      </c>
      <c r="R725">
        <v>1953</v>
      </c>
      <c r="S725" t="s">
        <v>1502</v>
      </c>
      <c r="T725" t="s">
        <v>1502</v>
      </c>
      <c r="U725" t="s">
        <v>1871</v>
      </c>
    </row>
    <row r="726" spans="1:21">
      <c r="A726">
        <v>7595</v>
      </c>
      <c r="B726" t="s">
        <v>629</v>
      </c>
      <c r="C726">
        <v>54134</v>
      </c>
      <c r="D726" t="s">
        <v>628</v>
      </c>
      <c r="E726" t="s">
        <v>1866</v>
      </c>
      <c r="F726" t="s">
        <v>174</v>
      </c>
      <c r="G726" s="79" t="s">
        <v>2299</v>
      </c>
      <c r="H726" s="79"/>
      <c r="I726" s="79"/>
      <c r="J726" s="79" t="s">
        <v>8</v>
      </c>
      <c r="K726" s="80">
        <v>12.2</v>
      </c>
      <c r="L726" s="80">
        <v>11.6</v>
      </c>
      <c r="M726" s="80">
        <v>11.2</v>
      </c>
      <c r="N726" t="s">
        <v>2004</v>
      </c>
      <c r="O726" t="s">
        <v>226</v>
      </c>
      <c r="P726" t="s">
        <v>235</v>
      </c>
      <c r="Q726">
        <v>7</v>
      </c>
      <c r="R726">
        <v>1953</v>
      </c>
      <c r="S726" t="s">
        <v>1502</v>
      </c>
      <c r="T726" t="s">
        <v>1502</v>
      </c>
      <c r="U726" t="s">
        <v>1871</v>
      </c>
    </row>
    <row r="727" spans="1:21">
      <c r="A727">
        <v>7595</v>
      </c>
      <c r="B727" t="s">
        <v>629</v>
      </c>
      <c r="C727">
        <v>54134</v>
      </c>
      <c r="D727" t="s">
        <v>628</v>
      </c>
      <c r="E727" t="s">
        <v>1866</v>
      </c>
      <c r="F727" t="s">
        <v>174</v>
      </c>
      <c r="G727" s="79" t="s">
        <v>2300</v>
      </c>
      <c r="H727" s="79"/>
      <c r="I727" s="79"/>
      <c r="J727" s="79" t="s">
        <v>8</v>
      </c>
      <c r="K727" s="80">
        <v>13.2</v>
      </c>
      <c r="L727" s="80">
        <v>12.5</v>
      </c>
      <c r="M727" s="80">
        <v>12.1</v>
      </c>
      <c r="N727" t="s">
        <v>2004</v>
      </c>
      <c r="O727" t="s">
        <v>226</v>
      </c>
      <c r="P727" t="s">
        <v>235</v>
      </c>
      <c r="Q727">
        <v>7</v>
      </c>
      <c r="R727">
        <v>1967</v>
      </c>
      <c r="S727" t="s">
        <v>1502</v>
      </c>
      <c r="T727" t="s">
        <v>1502</v>
      </c>
      <c r="U727" t="s">
        <v>1871</v>
      </c>
    </row>
    <row r="728" spans="1:21">
      <c r="A728">
        <v>7595</v>
      </c>
      <c r="B728" t="s">
        <v>629</v>
      </c>
      <c r="C728">
        <v>54134</v>
      </c>
      <c r="D728" t="s">
        <v>628</v>
      </c>
      <c r="E728" t="s">
        <v>1866</v>
      </c>
      <c r="F728" t="s">
        <v>174</v>
      </c>
      <c r="G728" s="79" t="s">
        <v>2301</v>
      </c>
      <c r="H728" s="79"/>
      <c r="I728" s="79"/>
      <c r="J728" s="79" t="s">
        <v>8</v>
      </c>
      <c r="K728" s="80">
        <v>5.5</v>
      </c>
      <c r="L728" s="80">
        <v>5.3</v>
      </c>
      <c r="M728" s="80">
        <v>5.8</v>
      </c>
      <c r="N728" t="s">
        <v>2004</v>
      </c>
      <c r="O728" t="s">
        <v>226</v>
      </c>
      <c r="P728" t="s">
        <v>235</v>
      </c>
      <c r="Q728">
        <v>7</v>
      </c>
      <c r="R728">
        <v>1917</v>
      </c>
      <c r="S728" t="s">
        <v>1502</v>
      </c>
      <c r="T728" t="s">
        <v>1502</v>
      </c>
      <c r="U728" t="s">
        <v>1871</v>
      </c>
    </row>
    <row r="729" spans="1:21">
      <c r="A729">
        <v>7595</v>
      </c>
      <c r="B729" t="s">
        <v>629</v>
      </c>
      <c r="C729">
        <v>54134</v>
      </c>
      <c r="D729" t="s">
        <v>628</v>
      </c>
      <c r="E729" t="s">
        <v>1866</v>
      </c>
      <c r="F729" t="s">
        <v>174</v>
      </c>
      <c r="G729" s="79" t="s">
        <v>2302</v>
      </c>
      <c r="H729" s="79"/>
      <c r="I729" s="79"/>
      <c r="J729" s="79" t="s">
        <v>8</v>
      </c>
      <c r="K729" s="80">
        <v>5.5</v>
      </c>
      <c r="L729" s="80">
        <v>5.3</v>
      </c>
      <c r="M729" s="80">
        <v>5.8</v>
      </c>
      <c r="N729" t="s">
        <v>2004</v>
      </c>
      <c r="O729" t="s">
        <v>226</v>
      </c>
      <c r="P729" t="s">
        <v>235</v>
      </c>
      <c r="Q729">
        <v>7</v>
      </c>
      <c r="R729">
        <v>1917</v>
      </c>
      <c r="S729" t="s">
        <v>1502</v>
      </c>
      <c r="T729" t="s">
        <v>1502</v>
      </c>
      <c r="U729" t="s">
        <v>1871</v>
      </c>
    </row>
    <row r="730" spans="1:21">
      <c r="A730">
        <v>7595</v>
      </c>
      <c r="B730" t="s">
        <v>629</v>
      </c>
      <c r="C730">
        <v>54134</v>
      </c>
      <c r="D730" t="s">
        <v>628</v>
      </c>
      <c r="E730" t="s">
        <v>1866</v>
      </c>
      <c r="F730" t="s">
        <v>174</v>
      </c>
      <c r="G730" s="79" t="s">
        <v>2303</v>
      </c>
      <c r="H730" s="79"/>
      <c r="I730" s="79"/>
      <c r="J730" s="79" t="s">
        <v>8</v>
      </c>
      <c r="K730" s="80">
        <v>5.0999999999999996</v>
      </c>
      <c r="L730" s="80">
        <v>4.9000000000000004</v>
      </c>
      <c r="M730" s="80">
        <v>4.7</v>
      </c>
      <c r="N730" t="s">
        <v>2004</v>
      </c>
      <c r="O730" t="s">
        <v>226</v>
      </c>
      <c r="P730" t="s">
        <v>235</v>
      </c>
      <c r="Q730">
        <v>7</v>
      </c>
      <c r="R730">
        <v>1917</v>
      </c>
      <c r="S730" t="s">
        <v>1502</v>
      </c>
      <c r="T730" t="s">
        <v>1502</v>
      </c>
      <c r="U730" t="s">
        <v>1871</v>
      </c>
    </row>
    <row r="731" spans="1:21">
      <c r="A731">
        <v>7595</v>
      </c>
      <c r="B731" t="s">
        <v>629</v>
      </c>
      <c r="C731">
        <v>54134</v>
      </c>
      <c r="D731" t="s">
        <v>628</v>
      </c>
      <c r="E731" t="s">
        <v>1866</v>
      </c>
      <c r="F731" t="s">
        <v>174</v>
      </c>
      <c r="G731" s="79" t="s">
        <v>2304</v>
      </c>
      <c r="H731" s="79"/>
      <c r="I731" s="79"/>
      <c r="J731" s="79" t="s">
        <v>8</v>
      </c>
      <c r="K731" s="80">
        <v>5.0999999999999996</v>
      </c>
      <c r="L731" s="80">
        <v>4.9000000000000004</v>
      </c>
      <c r="M731" s="80">
        <v>4.7</v>
      </c>
      <c r="N731" t="s">
        <v>2004</v>
      </c>
      <c r="O731" t="s">
        <v>226</v>
      </c>
      <c r="P731" t="s">
        <v>235</v>
      </c>
      <c r="Q731">
        <v>7</v>
      </c>
      <c r="R731">
        <v>1921</v>
      </c>
      <c r="S731" t="s">
        <v>1502</v>
      </c>
      <c r="T731" t="s">
        <v>1502</v>
      </c>
      <c r="U731" t="s">
        <v>1871</v>
      </c>
    </row>
    <row r="732" spans="1:21">
      <c r="A732">
        <v>7595</v>
      </c>
      <c r="B732" t="s">
        <v>629</v>
      </c>
      <c r="C732">
        <v>54134</v>
      </c>
      <c r="D732" t="s">
        <v>628</v>
      </c>
      <c r="E732" t="s">
        <v>1866</v>
      </c>
      <c r="F732" t="s">
        <v>174</v>
      </c>
      <c r="G732" s="79" t="s">
        <v>2305</v>
      </c>
      <c r="H732" s="79"/>
      <c r="I732" s="79"/>
      <c r="J732" s="79" t="s">
        <v>8</v>
      </c>
      <c r="K732" s="80">
        <v>5.0999999999999996</v>
      </c>
      <c r="L732" s="80">
        <v>4.9000000000000004</v>
      </c>
      <c r="M732" s="80">
        <v>4.7</v>
      </c>
      <c r="N732" t="s">
        <v>2004</v>
      </c>
      <c r="O732" t="s">
        <v>226</v>
      </c>
      <c r="P732" t="s">
        <v>235</v>
      </c>
      <c r="Q732">
        <v>7</v>
      </c>
      <c r="R732">
        <v>1921</v>
      </c>
      <c r="S732" t="s">
        <v>1502</v>
      </c>
      <c r="T732" t="s">
        <v>1502</v>
      </c>
      <c r="U732" t="s">
        <v>1871</v>
      </c>
    </row>
    <row r="733" spans="1:21">
      <c r="A733">
        <v>7595</v>
      </c>
      <c r="B733" t="s">
        <v>629</v>
      </c>
      <c r="C733">
        <v>54134</v>
      </c>
      <c r="D733" t="s">
        <v>628</v>
      </c>
      <c r="E733" t="s">
        <v>1866</v>
      </c>
      <c r="F733" t="s">
        <v>174</v>
      </c>
      <c r="G733" s="79" t="s">
        <v>2306</v>
      </c>
      <c r="H733" s="79"/>
      <c r="I733" s="79"/>
      <c r="J733" s="79" t="s">
        <v>8</v>
      </c>
      <c r="K733" s="80">
        <v>4</v>
      </c>
      <c r="L733" s="80">
        <v>3.8</v>
      </c>
      <c r="M733" s="80">
        <v>3.7</v>
      </c>
      <c r="N733" t="s">
        <v>2004</v>
      </c>
      <c r="O733" t="s">
        <v>226</v>
      </c>
      <c r="P733" t="s">
        <v>235</v>
      </c>
      <c r="Q733">
        <v>7</v>
      </c>
      <c r="R733">
        <v>1921</v>
      </c>
      <c r="S733" t="s">
        <v>1502</v>
      </c>
      <c r="T733" t="s">
        <v>1502</v>
      </c>
      <c r="U733" t="s">
        <v>1871</v>
      </c>
    </row>
    <row r="734" spans="1:21">
      <c r="A734">
        <v>7595</v>
      </c>
      <c r="B734" t="s">
        <v>629</v>
      </c>
      <c r="C734">
        <v>54134</v>
      </c>
      <c r="D734" t="s">
        <v>628</v>
      </c>
      <c r="E734" t="s">
        <v>1866</v>
      </c>
      <c r="F734" t="s">
        <v>174</v>
      </c>
      <c r="G734" s="79" t="s">
        <v>2307</v>
      </c>
      <c r="H734" s="79"/>
      <c r="I734" s="79"/>
      <c r="J734" s="79" t="s">
        <v>8</v>
      </c>
      <c r="K734" s="80">
        <v>5.4</v>
      </c>
      <c r="L734" s="80">
        <v>5.0999999999999996</v>
      </c>
      <c r="M734" s="80">
        <v>5</v>
      </c>
      <c r="N734" t="s">
        <v>2004</v>
      </c>
      <c r="O734" t="s">
        <v>226</v>
      </c>
      <c r="P734" t="s">
        <v>235</v>
      </c>
      <c r="Q734">
        <v>7</v>
      </c>
      <c r="R734">
        <v>1987</v>
      </c>
      <c r="S734" t="s">
        <v>1502</v>
      </c>
      <c r="T734" t="s">
        <v>1502</v>
      </c>
      <c r="U734" t="s">
        <v>1871</v>
      </c>
    </row>
    <row r="735" spans="1:21">
      <c r="A735">
        <v>7595</v>
      </c>
      <c r="B735" t="s">
        <v>629</v>
      </c>
      <c r="C735">
        <v>54134</v>
      </c>
      <c r="D735" t="s">
        <v>628</v>
      </c>
      <c r="E735" t="s">
        <v>1866</v>
      </c>
      <c r="F735" t="s">
        <v>174</v>
      </c>
      <c r="G735" s="79" t="s">
        <v>2308</v>
      </c>
      <c r="H735" s="79"/>
      <c r="I735" s="79"/>
      <c r="J735" s="79" t="s">
        <v>8</v>
      </c>
      <c r="K735" s="80">
        <v>5.4</v>
      </c>
      <c r="L735" s="80">
        <v>5.0999999999999996</v>
      </c>
      <c r="M735" s="80">
        <v>5</v>
      </c>
      <c r="N735" t="s">
        <v>2004</v>
      </c>
      <c r="O735" t="s">
        <v>226</v>
      </c>
      <c r="P735" t="s">
        <v>235</v>
      </c>
      <c r="Q735">
        <v>7</v>
      </c>
      <c r="R735">
        <v>1987</v>
      </c>
      <c r="S735" t="s">
        <v>1502</v>
      </c>
      <c r="T735" t="s">
        <v>1502</v>
      </c>
      <c r="U735" t="s">
        <v>1871</v>
      </c>
    </row>
    <row r="736" spans="1:21">
      <c r="A736">
        <v>7595</v>
      </c>
      <c r="B736" t="s">
        <v>629</v>
      </c>
      <c r="C736">
        <v>54134</v>
      </c>
      <c r="D736" t="s">
        <v>628</v>
      </c>
      <c r="E736" t="s">
        <v>1866</v>
      </c>
      <c r="F736" t="s">
        <v>174</v>
      </c>
      <c r="G736" s="79" t="s">
        <v>2309</v>
      </c>
      <c r="H736" s="79"/>
      <c r="I736" s="79"/>
      <c r="J736" s="79" t="s">
        <v>8</v>
      </c>
      <c r="K736" s="80">
        <v>3.2</v>
      </c>
      <c r="L736" s="80">
        <v>3</v>
      </c>
      <c r="M736" s="80">
        <v>2.9</v>
      </c>
      <c r="N736" t="s">
        <v>2004</v>
      </c>
      <c r="O736" t="s">
        <v>226</v>
      </c>
      <c r="P736" t="s">
        <v>235</v>
      </c>
      <c r="Q736">
        <v>7</v>
      </c>
      <c r="R736">
        <v>1986</v>
      </c>
      <c r="S736" t="s">
        <v>1502</v>
      </c>
      <c r="T736" t="s">
        <v>1502</v>
      </c>
      <c r="U736" t="s">
        <v>1871</v>
      </c>
    </row>
    <row r="737" spans="1:22">
      <c r="A737">
        <v>7595</v>
      </c>
      <c r="B737" t="s">
        <v>629</v>
      </c>
      <c r="C737">
        <v>54134</v>
      </c>
      <c r="D737" t="s">
        <v>628</v>
      </c>
      <c r="E737" t="s">
        <v>1866</v>
      </c>
      <c r="F737" t="s">
        <v>174</v>
      </c>
      <c r="G737" s="79" t="s">
        <v>2310</v>
      </c>
      <c r="H737" s="79"/>
      <c r="I737" s="79"/>
      <c r="J737" s="79" t="s">
        <v>8</v>
      </c>
      <c r="K737" s="80">
        <v>3.2</v>
      </c>
      <c r="L737" s="80">
        <v>3</v>
      </c>
      <c r="M737" s="80">
        <v>2.9</v>
      </c>
      <c r="N737" t="s">
        <v>2004</v>
      </c>
      <c r="O737" t="s">
        <v>226</v>
      </c>
      <c r="P737" t="s">
        <v>235</v>
      </c>
      <c r="Q737">
        <v>7</v>
      </c>
      <c r="R737">
        <v>1986</v>
      </c>
      <c r="S737" t="s">
        <v>1502</v>
      </c>
      <c r="T737" t="s">
        <v>1502</v>
      </c>
      <c r="U737" t="s">
        <v>1871</v>
      </c>
    </row>
    <row r="738" spans="1:22">
      <c r="A738">
        <v>7595</v>
      </c>
      <c r="B738" t="s">
        <v>629</v>
      </c>
      <c r="C738">
        <v>54134</v>
      </c>
      <c r="D738" t="s">
        <v>628</v>
      </c>
      <c r="E738" t="s">
        <v>1866</v>
      </c>
      <c r="F738" t="s">
        <v>174</v>
      </c>
      <c r="G738" s="79" t="s">
        <v>2311</v>
      </c>
      <c r="H738" s="79"/>
      <c r="I738" s="79"/>
      <c r="J738" s="79" t="s">
        <v>8</v>
      </c>
      <c r="K738" s="80">
        <v>3.2</v>
      </c>
      <c r="L738" s="80">
        <v>3</v>
      </c>
      <c r="M738" s="80">
        <v>2.9</v>
      </c>
      <c r="N738" t="s">
        <v>2004</v>
      </c>
      <c r="O738" t="s">
        <v>226</v>
      </c>
      <c r="P738" t="s">
        <v>235</v>
      </c>
      <c r="Q738">
        <v>7</v>
      </c>
      <c r="R738">
        <v>1986</v>
      </c>
      <c r="S738" t="s">
        <v>1502</v>
      </c>
      <c r="T738" t="s">
        <v>1502</v>
      </c>
      <c r="U738" t="s">
        <v>1871</v>
      </c>
    </row>
    <row r="739" spans="1:22">
      <c r="A739">
        <v>7595</v>
      </c>
      <c r="B739" t="s">
        <v>629</v>
      </c>
      <c r="C739">
        <v>54134</v>
      </c>
      <c r="D739" t="s">
        <v>628</v>
      </c>
      <c r="E739" t="s">
        <v>1866</v>
      </c>
      <c r="F739" t="s">
        <v>174</v>
      </c>
      <c r="G739" s="79" t="s">
        <v>2312</v>
      </c>
      <c r="H739" s="79"/>
      <c r="I739" s="79"/>
      <c r="J739" s="79" t="s">
        <v>8</v>
      </c>
      <c r="K739" s="80">
        <v>4.8</v>
      </c>
      <c r="L739" s="80">
        <v>4.5999999999999996</v>
      </c>
      <c r="M739" s="80">
        <v>4.4000000000000004</v>
      </c>
      <c r="N739" t="s">
        <v>2004</v>
      </c>
      <c r="O739" t="s">
        <v>226</v>
      </c>
      <c r="P739" t="s">
        <v>235</v>
      </c>
      <c r="Q739">
        <v>7</v>
      </c>
      <c r="R739">
        <v>1940</v>
      </c>
      <c r="S739" t="s">
        <v>1502</v>
      </c>
      <c r="T739" t="s">
        <v>1502</v>
      </c>
      <c r="U739" t="s">
        <v>1871</v>
      </c>
    </row>
    <row r="740" spans="1:22">
      <c r="A740">
        <v>7595</v>
      </c>
      <c r="B740" t="s">
        <v>629</v>
      </c>
      <c r="C740">
        <v>54134</v>
      </c>
      <c r="D740" t="s">
        <v>628</v>
      </c>
      <c r="E740" t="s">
        <v>1866</v>
      </c>
      <c r="F740" t="s">
        <v>174</v>
      </c>
      <c r="G740" s="79" t="s">
        <v>2313</v>
      </c>
      <c r="H740" s="79"/>
      <c r="I740" s="79"/>
      <c r="J740" s="79" t="s">
        <v>8</v>
      </c>
      <c r="K740" s="80">
        <v>4.8</v>
      </c>
      <c r="L740" s="80">
        <v>4.5999999999999996</v>
      </c>
      <c r="M740" s="80">
        <v>4.4000000000000004</v>
      </c>
      <c r="N740" t="s">
        <v>2004</v>
      </c>
      <c r="O740" t="s">
        <v>226</v>
      </c>
      <c r="P740" t="s">
        <v>235</v>
      </c>
      <c r="Q740">
        <v>7</v>
      </c>
      <c r="R740">
        <v>1940</v>
      </c>
      <c r="S740" t="s">
        <v>1502</v>
      </c>
      <c r="T740" t="s">
        <v>1502</v>
      </c>
      <c r="U740" t="s">
        <v>1871</v>
      </c>
    </row>
    <row r="741" spans="1:22">
      <c r="A741">
        <v>7595</v>
      </c>
      <c r="B741" t="s">
        <v>629</v>
      </c>
      <c r="C741">
        <v>54134</v>
      </c>
      <c r="D741" t="s">
        <v>628</v>
      </c>
      <c r="E741" t="s">
        <v>1866</v>
      </c>
      <c r="F741" t="s">
        <v>174</v>
      </c>
      <c r="G741" s="79" t="s">
        <v>2314</v>
      </c>
      <c r="H741" s="79"/>
      <c r="I741" s="79"/>
      <c r="J741" s="79" t="s">
        <v>8</v>
      </c>
      <c r="K741" s="80">
        <v>4.8</v>
      </c>
      <c r="L741" s="80">
        <v>4.5999999999999996</v>
      </c>
      <c r="M741" s="80">
        <v>4.4000000000000004</v>
      </c>
      <c r="N741" t="s">
        <v>2004</v>
      </c>
      <c r="O741" t="s">
        <v>226</v>
      </c>
      <c r="P741" t="s">
        <v>235</v>
      </c>
      <c r="Q741">
        <v>7</v>
      </c>
      <c r="R741">
        <v>1940</v>
      </c>
      <c r="S741" t="s">
        <v>1502</v>
      </c>
      <c r="T741" t="s">
        <v>1502</v>
      </c>
      <c r="U741" t="s">
        <v>1871</v>
      </c>
    </row>
    <row r="742" spans="1:22">
      <c r="A742">
        <v>7595</v>
      </c>
      <c r="B742" t="s">
        <v>629</v>
      </c>
      <c r="C742">
        <v>54134</v>
      </c>
      <c r="D742" t="s">
        <v>628</v>
      </c>
      <c r="E742" t="s">
        <v>1866</v>
      </c>
      <c r="F742" t="s">
        <v>174</v>
      </c>
      <c r="G742" s="79" t="s">
        <v>2315</v>
      </c>
      <c r="H742" s="79"/>
      <c r="I742" s="79"/>
      <c r="J742" s="79" t="s">
        <v>8</v>
      </c>
      <c r="K742" s="80">
        <v>4.8</v>
      </c>
      <c r="L742" s="80">
        <v>4.5999999999999996</v>
      </c>
      <c r="M742" s="80">
        <v>4.4000000000000004</v>
      </c>
      <c r="N742" t="s">
        <v>2004</v>
      </c>
      <c r="O742" t="s">
        <v>226</v>
      </c>
      <c r="P742" t="s">
        <v>235</v>
      </c>
      <c r="Q742">
        <v>7</v>
      </c>
      <c r="R742">
        <v>1940</v>
      </c>
      <c r="S742" t="s">
        <v>1502</v>
      </c>
      <c r="T742" t="s">
        <v>1502</v>
      </c>
      <c r="U742" t="s">
        <v>1871</v>
      </c>
    </row>
    <row r="743" spans="1:22">
      <c r="A743">
        <v>56597</v>
      </c>
      <c r="B743" t="s">
        <v>631</v>
      </c>
      <c r="C743">
        <v>54148</v>
      </c>
      <c r="D743" t="s">
        <v>630</v>
      </c>
      <c r="E743" t="s">
        <v>1866</v>
      </c>
      <c r="F743" t="s">
        <v>174</v>
      </c>
      <c r="G743" s="79" t="s">
        <v>1925</v>
      </c>
      <c r="H743" s="79"/>
      <c r="I743" s="79"/>
      <c r="J743" s="79" t="s">
        <v>8</v>
      </c>
      <c r="K743" s="80">
        <v>7.7</v>
      </c>
      <c r="L743" s="80">
        <v>7.7</v>
      </c>
      <c r="M743" s="80">
        <v>7.7</v>
      </c>
      <c r="N743" t="s">
        <v>2004</v>
      </c>
      <c r="O743" t="s">
        <v>226</v>
      </c>
      <c r="P743" t="s">
        <v>235</v>
      </c>
      <c r="Q743">
        <v>1</v>
      </c>
      <c r="R743">
        <v>1989</v>
      </c>
      <c r="S743" t="s">
        <v>1502</v>
      </c>
      <c r="T743" t="s">
        <v>1502</v>
      </c>
      <c r="U743" t="s">
        <v>1871</v>
      </c>
    </row>
    <row r="744" spans="1:22">
      <c r="A744">
        <v>56597</v>
      </c>
      <c r="B744" t="s">
        <v>631</v>
      </c>
      <c r="C744">
        <v>54148</v>
      </c>
      <c r="D744" t="s">
        <v>630</v>
      </c>
      <c r="E744" t="s">
        <v>1866</v>
      </c>
      <c r="F744" t="s">
        <v>174</v>
      </c>
      <c r="G744" s="79" t="s">
        <v>1927</v>
      </c>
      <c r="H744" s="79"/>
      <c r="I744" s="79"/>
      <c r="J744" s="79" t="s">
        <v>8</v>
      </c>
      <c r="K744" s="80">
        <v>7.7</v>
      </c>
      <c r="L744" s="80">
        <v>7.7</v>
      </c>
      <c r="M744" s="80">
        <v>7.7</v>
      </c>
      <c r="N744" t="s">
        <v>2004</v>
      </c>
      <c r="O744" t="s">
        <v>226</v>
      </c>
      <c r="P744" t="s">
        <v>235</v>
      </c>
      <c r="Q744">
        <v>1</v>
      </c>
      <c r="R744">
        <v>1989</v>
      </c>
      <c r="S744" t="s">
        <v>1502</v>
      </c>
      <c r="T744" t="s">
        <v>1502</v>
      </c>
      <c r="U744" t="s">
        <v>1871</v>
      </c>
    </row>
    <row r="745" spans="1:22">
      <c r="A745">
        <v>10963</v>
      </c>
      <c r="B745" t="s">
        <v>2316</v>
      </c>
      <c r="C745">
        <v>54202</v>
      </c>
      <c r="D745" t="s">
        <v>2317</v>
      </c>
      <c r="E745" t="s">
        <v>1866</v>
      </c>
      <c r="F745" t="s">
        <v>174</v>
      </c>
      <c r="G745" s="79" t="s">
        <v>1883</v>
      </c>
      <c r="H745" s="79"/>
      <c r="I745" s="79"/>
      <c r="J745" s="79" t="s">
        <v>8</v>
      </c>
      <c r="K745" s="80">
        <v>0.7</v>
      </c>
      <c r="L745" s="80">
        <v>0.7</v>
      </c>
      <c r="M745" s="80">
        <v>0.7</v>
      </c>
      <c r="N745" t="s">
        <v>2004</v>
      </c>
      <c r="O745" t="s">
        <v>226</v>
      </c>
      <c r="P745" t="s">
        <v>235</v>
      </c>
      <c r="Q745">
        <v>4</v>
      </c>
      <c r="R745">
        <v>1920</v>
      </c>
      <c r="S745" t="s">
        <v>1502</v>
      </c>
      <c r="T745" t="s">
        <v>1502</v>
      </c>
      <c r="U745" t="s">
        <v>1887</v>
      </c>
    </row>
    <row r="746" spans="1:22">
      <c r="A746">
        <v>10963</v>
      </c>
      <c r="B746" t="s">
        <v>2316</v>
      </c>
      <c r="C746">
        <v>54202</v>
      </c>
      <c r="D746" t="s">
        <v>2317</v>
      </c>
      <c r="E746" t="s">
        <v>1866</v>
      </c>
      <c r="F746" t="s">
        <v>174</v>
      </c>
      <c r="G746" s="79" t="s">
        <v>1888</v>
      </c>
      <c r="H746" s="79"/>
      <c r="I746" s="79"/>
      <c r="J746" s="79" t="s">
        <v>8</v>
      </c>
      <c r="K746" s="80">
        <v>0.5</v>
      </c>
      <c r="L746" s="80">
        <v>0.5</v>
      </c>
      <c r="M746" s="80">
        <v>0.5</v>
      </c>
      <c r="N746" t="s">
        <v>2004</v>
      </c>
      <c r="O746" t="s">
        <v>226</v>
      </c>
      <c r="P746" t="s">
        <v>235</v>
      </c>
      <c r="Q746">
        <v>4</v>
      </c>
      <c r="R746">
        <v>1920</v>
      </c>
      <c r="S746" t="s">
        <v>1502</v>
      </c>
      <c r="T746" t="s">
        <v>1502</v>
      </c>
      <c r="U746" t="s">
        <v>1887</v>
      </c>
    </row>
    <row r="747" spans="1:22">
      <c r="A747">
        <v>10963</v>
      </c>
      <c r="B747" t="s">
        <v>2316</v>
      </c>
      <c r="C747">
        <v>54202</v>
      </c>
      <c r="D747" t="s">
        <v>2317</v>
      </c>
      <c r="E747" t="s">
        <v>1866</v>
      </c>
      <c r="F747" t="s">
        <v>174</v>
      </c>
      <c r="G747" s="79" t="s">
        <v>1890</v>
      </c>
      <c r="H747" s="79"/>
      <c r="I747" s="79"/>
      <c r="J747" s="79" t="s">
        <v>8</v>
      </c>
      <c r="K747" s="80">
        <v>0.4</v>
      </c>
      <c r="L747" s="80">
        <v>0.5</v>
      </c>
      <c r="M747" s="80">
        <v>0.5</v>
      </c>
      <c r="N747" t="s">
        <v>2004</v>
      </c>
      <c r="O747" t="s">
        <v>226</v>
      </c>
      <c r="P747" t="s">
        <v>235</v>
      </c>
      <c r="Q747">
        <v>4</v>
      </c>
      <c r="R747">
        <v>1920</v>
      </c>
      <c r="S747" t="s">
        <v>1502</v>
      </c>
      <c r="T747" t="s">
        <v>1502</v>
      </c>
      <c r="U747" t="s">
        <v>1887</v>
      </c>
    </row>
    <row r="748" spans="1:22">
      <c r="A748">
        <v>7209</v>
      </c>
      <c r="B748" t="s">
        <v>633</v>
      </c>
      <c r="C748">
        <v>54225</v>
      </c>
      <c r="D748" t="s">
        <v>632</v>
      </c>
      <c r="E748" t="s">
        <v>1979</v>
      </c>
      <c r="F748" t="s">
        <v>112</v>
      </c>
      <c r="G748" s="79" t="s">
        <v>2318</v>
      </c>
      <c r="H748" s="79"/>
      <c r="I748" s="79"/>
      <c r="J748" s="79" t="s">
        <v>1883</v>
      </c>
      <c r="K748" s="80">
        <v>7.2</v>
      </c>
      <c r="L748" s="80">
        <v>7.2</v>
      </c>
      <c r="M748" s="80">
        <v>7.2</v>
      </c>
      <c r="N748" t="s">
        <v>1999</v>
      </c>
      <c r="O748" t="s">
        <v>117</v>
      </c>
      <c r="P748" t="s">
        <v>231</v>
      </c>
      <c r="Q748">
        <v>7</v>
      </c>
      <c r="R748">
        <v>2011</v>
      </c>
      <c r="S748" t="s">
        <v>1502</v>
      </c>
      <c r="T748" t="s">
        <v>1502</v>
      </c>
      <c r="U748" t="s">
        <v>1871</v>
      </c>
      <c r="V748" t="s">
        <v>122</v>
      </c>
    </row>
    <row r="749" spans="1:22">
      <c r="A749">
        <v>7209</v>
      </c>
      <c r="B749" t="s">
        <v>633</v>
      </c>
      <c r="C749">
        <v>54225</v>
      </c>
      <c r="D749" t="s">
        <v>632</v>
      </c>
      <c r="E749" t="s">
        <v>1979</v>
      </c>
      <c r="F749" t="s">
        <v>112</v>
      </c>
      <c r="G749" s="79" t="s">
        <v>2319</v>
      </c>
      <c r="H749" s="79"/>
      <c r="I749" s="79"/>
      <c r="J749" s="79" t="s">
        <v>8</v>
      </c>
      <c r="K749" s="80">
        <v>0.5</v>
      </c>
      <c r="L749" s="80">
        <v>0.5</v>
      </c>
      <c r="M749" s="80">
        <v>0.5</v>
      </c>
      <c r="N749" t="s">
        <v>1914</v>
      </c>
      <c r="O749" t="s">
        <v>126</v>
      </c>
      <c r="P749" t="s">
        <v>242</v>
      </c>
      <c r="Q749">
        <v>9</v>
      </c>
      <c r="R749">
        <v>1991</v>
      </c>
      <c r="S749" t="s">
        <v>1502</v>
      </c>
      <c r="T749" t="s">
        <v>1502</v>
      </c>
      <c r="U749" t="s">
        <v>1932</v>
      </c>
    </row>
    <row r="750" spans="1:22">
      <c r="A750">
        <v>7209</v>
      </c>
      <c r="B750" t="s">
        <v>633</v>
      </c>
      <c r="C750">
        <v>54225</v>
      </c>
      <c r="D750" t="s">
        <v>632</v>
      </c>
      <c r="E750" t="s">
        <v>1979</v>
      </c>
      <c r="F750" t="s">
        <v>112</v>
      </c>
      <c r="G750" s="79" t="s">
        <v>2320</v>
      </c>
      <c r="H750" s="79"/>
      <c r="I750" s="79"/>
      <c r="J750" s="79" t="s">
        <v>8</v>
      </c>
      <c r="K750" s="80">
        <v>0.5</v>
      </c>
      <c r="L750" s="80">
        <v>0.5</v>
      </c>
      <c r="M750" s="80">
        <v>0.5</v>
      </c>
      <c r="N750" t="s">
        <v>1914</v>
      </c>
      <c r="O750" t="s">
        <v>126</v>
      </c>
      <c r="P750" t="s">
        <v>242</v>
      </c>
      <c r="Q750">
        <v>3</v>
      </c>
      <c r="R750">
        <v>1997</v>
      </c>
      <c r="S750" t="s">
        <v>1502</v>
      </c>
      <c r="T750" t="s">
        <v>1502</v>
      </c>
      <c r="U750" t="s">
        <v>1932</v>
      </c>
    </row>
    <row r="751" spans="1:22">
      <c r="A751">
        <v>7209</v>
      </c>
      <c r="B751" t="s">
        <v>633</v>
      </c>
      <c r="C751">
        <v>54225</v>
      </c>
      <c r="D751" t="s">
        <v>632</v>
      </c>
      <c r="E751" t="s">
        <v>1979</v>
      </c>
      <c r="F751" t="s">
        <v>112</v>
      </c>
      <c r="G751" s="79" t="s">
        <v>2321</v>
      </c>
      <c r="H751" s="79"/>
      <c r="I751" s="79"/>
      <c r="J751" s="79" t="s">
        <v>8</v>
      </c>
      <c r="K751" s="80">
        <v>1</v>
      </c>
      <c r="L751" s="80">
        <v>1</v>
      </c>
      <c r="M751" s="80">
        <v>1</v>
      </c>
      <c r="N751" t="s">
        <v>1914</v>
      </c>
      <c r="O751" t="s">
        <v>126</v>
      </c>
      <c r="P751" t="s">
        <v>242</v>
      </c>
      <c r="Q751">
        <v>3</v>
      </c>
      <c r="R751">
        <v>2000</v>
      </c>
      <c r="S751" t="s">
        <v>1502</v>
      </c>
      <c r="T751" t="s">
        <v>1502</v>
      </c>
      <c r="U751" t="s">
        <v>1932</v>
      </c>
    </row>
    <row r="752" spans="1:22">
      <c r="A752">
        <v>7209</v>
      </c>
      <c r="B752" t="s">
        <v>633</v>
      </c>
      <c r="C752">
        <v>54225</v>
      </c>
      <c r="D752" t="s">
        <v>632</v>
      </c>
      <c r="E752" t="s">
        <v>1979</v>
      </c>
      <c r="F752" t="s">
        <v>112</v>
      </c>
      <c r="G752" s="79" t="s">
        <v>2322</v>
      </c>
      <c r="H752" s="79"/>
      <c r="I752" s="79"/>
      <c r="J752" s="79" t="s">
        <v>1883</v>
      </c>
      <c r="K752" s="80">
        <v>5</v>
      </c>
      <c r="L752" s="80">
        <v>5</v>
      </c>
      <c r="M752" s="80">
        <v>5</v>
      </c>
      <c r="N752" t="s">
        <v>2013</v>
      </c>
      <c r="O752" t="s">
        <v>117</v>
      </c>
      <c r="P752" t="s">
        <v>243</v>
      </c>
      <c r="Q752">
        <v>2</v>
      </c>
      <c r="R752">
        <v>1971</v>
      </c>
      <c r="S752" t="s">
        <v>1502</v>
      </c>
      <c r="T752" t="s">
        <v>1502</v>
      </c>
      <c r="U752" t="s">
        <v>1871</v>
      </c>
    </row>
    <row r="753" spans="1:22">
      <c r="A753">
        <v>5989</v>
      </c>
      <c r="B753" t="s">
        <v>635</v>
      </c>
      <c r="C753">
        <v>54228</v>
      </c>
      <c r="D753" t="s">
        <v>634</v>
      </c>
      <c r="E753" t="s">
        <v>1979</v>
      </c>
      <c r="F753" t="s">
        <v>112</v>
      </c>
      <c r="G753" s="79" t="s">
        <v>1888</v>
      </c>
      <c r="H753" s="79"/>
      <c r="I753" s="79"/>
      <c r="J753" s="79" t="s">
        <v>8</v>
      </c>
      <c r="K753" s="80">
        <v>0.6</v>
      </c>
      <c r="L753" s="80">
        <v>0.3</v>
      </c>
      <c r="M753" s="80">
        <v>0.3</v>
      </c>
      <c r="N753" t="s">
        <v>2013</v>
      </c>
      <c r="O753" t="s">
        <v>117</v>
      </c>
      <c r="P753" t="s">
        <v>243</v>
      </c>
      <c r="Q753">
        <v>12</v>
      </c>
      <c r="R753">
        <v>2013</v>
      </c>
      <c r="S753" t="s">
        <v>1502</v>
      </c>
      <c r="T753" t="s">
        <v>1502</v>
      </c>
      <c r="U753" t="s">
        <v>1871</v>
      </c>
      <c r="V753" t="s">
        <v>122</v>
      </c>
    </row>
    <row r="754" spans="1:22">
      <c r="A754">
        <v>5989</v>
      </c>
      <c r="B754" t="s">
        <v>635</v>
      </c>
      <c r="C754">
        <v>54228</v>
      </c>
      <c r="D754" t="s">
        <v>634</v>
      </c>
      <c r="E754" t="s">
        <v>1979</v>
      </c>
      <c r="F754" t="s">
        <v>112</v>
      </c>
      <c r="G754" s="79" t="s">
        <v>1890</v>
      </c>
      <c r="H754" s="79"/>
      <c r="I754" s="79"/>
      <c r="J754" s="79" t="s">
        <v>8</v>
      </c>
      <c r="K754" s="80">
        <v>5.6</v>
      </c>
      <c r="L754" s="80">
        <v>5.6</v>
      </c>
      <c r="M754" s="80">
        <v>5.6</v>
      </c>
      <c r="N754" t="s">
        <v>1999</v>
      </c>
      <c r="O754" t="s">
        <v>117</v>
      </c>
      <c r="P754" t="s">
        <v>231</v>
      </c>
      <c r="Q754">
        <v>11</v>
      </c>
      <c r="R754">
        <v>2015</v>
      </c>
      <c r="S754" t="s">
        <v>1502</v>
      </c>
      <c r="T754" t="s">
        <v>1502</v>
      </c>
      <c r="U754" t="s">
        <v>1871</v>
      </c>
      <c r="V754" t="s">
        <v>122</v>
      </c>
    </row>
    <row r="755" spans="1:22">
      <c r="A755">
        <v>14928</v>
      </c>
      <c r="B755" t="s">
        <v>637</v>
      </c>
      <c r="C755">
        <v>54236</v>
      </c>
      <c r="D755" t="s">
        <v>636</v>
      </c>
      <c r="E755" t="s">
        <v>1979</v>
      </c>
      <c r="F755" t="s">
        <v>121</v>
      </c>
      <c r="G755" s="79" t="s">
        <v>1940</v>
      </c>
      <c r="H755" s="79"/>
      <c r="I755" s="79"/>
      <c r="J755" s="79" t="s">
        <v>8</v>
      </c>
      <c r="K755" s="80">
        <v>10</v>
      </c>
      <c r="L755" s="80">
        <v>9.5</v>
      </c>
      <c r="M755" s="80">
        <v>10.5</v>
      </c>
      <c r="N755" t="s">
        <v>1999</v>
      </c>
      <c r="O755" t="s">
        <v>117</v>
      </c>
      <c r="P755" t="s">
        <v>231</v>
      </c>
      <c r="Q755">
        <v>9</v>
      </c>
      <c r="R755">
        <v>2009</v>
      </c>
      <c r="S755" t="s">
        <v>1502</v>
      </c>
      <c r="T755" t="s">
        <v>1502</v>
      </c>
      <c r="U755" t="s">
        <v>1871</v>
      </c>
      <c r="V755" t="s">
        <v>122</v>
      </c>
    </row>
    <row r="756" spans="1:22">
      <c r="A756">
        <v>14928</v>
      </c>
      <c r="B756" t="s">
        <v>637</v>
      </c>
      <c r="C756">
        <v>54236</v>
      </c>
      <c r="D756" t="s">
        <v>636</v>
      </c>
      <c r="E756" t="s">
        <v>1979</v>
      </c>
      <c r="F756" t="s">
        <v>121</v>
      </c>
      <c r="G756" s="79" t="s">
        <v>2323</v>
      </c>
      <c r="H756" s="79"/>
      <c r="I756" s="79"/>
      <c r="J756" s="79" t="s">
        <v>8</v>
      </c>
      <c r="K756" s="80">
        <v>10</v>
      </c>
      <c r="L756" s="80">
        <v>9.4</v>
      </c>
      <c r="M756" s="80">
        <v>9.4</v>
      </c>
      <c r="N756" t="s">
        <v>2013</v>
      </c>
      <c r="O756" t="s">
        <v>117</v>
      </c>
      <c r="P756" t="s">
        <v>243</v>
      </c>
      <c r="Q756">
        <v>1</v>
      </c>
      <c r="R756">
        <v>1952</v>
      </c>
      <c r="S756" t="s">
        <v>1502</v>
      </c>
      <c r="T756" t="s">
        <v>1502</v>
      </c>
      <c r="U756" t="s">
        <v>1871</v>
      </c>
      <c r="V756" t="s">
        <v>122</v>
      </c>
    </row>
    <row r="757" spans="1:22">
      <c r="A757">
        <v>14928</v>
      </c>
      <c r="B757" t="s">
        <v>637</v>
      </c>
      <c r="C757">
        <v>54236</v>
      </c>
      <c r="D757" t="s">
        <v>636</v>
      </c>
      <c r="E757" t="s">
        <v>1979</v>
      </c>
      <c r="F757" t="s">
        <v>121</v>
      </c>
      <c r="G757" s="79" t="s">
        <v>2324</v>
      </c>
      <c r="H757" s="79"/>
      <c r="I757" s="79"/>
      <c r="J757" s="79" t="s">
        <v>8</v>
      </c>
      <c r="K757" s="80">
        <v>10</v>
      </c>
      <c r="L757" s="80">
        <v>5</v>
      </c>
      <c r="M757" s="80">
        <v>5</v>
      </c>
      <c r="N757" t="s">
        <v>2013</v>
      </c>
      <c r="O757" t="s">
        <v>117</v>
      </c>
      <c r="P757" t="s">
        <v>243</v>
      </c>
      <c r="Q757">
        <v>1</v>
      </c>
      <c r="R757">
        <v>1994</v>
      </c>
      <c r="S757" t="s">
        <v>1502</v>
      </c>
      <c r="T757" t="s">
        <v>1502</v>
      </c>
      <c r="U757" t="s">
        <v>1871</v>
      </c>
      <c r="V757" t="s">
        <v>122</v>
      </c>
    </row>
    <row r="758" spans="1:22">
      <c r="A758">
        <v>14928</v>
      </c>
      <c r="B758" t="s">
        <v>637</v>
      </c>
      <c r="C758">
        <v>54236</v>
      </c>
      <c r="D758" t="s">
        <v>636</v>
      </c>
      <c r="E758" t="s">
        <v>1979</v>
      </c>
      <c r="F758" t="s">
        <v>121</v>
      </c>
      <c r="G758" s="79" t="s">
        <v>2325</v>
      </c>
      <c r="H758" s="79"/>
      <c r="I758" s="79"/>
      <c r="J758" s="79" t="s">
        <v>8</v>
      </c>
      <c r="K758" s="80">
        <v>7.5</v>
      </c>
      <c r="L758" s="80">
        <v>7.5</v>
      </c>
      <c r="M758" s="80">
        <v>7.5</v>
      </c>
      <c r="N758" t="s">
        <v>2013</v>
      </c>
      <c r="O758" t="s">
        <v>117</v>
      </c>
      <c r="P758" t="s">
        <v>243</v>
      </c>
      <c r="Q758">
        <v>8</v>
      </c>
      <c r="R758">
        <v>2001</v>
      </c>
      <c r="S758" t="s">
        <v>1502</v>
      </c>
      <c r="T758" t="s">
        <v>1502</v>
      </c>
      <c r="U758" t="s">
        <v>1871</v>
      </c>
      <c r="V758" t="s">
        <v>122</v>
      </c>
    </row>
    <row r="759" spans="1:22">
      <c r="A759">
        <v>12382</v>
      </c>
      <c r="B759" t="s">
        <v>639</v>
      </c>
      <c r="C759">
        <v>54301</v>
      </c>
      <c r="D759" t="s">
        <v>638</v>
      </c>
      <c r="E759" t="s">
        <v>1866</v>
      </c>
      <c r="F759" t="s">
        <v>121</v>
      </c>
      <c r="G759" s="79" t="s">
        <v>2326</v>
      </c>
      <c r="H759" s="79"/>
      <c r="I759" s="79"/>
      <c r="J759" s="79" t="s">
        <v>8</v>
      </c>
      <c r="K759" s="80">
        <v>1.5</v>
      </c>
      <c r="L759" s="80">
        <v>1.4</v>
      </c>
      <c r="M759" s="80">
        <v>1.4</v>
      </c>
      <c r="N759" t="s">
        <v>2004</v>
      </c>
      <c r="O759" t="s">
        <v>226</v>
      </c>
      <c r="P759" t="s">
        <v>235</v>
      </c>
      <c r="Q759">
        <v>4</v>
      </c>
      <c r="R759">
        <v>1988</v>
      </c>
      <c r="S759" t="s">
        <v>1502</v>
      </c>
      <c r="T759" t="s">
        <v>1502</v>
      </c>
      <c r="U759" t="s">
        <v>1887</v>
      </c>
    </row>
    <row r="760" spans="1:22">
      <c r="A760">
        <v>12382</v>
      </c>
      <c r="B760" t="s">
        <v>639</v>
      </c>
      <c r="C760">
        <v>54301</v>
      </c>
      <c r="D760" t="s">
        <v>638</v>
      </c>
      <c r="E760" t="s">
        <v>1866</v>
      </c>
      <c r="F760" t="s">
        <v>121</v>
      </c>
      <c r="G760" s="79" t="s">
        <v>2327</v>
      </c>
      <c r="H760" s="79"/>
      <c r="I760" s="79"/>
      <c r="J760" s="79" t="s">
        <v>8</v>
      </c>
      <c r="K760" s="80">
        <v>1.5</v>
      </c>
      <c r="L760" s="80">
        <v>1.4</v>
      </c>
      <c r="M760" s="80">
        <v>1.4</v>
      </c>
      <c r="N760" t="s">
        <v>2004</v>
      </c>
      <c r="O760" t="s">
        <v>226</v>
      </c>
      <c r="P760" t="s">
        <v>235</v>
      </c>
      <c r="Q760">
        <v>4</v>
      </c>
      <c r="R760">
        <v>1988</v>
      </c>
      <c r="S760" t="s">
        <v>1502</v>
      </c>
      <c r="T760" t="s">
        <v>1502</v>
      </c>
      <c r="U760" t="s">
        <v>2002</v>
      </c>
    </row>
    <row r="761" spans="1:22">
      <c r="A761">
        <v>12382</v>
      </c>
      <c r="B761" t="s">
        <v>639</v>
      </c>
      <c r="C761">
        <v>54302</v>
      </c>
      <c r="D761" t="s">
        <v>640</v>
      </c>
      <c r="E761" t="s">
        <v>1866</v>
      </c>
      <c r="F761" t="s">
        <v>121</v>
      </c>
      <c r="G761" s="79" t="s">
        <v>2328</v>
      </c>
      <c r="H761" s="79"/>
      <c r="I761" s="79"/>
      <c r="J761" s="79" t="s">
        <v>8</v>
      </c>
      <c r="K761" s="80">
        <v>1.6</v>
      </c>
      <c r="L761" s="80">
        <v>1.6</v>
      </c>
      <c r="M761" s="80">
        <v>1.6</v>
      </c>
      <c r="N761" t="s">
        <v>2004</v>
      </c>
      <c r="O761" t="s">
        <v>226</v>
      </c>
      <c r="P761" t="s">
        <v>235</v>
      </c>
      <c r="Q761">
        <v>4</v>
      </c>
      <c r="R761">
        <v>1986</v>
      </c>
      <c r="S761" t="s">
        <v>1502</v>
      </c>
      <c r="T761" t="s">
        <v>1502</v>
      </c>
      <c r="U761" t="s">
        <v>2002</v>
      </c>
    </row>
    <row r="762" spans="1:22">
      <c r="A762">
        <v>12382</v>
      </c>
      <c r="B762" t="s">
        <v>639</v>
      </c>
      <c r="C762">
        <v>54302</v>
      </c>
      <c r="D762" t="s">
        <v>640</v>
      </c>
      <c r="E762" t="s">
        <v>1866</v>
      </c>
      <c r="F762" t="s">
        <v>121</v>
      </c>
      <c r="G762" s="79" t="s">
        <v>2329</v>
      </c>
      <c r="H762" s="79"/>
      <c r="I762" s="79"/>
      <c r="J762" s="79" t="s">
        <v>8</v>
      </c>
      <c r="K762" s="80">
        <v>1.6</v>
      </c>
      <c r="L762" s="80">
        <v>1.6</v>
      </c>
      <c r="M762" s="80">
        <v>1.6</v>
      </c>
      <c r="N762" t="s">
        <v>2004</v>
      </c>
      <c r="O762" t="s">
        <v>226</v>
      </c>
      <c r="P762" t="s">
        <v>235</v>
      </c>
      <c r="Q762">
        <v>4</v>
      </c>
      <c r="R762">
        <v>1986</v>
      </c>
      <c r="S762" t="s">
        <v>1502</v>
      </c>
      <c r="T762" t="s">
        <v>1502</v>
      </c>
      <c r="U762" t="s">
        <v>1871</v>
      </c>
    </row>
    <row r="763" spans="1:22">
      <c r="A763">
        <v>2548</v>
      </c>
      <c r="B763" t="s">
        <v>272</v>
      </c>
      <c r="C763">
        <v>54355</v>
      </c>
      <c r="D763" t="s">
        <v>641</v>
      </c>
      <c r="E763" t="s">
        <v>131</v>
      </c>
      <c r="F763" t="s">
        <v>273</v>
      </c>
      <c r="G763" s="79" t="s">
        <v>1925</v>
      </c>
      <c r="H763" s="79"/>
      <c r="I763" s="79"/>
      <c r="J763" s="79" t="s">
        <v>8</v>
      </c>
      <c r="K763" s="80">
        <v>2.5</v>
      </c>
      <c r="L763" s="80">
        <v>2.5</v>
      </c>
      <c r="M763" s="80">
        <v>2.5</v>
      </c>
      <c r="N763" t="s">
        <v>2004</v>
      </c>
      <c r="O763" t="s">
        <v>226</v>
      </c>
      <c r="P763" t="s">
        <v>235</v>
      </c>
      <c r="Q763">
        <v>4</v>
      </c>
      <c r="R763">
        <v>1993</v>
      </c>
      <c r="S763" t="s">
        <v>1502</v>
      </c>
      <c r="T763" t="s">
        <v>1502</v>
      </c>
      <c r="U763" t="s">
        <v>1871</v>
      </c>
    </row>
    <row r="764" spans="1:22">
      <c r="A764">
        <v>2548</v>
      </c>
      <c r="B764" t="s">
        <v>272</v>
      </c>
      <c r="C764">
        <v>54355</v>
      </c>
      <c r="D764" t="s">
        <v>641</v>
      </c>
      <c r="E764" t="s">
        <v>131</v>
      </c>
      <c r="F764" t="s">
        <v>273</v>
      </c>
      <c r="G764" s="79" t="s">
        <v>1927</v>
      </c>
      <c r="H764" s="79"/>
      <c r="I764" s="79"/>
      <c r="J764" s="79" t="s">
        <v>8</v>
      </c>
      <c r="K764" s="80">
        <v>2.5</v>
      </c>
      <c r="L764" s="80">
        <v>2.5</v>
      </c>
      <c r="M764" s="80">
        <v>2.5</v>
      </c>
      <c r="N764" t="s">
        <v>2004</v>
      </c>
      <c r="O764" t="s">
        <v>226</v>
      </c>
      <c r="P764" t="s">
        <v>235</v>
      </c>
      <c r="Q764">
        <v>4</v>
      </c>
      <c r="R764">
        <v>1993</v>
      </c>
      <c r="S764" t="s">
        <v>1502</v>
      </c>
      <c r="T764" t="s">
        <v>1502</v>
      </c>
      <c r="U764" t="s">
        <v>1871</v>
      </c>
    </row>
    <row r="765" spans="1:22">
      <c r="A765">
        <v>2548</v>
      </c>
      <c r="B765" t="s">
        <v>272</v>
      </c>
      <c r="C765">
        <v>54355</v>
      </c>
      <c r="D765" t="s">
        <v>641</v>
      </c>
      <c r="E765" t="s">
        <v>131</v>
      </c>
      <c r="F765" t="s">
        <v>273</v>
      </c>
      <c r="G765" s="79" t="s">
        <v>1928</v>
      </c>
      <c r="H765" s="79"/>
      <c r="I765" s="79"/>
      <c r="J765" s="79" t="s">
        <v>8</v>
      </c>
      <c r="K765" s="80">
        <v>2.5</v>
      </c>
      <c r="L765" s="80">
        <v>2.5</v>
      </c>
      <c r="M765" s="80">
        <v>2.5</v>
      </c>
      <c r="N765" t="s">
        <v>2004</v>
      </c>
      <c r="O765" t="s">
        <v>226</v>
      </c>
      <c r="P765" t="s">
        <v>235</v>
      </c>
      <c r="Q765">
        <v>4</v>
      </c>
      <c r="R765">
        <v>1993</v>
      </c>
      <c r="S765" t="s">
        <v>1502</v>
      </c>
      <c r="T765" t="s">
        <v>1502</v>
      </c>
      <c r="U765" t="s">
        <v>1871</v>
      </c>
    </row>
    <row r="766" spans="1:22">
      <c r="A766">
        <v>4207</v>
      </c>
      <c r="B766" t="s">
        <v>2330</v>
      </c>
      <c r="C766">
        <v>54384</v>
      </c>
      <c r="D766" t="s">
        <v>642</v>
      </c>
      <c r="E766" t="s">
        <v>1866</v>
      </c>
      <c r="F766" t="s">
        <v>189</v>
      </c>
      <c r="G766" s="79" t="s">
        <v>1925</v>
      </c>
      <c r="H766" s="79"/>
      <c r="I766" s="79"/>
      <c r="J766" s="79" t="s">
        <v>8</v>
      </c>
      <c r="K766" s="80">
        <v>1</v>
      </c>
      <c r="L766" s="80">
        <v>1</v>
      </c>
      <c r="M766" s="80">
        <v>0.9</v>
      </c>
      <c r="N766" t="s">
        <v>2004</v>
      </c>
      <c r="O766" t="s">
        <v>226</v>
      </c>
      <c r="P766" t="s">
        <v>235</v>
      </c>
      <c r="Q766">
        <v>7</v>
      </c>
      <c r="R766">
        <v>1985</v>
      </c>
      <c r="S766" t="s">
        <v>1502</v>
      </c>
      <c r="T766" t="s">
        <v>1502</v>
      </c>
      <c r="U766" t="s">
        <v>1871</v>
      </c>
    </row>
    <row r="767" spans="1:22">
      <c r="A767">
        <v>10347</v>
      </c>
      <c r="B767" t="s">
        <v>644</v>
      </c>
      <c r="C767">
        <v>54385</v>
      </c>
      <c r="D767" t="s">
        <v>643</v>
      </c>
      <c r="E767" t="s">
        <v>1866</v>
      </c>
      <c r="F767" t="s">
        <v>121</v>
      </c>
      <c r="G767" s="79" t="s">
        <v>1925</v>
      </c>
      <c r="H767" s="79"/>
      <c r="I767" s="79"/>
      <c r="J767" s="79" t="s">
        <v>8</v>
      </c>
      <c r="K767" s="80">
        <v>0.8</v>
      </c>
      <c r="L767" s="80">
        <v>0.8</v>
      </c>
      <c r="M767" s="80">
        <v>0.7</v>
      </c>
      <c r="N767" t="s">
        <v>2004</v>
      </c>
      <c r="O767" t="s">
        <v>226</v>
      </c>
      <c r="P767" t="s">
        <v>235</v>
      </c>
      <c r="Q767">
        <v>11</v>
      </c>
      <c r="R767">
        <v>1986</v>
      </c>
      <c r="S767" t="s">
        <v>1502</v>
      </c>
      <c r="T767" t="s">
        <v>1502</v>
      </c>
      <c r="U767" t="s">
        <v>1871</v>
      </c>
    </row>
    <row r="768" spans="1:22">
      <c r="A768">
        <v>10347</v>
      </c>
      <c r="B768" t="s">
        <v>644</v>
      </c>
      <c r="C768">
        <v>54385</v>
      </c>
      <c r="D768" t="s">
        <v>643</v>
      </c>
      <c r="E768" t="s">
        <v>1866</v>
      </c>
      <c r="F768" t="s">
        <v>121</v>
      </c>
      <c r="G768" s="79" t="s">
        <v>1927</v>
      </c>
      <c r="H768" s="79"/>
      <c r="I768" s="79"/>
      <c r="J768" s="79" t="s">
        <v>8</v>
      </c>
      <c r="K768" s="80">
        <v>1.5</v>
      </c>
      <c r="L768" s="80">
        <v>1.4</v>
      </c>
      <c r="M768" s="80">
        <v>1.4</v>
      </c>
      <c r="N768" t="s">
        <v>2004</v>
      </c>
      <c r="O768" t="s">
        <v>226</v>
      </c>
      <c r="P768" t="s">
        <v>235</v>
      </c>
      <c r="Q768">
        <v>1</v>
      </c>
      <c r="R768">
        <v>1995</v>
      </c>
      <c r="S768" t="s">
        <v>1502</v>
      </c>
      <c r="T768" t="s">
        <v>1502</v>
      </c>
      <c r="U768" t="s">
        <v>1871</v>
      </c>
    </row>
    <row r="769" spans="1:22">
      <c r="A769">
        <v>4823</v>
      </c>
      <c r="B769" t="s">
        <v>646</v>
      </c>
      <c r="C769">
        <v>54409</v>
      </c>
      <c r="D769" t="s">
        <v>645</v>
      </c>
      <c r="E769" t="s">
        <v>1934</v>
      </c>
      <c r="F769" t="s">
        <v>189</v>
      </c>
      <c r="G769" s="79" t="s">
        <v>1925</v>
      </c>
      <c r="H769" s="79"/>
      <c r="I769" s="79"/>
      <c r="J769" s="79" t="s">
        <v>8</v>
      </c>
      <c r="K769" s="80">
        <v>2</v>
      </c>
      <c r="L769" s="80">
        <v>2</v>
      </c>
      <c r="M769" s="80">
        <v>2</v>
      </c>
      <c r="N769" t="s">
        <v>1914</v>
      </c>
      <c r="O769" t="s">
        <v>128</v>
      </c>
      <c r="P769" t="s">
        <v>243</v>
      </c>
      <c r="Q769">
        <v>1</v>
      </c>
      <c r="R769">
        <v>1970</v>
      </c>
      <c r="S769" t="s">
        <v>1502</v>
      </c>
      <c r="T769" t="s">
        <v>1502</v>
      </c>
      <c r="U769" t="s">
        <v>1871</v>
      </c>
    </row>
    <row r="770" spans="1:22">
      <c r="A770">
        <v>4823</v>
      </c>
      <c r="B770" t="s">
        <v>646</v>
      </c>
      <c r="C770">
        <v>54409</v>
      </c>
      <c r="D770" t="s">
        <v>645</v>
      </c>
      <c r="E770" t="s">
        <v>1934</v>
      </c>
      <c r="F770" t="s">
        <v>189</v>
      </c>
      <c r="G770" s="79" t="s">
        <v>1927</v>
      </c>
      <c r="H770" s="79"/>
      <c r="I770" s="79"/>
      <c r="J770" s="79" t="s">
        <v>8</v>
      </c>
      <c r="K770" s="80">
        <v>2</v>
      </c>
      <c r="L770" s="80">
        <v>2</v>
      </c>
      <c r="M770" s="80">
        <v>2</v>
      </c>
      <c r="N770" t="s">
        <v>1914</v>
      </c>
      <c r="O770" t="s">
        <v>128</v>
      </c>
      <c r="P770" t="s">
        <v>243</v>
      </c>
      <c r="Q770">
        <v>1</v>
      </c>
      <c r="R770">
        <v>1970</v>
      </c>
      <c r="S770" t="s">
        <v>1502</v>
      </c>
      <c r="T770" t="s">
        <v>1502</v>
      </c>
      <c r="U770" t="s">
        <v>1871</v>
      </c>
    </row>
    <row r="771" spans="1:22">
      <c r="A771">
        <v>4823</v>
      </c>
      <c r="B771" t="s">
        <v>646</v>
      </c>
      <c r="C771">
        <v>54409</v>
      </c>
      <c r="D771" t="s">
        <v>645</v>
      </c>
      <c r="E771" t="s">
        <v>1934</v>
      </c>
      <c r="F771" t="s">
        <v>189</v>
      </c>
      <c r="G771" s="79" t="s">
        <v>1928</v>
      </c>
      <c r="H771" s="79"/>
      <c r="I771" s="79"/>
      <c r="J771" s="79" t="s">
        <v>8</v>
      </c>
      <c r="K771" s="80">
        <v>3</v>
      </c>
      <c r="L771" s="80">
        <v>3</v>
      </c>
      <c r="M771" s="80">
        <v>3</v>
      </c>
      <c r="N771" t="s">
        <v>1914</v>
      </c>
      <c r="O771" t="s">
        <v>128</v>
      </c>
      <c r="P771" t="s">
        <v>243</v>
      </c>
      <c r="Q771">
        <v>1</v>
      </c>
      <c r="R771">
        <v>1992</v>
      </c>
      <c r="S771" t="s">
        <v>1502</v>
      </c>
      <c r="T771" t="s">
        <v>1502</v>
      </c>
      <c r="U771" t="s">
        <v>1871</v>
      </c>
    </row>
    <row r="772" spans="1:22">
      <c r="A772">
        <v>4207</v>
      </c>
      <c r="B772" t="s">
        <v>2330</v>
      </c>
      <c r="C772">
        <v>54418</v>
      </c>
      <c r="D772" t="s">
        <v>647</v>
      </c>
      <c r="E772" t="s">
        <v>1866</v>
      </c>
      <c r="F772" t="s">
        <v>189</v>
      </c>
      <c r="G772" s="79" t="s">
        <v>1925</v>
      </c>
      <c r="H772" s="79"/>
      <c r="I772" s="79"/>
      <c r="J772" s="79" t="s">
        <v>8</v>
      </c>
      <c r="K772" s="80">
        <v>0.7</v>
      </c>
      <c r="L772" s="80">
        <v>0.7</v>
      </c>
      <c r="M772" s="80">
        <v>0.6</v>
      </c>
      <c r="N772" t="s">
        <v>2004</v>
      </c>
      <c r="O772" t="s">
        <v>226</v>
      </c>
      <c r="P772" t="s">
        <v>235</v>
      </c>
      <c r="Q772">
        <v>10</v>
      </c>
      <c r="R772">
        <v>1986</v>
      </c>
      <c r="S772" t="s">
        <v>1502</v>
      </c>
      <c r="T772" t="s">
        <v>1502</v>
      </c>
      <c r="U772" t="s">
        <v>1871</v>
      </c>
    </row>
    <row r="773" spans="1:22">
      <c r="A773">
        <v>4207</v>
      </c>
      <c r="B773" t="s">
        <v>2330</v>
      </c>
      <c r="C773">
        <v>54418</v>
      </c>
      <c r="D773" t="s">
        <v>647</v>
      </c>
      <c r="E773" t="s">
        <v>1866</v>
      </c>
      <c r="F773" t="s">
        <v>189</v>
      </c>
      <c r="G773" s="79" t="s">
        <v>1927</v>
      </c>
      <c r="H773" s="79"/>
      <c r="I773" s="79"/>
      <c r="J773" s="79" t="s">
        <v>8</v>
      </c>
      <c r="K773" s="80">
        <v>0.7</v>
      </c>
      <c r="L773" s="80">
        <v>0.7</v>
      </c>
      <c r="M773" s="80">
        <v>0.6</v>
      </c>
      <c r="N773" t="s">
        <v>2004</v>
      </c>
      <c r="O773" t="s">
        <v>226</v>
      </c>
      <c r="P773" t="s">
        <v>235</v>
      </c>
      <c r="Q773">
        <v>1</v>
      </c>
      <c r="R773">
        <v>1995</v>
      </c>
      <c r="S773" t="s">
        <v>1502</v>
      </c>
      <c r="T773" t="s">
        <v>1502</v>
      </c>
      <c r="U773" t="s">
        <v>1871</v>
      </c>
    </row>
    <row r="774" spans="1:22">
      <c r="A774">
        <v>31216</v>
      </c>
      <c r="B774" t="s">
        <v>2331</v>
      </c>
      <c r="C774">
        <v>54471</v>
      </c>
      <c r="D774" t="s">
        <v>648</v>
      </c>
      <c r="E774" t="s">
        <v>1866</v>
      </c>
      <c r="F774" t="s">
        <v>189</v>
      </c>
      <c r="G774" s="79" t="s">
        <v>2332</v>
      </c>
      <c r="H774" s="79"/>
      <c r="I774" s="79"/>
      <c r="J774" s="79" t="s">
        <v>8</v>
      </c>
      <c r="K774" s="80">
        <v>0.5</v>
      </c>
      <c r="L774" s="80">
        <v>0.5</v>
      </c>
      <c r="M774" s="80">
        <v>0.5</v>
      </c>
      <c r="N774" t="s">
        <v>2004</v>
      </c>
      <c r="O774" t="s">
        <v>226</v>
      </c>
      <c r="P774" t="s">
        <v>235</v>
      </c>
      <c r="Q774">
        <v>12</v>
      </c>
      <c r="R774">
        <v>1988</v>
      </c>
      <c r="S774" t="s">
        <v>1502</v>
      </c>
      <c r="T774" t="s">
        <v>1502</v>
      </c>
      <c r="U774" t="s">
        <v>1871</v>
      </c>
    </row>
    <row r="775" spans="1:22">
      <c r="A775">
        <v>31216</v>
      </c>
      <c r="B775" t="s">
        <v>2331</v>
      </c>
      <c r="C775">
        <v>54471</v>
      </c>
      <c r="D775" t="s">
        <v>648</v>
      </c>
      <c r="E775" t="s">
        <v>1866</v>
      </c>
      <c r="F775" t="s">
        <v>189</v>
      </c>
      <c r="G775" s="79" t="s">
        <v>2333</v>
      </c>
      <c r="H775" s="79"/>
      <c r="I775" s="79"/>
      <c r="J775" s="79" t="s">
        <v>8</v>
      </c>
      <c r="K775" s="80">
        <v>0.5</v>
      </c>
      <c r="L775" s="80">
        <v>0.5</v>
      </c>
      <c r="M775" s="80">
        <v>0.5</v>
      </c>
      <c r="N775" t="s">
        <v>2004</v>
      </c>
      <c r="O775" t="s">
        <v>226</v>
      </c>
      <c r="P775" t="s">
        <v>235</v>
      </c>
      <c r="Q775">
        <v>12</v>
      </c>
      <c r="R775">
        <v>1988</v>
      </c>
      <c r="S775" t="s">
        <v>1502</v>
      </c>
      <c r="T775" t="s">
        <v>1502</v>
      </c>
      <c r="U775" t="s">
        <v>1871</v>
      </c>
    </row>
    <row r="776" spans="1:22">
      <c r="A776">
        <v>31216</v>
      </c>
      <c r="B776" t="s">
        <v>2331</v>
      </c>
      <c r="C776">
        <v>54471</v>
      </c>
      <c r="D776" t="s">
        <v>648</v>
      </c>
      <c r="E776" t="s">
        <v>1866</v>
      </c>
      <c r="F776" t="s">
        <v>189</v>
      </c>
      <c r="G776" s="79" t="s">
        <v>2334</v>
      </c>
      <c r="H776" s="79"/>
      <c r="I776" s="79"/>
      <c r="J776" s="79" t="s">
        <v>8</v>
      </c>
      <c r="K776" s="80">
        <v>0.5</v>
      </c>
      <c r="L776" s="80">
        <v>0.5</v>
      </c>
      <c r="M776" s="80">
        <v>0.5</v>
      </c>
      <c r="N776" t="s">
        <v>2004</v>
      </c>
      <c r="O776" t="s">
        <v>226</v>
      </c>
      <c r="P776" t="s">
        <v>235</v>
      </c>
      <c r="Q776">
        <v>12</v>
      </c>
      <c r="R776">
        <v>1988</v>
      </c>
      <c r="S776" t="s">
        <v>1502</v>
      </c>
      <c r="T776" t="s">
        <v>1502</v>
      </c>
      <c r="U776" t="s">
        <v>1871</v>
      </c>
    </row>
    <row r="777" spans="1:22">
      <c r="A777">
        <v>4566</v>
      </c>
      <c r="B777" t="s">
        <v>650</v>
      </c>
      <c r="C777">
        <v>54515</v>
      </c>
      <c r="D777" t="s">
        <v>649</v>
      </c>
      <c r="E777" t="s">
        <v>1934</v>
      </c>
      <c r="F777" t="s">
        <v>189</v>
      </c>
      <c r="G777" s="79" t="s">
        <v>1925</v>
      </c>
      <c r="H777" s="79"/>
      <c r="I777" s="79"/>
      <c r="J777" s="79" t="s">
        <v>8</v>
      </c>
      <c r="K777" s="80">
        <v>0.7</v>
      </c>
      <c r="L777" s="80">
        <v>0.7</v>
      </c>
      <c r="M777" s="80">
        <v>0.7</v>
      </c>
      <c r="N777" t="s">
        <v>1914</v>
      </c>
      <c r="O777" t="s">
        <v>126</v>
      </c>
      <c r="P777" t="s">
        <v>242</v>
      </c>
      <c r="Q777">
        <v>2</v>
      </c>
      <c r="R777">
        <v>1990</v>
      </c>
      <c r="S777" t="s">
        <v>1502</v>
      </c>
      <c r="T777" t="s">
        <v>1502</v>
      </c>
      <c r="U777" t="s">
        <v>1932</v>
      </c>
    </row>
    <row r="778" spans="1:22">
      <c r="A778">
        <v>4566</v>
      </c>
      <c r="B778" t="s">
        <v>650</v>
      </c>
      <c r="C778">
        <v>54515</v>
      </c>
      <c r="D778" t="s">
        <v>649</v>
      </c>
      <c r="E778" t="s">
        <v>1934</v>
      </c>
      <c r="F778" t="s">
        <v>189</v>
      </c>
      <c r="G778" s="79" t="s">
        <v>1927</v>
      </c>
      <c r="H778" s="79"/>
      <c r="I778" s="79"/>
      <c r="J778" s="79" t="s">
        <v>8</v>
      </c>
      <c r="K778" s="80">
        <v>0.7</v>
      </c>
      <c r="L778" s="80">
        <v>0.7</v>
      </c>
      <c r="M778" s="80">
        <v>0.7</v>
      </c>
      <c r="N778" t="s">
        <v>1914</v>
      </c>
      <c r="O778" t="s">
        <v>126</v>
      </c>
      <c r="P778" t="s">
        <v>242</v>
      </c>
      <c r="Q778">
        <v>2</v>
      </c>
      <c r="R778">
        <v>1990</v>
      </c>
      <c r="S778" t="s">
        <v>1502</v>
      </c>
      <c r="T778" t="s">
        <v>1502</v>
      </c>
      <c r="U778" t="s">
        <v>1932</v>
      </c>
    </row>
    <row r="779" spans="1:22">
      <c r="A779">
        <v>4566</v>
      </c>
      <c r="B779" t="s">
        <v>650</v>
      </c>
      <c r="C779">
        <v>54515</v>
      </c>
      <c r="D779" t="s">
        <v>649</v>
      </c>
      <c r="E779" t="s">
        <v>1934</v>
      </c>
      <c r="F779" t="s">
        <v>189</v>
      </c>
      <c r="G779" s="79" t="s">
        <v>1928</v>
      </c>
      <c r="H779" s="79"/>
      <c r="I779" s="79"/>
      <c r="J779" s="79" t="s">
        <v>8</v>
      </c>
      <c r="K779" s="80">
        <v>0.7</v>
      </c>
      <c r="L779" s="80">
        <v>0.7</v>
      </c>
      <c r="M779" s="80">
        <v>0.7</v>
      </c>
      <c r="N779" t="s">
        <v>1914</v>
      </c>
      <c r="O779" t="s">
        <v>126</v>
      </c>
      <c r="P779" t="s">
        <v>242</v>
      </c>
      <c r="Q779">
        <v>2</v>
      </c>
      <c r="R779">
        <v>1990</v>
      </c>
      <c r="S779" t="s">
        <v>1502</v>
      </c>
      <c r="T779" t="s">
        <v>1502</v>
      </c>
      <c r="U779" t="s">
        <v>1932</v>
      </c>
    </row>
    <row r="780" spans="1:22">
      <c r="A780">
        <v>57280</v>
      </c>
      <c r="B780" t="s">
        <v>467</v>
      </c>
      <c r="C780">
        <v>54572</v>
      </c>
      <c r="D780" t="s">
        <v>651</v>
      </c>
      <c r="E780" t="s">
        <v>1866</v>
      </c>
      <c r="F780" t="s">
        <v>189</v>
      </c>
      <c r="G780" s="79" t="s">
        <v>1942</v>
      </c>
      <c r="H780" s="79"/>
      <c r="I780" s="79"/>
      <c r="J780" s="79" t="s">
        <v>8</v>
      </c>
      <c r="K780" s="80">
        <v>0.3</v>
      </c>
      <c r="L780" s="80">
        <v>0.3</v>
      </c>
      <c r="M780" s="80">
        <v>0.3</v>
      </c>
      <c r="N780" t="s">
        <v>2004</v>
      </c>
      <c r="O780" t="s">
        <v>226</v>
      </c>
      <c r="P780" t="s">
        <v>235</v>
      </c>
      <c r="Q780">
        <v>12</v>
      </c>
      <c r="R780">
        <v>1984</v>
      </c>
      <c r="S780" t="s">
        <v>1502</v>
      </c>
      <c r="T780" t="s">
        <v>1502</v>
      </c>
      <c r="U780" t="s">
        <v>1871</v>
      </c>
    </row>
    <row r="781" spans="1:22">
      <c r="A781">
        <v>57280</v>
      </c>
      <c r="B781" t="s">
        <v>467</v>
      </c>
      <c r="C781">
        <v>54572</v>
      </c>
      <c r="D781" t="s">
        <v>651</v>
      </c>
      <c r="E781" t="s">
        <v>1866</v>
      </c>
      <c r="F781" t="s">
        <v>189</v>
      </c>
      <c r="G781" s="79" t="s">
        <v>1948</v>
      </c>
      <c r="H781" s="79"/>
      <c r="I781" s="79"/>
      <c r="J781" s="79" t="s">
        <v>8</v>
      </c>
      <c r="K781" s="80">
        <v>0.3</v>
      </c>
      <c r="L781" s="80">
        <v>0.3</v>
      </c>
      <c r="M781" s="80">
        <v>0.3</v>
      </c>
      <c r="N781" t="s">
        <v>2004</v>
      </c>
      <c r="O781" t="s">
        <v>226</v>
      </c>
      <c r="P781" t="s">
        <v>235</v>
      </c>
      <c r="Q781">
        <v>12</v>
      </c>
      <c r="R781">
        <v>1984</v>
      </c>
      <c r="S781" t="s">
        <v>1502</v>
      </c>
      <c r="T781" t="s">
        <v>1502</v>
      </c>
      <c r="U781" t="s">
        <v>1871</v>
      </c>
    </row>
    <row r="782" spans="1:22">
      <c r="A782">
        <v>57280</v>
      </c>
      <c r="B782" t="s">
        <v>467</v>
      </c>
      <c r="C782">
        <v>54572</v>
      </c>
      <c r="D782" t="s">
        <v>651</v>
      </c>
      <c r="E782" t="s">
        <v>1866</v>
      </c>
      <c r="F782" t="s">
        <v>189</v>
      </c>
      <c r="G782" s="79" t="s">
        <v>2335</v>
      </c>
      <c r="H782" s="79"/>
      <c r="I782" s="79"/>
      <c r="J782" s="79" t="s">
        <v>8</v>
      </c>
      <c r="K782" s="80">
        <v>0.3</v>
      </c>
      <c r="L782" s="80">
        <v>0.3</v>
      </c>
      <c r="M782" s="80">
        <v>0.3</v>
      </c>
      <c r="N782" t="s">
        <v>2004</v>
      </c>
      <c r="O782" t="s">
        <v>226</v>
      </c>
      <c r="P782" t="s">
        <v>235</v>
      </c>
      <c r="Q782">
        <v>12</v>
      </c>
      <c r="R782">
        <v>1984</v>
      </c>
      <c r="S782" t="s">
        <v>1502</v>
      </c>
      <c r="T782" t="s">
        <v>1502</v>
      </c>
      <c r="U782" t="s">
        <v>1871</v>
      </c>
    </row>
    <row r="783" spans="1:22">
      <c r="A783">
        <v>57280</v>
      </c>
      <c r="B783" t="s">
        <v>467</v>
      </c>
      <c r="C783">
        <v>54572</v>
      </c>
      <c r="D783" t="s">
        <v>651</v>
      </c>
      <c r="E783" t="s">
        <v>1866</v>
      </c>
      <c r="F783" t="s">
        <v>189</v>
      </c>
      <c r="G783" s="79" t="s">
        <v>2336</v>
      </c>
      <c r="H783" s="79"/>
      <c r="I783" s="79"/>
      <c r="J783" s="79" t="s">
        <v>8</v>
      </c>
      <c r="K783" s="80">
        <v>0.3</v>
      </c>
      <c r="L783" s="80">
        <v>0.3</v>
      </c>
      <c r="M783" s="80">
        <v>0.3</v>
      </c>
      <c r="N783" t="s">
        <v>2004</v>
      </c>
      <c r="O783" t="s">
        <v>226</v>
      </c>
      <c r="P783" t="s">
        <v>235</v>
      </c>
      <c r="Q783">
        <v>12</v>
      </c>
      <c r="R783">
        <v>1984</v>
      </c>
      <c r="S783" t="s">
        <v>1502</v>
      </c>
      <c r="T783" t="s">
        <v>1502</v>
      </c>
      <c r="U783" t="s">
        <v>1871</v>
      </c>
    </row>
    <row r="784" spans="1:22">
      <c r="A784">
        <v>21621</v>
      </c>
      <c r="B784" t="s">
        <v>653</v>
      </c>
      <c r="C784">
        <v>54605</v>
      </c>
      <c r="D784" t="s">
        <v>652</v>
      </c>
      <c r="E784" t="s">
        <v>1979</v>
      </c>
      <c r="F784" t="s">
        <v>121</v>
      </c>
      <c r="G784" s="79" t="s">
        <v>2337</v>
      </c>
      <c r="H784" s="79" t="s">
        <v>1883</v>
      </c>
      <c r="I784" s="79"/>
      <c r="J784" s="79" t="s">
        <v>8</v>
      </c>
      <c r="K784" s="80">
        <v>25.8</v>
      </c>
      <c r="L784" s="80">
        <v>28</v>
      </c>
      <c r="M784" s="80">
        <v>31</v>
      </c>
      <c r="N784" t="s">
        <v>1999</v>
      </c>
      <c r="O784" t="s">
        <v>117</v>
      </c>
      <c r="P784" t="s">
        <v>231</v>
      </c>
      <c r="Q784">
        <v>1</v>
      </c>
      <c r="R784">
        <v>1992</v>
      </c>
      <c r="S784" t="s">
        <v>1502</v>
      </c>
      <c r="T784" t="s">
        <v>1502</v>
      </c>
      <c r="U784" t="s">
        <v>1871</v>
      </c>
      <c r="V784" t="s">
        <v>122</v>
      </c>
    </row>
    <row r="785" spans="1:21">
      <c r="A785">
        <v>14995</v>
      </c>
      <c r="B785" t="s">
        <v>655</v>
      </c>
      <c r="C785">
        <v>54620</v>
      </c>
      <c r="D785" t="s">
        <v>654</v>
      </c>
      <c r="E785" t="s">
        <v>1866</v>
      </c>
      <c r="F785" t="s">
        <v>112</v>
      </c>
      <c r="G785" s="79" t="s">
        <v>2338</v>
      </c>
      <c r="H785" s="79"/>
      <c r="I785" s="79"/>
      <c r="J785" s="79" t="s">
        <v>8</v>
      </c>
      <c r="K785" s="80">
        <v>18</v>
      </c>
      <c r="L785" s="80">
        <v>16</v>
      </c>
      <c r="M785" s="80">
        <v>16</v>
      </c>
      <c r="N785" t="s">
        <v>2025</v>
      </c>
      <c r="O785" t="s">
        <v>274</v>
      </c>
      <c r="P785" t="s">
        <v>243</v>
      </c>
      <c r="Q785">
        <v>8</v>
      </c>
      <c r="R785">
        <v>1992</v>
      </c>
      <c r="S785" t="s">
        <v>1502</v>
      </c>
      <c r="T785" t="s">
        <v>1502</v>
      </c>
      <c r="U785" t="s">
        <v>1871</v>
      </c>
    </row>
    <row r="786" spans="1:21">
      <c r="A786">
        <v>7595</v>
      </c>
      <c r="B786" t="s">
        <v>629</v>
      </c>
      <c r="C786">
        <v>54639</v>
      </c>
      <c r="D786" t="s">
        <v>656</v>
      </c>
      <c r="E786" t="s">
        <v>1866</v>
      </c>
      <c r="F786" t="s">
        <v>189</v>
      </c>
      <c r="G786" s="79" t="s">
        <v>2339</v>
      </c>
      <c r="H786" s="79"/>
      <c r="I786" s="79"/>
      <c r="J786" s="79" t="s">
        <v>8</v>
      </c>
      <c r="K786" s="80">
        <v>2.4</v>
      </c>
      <c r="L786" s="80">
        <v>2.4</v>
      </c>
      <c r="M786" s="80">
        <v>2.4</v>
      </c>
      <c r="N786" t="s">
        <v>2004</v>
      </c>
      <c r="O786" t="s">
        <v>226</v>
      </c>
      <c r="P786" t="s">
        <v>235</v>
      </c>
      <c r="Q786">
        <v>1</v>
      </c>
      <c r="R786">
        <v>1914</v>
      </c>
      <c r="S786" t="s">
        <v>1502</v>
      </c>
      <c r="T786" t="s">
        <v>1502</v>
      </c>
      <c r="U786" t="s">
        <v>1871</v>
      </c>
    </row>
    <row r="787" spans="1:21">
      <c r="A787">
        <v>7595</v>
      </c>
      <c r="B787" t="s">
        <v>629</v>
      </c>
      <c r="C787">
        <v>54639</v>
      </c>
      <c r="D787" t="s">
        <v>656</v>
      </c>
      <c r="E787" t="s">
        <v>1866</v>
      </c>
      <c r="F787" t="s">
        <v>189</v>
      </c>
      <c r="G787" s="79" t="s">
        <v>2340</v>
      </c>
      <c r="H787" s="79"/>
      <c r="I787" s="79"/>
      <c r="J787" s="79" t="s">
        <v>8</v>
      </c>
      <c r="K787" s="80">
        <v>2.4</v>
      </c>
      <c r="L787" s="80">
        <v>2.4</v>
      </c>
      <c r="M787" s="80">
        <v>2.4</v>
      </c>
      <c r="N787" t="s">
        <v>2004</v>
      </c>
      <c r="O787" t="s">
        <v>226</v>
      </c>
      <c r="P787" t="s">
        <v>235</v>
      </c>
      <c r="Q787">
        <v>1</v>
      </c>
      <c r="R787">
        <v>1916</v>
      </c>
      <c r="S787" t="s">
        <v>1502</v>
      </c>
      <c r="T787" t="s">
        <v>1502</v>
      </c>
      <c r="U787" t="s">
        <v>1871</v>
      </c>
    </row>
    <row r="788" spans="1:21">
      <c r="A788">
        <v>7595</v>
      </c>
      <c r="B788" t="s">
        <v>629</v>
      </c>
      <c r="C788">
        <v>54639</v>
      </c>
      <c r="D788" t="s">
        <v>656</v>
      </c>
      <c r="E788" t="s">
        <v>1866</v>
      </c>
      <c r="F788" t="s">
        <v>189</v>
      </c>
      <c r="G788" s="79" t="s">
        <v>2341</v>
      </c>
      <c r="H788" s="79"/>
      <c r="I788" s="79"/>
      <c r="J788" s="79" t="s">
        <v>8</v>
      </c>
      <c r="K788" s="80">
        <v>3.1</v>
      </c>
      <c r="L788" s="80">
        <v>3.1</v>
      </c>
      <c r="M788" s="80">
        <v>3.1</v>
      </c>
      <c r="N788" t="s">
        <v>2004</v>
      </c>
      <c r="O788" t="s">
        <v>226</v>
      </c>
      <c r="P788" t="s">
        <v>235</v>
      </c>
      <c r="Q788">
        <v>1</v>
      </c>
      <c r="R788">
        <v>1918</v>
      </c>
      <c r="S788" t="s">
        <v>1502</v>
      </c>
      <c r="T788" t="s">
        <v>1502</v>
      </c>
      <c r="U788" t="s">
        <v>1871</v>
      </c>
    </row>
    <row r="789" spans="1:21">
      <c r="A789">
        <v>7595</v>
      </c>
      <c r="B789" t="s">
        <v>629</v>
      </c>
      <c r="C789">
        <v>54639</v>
      </c>
      <c r="D789" t="s">
        <v>656</v>
      </c>
      <c r="E789" t="s">
        <v>1866</v>
      </c>
      <c r="F789" t="s">
        <v>189</v>
      </c>
      <c r="G789" s="79" t="s">
        <v>2342</v>
      </c>
      <c r="H789" s="79"/>
      <c r="I789" s="79"/>
      <c r="J789" s="79" t="s">
        <v>8</v>
      </c>
      <c r="K789" s="80">
        <v>1.2</v>
      </c>
      <c r="L789" s="80">
        <v>1.2</v>
      </c>
      <c r="M789" s="80">
        <v>1.2</v>
      </c>
      <c r="N789" t="s">
        <v>2004</v>
      </c>
      <c r="O789" t="s">
        <v>226</v>
      </c>
      <c r="P789" t="s">
        <v>235</v>
      </c>
      <c r="Q789">
        <v>1</v>
      </c>
      <c r="R789">
        <v>1920</v>
      </c>
      <c r="S789" t="s">
        <v>1502</v>
      </c>
      <c r="T789" t="s">
        <v>1502</v>
      </c>
      <c r="U789" t="s">
        <v>1871</v>
      </c>
    </row>
    <row r="790" spans="1:21">
      <c r="A790">
        <v>7595</v>
      </c>
      <c r="B790" t="s">
        <v>629</v>
      </c>
      <c r="C790">
        <v>54639</v>
      </c>
      <c r="D790" t="s">
        <v>656</v>
      </c>
      <c r="E790" t="s">
        <v>1866</v>
      </c>
      <c r="F790" t="s">
        <v>189</v>
      </c>
      <c r="G790" s="79" t="s">
        <v>2343</v>
      </c>
      <c r="H790" s="79"/>
      <c r="I790" s="79"/>
      <c r="J790" s="79" t="s">
        <v>8</v>
      </c>
      <c r="K790" s="80">
        <v>1.2</v>
      </c>
      <c r="L790" s="80">
        <v>1.2</v>
      </c>
      <c r="M790" s="80">
        <v>1.2</v>
      </c>
      <c r="N790" t="s">
        <v>2004</v>
      </c>
      <c r="O790" t="s">
        <v>226</v>
      </c>
      <c r="P790" t="s">
        <v>235</v>
      </c>
      <c r="Q790">
        <v>1</v>
      </c>
      <c r="R790">
        <v>1920</v>
      </c>
      <c r="S790" t="s">
        <v>1502</v>
      </c>
      <c r="T790" t="s">
        <v>1502</v>
      </c>
      <c r="U790" t="s">
        <v>1871</v>
      </c>
    </row>
    <row r="791" spans="1:21">
      <c r="A791">
        <v>7595</v>
      </c>
      <c r="B791" t="s">
        <v>629</v>
      </c>
      <c r="C791">
        <v>54639</v>
      </c>
      <c r="D791" t="s">
        <v>656</v>
      </c>
      <c r="E791" t="s">
        <v>1866</v>
      </c>
      <c r="F791" t="s">
        <v>189</v>
      </c>
      <c r="G791" s="79" t="s">
        <v>2344</v>
      </c>
      <c r="H791" s="79"/>
      <c r="I791" s="79"/>
      <c r="J791" s="79" t="s">
        <v>8</v>
      </c>
      <c r="K791" s="80">
        <v>1.2</v>
      </c>
      <c r="L791" s="80">
        <v>1.2</v>
      </c>
      <c r="M791" s="80">
        <v>1.2</v>
      </c>
      <c r="N791" t="s">
        <v>2004</v>
      </c>
      <c r="O791" t="s">
        <v>226</v>
      </c>
      <c r="P791" t="s">
        <v>235</v>
      </c>
      <c r="Q791">
        <v>1</v>
      </c>
      <c r="R791">
        <v>1920</v>
      </c>
      <c r="S791" t="s">
        <v>1502</v>
      </c>
      <c r="T791" t="s">
        <v>1502</v>
      </c>
      <c r="U791" t="s">
        <v>1871</v>
      </c>
    </row>
    <row r="792" spans="1:21">
      <c r="A792">
        <v>7595</v>
      </c>
      <c r="B792" t="s">
        <v>629</v>
      </c>
      <c r="C792">
        <v>54639</v>
      </c>
      <c r="D792" t="s">
        <v>656</v>
      </c>
      <c r="E792" t="s">
        <v>1866</v>
      </c>
      <c r="F792" t="s">
        <v>189</v>
      </c>
      <c r="G792" s="79" t="s">
        <v>2345</v>
      </c>
      <c r="H792" s="79"/>
      <c r="I792" s="79"/>
      <c r="J792" s="79" t="s">
        <v>8</v>
      </c>
      <c r="K792" s="80">
        <v>1.2</v>
      </c>
      <c r="L792" s="80">
        <v>1.2</v>
      </c>
      <c r="M792" s="80">
        <v>1.2</v>
      </c>
      <c r="N792" t="s">
        <v>2004</v>
      </c>
      <c r="O792" t="s">
        <v>226</v>
      </c>
      <c r="P792" t="s">
        <v>235</v>
      </c>
      <c r="Q792">
        <v>1</v>
      </c>
      <c r="R792">
        <v>1920</v>
      </c>
      <c r="S792" t="s">
        <v>1502</v>
      </c>
      <c r="T792" t="s">
        <v>1502</v>
      </c>
      <c r="U792" t="s">
        <v>1871</v>
      </c>
    </row>
    <row r="793" spans="1:21">
      <c r="A793">
        <v>7595</v>
      </c>
      <c r="B793" t="s">
        <v>629</v>
      </c>
      <c r="C793">
        <v>54639</v>
      </c>
      <c r="D793" t="s">
        <v>656</v>
      </c>
      <c r="E793" t="s">
        <v>1866</v>
      </c>
      <c r="F793" t="s">
        <v>189</v>
      </c>
      <c r="G793" s="79" t="s">
        <v>2346</v>
      </c>
      <c r="H793" s="79"/>
      <c r="I793" s="79"/>
      <c r="J793" s="79" t="s">
        <v>8</v>
      </c>
      <c r="K793" s="80">
        <v>3.8</v>
      </c>
      <c r="L793" s="80">
        <v>3.8</v>
      </c>
      <c r="M793" s="80">
        <v>3.8</v>
      </c>
      <c r="N793" t="s">
        <v>2004</v>
      </c>
      <c r="O793" t="s">
        <v>226</v>
      </c>
      <c r="P793" t="s">
        <v>235</v>
      </c>
      <c r="Q793">
        <v>1</v>
      </c>
      <c r="R793">
        <v>1920</v>
      </c>
      <c r="S793" t="s">
        <v>1502</v>
      </c>
      <c r="T793" t="s">
        <v>1502</v>
      </c>
      <c r="U793" t="s">
        <v>1871</v>
      </c>
    </row>
    <row r="794" spans="1:21">
      <c r="A794">
        <v>7595</v>
      </c>
      <c r="B794" t="s">
        <v>629</v>
      </c>
      <c r="C794">
        <v>54639</v>
      </c>
      <c r="D794" t="s">
        <v>656</v>
      </c>
      <c r="E794" t="s">
        <v>1866</v>
      </c>
      <c r="F794" t="s">
        <v>189</v>
      </c>
      <c r="G794" s="79" t="s">
        <v>2347</v>
      </c>
      <c r="H794" s="79"/>
      <c r="I794" s="79"/>
      <c r="J794" s="79" t="s">
        <v>8</v>
      </c>
      <c r="K794" s="80">
        <v>4.0999999999999996</v>
      </c>
      <c r="L794" s="80">
        <v>4.0999999999999996</v>
      </c>
      <c r="M794" s="80">
        <v>4.0999999999999996</v>
      </c>
      <c r="N794" t="s">
        <v>2004</v>
      </c>
      <c r="O794" t="s">
        <v>226</v>
      </c>
      <c r="P794" t="s">
        <v>235</v>
      </c>
      <c r="Q794">
        <v>1</v>
      </c>
      <c r="R794">
        <v>1920</v>
      </c>
      <c r="S794" t="s">
        <v>1502</v>
      </c>
      <c r="T794" t="s">
        <v>1502</v>
      </c>
      <c r="U794" t="s">
        <v>1871</v>
      </c>
    </row>
    <row r="795" spans="1:21">
      <c r="A795">
        <v>7595</v>
      </c>
      <c r="B795" t="s">
        <v>629</v>
      </c>
      <c r="C795">
        <v>54639</v>
      </c>
      <c r="D795" t="s">
        <v>656</v>
      </c>
      <c r="E795" t="s">
        <v>1866</v>
      </c>
      <c r="F795" t="s">
        <v>189</v>
      </c>
      <c r="G795" s="79" t="s">
        <v>2063</v>
      </c>
      <c r="H795" s="79"/>
      <c r="I795" s="79"/>
      <c r="J795" s="79" t="s">
        <v>8</v>
      </c>
      <c r="K795" s="80">
        <v>0.9</v>
      </c>
      <c r="L795" s="80">
        <v>0.9</v>
      </c>
      <c r="M795" s="80">
        <v>0.9</v>
      </c>
      <c r="N795" t="s">
        <v>2004</v>
      </c>
      <c r="O795" t="s">
        <v>226</v>
      </c>
      <c r="P795" t="s">
        <v>235</v>
      </c>
      <c r="Q795">
        <v>1</v>
      </c>
      <c r="R795">
        <v>1916</v>
      </c>
      <c r="S795" t="s">
        <v>1502</v>
      </c>
      <c r="T795" t="s">
        <v>1502</v>
      </c>
      <c r="U795" t="s">
        <v>1871</v>
      </c>
    </row>
    <row r="796" spans="1:21">
      <c r="A796">
        <v>7595</v>
      </c>
      <c r="B796" t="s">
        <v>629</v>
      </c>
      <c r="C796">
        <v>54639</v>
      </c>
      <c r="D796" t="s">
        <v>656</v>
      </c>
      <c r="E796" t="s">
        <v>1866</v>
      </c>
      <c r="F796" t="s">
        <v>189</v>
      </c>
      <c r="G796" s="79" t="s">
        <v>2348</v>
      </c>
      <c r="H796" s="79"/>
      <c r="I796" s="79"/>
      <c r="J796" s="79" t="s">
        <v>8</v>
      </c>
      <c r="K796" s="80">
        <v>0.9</v>
      </c>
      <c r="L796" s="80">
        <v>0.9</v>
      </c>
      <c r="M796" s="80">
        <v>0.9</v>
      </c>
      <c r="N796" t="s">
        <v>2004</v>
      </c>
      <c r="O796" t="s">
        <v>226</v>
      </c>
      <c r="P796" t="s">
        <v>235</v>
      </c>
      <c r="Q796">
        <v>1</v>
      </c>
      <c r="R796">
        <v>1916</v>
      </c>
      <c r="S796" t="s">
        <v>1502</v>
      </c>
      <c r="T796" t="s">
        <v>1502</v>
      </c>
      <c r="U796" t="s">
        <v>1871</v>
      </c>
    </row>
    <row r="797" spans="1:21">
      <c r="A797">
        <v>7595</v>
      </c>
      <c r="B797" t="s">
        <v>629</v>
      </c>
      <c r="C797">
        <v>54639</v>
      </c>
      <c r="D797" t="s">
        <v>656</v>
      </c>
      <c r="E797" t="s">
        <v>1866</v>
      </c>
      <c r="F797" t="s">
        <v>189</v>
      </c>
      <c r="G797" s="79" t="s">
        <v>2349</v>
      </c>
      <c r="H797" s="79"/>
      <c r="I797" s="79"/>
      <c r="J797" s="79" t="s">
        <v>8</v>
      </c>
      <c r="K797" s="80">
        <v>1.8</v>
      </c>
      <c r="L797" s="80">
        <v>1.8</v>
      </c>
      <c r="M797" s="80">
        <v>1.8</v>
      </c>
      <c r="N797" t="s">
        <v>2004</v>
      </c>
      <c r="O797" t="s">
        <v>226</v>
      </c>
      <c r="P797" t="s">
        <v>235</v>
      </c>
      <c r="Q797">
        <v>1</v>
      </c>
      <c r="R797">
        <v>1929</v>
      </c>
      <c r="S797" t="s">
        <v>1502</v>
      </c>
      <c r="T797" t="s">
        <v>1502</v>
      </c>
      <c r="U797" t="s">
        <v>1871</v>
      </c>
    </row>
    <row r="798" spans="1:21">
      <c r="A798">
        <v>7595</v>
      </c>
      <c r="B798" t="s">
        <v>629</v>
      </c>
      <c r="C798">
        <v>54639</v>
      </c>
      <c r="D798" t="s">
        <v>656</v>
      </c>
      <c r="E798" t="s">
        <v>1866</v>
      </c>
      <c r="F798" t="s">
        <v>189</v>
      </c>
      <c r="G798" s="79" t="s">
        <v>2350</v>
      </c>
      <c r="H798" s="79"/>
      <c r="I798" s="79"/>
      <c r="J798" s="79" t="s">
        <v>8</v>
      </c>
      <c r="K798" s="80">
        <v>0.8</v>
      </c>
      <c r="L798" s="80">
        <v>0.8</v>
      </c>
      <c r="M798" s="80">
        <v>0.8</v>
      </c>
      <c r="N798" t="s">
        <v>2004</v>
      </c>
      <c r="O798" t="s">
        <v>226</v>
      </c>
      <c r="P798" t="s">
        <v>235</v>
      </c>
      <c r="Q798">
        <v>10</v>
      </c>
      <c r="R798">
        <v>1980</v>
      </c>
      <c r="S798" t="s">
        <v>1502</v>
      </c>
      <c r="T798" t="s">
        <v>1502</v>
      </c>
      <c r="U798" t="s">
        <v>1871</v>
      </c>
    </row>
    <row r="799" spans="1:21">
      <c r="A799">
        <v>7595</v>
      </c>
      <c r="B799" t="s">
        <v>629</v>
      </c>
      <c r="C799">
        <v>54639</v>
      </c>
      <c r="D799" t="s">
        <v>656</v>
      </c>
      <c r="E799" t="s">
        <v>1866</v>
      </c>
      <c r="F799" t="s">
        <v>189</v>
      </c>
      <c r="G799" s="79" t="s">
        <v>2351</v>
      </c>
      <c r="H799" s="79"/>
      <c r="I799" s="79"/>
      <c r="J799" s="79" t="s">
        <v>8</v>
      </c>
      <c r="K799" s="80">
        <v>0.8</v>
      </c>
      <c r="L799" s="80">
        <v>0.8</v>
      </c>
      <c r="M799" s="80">
        <v>0.8</v>
      </c>
      <c r="N799" t="s">
        <v>2004</v>
      </c>
      <c r="O799" t="s">
        <v>226</v>
      </c>
      <c r="P799" t="s">
        <v>235</v>
      </c>
      <c r="Q799">
        <v>10</v>
      </c>
      <c r="R799">
        <v>1980</v>
      </c>
      <c r="S799" t="s">
        <v>1502</v>
      </c>
      <c r="T799" t="s">
        <v>1502</v>
      </c>
      <c r="U799" t="s">
        <v>1871</v>
      </c>
    </row>
    <row r="800" spans="1:21">
      <c r="A800">
        <v>7595</v>
      </c>
      <c r="B800" t="s">
        <v>629</v>
      </c>
      <c r="C800">
        <v>54639</v>
      </c>
      <c r="D800" t="s">
        <v>656</v>
      </c>
      <c r="E800" t="s">
        <v>1866</v>
      </c>
      <c r="F800" t="s">
        <v>189</v>
      </c>
      <c r="G800" s="79" t="s">
        <v>2352</v>
      </c>
      <c r="H800" s="79"/>
      <c r="I800" s="79"/>
      <c r="J800" s="79" t="s">
        <v>8</v>
      </c>
      <c r="K800" s="80">
        <v>0.7</v>
      </c>
      <c r="L800" s="80">
        <v>0.8</v>
      </c>
      <c r="M800" s="80">
        <v>0.8</v>
      </c>
      <c r="N800" t="s">
        <v>2004</v>
      </c>
      <c r="O800" t="s">
        <v>226</v>
      </c>
      <c r="P800" t="s">
        <v>235</v>
      </c>
      <c r="Q800">
        <v>10</v>
      </c>
      <c r="R800">
        <v>1980</v>
      </c>
      <c r="S800" t="s">
        <v>1502</v>
      </c>
      <c r="T800" t="s">
        <v>1502</v>
      </c>
      <c r="U800" t="s">
        <v>1871</v>
      </c>
    </row>
    <row r="801" spans="1:21">
      <c r="A801">
        <v>7595</v>
      </c>
      <c r="B801" t="s">
        <v>629</v>
      </c>
      <c r="C801">
        <v>54639</v>
      </c>
      <c r="D801" t="s">
        <v>656</v>
      </c>
      <c r="E801" t="s">
        <v>1866</v>
      </c>
      <c r="F801" t="s">
        <v>189</v>
      </c>
      <c r="G801" s="79" t="s">
        <v>2353</v>
      </c>
      <c r="H801" s="79"/>
      <c r="I801" s="79"/>
      <c r="J801" s="79" t="s">
        <v>8</v>
      </c>
      <c r="K801" s="80">
        <v>0.8</v>
      </c>
      <c r="L801" s="80">
        <v>0.8</v>
      </c>
      <c r="M801" s="80">
        <v>0.8</v>
      </c>
      <c r="N801" t="s">
        <v>2004</v>
      </c>
      <c r="O801" t="s">
        <v>226</v>
      </c>
      <c r="P801" t="s">
        <v>235</v>
      </c>
      <c r="Q801">
        <v>10</v>
      </c>
      <c r="R801">
        <v>1980</v>
      </c>
      <c r="S801" t="s">
        <v>1502</v>
      </c>
      <c r="T801" t="s">
        <v>1502</v>
      </c>
      <c r="U801" t="s">
        <v>1871</v>
      </c>
    </row>
    <row r="802" spans="1:21">
      <c r="A802">
        <v>7595</v>
      </c>
      <c r="B802" t="s">
        <v>629</v>
      </c>
      <c r="C802">
        <v>54639</v>
      </c>
      <c r="D802" t="s">
        <v>656</v>
      </c>
      <c r="E802" t="s">
        <v>1866</v>
      </c>
      <c r="F802" t="s">
        <v>189</v>
      </c>
      <c r="G802" s="79" t="s">
        <v>2354</v>
      </c>
      <c r="H802" s="79"/>
      <c r="I802" s="79"/>
      <c r="J802" s="79" t="s">
        <v>8</v>
      </c>
      <c r="K802" s="80">
        <v>0.6</v>
      </c>
      <c r="L802" s="80">
        <v>0.6</v>
      </c>
      <c r="M802" s="80">
        <v>0.6</v>
      </c>
      <c r="N802" t="s">
        <v>2004</v>
      </c>
      <c r="O802" t="s">
        <v>226</v>
      </c>
      <c r="P802" t="s">
        <v>235</v>
      </c>
      <c r="Q802">
        <v>1</v>
      </c>
      <c r="R802">
        <v>1921</v>
      </c>
      <c r="S802" t="s">
        <v>1502</v>
      </c>
      <c r="T802" t="s">
        <v>1502</v>
      </c>
      <c r="U802" t="s">
        <v>1871</v>
      </c>
    </row>
    <row r="803" spans="1:21">
      <c r="A803">
        <v>7595</v>
      </c>
      <c r="B803" t="s">
        <v>629</v>
      </c>
      <c r="C803">
        <v>54639</v>
      </c>
      <c r="D803" t="s">
        <v>656</v>
      </c>
      <c r="E803" t="s">
        <v>1866</v>
      </c>
      <c r="F803" t="s">
        <v>189</v>
      </c>
      <c r="G803" s="79" t="s">
        <v>2355</v>
      </c>
      <c r="H803" s="79"/>
      <c r="I803" s="79"/>
      <c r="J803" s="79" t="s">
        <v>8</v>
      </c>
      <c r="K803" s="80">
        <v>0.6</v>
      </c>
      <c r="L803" s="80">
        <v>0.6</v>
      </c>
      <c r="M803" s="80">
        <v>0.6</v>
      </c>
      <c r="N803" t="s">
        <v>2004</v>
      </c>
      <c r="O803" t="s">
        <v>226</v>
      </c>
      <c r="P803" t="s">
        <v>235</v>
      </c>
      <c r="Q803">
        <v>1</v>
      </c>
      <c r="R803">
        <v>1921</v>
      </c>
      <c r="S803" t="s">
        <v>1502</v>
      </c>
      <c r="T803" t="s">
        <v>1502</v>
      </c>
      <c r="U803" t="s">
        <v>1871</v>
      </c>
    </row>
    <row r="804" spans="1:21">
      <c r="A804">
        <v>7595</v>
      </c>
      <c r="B804" t="s">
        <v>629</v>
      </c>
      <c r="C804">
        <v>54639</v>
      </c>
      <c r="D804" t="s">
        <v>656</v>
      </c>
      <c r="E804" t="s">
        <v>1866</v>
      </c>
      <c r="F804" t="s">
        <v>189</v>
      </c>
      <c r="G804" s="79" t="s">
        <v>2356</v>
      </c>
      <c r="H804" s="79"/>
      <c r="I804" s="79"/>
      <c r="J804" s="79" t="s">
        <v>8</v>
      </c>
      <c r="K804" s="80">
        <v>0.6</v>
      </c>
      <c r="L804" s="80">
        <v>0.6</v>
      </c>
      <c r="M804" s="80">
        <v>0.6</v>
      </c>
      <c r="N804" t="s">
        <v>2004</v>
      </c>
      <c r="O804" t="s">
        <v>226</v>
      </c>
      <c r="P804" t="s">
        <v>235</v>
      </c>
      <c r="Q804">
        <v>1</v>
      </c>
      <c r="R804">
        <v>1921</v>
      </c>
      <c r="S804" t="s">
        <v>1502</v>
      </c>
      <c r="T804" t="s">
        <v>1502</v>
      </c>
      <c r="U804" t="s">
        <v>1871</v>
      </c>
    </row>
    <row r="805" spans="1:21">
      <c r="A805">
        <v>7595</v>
      </c>
      <c r="B805" t="s">
        <v>629</v>
      </c>
      <c r="C805">
        <v>54639</v>
      </c>
      <c r="D805" t="s">
        <v>656</v>
      </c>
      <c r="E805" t="s">
        <v>1866</v>
      </c>
      <c r="F805" t="s">
        <v>189</v>
      </c>
      <c r="G805" s="79" t="s">
        <v>2357</v>
      </c>
      <c r="H805" s="79"/>
      <c r="I805" s="79"/>
      <c r="J805" s="79" t="s">
        <v>8</v>
      </c>
      <c r="K805" s="80">
        <v>0.5</v>
      </c>
      <c r="L805" s="80">
        <v>0.5</v>
      </c>
      <c r="M805" s="80">
        <v>0.5</v>
      </c>
      <c r="N805" t="s">
        <v>2004</v>
      </c>
      <c r="O805" t="s">
        <v>226</v>
      </c>
      <c r="P805" t="s">
        <v>235</v>
      </c>
      <c r="Q805">
        <v>1</v>
      </c>
      <c r="R805">
        <v>1921</v>
      </c>
      <c r="S805" t="s">
        <v>1502</v>
      </c>
      <c r="T805" t="s">
        <v>1502</v>
      </c>
      <c r="U805" t="s">
        <v>1871</v>
      </c>
    </row>
    <row r="806" spans="1:21">
      <c r="A806">
        <v>7595</v>
      </c>
      <c r="B806" t="s">
        <v>629</v>
      </c>
      <c r="C806">
        <v>54639</v>
      </c>
      <c r="D806" t="s">
        <v>656</v>
      </c>
      <c r="E806" t="s">
        <v>1866</v>
      </c>
      <c r="F806" t="s">
        <v>189</v>
      </c>
      <c r="G806" s="79" t="s">
        <v>2358</v>
      </c>
      <c r="H806" s="79"/>
      <c r="I806" s="79"/>
      <c r="J806" s="79" t="s">
        <v>8</v>
      </c>
      <c r="K806" s="80">
        <v>0.7</v>
      </c>
      <c r="L806" s="80">
        <v>0.7</v>
      </c>
      <c r="M806" s="80">
        <v>0.7</v>
      </c>
      <c r="N806" t="s">
        <v>2004</v>
      </c>
      <c r="O806" t="s">
        <v>226</v>
      </c>
      <c r="P806" t="s">
        <v>235</v>
      </c>
      <c r="Q806">
        <v>1</v>
      </c>
      <c r="R806">
        <v>1924</v>
      </c>
      <c r="S806" t="s">
        <v>1502</v>
      </c>
      <c r="T806" t="s">
        <v>1502</v>
      </c>
      <c r="U806" t="s">
        <v>1871</v>
      </c>
    </row>
    <row r="807" spans="1:21">
      <c r="A807">
        <v>54842</v>
      </c>
      <c r="B807" t="s">
        <v>587</v>
      </c>
      <c r="C807">
        <v>54663</v>
      </c>
      <c r="D807" t="s">
        <v>657</v>
      </c>
      <c r="E807" t="s">
        <v>1866</v>
      </c>
      <c r="F807" t="s">
        <v>189</v>
      </c>
      <c r="G807" s="79" t="s">
        <v>1925</v>
      </c>
      <c r="H807" s="79"/>
      <c r="I807" s="79"/>
      <c r="J807" s="79" t="s">
        <v>8</v>
      </c>
      <c r="K807" s="80">
        <v>0.8</v>
      </c>
      <c r="L807" s="80">
        <v>0.8</v>
      </c>
      <c r="M807" s="80">
        <v>0.8</v>
      </c>
      <c r="N807" t="s">
        <v>1440</v>
      </c>
      <c r="O807" t="s">
        <v>212</v>
      </c>
      <c r="P807" t="s">
        <v>242</v>
      </c>
      <c r="Q807">
        <v>2</v>
      </c>
      <c r="R807">
        <v>1992</v>
      </c>
      <c r="S807" t="s">
        <v>1502</v>
      </c>
      <c r="T807" t="s">
        <v>1502</v>
      </c>
      <c r="U807" t="s">
        <v>1871</v>
      </c>
    </row>
    <row r="808" spans="1:21">
      <c r="A808">
        <v>54842</v>
      </c>
      <c r="B808" t="s">
        <v>587</v>
      </c>
      <c r="C808">
        <v>54663</v>
      </c>
      <c r="D808" t="s">
        <v>657</v>
      </c>
      <c r="E808" t="s">
        <v>1866</v>
      </c>
      <c r="F808" t="s">
        <v>189</v>
      </c>
      <c r="G808" s="79" t="s">
        <v>1927</v>
      </c>
      <c r="H808" s="79"/>
      <c r="I808" s="79"/>
      <c r="J808" s="79" t="s">
        <v>8</v>
      </c>
      <c r="K808" s="80">
        <v>0.8</v>
      </c>
      <c r="L808" s="80">
        <v>0.8</v>
      </c>
      <c r="M808" s="80">
        <v>0.8</v>
      </c>
      <c r="N808" t="s">
        <v>1440</v>
      </c>
      <c r="O808" t="s">
        <v>212</v>
      </c>
      <c r="P808" t="s">
        <v>242</v>
      </c>
      <c r="Q808">
        <v>2</v>
      </c>
      <c r="R808">
        <v>1992</v>
      </c>
      <c r="S808" t="s">
        <v>1502</v>
      </c>
      <c r="T808" t="s">
        <v>1502</v>
      </c>
      <c r="U808" t="s">
        <v>1871</v>
      </c>
    </row>
    <row r="809" spans="1:21">
      <c r="A809">
        <v>54842</v>
      </c>
      <c r="B809" t="s">
        <v>587</v>
      </c>
      <c r="C809">
        <v>54663</v>
      </c>
      <c r="D809" t="s">
        <v>657</v>
      </c>
      <c r="E809" t="s">
        <v>1866</v>
      </c>
      <c r="F809" t="s">
        <v>189</v>
      </c>
      <c r="G809" s="79" t="s">
        <v>1928</v>
      </c>
      <c r="H809" s="79"/>
      <c r="I809" s="79"/>
      <c r="J809" s="79" t="s">
        <v>8</v>
      </c>
      <c r="K809" s="80">
        <v>0.8</v>
      </c>
      <c r="L809" s="80">
        <v>0.8</v>
      </c>
      <c r="M809" s="80">
        <v>0.8</v>
      </c>
      <c r="N809" t="s">
        <v>1440</v>
      </c>
      <c r="O809" t="s">
        <v>212</v>
      </c>
      <c r="P809" t="s">
        <v>242</v>
      </c>
      <c r="Q809">
        <v>2</v>
      </c>
      <c r="R809">
        <v>1992</v>
      </c>
      <c r="S809" t="s">
        <v>1502</v>
      </c>
      <c r="T809" t="s">
        <v>1502</v>
      </c>
      <c r="U809" t="s">
        <v>1871</v>
      </c>
    </row>
    <row r="810" spans="1:21">
      <c r="A810">
        <v>54842</v>
      </c>
      <c r="B810" t="s">
        <v>587</v>
      </c>
      <c r="C810">
        <v>54663</v>
      </c>
      <c r="D810" t="s">
        <v>657</v>
      </c>
      <c r="E810" t="s">
        <v>1866</v>
      </c>
      <c r="F810" t="s">
        <v>189</v>
      </c>
      <c r="G810" s="79" t="s">
        <v>1892</v>
      </c>
      <c r="H810" s="79"/>
      <c r="I810" s="79"/>
      <c r="J810" s="79" t="s">
        <v>8</v>
      </c>
      <c r="K810" s="80">
        <v>0.8</v>
      </c>
      <c r="L810" s="80">
        <v>0.8</v>
      </c>
      <c r="M810" s="80">
        <v>0.8</v>
      </c>
      <c r="N810" t="s">
        <v>1440</v>
      </c>
      <c r="O810" t="s">
        <v>212</v>
      </c>
      <c r="P810" t="s">
        <v>242</v>
      </c>
      <c r="Q810">
        <v>9</v>
      </c>
      <c r="R810">
        <v>1993</v>
      </c>
      <c r="S810" t="s">
        <v>1502</v>
      </c>
      <c r="T810" t="s">
        <v>1502</v>
      </c>
      <c r="U810" t="s">
        <v>1871</v>
      </c>
    </row>
    <row r="811" spans="1:21">
      <c r="A811">
        <v>54842</v>
      </c>
      <c r="B811" t="s">
        <v>587</v>
      </c>
      <c r="C811">
        <v>54663</v>
      </c>
      <c r="D811" t="s">
        <v>657</v>
      </c>
      <c r="E811" t="s">
        <v>1866</v>
      </c>
      <c r="F811" t="s">
        <v>189</v>
      </c>
      <c r="G811" s="79" t="s">
        <v>2165</v>
      </c>
      <c r="H811" s="79"/>
      <c r="I811" s="79"/>
      <c r="J811" s="79" t="s">
        <v>8</v>
      </c>
      <c r="K811" s="80">
        <v>3</v>
      </c>
      <c r="L811" s="80">
        <v>2.9</v>
      </c>
      <c r="M811" s="80">
        <v>3.3</v>
      </c>
      <c r="N811" t="s">
        <v>1440</v>
      </c>
      <c r="O811" t="s">
        <v>212</v>
      </c>
      <c r="P811" t="s">
        <v>231</v>
      </c>
      <c r="Q811">
        <v>12</v>
      </c>
      <c r="R811">
        <v>1997</v>
      </c>
      <c r="S811" t="s">
        <v>1502</v>
      </c>
      <c r="T811" t="s">
        <v>1502</v>
      </c>
      <c r="U811" t="s">
        <v>1871</v>
      </c>
    </row>
    <row r="812" spans="1:21">
      <c r="A812">
        <v>54842</v>
      </c>
      <c r="B812" t="s">
        <v>587</v>
      </c>
      <c r="C812">
        <v>54663</v>
      </c>
      <c r="D812" t="s">
        <v>657</v>
      </c>
      <c r="E812" t="s">
        <v>1866</v>
      </c>
      <c r="F812" t="s">
        <v>189</v>
      </c>
      <c r="G812" s="79" t="s">
        <v>2166</v>
      </c>
      <c r="H812" s="79"/>
      <c r="I812" s="79"/>
      <c r="J812" s="79" t="s">
        <v>8</v>
      </c>
      <c r="K812" s="80">
        <v>3</v>
      </c>
      <c r="L812" s="80">
        <v>2.9</v>
      </c>
      <c r="M812" s="80">
        <v>3.3</v>
      </c>
      <c r="N812" t="s">
        <v>1440</v>
      </c>
      <c r="O812" t="s">
        <v>212</v>
      </c>
      <c r="P812" t="s">
        <v>231</v>
      </c>
      <c r="Q812">
        <v>12</v>
      </c>
      <c r="R812">
        <v>1997</v>
      </c>
      <c r="S812" t="s">
        <v>1502</v>
      </c>
      <c r="T812" t="s">
        <v>1502</v>
      </c>
      <c r="U812" t="s">
        <v>1871</v>
      </c>
    </row>
    <row r="813" spans="1:21">
      <c r="A813">
        <v>42890</v>
      </c>
      <c r="B813" t="s">
        <v>2359</v>
      </c>
      <c r="C813">
        <v>54688</v>
      </c>
      <c r="D813" t="s">
        <v>2360</v>
      </c>
      <c r="E813" t="s">
        <v>1866</v>
      </c>
      <c r="F813" t="s">
        <v>137</v>
      </c>
      <c r="G813" s="79" t="s">
        <v>2361</v>
      </c>
      <c r="H813" s="79"/>
      <c r="I813" s="79"/>
      <c r="J813" s="79" t="s">
        <v>8</v>
      </c>
      <c r="K813" s="80">
        <v>1.2</v>
      </c>
      <c r="L813" s="80">
        <v>1.1000000000000001</v>
      </c>
      <c r="M813" s="80">
        <v>1.1000000000000001</v>
      </c>
      <c r="N813" t="s">
        <v>2004</v>
      </c>
      <c r="O813" t="s">
        <v>226</v>
      </c>
      <c r="P813" t="s">
        <v>235</v>
      </c>
      <c r="Q813">
        <v>6</v>
      </c>
      <c r="R813">
        <v>1981</v>
      </c>
      <c r="S813" t="s">
        <v>1502</v>
      </c>
      <c r="T813" t="s">
        <v>1502</v>
      </c>
      <c r="U813" t="s">
        <v>1887</v>
      </c>
    </row>
    <row r="814" spans="1:21">
      <c r="A814">
        <v>20541</v>
      </c>
      <c r="B814" t="s">
        <v>609</v>
      </c>
      <c r="C814">
        <v>54758</v>
      </c>
      <c r="D814" t="s">
        <v>658</v>
      </c>
      <c r="E814" t="s">
        <v>1866</v>
      </c>
      <c r="F814" t="s">
        <v>121</v>
      </c>
      <c r="G814" s="79" t="s">
        <v>1925</v>
      </c>
      <c r="H814" s="79"/>
      <c r="I814" s="79"/>
      <c r="J814" s="79" t="s">
        <v>8</v>
      </c>
      <c r="K814" s="80">
        <v>14.6</v>
      </c>
      <c r="L814" s="80">
        <v>14</v>
      </c>
      <c r="M814" s="80">
        <v>14</v>
      </c>
      <c r="N814" t="s">
        <v>2221</v>
      </c>
      <c r="O814" t="s">
        <v>2222</v>
      </c>
      <c r="P814" t="s">
        <v>243</v>
      </c>
      <c r="Q814">
        <v>10</v>
      </c>
      <c r="R814">
        <v>1995</v>
      </c>
      <c r="S814" t="s">
        <v>1502</v>
      </c>
      <c r="T814" t="s">
        <v>1502</v>
      </c>
      <c r="U814" t="s">
        <v>1871</v>
      </c>
    </row>
    <row r="815" spans="1:21">
      <c r="A815">
        <v>59190</v>
      </c>
      <c r="B815" t="s">
        <v>660</v>
      </c>
      <c r="C815">
        <v>54803</v>
      </c>
      <c r="D815" t="s">
        <v>659</v>
      </c>
      <c r="E815" t="s">
        <v>1934</v>
      </c>
      <c r="F815" t="s">
        <v>189</v>
      </c>
      <c r="G815" s="79" t="s">
        <v>142</v>
      </c>
      <c r="H815" s="79"/>
      <c r="I815" s="79"/>
      <c r="J815" s="79" t="s">
        <v>8</v>
      </c>
      <c r="K815" s="80">
        <v>1.2</v>
      </c>
      <c r="L815" s="80">
        <v>1.2</v>
      </c>
      <c r="M815" s="80">
        <v>1.2</v>
      </c>
      <c r="N815" t="s">
        <v>1914</v>
      </c>
      <c r="O815" t="s">
        <v>126</v>
      </c>
      <c r="P815" t="s">
        <v>242</v>
      </c>
      <c r="Q815">
        <v>4</v>
      </c>
      <c r="R815">
        <v>1994</v>
      </c>
      <c r="S815" t="s">
        <v>1502</v>
      </c>
      <c r="T815" t="s">
        <v>1502</v>
      </c>
      <c r="U815" t="s">
        <v>1932</v>
      </c>
    </row>
    <row r="816" spans="1:21">
      <c r="A816">
        <v>59190</v>
      </c>
      <c r="B816" t="s">
        <v>660</v>
      </c>
      <c r="C816">
        <v>54803</v>
      </c>
      <c r="D816" t="s">
        <v>659</v>
      </c>
      <c r="E816" t="s">
        <v>1934</v>
      </c>
      <c r="F816" t="s">
        <v>189</v>
      </c>
      <c r="G816" s="79" t="s">
        <v>2362</v>
      </c>
      <c r="H816" s="79"/>
      <c r="I816" s="79"/>
      <c r="J816" s="79" t="s">
        <v>8</v>
      </c>
      <c r="K816" s="80">
        <v>1.6</v>
      </c>
      <c r="L816" s="80">
        <v>1.6</v>
      </c>
      <c r="M816" s="80">
        <v>1.6</v>
      </c>
      <c r="N816" t="s">
        <v>1914</v>
      </c>
      <c r="O816" t="s">
        <v>126</v>
      </c>
      <c r="P816" t="s">
        <v>242</v>
      </c>
      <c r="Q816">
        <v>8</v>
      </c>
      <c r="R816">
        <v>2000</v>
      </c>
      <c r="S816" t="s">
        <v>1502</v>
      </c>
      <c r="T816" t="s">
        <v>1502</v>
      </c>
      <c r="U816" t="s">
        <v>1932</v>
      </c>
    </row>
    <row r="817" spans="1:22">
      <c r="A817">
        <v>11820</v>
      </c>
      <c r="B817" t="s">
        <v>662</v>
      </c>
      <c r="C817">
        <v>54907</v>
      </c>
      <c r="D817" t="s">
        <v>661</v>
      </c>
      <c r="E817" t="s">
        <v>1934</v>
      </c>
      <c r="F817" t="s">
        <v>112</v>
      </c>
      <c r="G817" s="79" t="s">
        <v>1954</v>
      </c>
      <c r="H817" s="79" t="s">
        <v>1883</v>
      </c>
      <c r="I817" s="79" t="s">
        <v>2363</v>
      </c>
      <c r="J817" s="79" t="s">
        <v>8</v>
      </c>
      <c r="K817" s="80">
        <v>21.2</v>
      </c>
      <c r="L817" s="80">
        <v>19</v>
      </c>
      <c r="M817" s="80">
        <v>23</v>
      </c>
      <c r="N817" t="s">
        <v>1999</v>
      </c>
      <c r="O817" t="s">
        <v>117</v>
      </c>
      <c r="P817" t="s">
        <v>231</v>
      </c>
      <c r="Q817">
        <v>6</v>
      </c>
      <c r="R817">
        <v>1995</v>
      </c>
      <c r="S817">
        <v>4</v>
      </c>
      <c r="T817">
        <v>2020</v>
      </c>
      <c r="U817" t="s">
        <v>1871</v>
      </c>
    </row>
    <row r="818" spans="1:22">
      <c r="A818">
        <v>20347</v>
      </c>
      <c r="B818" t="s">
        <v>664</v>
      </c>
      <c r="C818">
        <v>54937</v>
      </c>
      <c r="D818" t="s">
        <v>663</v>
      </c>
      <c r="E818" t="s">
        <v>1934</v>
      </c>
      <c r="F818" t="s">
        <v>112</v>
      </c>
      <c r="G818" s="79" t="s">
        <v>2364</v>
      </c>
      <c r="H818" s="79"/>
      <c r="I818" s="79"/>
      <c r="J818" s="79" t="s">
        <v>8</v>
      </c>
      <c r="K818" s="80">
        <v>1.3</v>
      </c>
      <c r="L818" s="80">
        <v>1.2</v>
      </c>
      <c r="M818" s="80">
        <v>1.3</v>
      </c>
      <c r="N818" t="s">
        <v>2132</v>
      </c>
      <c r="O818" t="s">
        <v>117</v>
      </c>
      <c r="P818" t="s">
        <v>242</v>
      </c>
      <c r="Q818">
        <v>7</v>
      </c>
      <c r="R818">
        <v>1994</v>
      </c>
      <c r="S818" t="s">
        <v>1502</v>
      </c>
      <c r="T818" t="s">
        <v>1502</v>
      </c>
      <c r="U818" t="s">
        <v>1871</v>
      </c>
    </row>
    <row r="819" spans="1:22">
      <c r="A819">
        <v>20347</v>
      </c>
      <c r="B819" t="s">
        <v>664</v>
      </c>
      <c r="C819">
        <v>54937</v>
      </c>
      <c r="D819" t="s">
        <v>663</v>
      </c>
      <c r="E819" t="s">
        <v>1934</v>
      </c>
      <c r="F819" t="s">
        <v>112</v>
      </c>
      <c r="G819" s="79" t="s">
        <v>2365</v>
      </c>
      <c r="H819" s="79"/>
      <c r="I819" s="79"/>
      <c r="J819" s="79" t="s">
        <v>8</v>
      </c>
      <c r="K819" s="80">
        <v>1.3</v>
      </c>
      <c r="L819" s="80">
        <v>1.2</v>
      </c>
      <c r="M819" s="80">
        <v>1.3</v>
      </c>
      <c r="N819" t="s">
        <v>2132</v>
      </c>
      <c r="O819" t="s">
        <v>117</v>
      </c>
      <c r="P819" t="s">
        <v>242</v>
      </c>
      <c r="Q819">
        <v>7</v>
      </c>
      <c r="R819">
        <v>1994</v>
      </c>
      <c r="S819" t="s">
        <v>1502</v>
      </c>
      <c r="T819" t="s">
        <v>1502</v>
      </c>
      <c r="U819" t="s">
        <v>1871</v>
      </c>
    </row>
    <row r="820" spans="1:22">
      <c r="A820">
        <v>20347</v>
      </c>
      <c r="B820" t="s">
        <v>664</v>
      </c>
      <c r="C820">
        <v>54937</v>
      </c>
      <c r="D820" t="s">
        <v>663</v>
      </c>
      <c r="E820" t="s">
        <v>1934</v>
      </c>
      <c r="F820" t="s">
        <v>112</v>
      </c>
      <c r="G820" s="79" t="s">
        <v>2366</v>
      </c>
      <c r="H820" s="79"/>
      <c r="I820" s="79"/>
      <c r="J820" s="79" t="s">
        <v>8</v>
      </c>
      <c r="K820" s="80">
        <v>1.3</v>
      </c>
      <c r="L820" s="80">
        <v>1.2</v>
      </c>
      <c r="M820" s="80">
        <v>1.3</v>
      </c>
      <c r="N820" t="s">
        <v>2132</v>
      </c>
      <c r="O820" t="s">
        <v>117</v>
      </c>
      <c r="P820" t="s">
        <v>242</v>
      </c>
      <c r="Q820">
        <v>7</v>
      </c>
      <c r="R820">
        <v>1994</v>
      </c>
      <c r="S820" t="s">
        <v>1502</v>
      </c>
      <c r="T820" t="s">
        <v>1502</v>
      </c>
      <c r="U820" t="s">
        <v>1871</v>
      </c>
    </row>
    <row r="821" spans="1:22">
      <c r="A821">
        <v>20347</v>
      </c>
      <c r="B821" t="s">
        <v>664</v>
      </c>
      <c r="C821">
        <v>54937</v>
      </c>
      <c r="D821" t="s">
        <v>663</v>
      </c>
      <c r="E821" t="s">
        <v>1934</v>
      </c>
      <c r="F821" t="s">
        <v>112</v>
      </c>
      <c r="G821" s="79" t="s">
        <v>2367</v>
      </c>
      <c r="H821" s="79"/>
      <c r="I821" s="79"/>
      <c r="J821" s="79" t="s">
        <v>8</v>
      </c>
      <c r="K821" s="80">
        <v>1.3</v>
      </c>
      <c r="L821" s="80">
        <v>1.2</v>
      </c>
      <c r="M821" s="80">
        <v>1.3</v>
      </c>
      <c r="N821" t="s">
        <v>2132</v>
      </c>
      <c r="O821" t="s">
        <v>117</v>
      </c>
      <c r="P821" t="s">
        <v>242</v>
      </c>
      <c r="Q821">
        <v>7</v>
      </c>
      <c r="R821">
        <v>1994</v>
      </c>
      <c r="S821" t="s">
        <v>1502</v>
      </c>
      <c r="T821" t="s">
        <v>1502</v>
      </c>
      <c r="U821" t="s">
        <v>1871</v>
      </c>
    </row>
    <row r="822" spans="1:22">
      <c r="A822">
        <v>20347</v>
      </c>
      <c r="B822" t="s">
        <v>664</v>
      </c>
      <c r="C822">
        <v>54937</v>
      </c>
      <c r="D822" t="s">
        <v>663</v>
      </c>
      <c r="E822" t="s">
        <v>1934</v>
      </c>
      <c r="F822" t="s">
        <v>112</v>
      </c>
      <c r="G822" s="79" t="s">
        <v>2368</v>
      </c>
      <c r="H822" s="79"/>
      <c r="I822" s="79"/>
      <c r="J822" s="79" t="s">
        <v>8</v>
      </c>
      <c r="K822" s="80">
        <v>1.9</v>
      </c>
      <c r="L822" s="80">
        <v>1.9</v>
      </c>
      <c r="M822" s="80">
        <v>1.9</v>
      </c>
      <c r="N822" t="s">
        <v>2132</v>
      </c>
      <c r="O822" t="s">
        <v>117</v>
      </c>
      <c r="P822" t="s">
        <v>242</v>
      </c>
      <c r="Q822">
        <v>7</v>
      </c>
      <c r="R822">
        <v>1999</v>
      </c>
      <c r="S822" t="s">
        <v>1502</v>
      </c>
      <c r="T822" t="s">
        <v>1502</v>
      </c>
      <c r="U822" t="s">
        <v>1871</v>
      </c>
    </row>
    <row r="823" spans="1:22">
      <c r="A823">
        <v>20347</v>
      </c>
      <c r="B823" t="s">
        <v>664</v>
      </c>
      <c r="C823">
        <v>54937</v>
      </c>
      <c r="D823" t="s">
        <v>663</v>
      </c>
      <c r="E823" t="s">
        <v>1934</v>
      </c>
      <c r="F823" t="s">
        <v>112</v>
      </c>
      <c r="G823" s="79" t="s">
        <v>2369</v>
      </c>
      <c r="H823" s="79"/>
      <c r="I823" s="79"/>
      <c r="J823" s="79" t="s">
        <v>8</v>
      </c>
      <c r="K823" s="80">
        <v>3</v>
      </c>
      <c r="L823" s="80">
        <v>3</v>
      </c>
      <c r="M823" s="80">
        <v>3</v>
      </c>
      <c r="N823" t="s">
        <v>1914</v>
      </c>
      <c r="O823" t="s">
        <v>126</v>
      </c>
      <c r="P823" t="s">
        <v>242</v>
      </c>
      <c r="Q823">
        <v>6</v>
      </c>
      <c r="R823">
        <v>1985</v>
      </c>
      <c r="S823" t="s">
        <v>1502</v>
      </c>
      <c r="T823" t="s">
        <v>1502</v>
      </c>
      <c r="U823" t="s">
        <v>1932</v>
      </c>
    </row>
    <row r="824" spans="1:22">
      <c r="A824">
        <v>4426</v>
      </c>
      <c r="B824" t="s">
        <v>258</v>
      </c>
      <c r="C824">
        <v>54945</v>
      </c>
      <c r="D824" t="s">
        <v>665</v>
      </c>
      <c r="E824" t="s">
        <v>1866</v>
      </c>
      <c r="F824" t="s">
        <v>121</v>
      </c>
      <c r="G824" s="79" t="s">
        <v>2370</v>
      </c>
      <c r="H824" s="79"/>
      <c r="I824" s="79"/>
      <c r="J824" s="79" t="s">
        <v>8</v>
      </c>
      <c r="K824" s="80">
        <v>45</v>
      </c>
      <c r="L824" s="80">
        <v>29.7</v>
      </c>
      <c r="M824" s="80">
        <v>31.2</v>
      </c>
      <c r="N824" t="s">
        <v>2221</v>
      </c>
      <c r="O824" t="s">
        <v>2222</v>
      </c>
      <c r="P824" t="s">
        <v>243</v>
      </c>
      <c r="Q824">
        <v>7</v>
      </c>
      <c r="R824">
        <v>1988</v>
      </c>
      <c r="S824" t="s">
        <v>1502</v>
      </c>
      <c r="T824" t="s">
        <v>1502</v>
      </c>
      <c r="U824" t="s">
        <v>1871</v>
      </c>
    </row>
    <row r="825" spans="1:22">
      <c r="A825">
        <v>4426</v>
      </c>
      <c r="B825" t="s">
        <v>258</v>
      </c>
      <c r="C825">
        <v>54945</v>
      </c>
      <c r="D825" t="s">
        <v>665</v>
      </c>
      <c r="E825" t="s">
        <v>1866</v>
      </c>
      <c r="F825" t="s">
        <v>121</v>
      </c>
      <c r="G825" s="79" t="s">
        <v>2371</v>
      </c>
      <c r="H825" s="79"/>
      <c r="I825" s="79"/>
      <c r="J825" s="79" t="s">
        <v>8</v>
      </c>
      <c r="K825" s="80">
        <v>45</v>
      </c>
      <c r="L825" s="80">
        <v>29.7</v>
      </c>
      <c r="M825" s="80">
        <v>31.2</v>
      </c>
      <c r="N825" t="s">
        <v>2221</v>
      </c>
      <c r="O825" t="s">
        <v>2222</v>
      </c>
      <c r="P825" t="s">
        <v>243</v>
      </c>
      <c r="Q825">
        <v>7</v>
      </c>
      <c r="R825">
        <v>1988</v>
      </c>
      <c r="S825" t="s">
        <v>1502</v>
      </c>
      <c r="T825" t="s">
        <v>1502</v>
      </c>
      <c r="U825" t="s">
        <v>1871</v>
      </c>
    </row>
    <row r="826" spans="1:22">
      <c r="A826">
        <v>8776</v>
      </c>
      <c r="B826" t="s">
        <v>330</v>
      </c>
      <c r="C826">
        <v>54981</v>
      </c>
      <c r="D826" t="s">
        <v>666</v>
      </c>
      <c r="E826" t="s">
        <v>131</v>
      </c>
      <c r="F826" t="s">
        <v>112</v>
      </c>
      <c r="G826" s="79" t="s">
        <v>2372</v>
      </c>
      <c r="H826" s="79"/>
      <c r="I826" s="79"/>
      <c r="J826" s="79" t="s">
        <v>8</v>
      </c>
      <c r="K826" s="80">
        <v>0.3</v>
      </c>
      <c r="L826" s="80">
        <v>0.3</v>
      </c>
      <c r="M826" s="80">
        <v>0.3</v>
      </c>
      <c r="N826" t="s">
        <v>2004</v>
      </c>
      <c r="O826" t="s">
        <v>226</v>
      </c>
      <c r="P826" t="s">
        <v>235</v>
      </c>
      <c r="Q826">
        <v>1</v>
      </c>
      <c r="R826">
        <v>1999</v>
      </c>
      <c r="S826">
        <v>12</v>
      </c>
      <c r="T826">
        <v>2018</v>
      </c>
      <c r="U826" t="s">
        <v>1871</v>
      </c>
    </row>
    <row r="827" spans="1:22">
      <c r="A827">
        <v>8776</v>
      </c>
      <c r="B827" t="s">
        <v>330</v>
      </c>
      <c r="C827">
        <v>54981</v>
      </c>
      <c r="D827" t="s">
        <v>666</v>
      </c>
      <c r="E827" t="s">
        <v>131</v>
      </c>
      <c r="F827" t="s">
        <v>112</v>
      </c>
      <c r="G827" s="79" t="s">
        <v>2373</v>
      </c>
      <c r="H827" s="79"/>
      <c r="I827" s="79"/>
      <c r="J827" s="79" t="s">
        <v>8</v>
      </c>
      <c r="K827" s="80">
        <v>0.5</v>
      </c>
      <c r="L827" s="80">
        <v>0.4</v>
      </c>
      <c r="M827" s="80">
        <v>0.4</v>
      </c>
      <c r="N827" t="s">
        <v>2004</v>
      </c>
      <c r="O827" t="s">
        <v>226</v>
      </c>
      <c r="P827" t="s">
        <v>235</v>
      </c>
      <c r="Q827">
        <v>1</v>
      </c>
      <c r="R827">
        <v>1982</v>
      </c>
      <c r="S827">
        <v>12</v>
      </c>
      <c r="T827">
        <v>2018</v>
      </c>
      <c r="U827" t="s">
        <v>1871</v>
      </c>
    </row>
    <row r="828" spans="1:22">
      <c r="A828">
        <v>8776</v>
      </c>
      <c r="B828" t="s">
        <v>330</v>
      </c>
      <c r="C828">
        <v>54981</v>
      </c>
      <c r="D828" t="s">
        <v>666</v>
      </c>
      <c r="E828" t="s">
        <v>131</v>
      </c>
      <c r="F828" t="s">
        <v>112</v>
      </c>
      <c r="G828" s="79" t="s">
        <v>2374</v>
      </c>
      <c r="H828" s="79"/>
      <c r="I828" s="79"/>
      <c r="J828" s="79" t="s">
        <v>8</v>
      </c>
      <c r="K828" s="80">
        <v>0.5</v>
      </c>
      <c r="L828" s="80">
        <v>0.5</v>
      </c>
      <c r="M828" s="80">
        <v>0.5</v>
      </c>
      <c r="N828" t="s">
        <v>2004</v>
      </c>
      <c r="O828" t="s">
        <v>226</v>
      </c>
      <c r="P828" t="s">
        <v>235</v>
      </c>
      <c r="Q828">
        <v>1</v>
      </c>
      <c r="R828">
        <v>1982</v>
      </c>
      <c r="S828" t="s">
        <v>1502</v>
      </c>
      <c r="T828" t="s">
        <v>1502</v>
      </c>
      <c r="U828" t="s">
        <v>1871</v>
      </c>
    </row>
    <row r="829" spans="1:22">
      <c r="A829">
        <v>57249</v>
      </c>
      <c r="B829" t="s">
        <v>668</v>
      </c>
      <c r="C829">
        <v>55006</v>
      </c>
      <c r="D829" t="s">
        <v>667</v>
      </c>
      <c r="E829" t="s">
        <v>1866</v>
      </c>
      <c r="F829" t="s">
        <v>189</v>
      </c>
      <c r="G829" s="79" t="s">
        <v>1948</v>
      </c>
      <c r="H829" s="79"/>
      <c r="I829" s="79"/>
      <c r="J829" s="79" t="s">
        <v>8</v>
      </c>
      <c r="K829" s="80">
        <v>0.8</v>
      </c>
      <c r="L829" s="80">
        <v>0.7</v>
      </c>
      <c r="M829" s="80">
        <v>0.7</v>
      </c>
      <c r="N829" t="s">
        <v>1440</v>
      </c>
      <c r="O829" t="s">
        <v>212</v>
      </c>
      <c r="P829" t="s">
        <v>242</v>
      </c>
      <c r="Q829">
        <v>4</v>
      </c>
      <c r="R829">
        <v>1996</v>
      </c>
      <c r="S829" t="s">
        <v>1502</v>
      </c>
      <c r="T829" t="s">
        <v>1502</v>
      </c>
      <c r="U829" t="s">
        <v>1871</v>
      </c>
    </row>
    <row r="830" spans="1:22">
      <c r="A830">
        <v>57249</v>
      </c>
      <c r="B830" t="s">
        <v>668</v>
      </c>
      <c r="C830">
        <v>55006</v>
      </c>
      <c r="D830" t="s">
        <v>667</v>
      </c>
      <c r="E830" t="s">
        <v>1866</v>
      </c>
      <c r="F830" t="s">
        <v>189</v>
      </c>
      <c r="G830" s="79" t="s">
        <v>2335</v>
      </c>
      <c r="H830" s="79"/>
      <c r="I830" s="79"/>
      <c r="J830" s="79" t="s">
        <v>8</v>
      </c>
      <c r="K830" s="80">
        <v>1.6</v>
      </c>
      <c r="L830" s="80">
        <v>1.5</v>
      </c>
      <c r="M830" s="80">
        <v>1.5</v>
      </c>
      <c r="N830" t="s">
        <v>1440</v>
      </c>
      <c r="O830" t="s">
        <v>212</v>
      </c>
      <c r="P830" t="s">
        <v>242</v>
      </c>
      <c r="Q830">
        <v>3</v>
      </c>
      <c r="R830">
        <v>2016</v>
      </c>
      <c r="S830" t="s">
        <v>1502</v>
      </c>
      <c r="T830" t="s">
        <v>1502</v>
      </c>
      <c r="U830" t="s">
        <v>1871</v>
      </c>
    </row>
    <row r="831" spans="1:22">
      <c r="A831">
        <v>55738</v>
      </c>
      <c r="B831" t="s">
        <v>624</v>
      </c>
      <c r="C831">
        <v>55031</v>
      </c>
      <c r="D831" t="s">
        <v>669</v>
      </c>
      <c r="E831" t="s">
        <v>1979</v>
      </c>
      <c r="F831" t="s">
        <v>174</v>
      </c>
      <c r="G831" s="79" t="s">
        <v>1950</v>
      </c>
      <c r="H831" s="79" t="s">
        <v>1950</v>
      </c>
      <c r="I831" s="79"/>
      <c r="J831" s="79" t="s">
        <v>8</v>
      </c>
      <c r="K831" s="80">
        <v>54.5</v>
      </c>
      <c r="L831" s="80">
        <v>47.2</v>
      </c>
      <c r="M831" s="80">
        <v>58.4</v>
      </c>
      <c r="N831" t="s">
        <v>1999</v>
      </c>
      <c r="O831" t="s">
        <v>117</v>
      </c>
      <c r="P831" t="s">
        <v>231</v>
      </c>
      <c r="Q831">
        <v>10</v>
      </c>
      <c r="R831">
        <v>1999</v>
      </c>
      <c r="S831" t="s">
        <v>1502</v>
      </c>
      <c r="T831" t="s">
        <v>1502</v>
      </c>
      <c r="U831" t="s">
        <v>1871</v>
      </c>
      <c r="V831" t="s">
        <v>122</v>
      </c>
    </row>
    <row r="832" spans="1:22">
      <c r="A832">
        <v>55738</v>
      </c>
      <c r="B832" t="s">
        <v>624</v>
      </c>
      <c r="C832">
        <v>55031</v>
      </c>
      <c r="D832" t="s">
        <v>669</v>
      </c>
      <c r="E832" t="s">
        <v>1979</v>
      </c>
      <c r="F832" t="s">
        <v>174</v>
      </c>
      <c r="G832" s="79" t="s">
        <v>1962</v>
      </c>
      <c r="H832" s="79" t="s">
        <v>1962</v>
      </c>
      <c r="I832" s="79"/>
      <c r="J832" s="79" t="s">
        <v>8</v>
      </c>
      <c r="K832" s="80">
        <v>54.5</v>
      </c>
      <c r="L832" s="80">
        <v>45.2</v>
      </c>
      <c r="M832" s="80">
        <v>56.3</v>
      </c>
      <c r="N832" t="s">
        <v>1999</v>
      </c>
      <c r="O832" t="s">
        <v>117</v>
      </c>
      <c r="P832" t="s">
        <v>231</v>
      </c>
      <c r="Q832">
        <v>11</v>
      </c>
      <c r="R832">
        <v>1999</v>
      </c>
      <c r="S832" t="s">
        <v>1502</v>
      </c>
      <c r="T832" t="s">
        <v>1502</v>
      </c>
      <c r="U832" t="s">
        <v>1871</v>
      </c>
      <c r="V832" t="s">
        <v>122</v>
      </c>
    </row>
    <row r="833" spans="1:22">
      <c r="A833">
        <v>55738</v>
      </c>
      <c r="B833" t="s">
        <v>624</v>
      </c>
      <c r="C833">
        <v>55031</v>
      </c>
      <c r="D833" t="s">
        <v>669</v>
      </c>
      <c r="E833" t="s">
        <v>1979</v>
      </c>
      <c r="F833" t="s">
        <v>174</v>
      </c>
      <c r="G833" s="79" t="s">
        <v>2375</v>
      </c>
      <c r="H833" s="79" t="s">
        <v>2375</v>
      </c>
      <c r="I833" s="79"/>
      <c r="J833" s="79" t="s">
        <v>8</v>
      </c>
      <c r="K833" s="80">
        <v>54.5</v>
      </c>
      <c r="L833" s="80">
        <v>44.1</v>
      </c>
      <c r="M833" s="80">
        <v>55.3</v>
      </c>
      <c r="N833" t="s">
        <v>1999</v>
      </c>
      <c r="O833" t="s">
        <v>117</v>
      </c>
      <c r="P833" t="s">
        <v>231</v>
      </c>
      <c r="Q833">
        <v>7</v>
      </c>
      <c r="R833">
        <v>2000</v>
      </c>
      <c r="S833" t="s">
        <v>1502</v>
      </c>
      <c r="T833" t="s">
        <v>1502</v>
      </c>
      <c r="U833" t="s">
        <v>1871</v>
      </c>
      <c r="V833" t="s">
        <v>122</v>
      </c>
    </row>
    <row r="834" spans="1:22">
      <c r="A834">
        <v>56383</v>
      </c>
      <c r="B834" t="s">
        <v>2376</v>
      </c>
      <c r="C834">
        <v>55034</v>
      </c>
      <c r="D834" t="s">
        <v>2376</v>
      </c>
      <c r="E834" t="s">
        <v>1979</v>
      </c>
      <c r="F834" t="s">
        <v>174</v>
      </c>
      <c r="G834" s="79" t="s">
        <v>2258</v>
      </c>
      <c r="H834" s="79"/>
      <c r="I834" s="79"/>
      <c r="J834" s="79" t="s">
        <v>8</v>
      </c>
      <c r="K834" s="80">
        <v>1.3</v>
      </c>
      <c r="L834" s="80">
        <v>0.4</v>
      </c>
      <c r="M834" s="80">
        <v>0.4</v>
      </c>
      <c r="N834" t="s">
        <v>2025</v>
      </c>
      <c r="O834" t="s">
        <v>274</v>
      </c>
      <c r="P834" t="s">
        <v>243</v>
      </c>
      <c r="Q834">
        <v>8</v>
      </c>
      <c r="R834">
        <v>1980</v>
      </c>
      <c r="S834" t="s">
        <v>1502</v>
      </c>
      <c r="T834" t="s">
        <v>1502</v>
      </c>
      <c r="U834" t="s">
        <v>1932</v>
      </c>
    </row>
    <row r="835" spans="1:22">
      <c r="A835">
        <v>56383</v>
      </c>
      <c r="B835" t="s">
        <v>2376</v>
      </c>
      <c r="C835">
        <v>55034</v>
      </c>
      <c r="D835" t="s">
        <v>2376</v>
      </c>
      <c r="E835" t="s">
        <v>1979</v>
      </c>
      <c r="F835" t="s">
        <v>174</v>
      </c>
      <c r="G835" s="79" t="s">
        <v>2259</v>
      </c>
      <c r="H835" s="79"/>
      <c r="I835" s="79"/>
      <c r="J835" s="79" t="s">
        <v>8</v>
      </c>
      <c r="K835" s="80">
        <v>0.7</v>
      </c>
      <c r="L835" s="80">
        <v>0.5</v>
      </c>
      <c r="M835" s="80">
        <v>0.5</v>
      </c>
      <c r="N835" t="s">
        <v>2025</v>
      </c>
      <c r="O835" t="s">
        <v>274</v>
      </c>
      <c r="P835" t="s">
        <v>243</v>
      </c>
      <c r="Q835">
        <v>10</v>
      </c>
      <c r="R835">
        <v>2004</v>
      </c>
      <c r="S835" t="s">
        <v>1502</v>
      </c>
      <c r="T835" t="s">
        <v>1502</v>
      </c>
      <c r="U835" t="s">
        <v>1932</v>
      </c>
    </row>
    <row r="836" spans="1:22">
      <c r="A836">
        <v>57226</v>
      </c>
      <c r="B836" t="s">
        <v>671</v>
      </c>
      <c r="C836">
        <v>55093</v>
      </c>
      <c r="D836" t="s">
        <v>670</v>
      </c>
      <c r="E836" t="s">
        <v>1866</v>
      </c>
      <c r="F836" t="s">
        <v>112</v>
      </c>
      <c r="G836" s="79" t="s">
        <v>1942</v>
      </c>
      <c r="H836" s="79"/>
      <c r="I836" s="79"/>
      <c r="J836" s="79" t="s">
        <v>8</v>
      </c>
      <c r="K836" s="80">
        <v>0.9</v>
      </c>
      <c r="L836" s="80">
        <v>0.9</v>
      </c>
      <c r="M836" s="80">
        <v>0.9</v>
      </c>
      <c r="N836" t="s">
        <v>1440</v>
      </c>
      <c r="O836" t="s">
        <v>212</v>
      </c>
      <c r="P836" t="s">
        <v>242</v>
      </c>
      <c r="Q836">
        <v>9</v>
      </c>
      <c r="R836">
        <v>1997</v>
      </c>
      <c r="S836" t="s">
        <v>1502</v>
      </c>
      <c r="T836" t="s">
        <v>1502</v>
      </c>
      <c r="U836" t="s">
        <v>1871</v>
      </c>
    </row>
    <row r="837" spans="1:22">
      <c r="A837">
        <v>57226</v>
      </c>
      <c r="B837" t="s">
        <v>671</v>
      </c>
      <c r="C837">
        <v>55093</v>
      </c>
      <c r="D837" t="s">
        <v>670</v>
      </c>
      <c r="E837" t="s">
        <v>1866</v>
      </c>
      <c r="F837" t="s">
        <v>112</v>
      </c>
      <c r="G837" s="79" t="s">
        <v>1948</v>
      </c>
      <c r="H837" s="79"/>
      <c r="I837" s="79"/>
      <c r="J837" s="79" t="s">
        <v>8</v>
      </c>
      <c r="K837" s="80">
        <v>0.9</v>
      </c>
      <c r="L837" s="80">
        <v>0.9</v>
      </c>
      <c r="M837" s="80">
        <v>0.9</v>
      </c>
      <c r="N837" t="s">
        <v>1440</v>
      </c>
      <c r="O837" t="s">
        <v>212</v>
      </c>
      <c r="P837" t="s">
        <v>242</v>
      </c>
      <c r="Q837">
        <v>9</v>
      </c>
      <c r="R837">
        <v>1997</v>
      </c>
      <c r="S837" t="s">
        <v>1502</v>
      </c>
      <c r="T837" t="s">
        <v>1502</v>
      </c>
      <c r="U837" t="s">
        <v>1871</v>
      </c>
    </row>
    <row r="838" spans="1:22">
      <c r="A838">
        <v>57226</v>
      </c>
      <c r="B838" t="s">
        <v>671</v>
      </c>
      <c r="C838">
        <v>55093</v>
      </c>
      <c r="D838" t="s">
        <v>670</v>
      </c>
      <c r="E838" t="s">
        <v>1866</v>
      </c>
      <c r="F838" t="s">
        <v>112</v>
      </c>
      <c r="G838" s="79" t="s">
        <v>2335</v>
      </c>
      <c r="H838" s="79"/>
      <c r="I838" s="79"/>
      <c r="J838" s="79" t="s">
        <v>8</v>
      </c>
      <c r="K838" s="80">
        <v>0.9</v>
      </c>
      <c r="L838" s="80">
        <v>0.9</v>
      </c>
      <c r="M838" s="80">
        <v>0.9</v>
      </c>
      <c r="N838" t="s">
        <v>1440</v>
      </c>
      <c r="O838" t="s">
        <v>212</v>
      </c>
      <c r="P838" t="s">
        <v>242</v>
      </c>
      <c r="Q838">
        <v>5</v>
      </c>
      <c r="R838">
        <v>2011</v>
      </c>
      <c r="S838" t="s">
        <v>1502</v>
      </c>
      <c r="T838" t="s">
        <v>1502</v>
      </c>
      <c r="U838" t="s">
        <v>1871</v>
      </c>
    </row>
    <row r="839" spans="1:22">
      <c r="A839">
        <v>57226</v>
      </c>
      <c r="B839" t="s">
        <v>671</v>
      </c>
      <c r="C839">
        <v>55093</v>
      </c>
      <c r="D839" t="s">
        <v>670</v>
      </c>
      <c r="E839" t="s">
        <v>1866</v>
      </c>
      <c r="F839" t="s">
        <v>112</v>
      </c>
      <c r="G839" s="79" t="s">
        <v>2336</v>
      </c>
      <c r="H839" s="79"/>
      <c r="I839" s="79"/>
      <c r="J839" s="79" t="s">
        <v>8</v>
      </c>
      <c r="K839" s="80">
        <v>0.9</v>
      </c>
      <c r="L839" s="80">
        <v>0.9</v>
      </c>
      <c r="M839" s="80">
        <v>0.9</v>
      </c>
      <c r="N839" t="s">
        <v>1440</v>
      </c>
      <c r="O839" t="s">
        <v>212</v>
      </c>
      <c r="P839" t="s">
        <v>242</v>
      </c>
      <c r="Q839">
        <v>5</v>
      </c>
      <c r="R839">
        <v>2011</v>
      </c>
      <c r="S839" t="s">
        <v>1502</v>
      </c>
      <c r="T839" t="s">
        <v>1502</v>
      </c>
      <c r="U839" t="s">
        <v>1871</v>
      </c>
    </row>
    <row r="840" spans="1:22">
      <c r="A840">
        <v>59630</v>
      </c>
      <c r="B840" t="s">
        <v>673</v>
      </c>
      <c r="C840">
        <v>55163</v>
      </c>
      <c r="D840" t="s">
        <v>672</v>
      </c>
      <c r="E840" t="s">
        <v>1866</v>
      </c>
      <c r="F840" t="s">
        <v>121</v>
      </c>
      <c r="G840" s="79" t="s">
        <v>1942</v>
      </c>
      <c r="H840" s="79"/>
      <c r="I840" s="79"/>
      <c r="J840" s="79" t="s">
        <v>8</v>
      </c>
      <c r="K840" s="80">
        <v>0.9</v>
      </c>
      <c r="L840" s="80">
        <v>0.9</v>
      </c>
      <c r="M840" s="80">
        <v>0.9</v>
      </c>
      <c r="N840" t="s">
        <v>1440</v>
      </c>
      <c r="O840" t="s">
        <v>212</v>
      </c>
      <c r="P840" t="s">
        <v>242</v>
      </c>
      <c r="Q840">
        <v>8</v>
      </c>
      <c r="R840">
        <v>1998</v>
      </c>
      <c r="S840" t="s">
        <v>1502</v>
      </c>
      <c r="T840" t="s">
        <v>1502</v>
      </c>
      <c r="U840" t="s">
        <v>1887</v>
      </c>
    </row>
    <row r="841" spans="1:22">
      <c r="A841">
        <v>59630</v>
      </c>
      <c r="B841" t="s">
        <v>673</v>
      </c>
      <c r="C841">
        <v>55163</v>
      </c>
      <c r="D841" t="s">
        <v>672</v>
      </c>
      <c r="E841" t="s">
        <v>1866</v>
      </c>
      <c r="F841" t="s">
        <v>121</v>
      </c>
      <c r="G841" s="79" t="s">
        <v>1948</v>
      </c>
      <c r="H841" s="79"/>
      <c r="I841" s="79"/>
      <c r="J841" s="79" t="s">
        <v>8</v>
      </c>
      <c r="K841" s="80">
        <v>0.9</v>
      </c>
      <c r="L841" s="80">
        <v>0.9</v>
      </c>
      <c r="M841" s="80">
        <v>0.9</v>
      </c>
      <c r="N841" t="s">
        <v>1440</v>
      </c>
      <c r="O841" t="s">
        <v>212</v>
      </c>
      <c r="P841" t="s">
        <v>242</v>
      </c>
      <c r="Q841">
        <v>8</v>
      </c>
      <c r="R841">
        <v>1998</v>
      </c>
      <c r="S841" t="s">
        <v>1502</v>
      </c>
      <c r="T841" t="s">
        <v>1502</v>
      </c>
      <c r="U841" t="s">
        <v>1871</v>
      </c>
    </row>
    <row r="842" spans="1:22">
      <c r="A842">
        <v>59630</v>
      </c>
      <c r="B842" t="s">
        <v>673</v>
      </c>
      <c r="C842">
        <v>55163</v>
      </c>
      <c r="D842" t="s">
        <v>672</v>
      </c>
      <c r="E842" t="s">
        <v>1866</v>
      </c>
      <c r="F842" t="s">
        <v>121</v>
      </c>
      <c r="G842" s="79" t="s">
        <v>2335</v>
      </c>
      <c r="H842" s="79"/>
      <c r="I842" s="79"/>
      <c r="J842" s="79" t="s">
        <v>8</v>
      </c>
      <c r="K842" s="80">
        <v>0.9</v>
      </c>
      <c r="L842" s="80">
        <v>0.9</v>
      </c>
      <c r="M842" s="80">
        <v>0.9</v>
      </c>
      <c r="N842" t="s">
        <v>1440</v>
      </c>
      <c r="O842" t="s">
        <v>212</v>
      </c>
      <c r="P842" t="s">
        <v>242</v>
      </c>
      <c r="Q842">
        <v>8</v>
      </c>
      <c r="R842">
        <v>1998</v>
      </c>
      <c r="S842" t="s">
        <v>1502</v>
      </c>
      <c r="T842" t="s">
        <v>1502</v>
      </c>
      <c r="U842" t="s">
        <v>1871</v>
      </c>
    </row>
    <row r="843" spans="1:22">
      <c r="A843">
        <v>59178</v>
      </c>
      <c r="B843" t="s">
        <v>285</v>
      </c>
      <c r="C843">
        <v>55288</v>
      </c>
      <c r="D843" t="s">
        <v>674</v>
      </c>
      <c r="E843" t="s">
        <v>1866</v>
      </c>
      <c r="F843" t="s">
        <v>174</v>
      </c>
      <c r="G843" s="79" t="s">
        <v>2377</v>
      </c>
      <c r="H843" s="79"/>
      <c r="I843" s="79"/>
      <c r="J843" s="79" t="s">
        <v>8</v>
      </c>
      <c r="K843" s="80">
        <v>0.8</v>
      </c>
      <c r="L843" s="80">
        <v>0.7</v>
      </c>
      <c r="M843" s="80">
        <v>0.7</v>
      </c>
      <c r="N843" t="s">
        <v>2004</v>
      </c>
      <c r="O843" t="s">
        <v>226</v>
      </c>
      <c r="P843" t="s">
        <v>235</v>
      </c>
      <c r="Q843">
        <v>1</v>
      </c>
      <c r="R843">
        <v>1923</v>
      </c>
      <c r="S843" t="s">
        <v>1502</v>
      </c>
      <c r="T843" t="s">
        <v>1502</v>
      </c>
      <c r="U843" t="s">
        <v>1871</v>
      </c>
    </row>
    <row r="844" spans="1:22">
      <c r="A844">
        <v>59178</v>
      </c>
      <c r="B844" t="s">
        <v>285</v>
      </c>
      <c r="C844">
        <v>55288</v>
      </c>
      <c r="D844" t="s">
        <v>674</v>
      </c>
      <c r="E844" t="s">
        <v>1866</v>
      </c>
      <c r="F844" t="s">
        <v>174</v>
      </c>
      <c r="G844" s="79" t="s">
        <v>2378</v>
      </c>
      <c r="H844" s="79"/>
      <c r="I844" s="79"/>
      <c r="J844" s="79" t="s">
        <v>8</v>
      </c>
      <c r="K844" s="80">
        <v>0.8</v>
      </c>
      <c r="L844" s="80">
        <v>0.7</v>
      </c>
      <c r="M844" s="80">
        <v>0.7</v>
      </c>
      <c r="N844" t="s">
        <v>2004</v>
      </c>
      <c r="O844" t="s">
        <v>226</v>
      </c>
      <c r="P844" t="s">
        <v>235</v>
      </c>
      <c r="Q844">
        <v>1</v>
      </c>
      <c r="R844">
        <v>1923</v>
      </c>
      <c r="S844" t="s">
        <v>1502</v>
      </c>
      <c r="T844" t="s">
        <v>1502</v>
      </c>
      <c r="U844" t="s">
        <v>1871</v>
      </c>
    </row>
    <row r="845" spans="1:22">
      <c r="A845">
        <v>59178</v>
      </c>
      <c r="B845" t="s">
        <v>285</v>
      </c>
      <c r="C845">
        <v>55288</v>
      </c>
      <c r="D845" t="s">
        <v>674</v>
      </c>
      <c r="E845" t="s">
        <v>1866</v>
      </c>
      <c r="F845" t="s">
        <v>174</v>
      </c>
      <c r="G845" s="79" t="s">
        <v>2379</v>
      </c>
      <c r="H845" s="79"/>
      <c r="I845" s="79"/>
      <c r="J845" s="79" t="s">
        <v>8</v>
      </c>
      <c r="K845" s="80">
        <v>0.8</v>
      </c>
      <c r="L845" s="80">
        <v>0.7</v>
      </c>
      <c r="M845" s="80">
        <v>0.7</v>
      </c>
      <c r="N845" t="s">
        <v>2004</v>
      </c>
      <c r="O845" t="s">
        <v>226</v>
      </c>
      <c r="P845" t="s">
        <v>235</v>
      </c>
      <c r="Q845">
        <v>1</v>
      </c>
      <c r="R845">
        <v>1923</v>
      </c>
      <c r="S845" t="s">
        <v>1502</v>
      </c>
      <c r="T845" t="s">
        <v>1502</v>
      </c>
      <c r="U845" t="s">
        <v>1871</v>
      </c>
    </row>
    <row r="846" spans="1:22">
      <c r="A846">
        <v>59178</v>
      </c>
      <c r="B846" t="s">
        <v>285</v>
      </c>
      <c r="C846">
        <v>55288</v>
      </c>
      <c r="D846" t="s">
        <v>674</v>
      </c>
      <c r="E846" t="s">
        <v>1866</v>
      </c>
      <c r="F846" t="s">
        <v>174</v>
      </c>
      <c r="G846" s="79" t="s">
        <v>2380</v>
      </c>
      <c r="H846" s="79"/>
      <c r="I846" s="79"/>
      <c r="J846" s="79" t="s">
        <v>8</v>
      </c>
      <c r="K846" s="80">
        <v>0.8</v>
      </c>
      <c r="L846" s="80">
        <v>0.9</v>
      </c>
      <c r="M846" s="80">
        <v>0.9</v>
      </c>
      <c r="N846" t="s">
        <v>2004</v>
      </c>
      <c r="O846" t="s">
        <v>226</v>
      </c>
      <c r="P846" t="s">
        <v>235</v>
      </c>
      <c r="Q846">
        <v>1</v>
      </c>
      <c r="R846">
        <v>1925</v>
      </c>
      <c r="S846" t="s">
        <v>1502</v>
      </c>
      <c r="T846" t="s">
        <v>1502</v>
      </c>
      <c r="U846" t="s">
        <v>1871</v>
      </c>
    </row>
    <row r="847" spans="1:22">
      <c r="A847">
        <v>59178</v>
      </c>
      <c r="B847" t="s">
        <v>285</v>
      </c>
      <c r="C847">
        <v>55288</v>
      </c>
      <c r="D847" t="s">
        <v>674</v>
      </c>
      <c r="E847" t="s">
        <v>1866</v>
      </c>
      <c r="F847" t="s">
        <v>174</v>
      </c>
      <c r="G847" s="79" t="s">
        <v>2381</v>
      </c>
      <c r="H847" s="79"/>
      <c r="I847" s="79"/>
      <c r="J847" s="79" t="s">
        <v>8</v>
      </c>
      <c r="K847" s="80">
        <v>0.8</v>
      </c>
      <c r="L847" s="80">
        <v>0.9</v>
      </c>
      <c r="M847" s="80">
        <v>0.9</v>
      </c>
      <c r="N847" t="s">
        <v>2004</v>
      </c>
      <c r="O847" t="s">
        <v>226</v>
      </c>
      <c r="P847" t="s">
        <v>235</v>
      </c>
      <c r="Q847">
        <v>1</v>
      </c>
      <c r="R847">
        <v>1925</v>
      </c>
      <c r="S847" t="s">
        <v>1502</v>
      </c>
      <c r="T847" t="s">
        <v>1502</v>
      </c>
      <c r="U847" t="s">
        <v>1871</v>
      </c>
    </row>
    <row r="848" spans="1:22">
      <c r="A848">
        <v>56927</v>
      </c>
      <c r="B848" t="s">
        <v>676</v>
      </c>
      <c r="C848">
        <v>55517</v>
      </c>
      <c r="D848" t="s">
        <v>675</v>
      </c>
      <c r="E848" t="s">
        <v>1866</v>
      </c>
      <c r="F848" t="s">
        <v>121</v>
      </c>
      <c r="G848" s="79" t="s">
        <v>1954</v>
      </c>
      <c r="H848" s="79" t="s">
        <v>1950</v>
      </c>
      <c r="I848" s="79"/>
      <c r="J848" s="79" t="s">
        <v>8</v>
      </c>
      <c r="K848" s="80">
        <v>50</v>
      </c>
      <c r="L848" s="80">
        <v>42.3</v>
      </c>
      <c r="M848" s="80">
        <v>48.4</v>
      </c>
      <c r="N848" t="s">
        <v>1999</v>
      </c>
      <c r="O848" t="s">
        <v>117</v>
      </c>
      <c r="P848" t="s">
        <v>231</v>
      </c>
      <c r="Q848">
        <v>10</v>
      </c>
      <c r="R848">
        <v>2001</v>
      </c>
      <c r="S848" t="s">
        <v>1502</v>
      </c>
      <c r="T848" t="s">
        <v>1502</v>
      </c>
      <c r="U848" t="s">
        <v>1871</v>
      </c>
    </row>
    <row r="849" spans="1:21">
      <c r="A849">
        <v>56927</v>
      </c>
      <c r="B849" t="s">
        <v>676</v>
      </c>
      <c r="C849">
        <v>55517</v>
      </c>
      <c r="D849" t="s">
        <v>675</v>
      </c>
      <c r="E849" t="s">
        <v>1866</v>
      </c>
      <c r="F849" t="s">
        <v>121</v>
      </c>
      <c r="G849" s="79" t="s">
        <v>1956</v>
      </c>
      <c r="H849" s="79" t="s">
        <v>1962</v>
      </c>
      <c r="I849" s="79"/>
      <c r="J849" s="79" t="s">
        <v>8</v>
      </c>
      <c r="K849" s="80">
        <v>50</v>
      </c>
      <c r="L849" s="80">
        <v>42.3</v>
      </c>
      <c r="M849" s="80">
        <v>48.2</v>
      </c>
      <c r="N849" t="s">
        <v>1999</v>
      </c>
      <c r="O849" t="s">
        <v>117</v>
      </c>
      <c r="P849" t="s">
        <v>231</v>
      </c>
      <c r="Q849">
        <v>9</v>
      </c>
      <c r="R849">
        <v>2001</v>
      </c>
      <c r="S849" t="s">
        <v>1502</v>
      </c>
      <c r="T849" t="s">
        <v>1502</v>
      </c>
      <c r="U849" t="s">
        <v>1871</v>
      </c>
    </row>
    <row r="850" spans="1:21">
      <c r="A850">
        <v>56927</v>
      </c>
      <c r="B850" t="s">
        <v>676</v>
      </c>
      <c r="C850">
        <v>55517</v>
      </c>
      <c r="D850" t="s">
        <v>675</v>
      </c>
      <c r="E850" t="s">
        <v>1866</v>
      </c>
      <c r="F850" t="s">
        <v>121</v>
      </c>
      <c r="G850" s="79" t="s">
        <v>2318</v>
      </c>
      <c r="H850" s="79" t="s">
        <v>2375</v>
      </c>
      <c r="I850" s="79"/>
      <c r="J850" s="79" t="s">
        <v>8</v>
      </c>
      <c r="K850" s="80">
        <v>50</v>
      </c>
      <c r="L850" s="80">
        <v>42.3</v>
      </c>
      <c r="M850" s="80">
        <v>47.8</v>
      </c>
      <c r="N850" t="s">
        <v>1999</v>
      </c>
      <c r="O850" t="s">
        <v>117</v>
      </c>
      <c r="P850" t="s">
        <v>231</v>
      </c>
      <c r="Q850">
        <v>8</v>
      </c>
      <c r="R850">
        <v>2001</v>
      </c>
      <c r="S850" t="s">
        <v>1502</v>
      </c>
      <c r="T850" t="s">
        <v>1502</v>
      </c>
      <c r="U850" t="s">
        <v>1871</v>
      </c>
    </row>
    <row r="851" spans="1:21">
      <c r="A851">
        <v>56927</v>
      </c>
      <c r="B851" t="s">
        <v>676</v>
      </c>
      <c r="C851">
        <v>55517</v>
      </c>
      <c r="D851" t="s">
        <v>675</v>
      </c>
      <c r="E851" t="s">
        <v>1866</v>
      </c>
      <c r="F851" t="s">
        <v>121</v>
      </c>
      <c r="G851" s="79" t="s">
        <v>2382</v>
      </c>
      <c r="H851" s="79" t="s">
        <v>2383</v>
      </c>
      <c r="I851" s="79"/>
      <c r="J851" s="79" t="s">
        <v>8</v>
      </c>
      <c r="K851" s="80">
        <v>50</v>
      </c>
      <c r="L851" s="80">
        <v>42.3</v>
      </c>
      <c r="M851" s="80">
        <v>49</v>
      </c>
      <c r="N851" t="s">
        <v>1999</v>
      </c>
      <c r="O851" t="s">
        <v>117</v>
      </c>
      <c r="P851" t="s">
        <v>231</v>
      </c>
      <c r="Q851">
        <v>8</v>
      </c>
      <c r="R851">
        <v>2001</v>
      </c>
      <c r="S851" t="s">
        <v>1502</v>
      </c>
      <c r="T851" t="s">
        <v>1502</v>
      </c>
      <c r="U851" t="s">
        <v>1871</v>
      </c>
    </row>
    <row r="852" spans="1:21">
      <c r="A852">
        <v>56927</v>
      </c>
      <c r="B852" t="s">
        <v>676</v>
      </c>
      <c r="C852">
        <v>55517</v>
      </c>
      <c r="D852" t="s">
        <v>675</v>
      </c>
      <c r="E852" t="s">
        <v>1866</v>
      </c>
      <c r="F852" t="s">
        <v>121</v>
      </c>
      <c r="G852" s="79" t="s">
        <v>2384</v>
      </c>
      <c r="H852" s="79" t="s">
        <v>2385</v>
      </c>
      <c r="I852" s="79" t="s">
        <v>2386</v>
      </c>
      <c r="J852" s="79" t="s">
        <v>8</v>
      </c>
      <c r="K852" s="80">
        <v>50</v>
      </c>
      <c r="L852" s="80">
        <v>42.3</v>
      </c>
      <c r="M852" s="80">
        <v>49</v>
      </c>
      <c r="N852" t="s">
        <v>1999</v>
      </c>
      <c r="O852" t="s">
        <v>117</v>
      </c>
      <c r="P852" t="s">
        <v>231</v>
      </c>
      <c r="Q852">
        <v>8</v>
      </c>
      <c r="R852">
        <v>2001</v>
      </c>
      <c r="S852" t="s">
        <v>1502</v>
      </c>
      <c r="T852" t="s">
        <v>1502</v>
      </c>
      <c r="U852" t="s">
        <v>1871</v>
      </c>
    </row>
    <row r="853" spans="1:21">
      <c r="A853">
        <v>25049</v>
      </c>
      <c r="B853" t="s">
        <v>678</v>
      </c>
      <c r="C853">
        <v>55589</v>
      </c>
      <c r="D853" t="s">
        <v>677</v>
      </c>
      <c r="E853" t="s">
        <v>1866</v>
      </c>
      <c r="F853" t="s">
        <v>112</v>
      </c>
      <c r="G853" s="79" t="s">
        <v>1890</v>
      </c>
      <c r="H853" s="79"/>
      <c r="I853" s="79"/>
      <c r="J853" s="79" t="s">
        <v>8</v>
      </c>
      <c r="K853" s="80">
        <v>5.3</v>
      </c>
      <c r="L853" s="80">
        <v>4.4000000000000004</v>
      </c>
      <c r="M853" s="80">
        <v>4.8</v>
      </c>
      <c r="N853" t="s">
        <v>1440</v>
      </c>
      <c r="O853" t="s">
        <v>212</v>
      </c>
      <c r="P853" t="s">
        <v>231</v>
      </c>
      <c r="Q853">
        <v>7</v>
      </c>
      <c r="R853">
        <v>2000</v>
      </c>
      <c r="S853" t="s">
        <v>1502</v>
      </c>
      <c r="T853" t="s">
        <v>1502</v>
      </c>
      <c r="U853" t="s">
        <v>1871</v>
      </c>
    </row>
    <row r="854" spans="1:21">
      <c r="A854">
        <v>57207</v>
      </c>
      <c r="B854" t="s">
        <v>2387</v>
      </c>
      <c r="C854">
        <v>55830</v>
      </c>
      <c r="D854" t="s">
        <v>2388</v>
      </c>
      <c r="E854" t="s">
        <v>1979</v>
      </c>
      <c r="F854" t="s">
        <v>174</v>
      </c>
      <c r="G854" s="79" t="s">
        <v>2389</v>
      </c>
      <c r="H854" s="79"/>
      <c r="I854" s="79"/>
      <c r="J854" s="79" t="s">
        <v>8</v>
      </c>
      <c r="K854" s="80">
        <v>15.6</v>
      </c>
      <c r="L854" s="80">
        <v>14.5</v>
      </c>
      <c r="M854" s="80">
        <v>14.7</v>
      </c>
      <c r="N854" t="s">
        <v>2025</v>
      </c>
      <c r="O854" t="s">
        <v>274</v>
      </c>
      <c r="P854" t="s">
        <v>243</v>
      </c>
      <c r="Q854">
        <v>7</v>
      </c>
      <c r="R854">
        <v>1954</v>
      </c>
      <c r="S854" t="s">
        <v>1502</v>
      </c>
      <c r="T854" t="s">
        <v>1502</v>
      </c>
      <c r="U854" t="s">
        <v>1887</v>
      </c>
    </row>
    <row r="855" spans="1:21">
      <c r="A855">
        <v>57207</v>
      </c>
      <c r="B855" t="s">
        <v>2387</v>
      </c>
      <c r="C855">
        <v>55830</v>
      </c>
      <c r="D855" t="s">
        <v>2388</v>
      </c>
      <c r="E855" t="s">
        <v>1979</v>
      </c>
      <c r="F855" t="s">
        <v>174</v>
      </c>
      <c r="G855" s="79" t="s">
        <v>2390</v>
      </c>
      <c r="H855" s="79"/>
      <c r="I855" s="79"/>
      <c r="J855" s="79" t="s">
        <v>8</v>
      </c>
      <c r="K855" s="80">
        <v>15.6</v>
      </c>
      <c r="L855" s="80">
        <v>14.5</v>
      </c>
      <c r="M855" s="80">
        <v>14.7</v>
      </c>
      <c r="N855" t="s">
        <v>2025</v>
      </c>
      <c r="O855" t="s">
        <v>274</v>
      </c>
      <c r="P855" t="s">
        <v>243</v>
      </c>
      <c r="Q855">
        <v>7</v>
      </c>
      <c r="R855">
        <v>1956</v>
      </c>
      <c r="S855" t="s">
        <v>1502</v>
      </c>
      <c r="T855" t="s">
        <v>1502</v>
      </c>
      <c r="U855" t="s">
        <v>1887</v>
      </c>
    </row>
    <row r="856" spans="1:21">
      <c r="A856">
        <v>57207</v>
      </c>
      <c r="B856" t="s">
        <v>2387</v>
      </c>
      <c r="C856">
        <v>55830</v>
      </c>
      <c r="D856" t="s">
        <v>2388</v>
      </c>
      <c r="E856" t="s">
        <v>1979</v>
      </c>
      <c r="F856" t="s">
        <v>174</v>
      </c>
      <c r="G856" s="79" t="s">
        <v>2391</v>
      </c>
      <c r="H856" s="79"/>
      <c r="I856" s="79"/>
      <c r="J856" s="79" t="s">
        <v>8</v>
      </c>
      <c r="K856" s="80">
        <v>30.2</v>
      </c>
      <c r="L856" s="80">
        <v>28.1</v>
      </c>
      <c r="M856" s="80">
        <v>28.4</v>
      </c>
      <c r="N856" t="s">
        <v>2025</v>
      </c>
      <c r="O856" t="s">
        <v>274</v>
      </c>
      <c r="P856" t="s">
        <v>243</v>
      </c>
      <c r="Q856">
        <v>5</v>
      </c>
      <c r="R856">
        <v>1990</v>
      </c>
      <c r="S856" t="s">
        <v>1502</v>
      </c>
      <c r="T856" t="s">
        <v>1502</v>
      </c>
      <c r="U856" t="s">
        <v>1887</v>
      </c>
    </row>
    <row r="857" spans="1:21">
      <c r="A857">
        <v>25771</v>
      </c>
      <c r="B857" t="s">
        <v>680</v>
      </c>
      <c r="C857">
        <v>55860</v>
      </c>
      <c r="D857" t="s">
        <v>679</v>
      </c>
      <c r="E857" t="s">
        <v>1866</v>
      </c>
      <c r="F857" t="s">
        <v>121</v>
      </c>
      <c r="G857" s="79" t="s">
        <v>2392</v>
      </c>
      <c r="H857" s="79"/>
      <c r="I857" s="79"/>
      <c r="J857" s="79" t="s">
        <v>8</v>
      </c>
      <c r="K857" s="80">
        <v>0.3</v>
      </c>
      <c r="L857" s="80">
        <v>0.3</v>
      </c>
      <c r="M857" s="80">
        <v>0.3</v>
      </c>
      <c r="N857" t="s">
        <v>2004</v>
      </c>
      <c r="O857" t="s">
        <v>226</v>
      </c>
      <c r="P857" t="s">
        <v>235</v>
      </c>
      <c r="Q857">
        <v>8</v>
      </c>
      <c r="R857">
        <v>1990</v>
      </c>
      <c r="S857" t="s">
        <v>1502</v>
      </c>
      <c r="T857" t="s">
        <v>1502</v>
      </c>
      <c r="U857" t="s">
        <v>1871</v>
      </c>
    </row>
    <row r="858" spans="1:21">
      <c r="A858">
        <v>25771</v>
      </c>
      <c r="B858" t="s">
        <v>680</v>
      </c>
      <c r="C858">
        <v>55860</v>
      </c>
      <c r="D858" t="s">
        <v>679</v>
      </c>
      <c r="E858" t="s">
        <v>1866</v>
      </c>
      <c r="F858" t="s">
        <v>121</v>
      </c>
      <c r="G858" s="79" t="s">
        <v>2393</v>
      </c>
      <c r="H858" s="79"/>
      <c r="I858" s="79"/>
      <c r="J858" s="79" t="s">
        <v>8</v>
      </c>
      <c r="K858" s="80">
        <v>0.1</v>
      </c>
      <c r="L858" s="80">
        <v>0.1</v>
      </c>
      <c r="M858" s="80">
        <v>0.1</v>
      </c>
      <c r="N858" t="s">
        <v>2004</v>
      </c>
      <c r="O858" t="s">
        <v>226</v>
      </c>
      <c r="P858" t="s">
        <v>235</v>
      </c>
      <c r="Q858">
        <v>4</v>
      </c>
      <c r="R858">
        <v>1990</v>
      </c>
      <c r="S858" t="s">
        <v>1502</v>
      </c>
      <c r="T858" t="s">
        <v>1502</v>
      </c>
      <c r="U858" t="s">
        <v>1871</v>
      </c>
    </row>
    <row r="859" spans="1:21">
      <c r="A859">
        <v>25771</v>
      </c>
      <c r="B859" t="s">
        <v>680</v>
      </c>
      <c r="C859">
        <v>55860</v>
      </c>
      <c r="D859" t="s">
        <v>679</v>
      </c>
      <c r="E859" t="s">
        <v>1866</v>
      </c>
      <c r="F859" t="s">
        <v>121</v>
      </c>
      <c r="G859" s="79" t="s">
        <v>1965</v>
      </c>
      <c r="H859" s="79"/>
      <c r="I859" s="79"/>
      <c r="J859" s="79" t="s">
        <v>8</v>
      </c>
      <c r="K859" s="80">
        <v>0.8</v>
      </c>
      <c r="L859" s="80">
        <v>0.8</v>
      </c>
      <c r="M859" s="80">
        <v>0.7</v>
      </c>
      <c r="N859" t="s">
        <v>2004</v>
      </c>
      <c r="O859" t="s">
        <v>226</v>
      </c>
      <c r="P859" t="s">
        <v>235</v>
      </c>
      <c r="Q859">
        <v>8</v>
      </c>
      <c r="R859">
        <v>1990</v>
      </c>
      <c r="S859" t="s">
        <v>1502</v>
      </c>
      <c r="T859" t="s">
        <v>1502</v>
      </c>
      <c r="U859" t="s">
        <v>1871</v>
      </c>
    </row>
    <row r="860" spans="1:21">
      <c r="A860">
        <v>25771</v>
      </c>
      <c r="B860" t="s">
        <v>680</v>
      </c>
      <c r="C860">
        <v>55860</v>
      </c>
      <c r="D860" t="s">
        <v>679</v>
      </c>
      <c r="E860" t="s">
        <v>1866</v>
      </c>
      <c r="F860" t="s">
        <v>121</v>
      </c>
      <c r="G860" s="79" t="s">
        <v>2394</v>
      </c>
      <c r="H860" s="79"/>
      <c r="I860" s="79"/>
      <c r="J860" s="79" t="s">
        <v>8</v>
      </c>
      <c r="K860" s="80">
        <v>1.3</v>
      </c>
      <c r="L860" s="80">
        <v>1.2</v>
      </c>
      <c r="M860" s="80">
        <v>1.2</v>
      </c>
      <c r="N860" t="s">
        <v>2004</v>
      </c>
      <c r="O860" t="s">
        <v>226</v>
      </c>
      <c r="P860" t="s">
        <v>235</v>
      </c>
      <c r="Q860">
        <v>8</v>
      </c>
      <c r="R860">
        <v>1990</v>
      </c>
      <c r="S860" t="s">
        <v>1502</v>
      </c>
      <c r="T860" t="s">
        <v>1502</v>
      </c>
      <c r="U860" t="s">
        <v>1871</v>
      </c>
    </row>
    <row r="861" spans="1:21">
      <c r="A861">
        <v>56221</v>
      </c>
      <c r="B861" t="s">
        <v>2395</v>
      </c>
      <c r="C861">
        <v>55999</v>
      </c>
      <c r="D861" t="s">
        <v>2396</v>
      </c>
      <c r="E861" t="s">
        <v>1882</v>
      </c>
      <c r="F861" t="s">
        <v>112</v>
      </c>
      <c r="G861" s="79" t="s">
        <v>1925</v>
      </c>
      <c r="H861" s="79"/>
      <c r="I861" s="79"/>
      <c r="J861" s="79" t="s">
        <v>8</v>
      </c>
      <c r="K861" s="80">
        <v>2.9</v>
      </c>
      <c r="L861" s="80">
        <v>2.8</v>
      </c>
      <c r="M861" s="80">
        <v>2.9</v>
      </c>
      <c r="N861" t="s">
        <v>2132</v>
      </c>
      <c r="O861" t="s">
        <v>117</v>
      </c>
      <c r="P861" t="s">
        <v>242</v>
      </c>
      <c r="Q861">
        <v>3</v>
      </c>
      <c r="R861">
        <v>2004</v>
      </c>
      <c r="S861" t="s">
        <v>1502</v>
      </c>
      <c r="T861" t="s">
        <v>1502</v>
      </c>
      <c r="U861" t="s">
        <v>1871</v>
      </c>
    </row>
    <row r="862" spans="1:21">
      <c r="A862">
        <v>56221</v>
      </c>
      <c r="B862" t="s">
        <v>2395</v>
      </c>
      <c r="C862">
        <v>55999</v>
      </c>
      <c r="D862" t="s">
        <v>2396</v>
      </c>
      <c r="E862" t="s">
        <v>1882</v>
      </c>
      <c r="F862" t="s">
        <v>112</v>
      </c>
      <c r="G862" s="79" t="s">
        <v>1927</v>
      </c>
      <c r="H862" s="79"/>
      <c r="I862" s="79"/>
      <c r="J862" s="79" t="s">
        <v>8</v>
      </c>
      <c r="K862" s="80">
        <v>2.9</v>
      </c>
      <c r="L862" s="80">
        <v>2.8</v>
      </c>
      <c r="M862" s="80">
        <v>2.9</v>
      </c>
      <c r="N862" t="s">
        <v>2132</v>
      </c>
      <c r="O862" t="s">
        <v>117</v>
      </c>
      <c r="P862" t="s">
        <v>242</v>
      </c>
      <c r="Q862">
        <v>3</v>
      </c>
      <c r="R862">
        <v>2004</v>
      </c>
      <c r="S862" t="s">
        <v>1502</v>
      </c>
      <c r="T862" t="s">
        <v>1502</v>
      </c>
      <c r="U862" t="s">
        <v>1871</v>
      </c>
    </row>
    <row r="863" spans="1:21">
      <c r="A863">
        <v>49840</v>
      </c>
      <c r="B863" t="s">
        <v>681</v>
      </c>
      <c r="C863">
        <v>56189</v>
      </c>
      <c r="D863" t="s">
        <v>681</v>
      </c>
      <c r="E863" t="s">
        <v>1866</v>
      </c>
      <c r="F863" t="s">
        <v>121</v>
      </c>
      <c r="G863" s="79" t="s">
        <v>1893</v>
      </c>
      <c r="H863" s="79"/>
      <c r="I863" s="79"/>
      <c r="J863" s="79" t="s">
        <v>8</v>
      </c>
      <c r="K863" s="80">
        <v>23.2</v>
      </c>
      <c r="L863" s="80">
        <v>23.3</v>
      </c>
      <c r="M863" s="80">
        <v>23.9</v>
      </c>
      <c r="N863" t="s">
        <v>1914</v>
      </c>
      <c r="O863" t="s">
        <v>126</v>
      </c>
      <c r="P863" t="s">
        <v>231</v>
      </c>
      <c r="Q863">
        <v>5</v>
      </c>
      <c r="R863">
        <v>2004</v>
      </c>
      <c r="S863" t="s">
        <v>1502</v>
      </c>
      <c r="T863" t="s">
        <v>1502</v>
      </c>
      <c r="U863" t="s">
        <v>1871</v>
      </c>
    </row>
    <row r="864" spans="1:21">
      <c r="A864">
        <v>49840</v>
      </c>
      <c r="B864" t="s">
        <v>681</v>
      </c>
      <c r="C864">
        <v>56189</v>
      </c>
      <c r="D864" t="s">
        <v>681</v>
      </c>
      <c r="E864" t="s">
        <v>1866</v>
      </c>
      <c r="F864" t="s">
        <v>121</v>
      </c>
      <c r="G864" s="79" t="s">
        <v>1917</v>
      </c>
      <c r="H864" s="79"/>
      <c r="I864" s="79"/>
      <c r="J864" s="79" t="s">
        <v>8</v>
      </c>
      <c r="K864" s="80">
        <v>23.2</v>
      </c>
      <c r="L864" s="80">
        <v>23.3</v>
      </c>
      <c r="M864" s="80">
        <v>23.9</v>
      </c>
      <c r="N864" t="s">
        <v>1914</v>
      </c>
      <c r="O864" t="s">
        <v>126</v>
      </c>
      <c r="P864" t="s">
        <v>231</v>
      </c>
      <c r="Q864">
        <v>5</v>
      </c>
      <c r="R864">
        <v>2004</v>
      </c>
      <c r="S864" t="s">
        <v>1502</v>
      </c>
      <c r="T864" t="s">
        <v>1502</v>
      </c>
      <c r="U864" t="s">
        <v>1871</v>
      </c>
    </row>
    <row r="865" spans="1:22">
      <c r="A865">
        <v>49840</v>
      </c>
      <c r="B865" t="s">
        <v>681</v>
      </c>
      <c r="C865">
        <v>56189</v>
      </c>
      <c r="D865" t="s">
        <v>681</v>
      </c>
      <c r="E865" t="s">
        <v>1866</v>
      </c>
      <c r="F865" t="s">
        <v>121</v>
      </c>
      <c r="G865" s="79" t="s">
        <v>2105</v>
      </c>
      <c r="H865" s="79"/>
      <c r="I865" s="79"/>
      <c r="J865" s="79" t="s">
        <v>8</v>
      </c>
      <c r="K865" s="80">
        <v>23.2</v>
      </c>
      <c r="L865" s="80">
        <v>23.3</v>
      </c>
      <c r="M865" s="80">
        <v>23.9</v>
      </c>
      <c r="N865" t="s">
        <v>1914</v>
      </c>
      <c r="O865" t="s">
        <v>126</v>
      </c>
      <c r="P865" t="s">
        <v>231</v>
      </c>
      <c r="Q865">
        <v>5</v>
      </c>
      <c r="R865">
        <v>2006</v>
      </c>
      <c r="S865" t="s">
        <v>1502</v>
      </c>
      <c r="T865" t="s">
        <v>1502</v>
      </c>
      <c r="U865" t="s">
        <v>1871</v>
      </c>
    </row>
    <row r="866" spans="1:22">
      <c r="A866">
        <v>4180</v>
      </c>
      <c r="B866" t="s">
        <v>432</v>
      </c>
      <c r="C866">
        <v>56256</v>
      </c>
      <c r="D866" t="s">
        <v>2397</v>
      </c>
      <c r="E866" t="s">
        <v>131</v>
      </c>
      <c r="F866" t="s">
        <v>121</v>
      </c>
      <c r="G866" s="79" t="s">
        <v>2398</v>
      </c>
      <c r="H866" s="79"/>
      <c r="I866" s="79"/>
      <c r="J866" s="79" t="s">
        <v>8</v>
      </c>
      <c r="K866" s="80">
        <v>1.8</v>
      </c>
      <c r="L866" s="80">
        <v>2</v>
      </c>
      <c r="M866" s="80">
        <v>2</v>
      </c>
      <c r="N866" t="s">
        <v>1914</v>
      </c>
      <c r="O866" t="s">
        <v>126</v>
      </c>
      <c r="P866" t="s">
        <v>242</v>
      </c>
      <c r="Q866">
        <v>1</v>
      </c>
      <c r="R866">
        <v>2006</v>
      </c>
      <c r="S866" t="s">
        <v>1502</v>
      </c>
      <c r="T866" t="s">
        <v>1502</v>
      </c>
      <c r="U866" t="s">
        <v>1887</v>
      </c>
    </row>
    <row r="867" spans="1:22">
      <c r="A867">
        <v>4180</v>
      </c>
      <c r="B867" t="s">
        <v>432</v>
      </c>
      <c r="C867">
        <v>56256</v>
      </c>
      <c r="D867" t="s">
        <v>2397</v>
      </c>
      <c r="E867" t="s">
        <v>131</v>
      </c>
      <c r="F867" t="s">
        <v>121</v>
      </c>
      <c r="G867" s="79" t="s">
        <v>2399</v>
      </c>
      <c r="H867" s="79"/>
      <c r="I867" s="79"/>
      <c r="J867" s="79" t="s">
        <v>8</v>
      </c>
      <c r="K867" s="80">
        <v>1.8</v>
      </c>
      <c r="L867" s="80">
        <v>2</v>
      </c>
      <c r="M867" s="80">
        <v>2</v>
      </c>
      <c r="N867" t="s">
        <v>1914</v>
      </c>
      <c r="O867" t="s">
        <v>126</v>
      </c>
      <c r="P867" t="s">
        <v>242</v>
      </c>
      <c r="Q867">
        <v>1</v>
      </c>
      <c r="R867">
        <v>2006</v>
      </c>
      <c r="S867" t="s">
        <v>1502</v>
      </c>
      <c r="T867" t="s">
        <v>1502</v>
      </c>
      <c r="U867" t="s">
        <v>1887</v>
      </c>
    </row>
    <row r="868" spans="1:22">
      <c r="A868">
        <v>4180</v>
      </c>
      <c r="B868" t="s">
        <v>432</v>
      </c>
      <c r="C868">
        <v>56256</v>
      </c>
      <c r="D868" t="s">
        <v>2397</v>
      </c>
      <c r="E868" t="s">
        <v>131</v>
      </c>
      <c r="F868" t="s">
        <v>121</v>
      </c>
      <c r="G868" s="79" t="s">
        <v>2400</v>
      </c>
      <c r="H868" s="79"/>
      <c r="I868" s="79"/>
      <c r="J868" s="79" t="s">
        <v>8</v>
      </c>
      <c r="K868" s="80">
        <v>1.8</v>
      </c>
      <c r="L868" s="80">
        <v>2</v>
      </c>
      <c r="M868" s="80">
        <v>2</v>
      </c>
      <c r="N868" t="s">
        <v>1914</v>
      </c>
      <c r="O868" t="s">
        <v>126</v>
      </c>
      <c r="P868" t="s">
        <v>242</v>
      </c>
      <c r="Q868">
        <v>12</v>
      </c>
      <c r="R868">
        <v>2007</v>
      </c>
      <c r="S868" t="s">
        <v>1502</v>
      </c>
      <c r="T868" t="s">
        <v>1502</v>
      </c>
      <c r="U868" t="s">
        <v>1887</v>
      </c>
    </row>
    <row r="869" spans="1:22">
      <c r="A869">
        <v>15399</v>
      </c>
      <c r="B869" t="s">
        <v>683</v>
      </c>
      <c r="C869">
        <v>56399</v>
      </c>
      <c r="D869" t="s">
        <v>682</v>
      </c>
      <c r="E869" t="s">
        <v>1866</v>
      </c>
      <c r="F869" t="s">
        <v>189</v>
      </c>
      <c r="G869" s="79" t="s">
        <v>1883</v>
      </c>
      <c r="H869" s="79"/>
      <c r="I869" s="79"/>
      <c r="J869" s="79" t="s">
        <v>8</v>
      </c>
      <c r="K869" s="80">
        <v>24</v>
      </c>
      <c r="L869" s="80">
        <v>24</v>
      </c>
      <c r="M869" s="80">
        <v>24</v>
      </c>
      <c r="N869" t="s">
        <v>2164</v>
      </c>
      <c r="O869" t="s">
        <v>440</v>
      </c>
      <c r="P869" t="s">
        <v>439</v>
      </c>
      <c r="Q869">
        <v>12</v>
      </c>
      <c r="R869">
        <v>2008</v>
      </c>
      <c r="S869" t="s">
        <v>1502</v>
      </c>
      <c r="T869" t="s">
        <v>1502</v>
      </c>
      <c r="U869" t="s">
        <v>1871</v>
      </c>
    </row>
    <row r="870" spans="1:22">
      <c r="A870">
        <v>54812</v>
      </c>
      <c r="B870" t="s">
        <v>685</v>
      </c>
      <c r="C870">
        <v>56426</v>
      </c>
      <c r="D870" t="s">
        <v>684</v>
      </c>
      <c r="E870" t="s">
        <v>1866</v>
      </c>
      <c r="F870" t="s">
        <v>112</v>
      </c>
      <c r="G870" s="79" t="s">
        <v>2401</v>
      </c>
      <c r="H870" s="79"/>
      <c r="I870" s="79"/>
      <c r="J870" s="79" t="s">
        <v>8</v>
      </c>
      <c r="K870" s="80">
        <v>2.1</v>
      </c>
      <c r="L870" s="80">
        <v>2</v>
      </c>
      <c r="M870" s="80">
        <v>2</v>
      </c>
      <c r="N870" t="s">
        <v>1440</v>
      </c>
      <c r="O870" t="s">
        <v>212</v>
      </c>
      <c r="P870" t="s">
        <v>242</v>
      </c>
      <c r="Q870">
        <v>3</v>
      </c>
      <c r="R870">
        <v>2010</v>
      </c>
      <c r="S870" t="s">
        <v>1502</v>
      </c>
      <c r="T870" t="s">
        <v>1502</v>
      </c>
      <c r="U870" t="s">
        <v>1871</v>
      </c>
    </row>
    <row r="871" spans="1:22">
      <c r="A871">
        <v>54812</v>
      </c>
      <c r="B871" t="s">
        <v>685</v>
      </c>
      <c r="C871">
        <v>56426</v>
      </c>
      <c r="D871" t="s">
        <v>684</v>
      </c>
      <c r="E871" t="s">
        <v>1866</v>
      </c>
      <c r="F871" t="s">
        <v>112</v>
      </c>
      <c r="G871" s="79" t="s">
        <v>2402</v>
      </c>
      <c r="H871" s="79"/>
      <c r="I871" s="79"/>
      <c r="J871" s="79" t="s">
        <v>8</v>
      </c>
      <c r="K871" s="80">
        <v>1.9</v>
      </c>
      <c r="L871" s="80">
        <v>1.9</v>
      </c>
      <c r="M871" s="80">
        <v>1.9</v>
      </c>
      <c r="N871" t="s">
        <v>1440</v>
      </c>
      <c r="O871" t="s">
        <v>212</v>
      </c>
      <c r="P871" t="s">
        <v>242</v>
      </c>
      <c r="Q871">
        <v>2</v>
      </c>
      <c r="R871">
        <v>2004</v>
      </c>
      <c r="S871" t="s">
        <v>1502</v>
      </c>
      <c r="T871" t="s">
        <v>1502</v>
      </c>
      <c r="U871" t="s">
        <v>1871</v>
      </c>
    </row>
    <row r="872" spans="1:22">
      <c r="A872">
        <v>54812</v>
      </c>
      <c r="B872" t="s">
        <v>685</v>
      </c>
      <c r="C872">
        <v>56426</v>
      </c>
      <c r="D872" t="s">
        <v>684</v>
      </c>
      <c r="E872" t="s">
        <v>1866</v>
      </c>
      <c r="F872" t="s">
        <v>112</v>
      </c>
      <c r="G872" s="79" t="s">
        <v>2403</v>
      </c>
      <c r="H872" s="79"/>
      <c r="I872" s="79"/>
      <c r="J872" s="79" t="s">
        <v>8</v>
      </c>
      <c r="K872" s="80">
        <v>1.9</v>
      </c>
      <c r="L872" s="80">
        <v>1.9</v>
      </c>
      <c r="M872" s="80">
        <v>1.9</v>
      </c>
      <c r="N872" t="s">
        <v>1440</v>
      </c>
      <c r="O872" t="s">
        <v>212</v>
      </c>
      <c r="P872" t="s">
        <v>242</v>
      </c>
      <c r="Q872">
        <v>2</v>
      </c>
      <c r="R872">
        <v>2004</v>
      </c>
      <c r="S872" t="s">
        <v>1502</v>
      </c>
      <c r="T872" t="s">
        <v>1502</v>
      </c>
      <c r="U872" t="s">
        <v>1871</v>
      </c>
    </row>
    <row r="873" spans="1:22">
      <c r="A873">
        <v>54812</v>
      </c>
      <c r="B873" t="s">
        <v>685</v>
      </c>
      <c r="C873">
        <v>56426</v>
      </c>
      <c r="D873" t="s">
        <v>684</v>
      </c>
      <c r="E873" t="s">
        <v>1866</v>
      </c>
      <c r="F873" t="s">
        <v>112</v>
      </c>
      <c r="G873" s="79" t="s">
        <v>2404</v>
      </c>
      <c r="H873" s="79"/>
      <c r="I873" s="79"/>
      <c r="J873" s="79" t="s">
        <v>8</v>
      </c>
      <c r="K873" s="80">
        <v>1.9</v>
      </c>
      <c r="L873" s="80">
        <v>1.9</v>
      </c>
      <c r="M873" s="80">
        <v>1.9</v>
      </c>
      <c r="N873" t="s">
        <v>1440</v>
      </c>
      <c r="O873" t="s">
        <v>212</v>
      </c>
      <c r="P873" t="s">
        <v>242</v>
      </c>
      <c r="Q873">
        <v>2</v>
      </c>
      <c r="R873">
        <v>2004</v>
      </c>
      <c r="S873" t="s">
        <v>1502</v>
      </c>
      <c r="T873" t="s">
        <v>1502</v>
      </c>
      <c r="U873" t="s">
        <v>1871</v>
      </c>
    </row>
    <row r="874" spans="1:22">
      <c r="A874">
        <v>59155</v>
      </c>
      <c r="B874" t="s">
        <v>687</v>
      </c>
      <c r="C874">
        <v>56448</v>
      </c>
      <c r="D874" t="s">
        <v>686</v>
      </c>
      <c r="E874" t="s">
        <v>1866</v>
      </c>
      <c r="F874" t="s">
        <v>174</v>
      </c>
      <c r="G874" s="79" t="s">
        <v>1883</v>
      </c>
      <c r="H874" s="79"/>
      <c r="I874" s="79"/>
      <c r="J874" s="79" t="s">
        <v>8</v>
      </c>
      <c r="K874" s="80">
        <v>42</v>
      </c>
      <c r="L874" s="80">
        <v>42</v>
      </c>
      <c r="M874" s="80">
        <v>42</v>
      </c>
      <c r="N874" t="s">
        <v>2164</v>
      </c>
      <c r="O874" t="s">
        <v>440</v>
      </c>
      <c r="P874" t="s">
        <v>439</v>
      </c>
      <c r="Q874">
        <v>3</v>
      </c>
      <c r="R874">
        <v>2007</v>
      </c>
      <c r="S874" t="s">
        <v>1502</v>
      </c>
      <c r="T874" t="s">
        <v>1502</v>
      </c>
      <c r="U874" t="s">
        <v>1871</v>
      </c>
    </row>
    <row r="875" spans="1:22">
      <c r="A875">
        <v>54842</v>
      </c>
      <c r="B875" t="s">
        <v>587</v>
      </c>
      <c r="C875">
        <v>56527</v>
      </c>
      <c r="D875" t="s">
        <v>688</v>
      </c>
      <c r="E875" t="s">
        <v>1866</v>
      </c>
      <c r="F875" t="s">
        <v>112</v>
      </c>
      <c r="G875" s="79" t="s">
        <v>1925</v>
      </c>
      <c r="H875" s="79"/>
      <c r="I875" s="79"/>
      <c r="J875" s="79" t="s">
        <v>8</v>
      </c>
      <c r="K875" s="80">
        <v>1.6</v>
      </c>
      <c r="L875" s="80">
        <v>1.6</v>
      </c>
      <c r="M875" s="80">
        <v>1.6</v>
      </c>
      <c r="N875" t="s">
        <v>1440</v>
      </c>
      <c r="O875" t="s">
        <v>212</v>
      </c>
      <c r="P875" t="s">
        <v>242</v>
      </c>
      <c r="Q875">
        <v>10</v>
      </c>
      <c r="R875">
        <v>2007</v>
      </c>
      <c r="S875" t="s">
        <v>1502</v>
      </c>
      <c r="T875" t="s">
        <v>1502</v>
      </c>
      <c r="U875" t="s">
        <v>1871</v>
      </c>
    </row>
    <row r="876" spans="1:22">
      <c r="A876">
        <v>54842</v>
      </c>
      <c r="B876" t="s">
        <v>587</v>
      </c>
      <c r="C876">
        <v>56527</v>
      </c>
      <c r="D876" t="s">
        <v>688</v>
      </c>
      <c r="E876" t="s">
        <v>1866</v>
      </c>
      <c r="F876" t="s">
        <v>112</v>
      </c>
      <c r="G876" s="79" t="s">
        <v>1927</v>
      </c>
      <c r="H876" s="79"/>
      <c r="I876" s="79"/>
      <c r="J876" s="79" t="s">
        <v>8</v>
      </c>
      <c r="K876" s="80">
        <v>1.6</v>
      </c>
      <c r="L876" s="80">
        <v>1.6</v>
      </c>
      <c r="M876" s="80">
        <v>1.6</v>
      </c>
      <c r="N876" t="s">
        <v>1440</v>
      </c>
      <c r="O876" t="s">
        <v>212</v>
      </c>
      <c r="P876" t="s">
        <v>242</v>
      </c>
      <c r="Q876">
        <v>10</v>
      </c>
      <c r="R876">
        <v>2007</v>
      </c>
      <c r="S876" t="s">
        <v>1502</v>
      </c>
      <c r="T876" t="s">
        <v>1502</v>
      </c>
      <c r="U876" t="s">
        <v>1871</v>
      </c>
    </row>
    <row r="877" spans="1:22">
      <c r="A877">
        <v>54842</v>
      </c>
      <c r="B877" t="s">
        <v>587</v>
      </c>
      <c r="C877">
        <v>56527</v>
      </c>
      <c r="D877" t="s">
        <v>688</v>
      </c>
      <c r="E877" t="s">
        <v>1866</v>
      </c>
      <c r="F877" t="s">
        <v>112</v>
      </c>
      <c r="G877" s="79" t="s">
        <v>1928</v>
      </c>
      <c r="H877" s="79"/>
      <c r="I877" s="79"/>
      <c r="J877" s="79" t="s">
        <v>8</v>
      </c>
      <c r="K877" s="80">
        <v>1.6</v>
      </c>
      <c r="L877" s="80">
        <v>1.6</v>
      </c>
      <c r="M877" s="80">
        <v>1.6</v>
      </c>
      <c r="N877" t="s">
        <v>1440</v>
      </c>
      <c r="O877" t="s">
        <v>212</v>
      </c>
      <c r="P877" t="s">
        <v>242</v>
      </c>
      <c r="Q877">
        <v>1</v>
      </c>
      <c r="R877">
        <v>2009</v>
      </c>
      <c r="S877" t="s">
        <v>1502</v>
      </c>
      <c r="T877" t="s">
        <v>1502</v>
      </c>
      <c r="U877" t="s">
        <v>1871</v>
      </c>
    </row>
    <row r="878" spans="1:22">
      <c r="A878">
        <v>56201</v>
      </c>
      <c r="B878" t="s">
        <v>690</v>
      </c>
      <c r="C878">
        <v>56629</v>
      </c>
      <c r="D878" t="s">
        <v>689</v>
      </c>
      <c r="E878" t="s">
        <v>1866</v>
      </c>
      <c r="F878" t="s">
        <v>121</v>
      </c>
      <c r="G878" s="79" t="s">
        <v>1902</v>
      </c>
      <c r="H878" s="79" t="s">
        <v>1902</v>
      </c>
      <c r="I878" s="79"/>
      <c r="J878" s="79" t="s">
        <v>8</v>
      </c>
      <c r="K878" s="80">
        <v>96</v>
      </c>
      <c r="L878" s="80">
        <v>95</v>
      </c>
      <c r="M878" s="80">
        <v>100</v>
      </c>
      <c r="N878" t="s">
        <v>1999</v>
      </c>
      <c r="O878" t="s">
        <v>117</v>
      </c>
      <c r="P878" t="s">
        <v>231</v>
      </c>
      <c r="Q878">
        <v>6</v>
      </c>
      <c r="R878">
        <v>2009</v>
      </c>
      <c r="S878" t="s">
        <v>1502</v>
      </c>
      <c r="T878" t="s">
        <v>1502</v>
      </c>
      <c r="U878" t="s">
        <v>1871</v>
      </c>
      <c r="V878" t="s">
        <v>122</v>
      </c>
    </row>
    <row r="879" spans="1:22">
      <c r="A879">
        <v>8797</v>
      </c>
      <c r="B879" t="s">
        <v>692</v>
      </c>
      <c r="C879">
        <v>56800</v>
      </c>
      <c r="D879" t="s">
        <v>691</v>
      </c>
      <c r="E879" t="s">
        <v>131</v>
      </c>
      <c r="F879" t="s">
        <v>112</v>
      </c>
      <c r="G879" s="79" t="s">
        <v>2405</v>
      </c>
      <c r="H879" s="79"/>
      <c r="I879" s="79"/>
      <c r="J879" s="79" t="s">
        <v>8</v>
      </c>
      <c r="K879" s="80">
        <v>1.8</v>
      </c>
      <c r="L879" s="80">
        <v>1.8</v>
      </c>
      <c r="M879" s="80">
        <v>1.8</v>
      </c>
      <c r="N879" t="s">
        <v>2164</v>
      </c>
      <c r="O879" t="s">
        <v>440</v>
      </c>
      <c r="P879" t="s">
        <v>439</v>
      </c>
      <c r="Q879">
        <v>5</v>
      </c>
      <c r="R879">
        <v>2006</v>
      </c>
      <c r="S879" t="s">
        <v>1502</v>
      </c>
      <c r="T879" t="s">
        <v>1502</v>
      </c>
      <c r="U879" t="s">
        <v>1871</v>
      </c>
    </row>
    <row r="880" spans="1:22">
      <c r="A880">
        <v>61191</v>
      </c>
      <c r="B880" t="s">
        <v>694</v>
      </c>
      <c r="C880">
        <v>56829</v>
      </c>
      <c r="D880" t="s">
        <v>693</v>
      </c>
      <c r="E880" t="s">
        <v>1866</v>
      </c>
      <c r="F880" t="s">
        <v>174</v>
      </c>
      <c r="G880" s="79" t="s">
        <v>1883</v>
      </c>
      <c r="H880" s="79"/>
      <c r="I880" s="79"/>
      <c r="J880" s="79" t="s">
        <v>8</v>
      </c>
      <c r="K880" s="80">
        <v>66</v>
      </c>
      <c r="L880" s="80">
        <v>66</v>
      </c>
      <c r="M880" s="80">
        <v>66</v>
      </c>
      <c r="N880" t="s">
        <v>2164</v>
      </c>
      <c r="O880" t="s">
        <v>440</v>
      </c>
      <c r="P880" t="s">
        <v>439</v>
      </c>
      <c r="Q880">
        <v>10</v>
      </c>
      <c r="R880">
        <v>2009</v>
      </c>
      <c r="S880" t="s">
        <v>1502</v>
      </c>
      <c r="T880" t="s">
        <v>1502</v>
      </c>
      <c r="U880" t="s">
        <v>1871</v>
      </c>
    </row>
    <row r="881" spans="1:22">
      <c r="A881">
        <v>61191</v>
      </c>
      <c r="B881" t="s">
        <v>694</v>
      </c>
      <c r="C881">
        <v>56829</v>
      </c>
      <c r="D881" t="s">
        <v>693</v>
      </c>
      <c r="E881" t="s">
        <v>1866</v>
      </c>
      <c r="F881" t="s">
        <v>174</v>
      </c>
      <c r="G881" s="79" t="s">
        <v>1888</v>
      </c>
      <c r="H881" s="79"/>
      <c r="I881" s="79"/>
      <c r="J881" s="79" t="s">
        <v>8</v>
      </c>
      <c r="K881" s="80">
        <v>66</v>
      </c>
      <c r="L881" s="80">
        <v>66</v>
      </c>
      <c r="M881" s="80">
        <v>66</v>
      </c>
      <c r="N881" t="s">
        <v>2164</v>
      </c>
      <c r="O881" t="s">
        <v>440</v>
      </c>
      <c r="P881" t="s">
        <v>439</v>
      </c>
      <c r="Q881">
        <v>10</v>
      </c>
      <c r="R881">
        <v>2010</v>
      </c>
      <c r="S881" t="s">
        <v>1502</v>
      </c>
      <c r="T881" t="s">
        <v>1502</v>
      </c>
      <c r="U881" t="s">
        <v>1871</v>
      </c>
    </row>
    <row r="882" spans="1:22">
      <c r="A882">
        <v>56067</v>
      </c>
      <c r="B882" t="s">
        <v>696</v>
      </c>
      <c r="C882">
        <v>56847</v>
      </c>
      <c r="D882" t="s">
        <v>695</v>
      </c>
      <c r="E882" t="s">
        <v>1866</v>
      </c>
      <c r="F882" t="s">
        <v>121</v>
      </c>
      <c r="G882" s="79" t="s">
        <v>1924</v>
      </c>
      <c r="H882" s="79"/>
      <c r="I882" s="79"/>
      <c r="J882" s="79" t="s">
        <v>8</v>
      </c>
      <c r="K882" s="80">
        <v>43</v>
      </c>
      <c r="L882" s="80">
        <v>37.5</v>
      </c>
      <c r="M882" s="80">
        <v>37.5</v>
      </c>
      <c r="N882" t="s">
        <v>2025</v>
      </c>
      <c r="O882" t="s">
        <v>274</v>
      </c>
      <c r="P882" t="s">
        <v>243</v>
      </c>
      <c r="Q882">
        <v>12</v>
      </c>
      <c r="R882">
        <v>2013</v>
      </c>
      <c r="S882" t="s">
        <v>1502</v>
      </c>
      <c r="T882" t="s">
        <v>1502</v>
      </c>
      <c r="U882" t="s">
        <v>1871</v>
      </c>
    </row>
    <row r="883" spans="1:22">
      <c r="A883">
        <v>57249</v>
      </c>
      <c r="B883" t="s">
        <v>668</v>
      </c>
      <c r="C883">
        <v>56891</v>
      </c>
      <c r="D883" t="s">
        <v>697</v>
      </c>
      <c r="E883" t="s">
        <v>1866</v>
      </c>
      <c r="F883" t="s">
        <v>273</v>
      </c>
      <c r="G883" s="79" t="s">
        <v>2406</v>
      </c>
      <c r="H883" s="79"/>
      <c r="I883" s="79"/>
      <c r="J883" s="79" t="s">
        <v>8</v>
      </c>
      <c r="K883" s="80">
        <v>1.6</v>
      </c>
      <c r="L883" s="80">
        <v>1.6</v>
      </c>
      <c r="M883" s="80">
        <v>1.6</v>
      </c>
      <c r="N883" t="s">
        <v>1440</v>
      </c>
      <c r="O883" t="s">
        <v>212</v>
      </c>
      <c r="P883" t="s">
        <v>242</v>
      </c>
      <c r="Q883">
        <v>12</v>
      </c>
      <c r="R883">
        <v>2008</v>
      </c>
      <c r="S883" t="s">
        <v>1502</v>
      </c>
      <c r="T883" t="s">
        <v>1502</v>
      </c>
      <c r="U883" t="s">
        <v>1871</v>
      </c>
    </row>
    <row r="884" spans="1:22">
      <c r="A884">
        <v>56143</v>
      </c>
      <c r="B884" t="s">
        <v>699</v>
      </c>
      <c r="C884">
        <v>56928</v>
      </c>
      <c r="D884" t="s">
        <v>698</v>
      </c>
      <c r="E884" t="s">
        <v>1934</v>
      </c>
      <c r="F884" t="s">
        <v>121</v>
      </c>
      <c r="G884" s="79" t="s">
        <v>2407</v>
      </c>
      <c r="H884" s="79"/>
      <c r="I884" s="79"/>
      <c r="J884" s="79" t="s">
        <v>8</v>
      </c>
      <c r="K884" s="80">
        <v>4.5</v>
      </c>
      <c r="L884" s="80">
        <v>4.5</v>
      </c>
      <c r="M884" s="80">
        <v>4.5</v>
      </c>
      <c r="N884" t="s">
        <v>1999</v>
      </c>
      <c r="O884" t="s">
        <v>117</v>
      </c>
      <c r="P884" t="s">
        <v>231</v>
      </c>
      <c r="Q884">
        <v>10</v>
      </c>
      <c r="R884">
        <v>2007</v>
      </c>
      <c r="S884" t="s">
        <v>1502</v>
      </c>
      <c r="T884" t="s">
        <v>1502</v>
      </c>
      <c r="U884" t="s">
        <v>1871</v>
      </c>
    </row>
    <row r="885" spans="1:22">
      <c r="A885">
        <v>59155</v>
      </c>
      <c r="B885" t="s">
        <v>687</v>
      </c>
      <c r="C885">
        <v>56989</v>
      </c>
      <c r="D885" t="s">
        <v>700</v>
      </c>
      <c r="E885" t="s">
        <v>1866</v>
      </c>
      <c r="F885" t="s">
        <v>174</v>
      </c>
      <c r="G885" s="79" t="s">
        <v>1883</v>
      </c>
      <c r="H885" s="79"/>
      <c r="I885" s="79"/>
      <c r="J885" s="79" t="s">
        <v>8</v>
      </c>
      <c r="K885" s="80">
        <v>57</v>
      </c>
      <c r="L885" s="80">
        <v>57</v>
      </c>
      <c r="M885" s="80">
        <v>57</v>
      </c>
      <c r="N885" t="s">
        <v>2164</v>
      </c>
      <c r="O885" t="s">
        <v>440</v>
      </c>
      <c r="P885" t="s">
        <v>439</v>
      </c>
      <c r="Q885">
        <v>1</v>
      </c>
      <c r="R885">
        <v>2009</v>
      </c>
      <c r="S885" t="s">
        <v>1502</v>
      </c>
      <c r="T885" t="s">
        <v>1502</v>
      </c>
      <c r="U885" t="s">
        <v>1871</v>
      </c>
    </row>
    <row r="886" spans="1:22">
      <c r="A886">
        <v>59155</v>
      </c>
      <c r="B886" t="s">
        <v>687</v>
      </c>
      <c r="C886">
        <v>56990</v>
      </c>
      <c r="D886" t="s">
        <v>701</v>
      </c>
      <c r="E886" t="s">
        <v>1866</v>
      </c>
      <c r="F886" t="s">
        <v>174</v>
      </c>
      <c r="G886" s="79" t="s">
        <v>1883</v>
      </c>
      <c r="H886" s="79"/>
      <c r="I886" s="79"/>
      <c r="J886" s="79" t="s">
        <v>8</v>
      </c>
      <c r="K886" s="80">
        <v>60</v>
      </c>
      <c r="L886" s="80">
        <v>60</v>
      </c>
      <c r="M886" s="80">
        <v>60</v>
      </c>
      <c r="N886" t="s">
        <v>2164</v>
      </c>
      <c r="O886" t="s">
        <v>440</v>
      </c>
      <c r="P886" t="s">
        <v>439</v>
      </c>
      <c r="Q886">
        <v>7</v>
      </c>
      <c r="R886">
        <v>2011</v>
      </c>
      <c r="S886" t="s">
        <v>1502</v>
      </c>
      <c r="T886" t="s">
        <v>1502</v>
      </c>
      <c r="U886" t="s">
        <v>1871</v>
      </c>
    </row>
    <row r="887" spans="1:22">
      <c r="A887">
        <v>59155</v>
      </c>
      <c r="B887" t="s">
        <v>687</v>
      </c>
      <c r="C887">
        <v>56991</v>
      </c>
      <c r="D887" t="s">
        <v>702</v>
      </c>
      <c r="E887" t="s">
        <v>1866</v>
      </c>
      <c r="F887" t="s">
        <v>174</v>
      </c>
      <c r="G887" s="79" t="s">
        <v>1883</v>
      </c>
      <c r="H887" s="79"/>
      <c r="I887" s="79"/>
      <c r="J887" s="79" t="s">
        <v>8</v>
      </c>
      <c r="K887" s="80">
        <v>25.5</v>
      </c>
      <c r="L887" s="80">
        <v>25.5</v>
      </c>
      <c r="M887" s="80">
        <v>25.5</v>
      </c>
      <c r="N887" t="s">
        <v>2164</v>
      </c>
      <c r="O887" t="s">
        <v>440</v>
      </c>
      <c r="P887" t="s">
        <v>439</v>
      </c>
      <c r="Q887">
        <v>3</v>
      </c>
      <c r="R887">
        <v>2010</v>
      </c>
      <c r="S887" t="s">
        <v>1502</v>
      </c>
      <c r="T887" t="s">
        <v>1502</v>
      </c>
      <c r="U887" t="s">
        <v>1871</v>
      </c>
    </row>
    <row r="888" spans="1:22">
      <c r="A888">
        <v>60453</v>
      </c>
      <c r="B888" t="s">
        <v>704</v>
      </c>
      <c r="C888">
        <v>57002</v>
      </c>
      <c r="D888" t="s">
        <v>703</v>
      </c>
      <c r="E888" t="s">
        <v>1866</v>
      </c>
      <c r="F888" t="s">
        <v>174</v>
      </c>
      <c r="G888" s="79" t="s">
        <v>1883</v>
      </c>
      <c r="H888" s="79"/>
      <c r="I888" s="79"/>
      <c r="J888" s="79" t="s">
        <v>8</v>
      </c>
      <c r="K888" s="80">
        <v>148</v>
      </c>
      <c r="L888" s="80">
        <v>148</v>
      </c>
      <c r="M888" s="80">
        <v>148</v>
      </c>
      <c r="N888" t="s">
        <v>2164</v>
      </c>
      <c r="O888" t="s">
        <v>440</v>
      </c>
      <c r="P888" t="s">
        <v>439</v>
      </c>
      <c r="Q888">
        <v>10</v>
      </c>
      <c r="R888">
        <v>2015</v>
      </c>
      <c r="S888" t="s">
        <v>1502</v>
      </c>
      <c r="T888" t="s">
        <v>1502</v>
      </c>
      <c r="U888" t="s">
        <v>1871</v>
      </c>
    </row>
    <row r="889" spans="1:22">
      <c r="A889">
        <v>54842</v>
      </c>
      <c r="B889" t="s">
        <v>587</v>
      </c>
      <c r="C889">
        <v>57016</v>
      </c>
      <c r="D889" t="s">
        <v>705</v>
      </c>
      <c r="E889" t="s">
        <v>1866</v>
      </c>
      <c r="F889" t="s">
        <v>174</v>
      </c>
      <c r="G889" s="79" t="s">
        <v>1925</v>
      </c>
      <c r="H889" s="79"/>
      <c r="I889" s="79"/>
      <c r="J889" s="79" t="s">
        <v>8</v>
      </c>
      <c r="K889" s="80">
        <v>1.6</v>
      </c>
      <c r="L889" s="80">
        <v>1.6</v>
      </c>
      <c r="M889" s="80">
        <v>1.6</v>
      </c>
      <c r="N889" t="s">
        <v>1440</v>
      </c>
      <c r="O889" t="s">
        <v>212</v>
      </c>
      <c r="P889" t="s">
        <v>242</v>
      </c>
      <c r="Q889">
        <v>3</v>
      </c>
      <c r="R889">
        <v>2009</v>
      </c>
      <c r="S889" t="s">
        <v>1502</v>
      </c>
      <c r="T889" t="s">
        <v>1502</v>
      </c>
      <c r="U889" t="s">
        <v>1871</v>
      </c>
    </row>
    <row r="890" spans="1:22">
      <c r="A890">
        <v>54842</v>
      </c>
      <c r="B890" t="s">
        <v>587</v>
      </c>
      <c r="C890">
        <v>57016</v>
      </c>
      <c r="D890" t="s">
        <v>705</v>
      </c>
      <c r="E890" t="s">
        <v>1866</v>
      </c>
      <c r="F890" t="s">
        <v>174</v>
      </c>
      <c r="G890" s="79" t="s">
        <v>1927</v>
      </c>
      <c r="H890" s="79"/>
      <c r="I890" s="79"/>
      <c r="J890" s="79" t="s">
        <v>8</v>
      </c>
      <c r="K890" s="80">
        <v>1.6</v>
      </c>
      <c r="L890" s="80">
        <v>1.6</v>
      </c>
      <c r="M890" s="80">
        <v>1.6</v>
      </c>
      <c r="N890" t="s">
        <v>1440</v>
      </c>
      <c r="O890" t="s">
        <v>212</v>
      </c>
      <c r="P890" t="s">
        <v>242</v>
      </c>
      <c r="Q890">
        <v>3</v>
      </c>
      <c r="R890">
        <v>2009</v>
      </c>
      <c r="S890" t="s">
        <v>1502</v>
      </c>
      <c r="T890" t="s">
        <v>1502</v>
      </c>
      <c r="U890" t="s">
        <v>1871</v>
      </c>
    </row>
    <row r="891" spans="1:22">
      <c r="A891">
        <v>56354</v>
      </c>
      <c r="B891" t="s">
        <v>706</v>
      </c>
      <c r="C891">
        <v>57068</v>
      </c>
      <c r="D891" t="s">
        <v>706</v>
      </c>
      <c r="E891" t="s">
        <v>1866</v>
      </c>
      <c r="F891" t="s">
        <v>121</v>
      </c>
      <c r="G891" s="79" t="s">
        <v>1975</v>
      </c>
      <c r="H891" s="79"/>
      <c r="I891" s="79"/>
      <c r="J891" s="79" t="s">
        <v>8</v>
      </c>
      <c r="K891" s="80">
        <v>60.5</v>
      </c>
      <c r="L891" s="80">
        <v>48.5</v>
      </c>
      <c r="M891" s="80">
        <v>49.2</v>
      </c>
      <c r="N891" t="s">
        <v>1914</v>
      </c>
      <c r="O891" t="s">
        <v>233</v>
      </c>
      <c r="P891" t="s">
        <v>231</v>
      </c>
      <c r="Q891">
        <v>6</v>
      </c>
      <c r="R891">
        <v>2011</v>
      </c>
      <c r="S891" t="s">
        <v>1502</v>
      </c>
      <c r="T891" t="s">
        <v>1502</v>
      </c>
      <c r="U891" t="s">
        <v>1871</v>
      </c>
      <c r="V891" t="s">
        <v>122</v>
      </c>
    </row>
    <row r="892" spans="1:22">
      <c r="A892">
        <v>56354</v>
      </c>
      <c r="B892" t="s">
        <v>706</v>
      </c>
      <c r="C892">
        <v>57068</v>
      </c>
      <c r="D892" t="s">
        <v>706</v>
      </c>
      <c r="E892" t="s">
        <v>1866</v>
      </c>
      <c r="F892" t="s">
        <v>121</v>
      </c>
      <c r="G892" s="79" t="s">
        <v>2009</v>
      </c>
      <c r="H892" s="79"/>
      <c r="I892" s="79"/>
      <c r="J892" s="79" t="s">
        <v>8</v>
      </c>
      <c r="K892" s="80">
        <v>60.5</v>
      </c>
      <c r="L892" s="80">
        <v>48.5</v>
      </c>
      <c r="M892" s="80">
        <v>49.2</v>
      </c>
      <c r="N892" t="s">
        <v>1914</v>
      </c>
      <c r="O892" t="s">
        <v>233</v>
      </c>
      <c r="P892" t="s">
        <v>231</v>
      </c>
      <c r="Q892">
        <v>6</v>
      </c>
      <c r="R892">
        <v>2011</v>
      </c>
      <c r="S892" t="s">
        <v>1502</v>
      </c>
      <c r="T892" t="s">
        <v>1502</v>
      </c>
      <c r="U892" t="s">
        <v>1871</v>
      </c>
      <c r="V892" t="s">
        <v>122</v>
      </c>
    </row>
    <row r="893" spans="1:22">
      <c r="A893">
        <v>56354</v>
      </c>
      <c r="B893" t="s">
        <v>706</v>
      </c>
      <c r="C893">
        <v>57068</v>
      </c>
      <c r="D893" t="s">
        <v>706</v>
      </c>
      <c r="E893" t="s">
        <v>1866</v>
      </c>
      <c r="F893" t="s">
        <v>121</v>
      </c>
      <c r="G893" s="79" t="s">
        <v>2011</v>
      </c>
      <c r="H893" s="79"/>
      <c r="I893" s="79"/>
      <c r="J893" s="79" t="s">
        <v>8</v>
      </c>
      <c r="K893" s="80">
        <v>60.5</v>
      </c>
      <c r="L893" s="80">
        <v>48.5</v>
      </c>
      <c r="M893" s="80">
        <v>49.2</v>
      </c>
      <c r="N893" t="s">
        <v>1914</v>
      </c>
      <c r="O893" t="s">
        <v>233</v>
      </c>
      <c r="P893" t="s">
        <v>231</v>
      </c>
      <c r="Q893">
        <v>6</v>
      </c>
      <c r="R893">
        <v>2011</v>
      </c>
      <c r="S893" t="s">
        <v>1502</v>
      </c>
      <c r="T893" t="s">
        <v>1502</v>
      </c>
      <c r="U893" t="s">
        <v>1871</v>
      </c>
      <c r="V893" t="s">
        <v>122</v>
      </c>
    </row>
    <row r="894" spans="1:22">
      <c r="A894">
        <v>56354</v>
      </c>
      <c r="B894" t="s">
        <v>706</v>
      </c>
      <c r="C894">
        <v>57068</v>
      </c>
      <c r="D894" t="s">
        <v>706</v>
      </c>
      <c r="E894" t="s">
        <v>1866</v>
      </c>
      <c r="F894" t="s">
        <v>121</v>
      </c>
      <c r="G894" s="79" t="s">
        <v>2408</v>
      </c>
      <c r="H894" s="79"/>
      <c r="I894" s="79"/>
      <c r="J894" s="79" t="s">
        <v>8</v>
      </c>
      <c r="K894" s="80">
        <v>60.5</v>
      </c>
      <c r="L894" s="80">
        <v>48.5</v>
      </c>
      <c r="M894" s="80">
        <v>49.2</v>
      </c>
      <c r="N894" t="s">
        <v>1914</v>
      </c>
      <c r="O894" t="s">
        <v>233</v>
      </c>
      <c r="P894" t="s">
        <v>231</v>
      </c>
      <c r="Q894">
        <v>6</v>
      </c>
      <c r="R894">
        <v>2011</v>
      </c>
      <c r="S894" t="s">
        <v>1502</v>
      </c>
      <c r="T894" t="s">
        <v>1502</v>
      </c>
      <c r="U894" t="s">
        <v>1871</v>
      </c>
      <c r="V894" t="s">
        <v>122</v>
      </c>
    </row>
    <row r="895" spans="1:22">
      <c r="A895">
        <v>56352</v>
      </c>
      <c r="B895" t="s">
        <v>707</v>
      </c>
      <c r="C895">
        <v>57070</v>
      </c>
      <c r="D895" t="s">
        <v>707</v>
      </c>
      <c r="E895" t="s">
        <v>1866</v>
      </c>
      <c r="F895" t="s">
        <v>121</v>
      </c>
      <c r="G895" s="79" t="s">
        <v>2408</v>
      </c>
      <c r="H895" s="79"/>
      <c r="I895" s="79"/>
      <c r="J895" s="79" t="s">
        <v>8</v>
      </c>
      <c r="K895" s="80">
        <v>60.5</v>
      </c>
      <c r="L895" s="80">
        <v>46.9</v>
      </c>
      <c r="M895" s="80">
        <v>49.2</v>
      </c>
      <c r="N895" t="s">
        <v>1914</v>
      </c>
      <c r="O895" t="s">
        <v>233</v>
      </c>
      <c r="P895" t="s">
        <v>231</v>
      </c>
      <c r="Q895">
        <v>7</v>
      </c>
      <c r="R895">
        <v>2010</v>
      </c>
      <c r="S895" t="s">
        <v>1502</v>
      </c>
      <c r="T895" t="s">
        <v>1502</v>
      </c>
      <c r="U895" t="s">
        <v>1871</v>
      </c>
      <c r="V895" t="s">
        <v>122</v>
      </c>
    </row>
    <row r="896" spans="1:22">
      <c r="A896">
        <v>56352</v>
      </c>
      <c r="B896" t="s">
        <v>707</v>
      </c>
      <c r="C896">
        <v>57070</v>
      </c>
      <c r="D896" t="s">
        <v>707</v>
      </c>
      <c r="E896" t="s">
        <v>1866</v>
      </c>
      <c r="F896" t="s">
        <v>121</v>
      </c>
      <c r="G896" s="79" t="s">
        <v>2409</v>
      </c>
      <c r="H896" s="79"/>
      <c r="I896" s="79"/>
      <c r="J896" s="79" t="s">
        <v>8</v>
      </c>
      <c r="K896" s="80">
        <v>60.5</v>
      </c>
      <c r="L896" s="80">
        <v>46.9</v>
      </c>
      <c r="M896" s="80">
        <v>49.2</v>
      </c>
      <c r="N896" t="s">
        <v>1914</v>
      </c>
      <c r="O896" t="s">
        <v>233</v>
      </c>
      <c r="P896" t="s">
        <v>231</v>
      </c>
      <c r="Q896">
        <v>6</v>
      </c>
      <c r="R896">
        <v>2010</v>
      </c>
      <c r="S896" t="s">
        <v>1502</v>
      </c>
      <c r="T896" t="s">
        <v>1502</v>
      </c>
      <c r="U896" t="s">
        <v>1871</v>
      </c>
      <c r="V896" t="s">
        <v>122</v>
      </c>
    </row>
    <row r="897" spans="1:22">
      <c r="A897">
        <v>56352</v>
      </c>
      <c r="B897" t="s">
        <v>707</v>
      </c>
      <c r="C897">
        <v>57070</v>
      </c>
      <c r="D897" t="s">
        <v>707</v>
      </c>
      <c r="E897" t="s">
        <v>1866</v>
      </c>
      <c r="F897" t="s">
        <v>121</v>
      </c>
      <c r="G897" s="79" t="s">
        <v>2410</v>
      </c>
      <c r="H897" s="79"/>
      <c r="I897" s="79"/>
      <c r="J897" s="79" t="s">
        <v>8</v>
      </c>
      <c r="K897" s="80">
        <v>60.5</v>
      </c>
      <c r="L897" s="80">
        <v>46.9</v>
      </c>
      <c r="M897" s="80">
        <v>49.2</v>
      </c>
      <c r="N897" t="s">
        <v>1914</v>
      </c>
      <c r="O897" t="s">
        <v>233</v>
      </c>
      <c r="P897" t="s">
        <v>231</v>
      </c>
      <c r="Q897">
        <v>6</v>
      </c>
      <c r="R897">
        <v>2010</v>
      </c>
      <c r="S897" t="s">
        <v>1502</v>
      </c>
      <c r="T897" t="s">
        <v>1502</v>
      </c>
      <c r="U897" t="s">
        <v>1871</v>
      </c>
      <c r="V897" t="s">
        <v>122</v>
      </c>
    </row>
    <row r="898" spans="1:22">
      <c r="A898">
        <v>56352</v>
      </c>
      <c r="B898" t="s">
        <v>707</v>
      </c>
      <c r="C898">
        <v>57070</v>
      </c>
      <c r="D898" t="s">
        <v>707</v>
      </c>
      <c r="E898" t="s">
        <v>1866</v>
      </c>
      <c r="F898" t="s">
        <v>121</v>
      </c>
      <c r="G898" s="79" t="s">
        <v>2411</v>
      </c>
      <c r="H898" s="79"/>
      <c r="I898" s="79"/>
      <c r="J898" s="79" t="s">
        <v>8</v>
      </c>
      <c r="K898" s="80">
        <v>60.5</v>
      </c>
      <c r="L898" s="80">
        <v>46.9</v>
      </c>
      <c r="M898" s="80">
        <v>49.2</v>
      </c>
      <c r="N898" t="s">
        <v>1914</v>
      </c>
      <c r="O898" t="s">
        <v>233</v>
      </c>
      <c r="P898" t="s">
        <v>231</v>
      </c>
      <c r="Q898">
        <v>6</v>
      </c>
      <c r="R898">
        <v>2010</v>
      </c>
      <c r="S898" t="s">
        <v>1502</v>
      </c>
      <c r="T898" t="s">
        <v>1502</v>
      </c>
      <c r="U898" t="s">
        <v>1871</v>
      </c>
      <c r="V898" t="s">
        <v>122</v>
      </c>
    </row>
    <row r="899" spans="1:22">
      <c r="A899">
        <v>59155</v>
      </c>
      <c r="B899" t="s">
        <v>687</v>
      </c>
      <c r="C899">
        <v>57080</v>
      </c>
      <c r="D899" t="s">
        <v>708</v>
      </c>
      <c r="E899" t="s">
        <v>1866</v>
      </c>
      <c r="F899" t="s">
        <v>273</v>
      </c>
      <c r="G899" s="79" t="s">
        <v>1883</v>
      </c>
      <c r="H899" s="79"/>
      <c r="I899" s="79"/>
      <c r="J899" s="79" t="s">
        <v>8</v>
      </c>
      <c r="K899" s="80">
        <v>40</v>
      </c>
      <c r="L899" s="80">
        <v>40</v>
      </c>
      <c r="M899" s="80">
        <v>40</v>
      </c>
      <c r="N899" t="s">
        <v>2164</v>
      </c>
      <c r="O899" t="s">
        <v>440</v>
      </c>
      <c r="P899" t="s">
        <v>439</v>
      </c>
      <c r="Q899">
        <v>10</v>
      </c>
      <c r="R899">
        <v>2011</v>
      </c>
      <c r="S899" t="s">
        <v>1502</v>
      </c>
      <c r="T899" t="s">
        <v>1502</v>
      </c>
      <c r="U899" t="s">
        <v>1871</v>
      </c>
    </row>
    <row r="900" spans="1:22">
      <c r="A900">
        <v>59155</v>
      </c>
      <c r="B900" t="s">
        <v>687</v>
      </c>
      <c r="C900">
        <v>57083</v>
      </c>
      <c r="D900" t="s">
        <v>709</v>
      </c>
      <c r="E900" t="s">
        <v>1866</v>
      </c>
      <c r="F900" t="s">
        <v>174</v>
      </c>
      <c r="G900" s="79" t="s">
        <v>1883</v>
      </c>
      <c r="H900" s="79"/>
      <c r="I900" s="79"/>
      <c r="J900" s="79" t="s">
        <v>8</v>
      </c>
      <c r="K900" s="80">
        <v>34.5</v>
      </c>
      <c r="L900" s="80">
        <v>34.5</v>
      </c>
      <c r="M900" s="80">
        <v>34.5</v>
      </c>
      <c r="N900" t="s">
        <v>2164</v>
      </c>
      <c r="O900" t="s">
        <v>440</v>
      </c>
      <c r="P900" t="s">
        <v>439</v>
      </c>
      <c r="Q900">
        <v>10</v>
      </c>
      <c r="R900">
        <v>2012</v>
      </c>
      <c r="S900" t="s">
        <v>1502</v>
      </c>
      <c r="T900" t="s">
        <v>1502</v>
      </c>
      <c r="U900" t="s">
        <v>1871</v>
      </c>
    </row>
    <row r="901" spans="1:22">
      <c r="A901">
        <v>56406</v>
      </c>
      <c r="B901" t="s">
        <v>711</v>
      </c>
      <c r="C901">
        <v>57103</v>
      </c>
      <c r="D901" t="s">
        <v>710</v>
      </c>
      <c r="E901" t="s">
        <v>1979</v>
      </c>
      <c r="F901" t="s">
        <v>112</v>
      </c>
      <c r="G901" s="79" t="s">
        <v>1883</v>
      </c>
      <c r="H901" s="79"/>
      <c r="I901" s="79"/>
      <c r="J901" s="79" t="s">
        <v>8</v>
      </c>
      <c r="K901" s="80">
        <v>6.3</v>
      </c>
      <c r="L901" s="80">
        <v>3</v>
      </c>
      <c r="M901" s="80">
        <v>3</v>
      </c>
      <c r="N901" t="s">
        <v>2013</v>
      </c>
      <c r="O901" t="s">
        <v>117</v>
      </c>
      <c r="P901" t="s">
        <v>243</v>
      </c>
      <c r="Q901">
        <v>2</v>
      </c>
      <c r="R901">
        <v>2007</v>
      </c>
      <c r="S901" t="s">
        <v>1502</v>
      </c>
      <c r="T901" t="s">
        <v>1502</v>
      </c>
      <c r="U901" t="s">
        <v>1871</v>
      </c>
      <c r="V901" t="s">
        <v>122</v>
      </c>
    </row>
    <row r="902" spans="1:22">
      <c r="A902">
        <v>56439</v>
      </c>
      <c r="B902" t="s">
        <v>713</v>
      </c>
      <c r="C902">
        <v>57130</v>
      </c>
      <c r="D902" t="s">
        <v>712</v>
      </c>
      <c r="E902" t="s">
        <v>1866</v>
      </c>
      <c r="F902" t="s">
        <v>174</v>
      </c>
      <c r="G902" s="79" t="s">
        <v>2412</v>
      </c>
      <c r="H902" s="79"/>
      <c r="I902" s="79"/>
      <c r="J902" s="79" t="s">
        <v>8</v>
      </c>
      <c r="K902" s="80">
        <v>4.5</v>
      </c>
      <c r="L902" s="80">
        <v>4.5</v>
      </c>
      <c r="M902" s="80">
        <v>4.5</v>
      </c>
      <c r="N902" t="s">
        <v>2164</v>
      </c>
      <c r="O902" t="s">
        <v>440</v>
      </c>
      <c r="P902" t="s">
        <v>439</v>
      </c>
      <c r="Q902">
        <v>11</v>
      </c>
      <c r="R902">
        <v>2008</v>
      </c>
      <c r="S902" t="s">
        <v>1502</v>
      </c>
      <c r="T902" t="s">
        <v>1502</v>
      </c>
      <c r="U902" t="s">
        <v>1871</v>
      </c>
    </row>
    <row r="903" spans="1:22">
      <c r="A903">
        <v>8153</v>
      </c>
      <c r="B903" t="s">
        <v>154</v>
      </c>
      <c r="C903">
        <v>57179</v>
      </c>
      <c r="D903" t="s">
        <v>714</v>
      </c>
      <c r="E903" t="s">
        <v>1934</v>
      </c>
      <c r="F903" t="s">
        <v>121</v>
      </c>
      <c r="G903" s="79" t="s">
        <v>1883</v>
      </c>
      <c r="H903" s="79"/>
      <c r="I903" s="79"/>
      <c r="J903" s="79" t="s">
        <v>8</v>
      </c>
      <c r="K903" s="80">
        <v>4</v>
      </c>
      <c r="L903" s="80">
        <v>3.5</v>
      </c>
      <c r="M903" s="80">
        <v>4</v>
      </c>
      <c r="N903" t="s">
        <v>1999</v>
      </c>
      <c r="O903" t="s">
        <v>117</v>
      </c>
      <c r="P903" t="s">
        <v>231</v>
      </c>
      <c r="Q903">
        <v>10</v>
      </c>
      <c r="R903">
        <v>2009</v>
      </c>
      <c r="S903" t="s">
        <v>1502</v>
      </c>
      <c r="T903" t="s">
        <v>1502</v>
      </c>
      <c r="U903" t="s">
        <v>1871</v>
      </c>
    </row>
    <row r="904" spans="1:22">
      <c r="A904">
        <v>59178</v>
      </c>
      <c r="B904" t="s">
        <v>285</v>
      </c>
      <c r="C904">
        <v>57184</v>
      </c>
      <c r="D904" t="s">
        <v>715</v>
      </c>
      <c r="E904" t="s">
        <v>1866</v>
      </c>
      <c r="F904" t="s">
        <v>174</v>
      </c>
      <c r="G904" s="79" t="s">
        <v>1883</v>
      </c>
      <c r="H904" s="79"/>
      <c r="I904" s="79"/>
      <c r="J904" s="79" t="s">
        <v>8</v>
      </c>
      <c r="K904" s="80">
        <v>0.5</v>
      </c>
      <c r="L904" s="80">
        <v>0.5</v>
      </c>
      <c r="M904" s="80">
        <v>0.5</v>
      </c>
      <c r="N904" t="s">
        <v>2004</v>
      </c>
      <c r="O904" t="s">
        <v>226</v>
      </c>
      <c r="P904" t="s">
        <v>235</v>
      </c>
      <c r="Q904">
        <v>3</v>
      </c>
      <c r="R904">
        <v>2009</v>
      </c>
      <c r="S904" t="s">
        <v>1502</v>
      </c>
      <c r="T904" t="s">
        <v>1502</v>
      </c>
      <c r="U904" t="s">
        <v>1871</v>
      </c>
    </row>
    <row r="905" spans="1:22">
      <c r="A905">
        <v>59178</v>
      </c>
      <c r="B905" t="s">
        <v>285</v>
      </c>
      <c r="C905">
        <v>57184</v>
      </c>
      <c r="D905" t="s">
        <v>715</v>
      </c>
      <c r="E905" t="s">
        <v>1866</v>
      </c>
      <c r="F905" t="s">
        <v>174</v>
      </c>
      <c r="G905" s="79" t="s">
        <v>1888</v>
      </c>
      <c r="H905" s="79"/>
      <c r="I905" s="79"/>
      <c r="J905" s="79" t="s">
        <v>8</v>
      </c>
      <c r="K905" s="80">
        <v>0.6</v>
      </c>
      <c r="L905" s="80">
        <v>0.6</v>
      </c>
      <c r="M905" s="80">
        <v>0.6</v>
      </c>
      <c r="N905" t="s">
        <v>2004</v>
      </c>
      <c r="O905" t="s">
        <v>226</v>
      </c>
      <c r="P905" t="s">
        <v>235</v>
      </c>
      <c r="Q905">
        <v>3</v>
      </c>
      <c r="R905">
        <v>2009</v>
      </c>
      <c r="S905" t="s">
        <v>1502</v>
      </c>
      <c r="T905" t="s">
        <v>1502</v>
      </c>
      <c r="U905" t="s">
        <v>1871</v>
      </c>
    </row>
    <row r="906" spans="1:22">
      <c r="A906">
        <v>59178</v>
      </c>
      <c r="B906" t="s">
        <v>285</v>
      </c>
      <c r="C906">
        <v>57184</v>
      </c>
      <c r="D906" t="s">
        <v>715</v>
      </c>
      <c r="E906" t="s">
        <v>1866</v>
      </c>
      <c r="F906" t="s">
        <v>174</v>
      </c>
      <c r="G906" s="79" t="s">
        <v>1890</v>
      </c>
      <c r="H906" s="79"/>
      <c r="I906" s="79"/>
      <c r="J906" s="79" t="s">
        <v>8</v>
      </c>
      <c r="K906" s="80">
        <v>0.8</v>
      </c>
      <c r="L906" s="80">
        <v>0.8</v>
      </c>
      <c r="M906" s="80">
        <v>0.8</v>
      </c>
      <c r="N906" t="s">
        <v>2004</v>
      </c>
      <c r="O906" t="s">
        <v>226</v>
      </c>
      <c r="P906" t="s">
        <v>235</v>
      </c>
      <c r="Q906">
        <v>1</v>
      </c>
      <c r="R906">
        <v>2009</v>
      </c>
      <c r="S906" t="s">
        <v>1502</v>
      </c>
      <c r="T906" t="s">
        <v>1502</v>
      </c>
      <c r="U906" t="s">
        <v>1871</v>
      </c>
    </row>
    <row r="907" spans="1:22">
      <c r="A907">
        <v>59178</v>
      </c>
      <c r="B907" t="s">
        <v>285</v>
      </c>
      <c r="C907">
        <v>57184</v>
      </c>
      <c r="D907" t="s">
        <v>715</v>
      </c>
      <c r="E907" t="s">
        <v>1866</v>
      </c>
      <c r="F907" t="s">
        <v>174</v>
      </c>
      <c r="G907" s="79" t="s">
        <v>1893</v>
      </c>
      <c r="H907" s="79"/>
      <c r="I907" s="79"/>
      <c r="J907" s="79" t="s">
        <v>8</v>
      </c>
      <c r="K907" s="80">
        <v>0.8</v>
      </c>
      <c r="L907" s="80">
        <v>0.8</v>
      </c>
      <c r="M907" s="80">
        <v>0.8</v>
      </c>
      <c r="N907" t="s">
        <v>2004</v>
      </c>
      <c r="O907" t="s">
        <v>226</v>
      </c>
      <c r="P907" t="s">
        <v>235</v>
      </c>
      <c r="Q907">
        <v>1</v>
      </c>
      <c r="R907">
        <v>2009</v>
      </c>
      <c r="S907" t="s">
        <v>1502</v>
      </c>
      <c r="T907" t="s">
        <v>1502</v>
      </c>
      <c r="U907" t="s">
        <v>1871</v>
      </c>
    </row>
    <row r="908" spans="1:22">
      <c r="A908">
        <v>56619</v>
      </c>
      <c r="B908" t="s">
        <v>717</v>
      </c>
      <c r="C908">
        <v>57253</v>
      </c>
      <c r="D908" t="s">
        <v>716</v>
      </c>
      <c r="E908" t="s">
        <v>1866</v>
      </c>
      <c r="F908" t="s">
        <v>112</v>
      </c>
      <c r="G908" s="79" t="s">
        <v>1883</v>
      </c>
      <c r="H908" s="79"/>
      <c r="I908" s="79"/>
      <c r="J908" s="79" t="s">
        <v>8</v>
      </c>
      <c r="K908" s="80">
        <v>1.5</v>
      </c>
      <c r="L908" s="80">
        <v>1.5</v>
      </c>
      <c r="M908" s="80">
        <v>1.5</v>
      </c>
      <c r="N908" t="s">
        <v>2164</v>
      </c>
      <c r="O908" t="s">
        <v>440</v>
      </c>
      <c r="P908" t="s">
        <v>439</v>
      </c>
      <c r="Q908">
        <v>12</v>
      </c>
      <c r="R908">
        <v>2009</v>
      </c>
      <c r="S908" t="s">
        <v>1502</v>
      </c>
      <c r="T908" t="s">
        <v>1502</v>
      </c>
      <c r="U908" t="s">
        <v>1871</v>
      </c>
    </row>
    <row r="909" spans="1:22">
      <c r="A909">
        <v>56619</v>
      </c>
      <c r="B909" t="s">
        <v>717</v>
      </c>
      <c r="C909">
        <v>57253</v>
      </c>
      <c r="D909" t="s">
        <v>716</v>
      </c>
      <c r="E909" t="s">
        <v>1866</v>
      </c>
      <c r="F909" t="s">
        <v>112</v>
      </c>
      <c r="G909" s="79" t="s">
        <v>1888</v>
      </c>
      <c r="H909" s="79"/>
      <c r="I909" s="79"/>
      <c r="J909" s="79" t="s">
        <v>8</v>
      </c>
      <c r="K909" s="80">
        <v>1.5</v>
      </c>
      <c r="L909" s="80">
        <v>1.5</v>
      </c>
      <c r="M909" s="80">
        <v>1.5</v>
      </c>
      <c r="N909" t="s">
        <v>2164</v>
      </c>
      <c r="O909" t="s">
        <v>440</v>
      </c>
      <c r="P909" t="s">
        <v>439</v>
      </c>
      <c r="Q909">
        <v>11</v>
      </c>
      <c r="R909">
        <v>2011</v>
      </c>
      <c r="S909" t="s">
        <v>1502</v>
      </c>
      <c r="T909" t="s">
        <v>1502</v>
      </c>
      <c r="U909" t="s">
        <v>1871</v>
      </c>
    </row>
    <row r="910" spans="1:22">
      <c r="A910">
        <v>56619</v>
      </c>
      <c r="B910" t="s">
        <v>717</v>
      </c>
      <c r="C910">
        <v>57253</v>
      </c>
      <c r="D910" t="s">
        <v>716</v>
      </c>
      <c r="E910" t="s">
        <v>1866</v>
      </c>
      <c r="F910" t="s">
        <v>112</v>
      </c>
      <c r="G910" s="79" t="s">
        <v>1890</v>
      </c>
      <c r="H910" s="79"/>
      <c r="I910" s="79"/>
      <c r="J910" s="79" t="s">
        <v>8</v>
      </c>
      <c r="K910" s="80">
        <v>1.5</v>
      </c>
      <c r="L910" s="80">
        <v>1.5</v>
      </c>
      <c r="M910" s="80">
        <v>1.5</v>
      </c>
      <c r="N910" t="s">
        <v>2164</v>
      </c>
      <c r="O910" t="s">
        <v>440</v>
      </c>
      <c r="P910" t="s">
        <v>439</v>
      </c>
      <c r="Q910">
        <v>11</v>
      </c>
      <c r="R910">
        <v>2011</v>
      </c>
      <c r="S910" t="s">
        <v>1502</v>
      </c>
      <c r="T910" t="s">
        <v>1502</v>
      </c>
      <c r="U910" t="s">
        <v>1871</v>
      </c>
    </row>
    <row r="911" spans="1:22">
      <c r="A911">
        <v>11804</v>
      </c>
      <c r="B911" t="s">
        <v>719</v>
      </c>
      <c r="C911">
        <v>57265</v>
      </c>
      <c r="D911" t="s">
        <v>718</v>
      </c>
      <c r="E911" t="s">
        <v>131</v>
      </c>
      <c r="F911" t="s">
        <v>112</v>
      </c>
      <c r="G911" s="79" t="s">
        <v>1883</v>
      </c>
      <c r="H911" s="79"/>
      <c r="I911" s="79"/>
      <c r="J911" s="79" t="s">
        <v>8</v>
      </c>
      <c r="K911" s="80">
        <v>1</v>
      </c>
      <c r="L911" s="80">
        <v>1</v>
      </c>
      <c r="M911" s="80">
        <v>1</v>
      </c>
      <c r="N911" t="s">
        <v>2168</v>
      </c>
      <c r="O911" t="s">
        <v>457</v>
      </c>
      <c r="P911" t="s">
        <v>456</v>
      </c>
      <c r="Q911">
        <v>1</v>
      </c>
      <c r="R911">
        <v>2012</v>
      </c>
      <c r="S911" t="s">
        <v>1502</v>
      </c>
      <c r="T911" t="s">
        <v>1502</v>
      </c>
      <c r="U911" t="s">
        <v>1871</v>
      </c>
    </row>
    <row r="912" spans="1:22">
      <c r="A912">
        <v>11804</v>
      </c>
      <c r="B912" t="s">
        <v>719</v>
      </c>
      <c r="C912">
        <v>57269</v>
      </c>
      <c r="D912" t="s">
        <v>720</v>
      </c>
      <c r="E912" t="s">
        <v>131</v>
      </c>
      <c r="F912" t="s">
        <v>112</v>
      </c>
      <c r="G912" s="79" t="s">
        <v>1883</v>
      </c>
      <c r="H912" s="79"/>
      <c r="I912" s="79"/>
      <c r="J912" s="79" t="s">
        <v>8</v>
      </c>
      <c r="K912" s="80">
        <v>1</v>
      </c>
      <c r="L912" s="80">
        <v>0.8</v>
      </c>
      <c r="M912" s="80">
        <v>0.5</v>
      </c>
      <c r="N912" t="s">
        <v>2168</v>
      </c>
      <c r="O912" t="s">
        <v>457</v>
      </c>
      <c r="P912" t="s">
        <v>456</v>
      </c>
      <c r="Q912">
        <v>12</v>
      </c>
      <c r="R912">
        <v>2010</v>
      </c>
      <c r="S912" t="s">
        <v>1502</v>
      </c>
      <c r="T912" t="s">
        <v>1502</v>
      </c>
      <c r="U912" t="s">
        <v>1871</v>
      </c>
    </row>
    <row r="913" spans="1:21">
      <c r="A913">
        <v>11804</v>
      </c>
      <c r="B913" t="s">
        <v>719</v>
      </c>
      <c r="C913">
        <v>57270</v>
      </c>
      <c r="D913" t="s">
        <v>721</v>
      </c>
      <c r="E913" t="s">
        <v>131</v>
      </c>
      <c r="F913" t="s">
        <v>112</v>
      </c>
      <c r="G913" s="79" t="s">
        <v>1883</v>
      </c>
      <c r="H913" s="79"/>
      <c r="I913" s="79"/>
      <c r="J913" s="79" t="s">
        <v>8</v>
      </c>
      <c r="K913" s="80">
        <v>1</v>
      </c>
      <c r="L913" s="80">
        <v>0.8</v>
      </c>
      <c r="M913" s="80">
        <v>0.5</v>
      </c>
      <c r="N913" t="s">
        <v>2168</v>
      </c>
      <c r="O913" t="s">
        <v>457</v>
      </c>
      <c r="P913" t="s">
        <v>456</v>
      </c>
      <c r="Q913">
        <v>6</v>
      </c>
      <c r="R913">
        <v>2010</v>
      </c>
      <c r="S913" t="s">
        <v>1502</v>
      </c>
      <c r="T913" t="s">
        <v>1502</v>
      </c>
      <c r="U913" t="s">
        <v>1871</v>
      </c>
    </row>
    <row r="914" spans="1:21">
      <c r="A914">
        <v>56693</v>
      </c>
      <c r="B914" t="s">
        <v>722</v>
      </c>
      <c r="C914">
        <v>57354</v>
      </c>
      <c r="D914" t="s">
        <v>722</v>
      </c>
      <c r="E914" t="s">
        <v>1866</v>
      </c>
      <c r="F914" t="s">
        <v>174</v>
      </c>
      <c r="G914" s="79" t="s">
        <v>1883</v>
      </c>
      <c r="H914" s="79"/>
      <c r="I914" s="79"/>
      <c r="J914" s="79" t="s">
        <v>8</v>
      </c>
      <c r="K914" s="80">
        <v>4.5</v>
      </c>
      <c r="L914" s="80">
        <v>4.5</v>
      </c>
      <c r="M914" s="80">
        <v>4.5</v>
      </c>
      <c r="N914" t="s">
        <v>2164</v>
      </c>
      <c r="O914" t="s">
        <v>440</v>
      </c>
      <c r="P914" t="s">
        <v>439</v>
      </c>
      <c r="Q914">
        <v>11</v>
      </c>
      <c r="R914">
        <v>2009</v>
      </c>
      <c r="S914" t="s">
        <v>1502</v>
      </c>
      <c r="T914" t="s">
        <v>1502</v>
      </c>
      <c r="U914" t="s">
        <v>1871</v>
      </c>
    </row>
    <row r="915" spans="1:21">
      <c r="A915">
        <v>15399</v>
      </c>
      <c r="B915" t="s">
        <v>683</v>
      </c>
      <c r="C915">
        <v>57380</v>
      </c>
      <c r="D915" t="s">
        <v>723</v>
      </c>
      <c r="E915" t="s">
        <v>1866</v>
      </c>
      <c r="F915" t="s">
        <v>112</v>
      </c>
      <c r="G915" s="79" t="s">
        <v>1883</v>
      </c>
      <c r="H915" s="79"/>
      <c r="I915" s="79"/>
      <c r="J915" s="79" t="s">
        <v>8</v>
      </c>
      <c r="K915" s="80">
        <v>28.5</v>
      </c>
      <c r="L915" s="80">
        <v>28.5</v>
      </c>
      <c r="M915" s="80">
        <v>28.5</v>
      </c>
      <c r="N915" t="s">
        <v>2164</v>
      </c>
      <c r="O915" t="s">
        <v>440</v>
      </c>
      <c r="P915" t="s">
        <v>439</v>
      </c>
      <c r="Q915">
        <v>12</v>
      </c>
      <c r="R915">
        <v>2012</v>
      </c>
      <c r="S915" t="s">
        <v>1502</v>
      </c>
      <c r="T915" t="s">
        <v>1502</v>
      </c>
      <c r="U915" t="s">
        <v>1871</v>
      </c>
    </row>
    <row r="916" spans="1:21">
      <c r="A916">
        <v>56742</v>
      </c>
      <c r="B916" t="s">
        <v>725</v>
      </c>
      <c r="C916">
        <v>57414</v>
      </c>
      <c r="D916" t="s">
        <v>724</v>
      </c>
      <c r="E916" t="s">
        <v>1866</v>
      </c>
      <c r="F916" t="s">
        <v>112</v>
      </c>
      <c r="G916" s="79" t="s">
        <v>1883</v>
      </c>
      <c r="H916" s="79"/>
      <c r="I916" s="79"/>
      <c r="J916" s="79" t="s">
        <v>8</v>
      </c>
      <c r="K916" s="80">
        <v>1.7</v>
      </c>
      <c r="L916" s="80">
        <v>1.7</v>
      </c>
      <c r="M916" s="80">
        <v>1.7</v>
      </c>
      <c r="N916" t="s">
        <v>2164</v>
      </c>
      <c r="O916" t="s">
        <v>440</v>
      </c>
      <c r="P916" t="s">
        <v>439</v>
      </c>
      <c r="Q916">
        <v>7</v>
      </c>
      <c r="R916">
        <v>2010</v>
      </c>
      <c r="S916" t="s">
        <v>1502</v>
      </c>
      <c r="T916" t="s">
        <v>1502</v>
      </c>
      <c r="U916" t="s">
        <v>1871</v>
      </c>
    </row>
    <row r="917" spans="1:21">
      <c r="A917">
        <v>56769</v>
      </c>
      <c r="B917" t="s">
        <v>727</v>
      </c>
      <c r="C917">
        <v>57473</v>
      </c>
      <c r="D917" t="s">
        <v>726</v>
      </c>
      <c r="E917" t="s">
        <v>1866</v>
      </c>
      <c r="F917" t="s">
        <v>112</v>
      </c>
      <c r="G917" s="79" t="s">
        <v>2413</v>
      </c>
      <c r="H917" s="79"/>
      <c r="I917" s="79"/>
      <c r="J917" s="79" t="s">
        <v>8</v>
      </c>
      <c r="K917" s="80">
        <v>1.6</v>
      </c>
      <c r="L917" s="80">
        <v>1.6</v>
      </c>
      <c r="M917" s="80">
        <v>1.6</v>
      </c>
      <c r="N917" t="s">
        <v>2168</v>
      </c>
      <c r="O917" t="s">
        <v>457</v>
      </c>
      <c r="P917" t="s">
        <v>456</v>
      </c>
      <c r="Q917">
        <v>3</v>
      </c>
      <c r="R917">
        <v>2011</v>
      </c>
      <c r="S917" t="s">
        <v>1502</v>
      </c>
      <c r="T917" t="s">
        <v>1502</v>
      </c>
      <c r="U917" t="s">
        <v>1871</v>
      </c>
    </row>
    <row r="918" spans="1:21">
      <c r="A918">
        <v>56795</v>
      </c>
      <c r="B918" t="s">
        <v>729</v>
      </c>
      <c r="C918">
        <v>57481</v>
      </c>
      <c r="D918" t="s">
        <v>728</v>
      </c>
      <c r="E918" t="s">
        <v>1866</v>
      </c>
      <c r="F918" t="s">
        <v>273</v>
      </c>
      <c r="G918" s="79" t="s">
        <v>2332</v>
      </c>
      <c r="H918" s="79"/>
      <c r="I918" s="79"/>
      <c r="J918" s="79" t="s">
        <v>8</v>
      </c>
      <c r="K918" s="80">
        <v>2.2000000000000002</v>
      </c>
      <c r="L918" s="80">
        <v>2.2000000000000002</v>
      </c>
      <c r="M918" s="80">
        <v>2.2000000000000002</v>
      </c>
      <c r="N918" t="s">
        <v>2168</v>
      </c>
      <c r="O918" t="s">
        <v>457</v>
      </c>
      <c r="P918" t="s">
        <v>456</v>
      </c>
      <c r="Q918">
        <v>5</v>
      </c>
      <c r="R918">
        <v>2011</v>
      </c>
      <c r="S918" t="s">
        <v>1502</v>
      </c>
      <c r="T918" t="s">
        <v>1502</v>
      </c>
      <c r="U918" t="s">
        <v>1871</v>
      </c>
    </row>
    <row r="919" spans="1:21">
      <c r="A919">
        <v>60453</v>
      </c>
      <c r="B919" t="s">
        <v>704</v>
      </c>
      <c r="C919">
        <v>57531</v>
      </c>
      <c r="D919" t="s">
        <v>730</v>
      </c>
      <c r="E919" t="s">
        <v>1866</v>
      </c>
      <c r="F919" t="s">
        <v>174</v>
      </c>
      <c r="G919" s="79" t="s">
        <v>1883</v>
      </c>
      <c r="H919" s="79"/>
      <c r="I919" s="79"/>
      <c r="J919" s="79" t="s">
        <v>8</v>
      </c>
      <c r="K919" s="80">
        <v>186</v>
      </c>
      <c r="L919" s="80">
        <v>186</v>
      </c>
      <c r="M919" s="80">
        <v>186</v>
      </c>
      <c r="N919" t="s">
        <v>2164</v>
      </c>
      <c r="O919" t="s">
        <v>440</v>
      </c>
      <c r="P919" t="s">
        <v>439</v>
      </c>
      <c r="Q919">
        <v>12</v>
      </c>
      <c r="R919">
        <v>2016</v>
      </c>
      <c r="S919" t="s">
        <v>1502</v>
      </c>
      <c r="T919" t="s">
        <v>1502</v>
      </c>
      <c r="U919" t="s">
        <v>1871</v>
      </c>
    </row>
    <row r="920" spans="1:21">
      <c r="A920">
        <v>56909</v>
      </c>
      <c r="B920" t="s">
        <v>732</v>
      </c>
      <c r="C920">
        <v>57568</v>
      </c>
      <c r="D920" t="s">
        <v>731</v>
      </c>
      <c r="E920" t="s">
        <v>1866</v>
      </c>
      <c r="F920" t="s">
        <v>174</v>
      </c>
      <c r="G920" s="79" t="s">
        <v>2414</v>
      </c>
      <c r="H920" s="79"/>
      <c r="I920" s="79"/>
      <c r="J920" s="79" t="s">
        <v>8</v>
      </c>
      <c r="K920" s="80">
        <v>50.6</v>
      </c>
      <c r="L920" s="80">
        <v>50.6</v>
      </c>
      <c r="M920" s="80">
        <v>50.6</v>
      </c>
      <c r="N920" t="s">
        <v>2164</v>
      </c>
      <c r="O920" t="s">
        <v>440</v>
      </c>
      <c r="P920" t="s">
        <v>439</v>
      </c>
      <c r="Q920">
        <v>1</v>
      </c>
      <c r="R920">
        <v>2012</v>
      </c>
      <c r="S920" t="s">
        <v>1502</v>
      </c>
      <c r="T920" t="s">
        <v>1502</v>
      </c>
      <c r="U920" t="s">
        <v>1871</v>
      </c>
    </row>
    <row r="921" spans="1:21">
      <c r="A921">
        <v>4180</v>
      </c>
      <c r="B921" t="s">
        <v>432</v>
      </c>
      <c r="C921">
        <v>57598</v>
      </c>
      <c r="D921" t="s">
        <v>733</v>
      </c>
      <c r="E921" t="s">
        <v>131</v>
      </c>
      <c r="F921" t="s">
        <v>121</v>
      </c>
      <c r="G921" s="79" t="s">
        <v>2415</v>
      </c>
      <c r="H921" s="79"/>
      <c r="I921" s="79"/>
      <c r="J921" s="79" t="s">
        <v>8</v>
      </c>
      <c r="K921" s="80">
        <v>2.6</v>
      </c>
      <c r="L921" s="80">
        <v>2.5</v>
      </c>
      <c r="M921" s="80">
        <v>2.5</v>
      </c>
      <c r="N921" t="s">
        <v>1914</v>
      </c>
      <c r="O921" t="s">
        <v>126</v>
      </c>
      <c r="P921" t="s">
        <v>242</v>
      </c>
      <c r="Q921">
        <v>8</v>
      </c>
      <c r="R921">
        <v>2010</v>
      </c>
      <c r="S921" t="s">
        <v>1502</v>
      </c>
      <c r="T921" t="s">
        <v>1502</v>
      </c>
      <c r="U921" t="s">
        <v>1871</v>
      </c>
    </row>
    <row r="922" spans="1:21">
      <c r="A922">
        <v>4180</v>
      </c>
      <c r="B922" t="s">
        <v>432</v>
      </c>
      <c r="C922">
        <v>57598</v>
      </c>
      <c r="D922" t="s">
        <v>733</v>
      </c>
      <c r="E922" t="s">
        <v>131</v>
      </c>
      <c r="F922" t="s">
        <v>121</v>
      </c>
      <c r="G922" s="79" t="s">
        <v>2416</v>
      </c>
      <c r="H922" s="79"/>
      <c r="I922" s="79"/>
      <c r="J922" s="79" t="s">
        <v>8</v>
      </c>
      <c r="K922" s="80">
        <v>2.6</v>
      </c>
      <c r="L922" s="80">
        <v>2.5</v>
      </c>
      <c r="M922" s="80">
        <v>2.5</v>
      </c>
      <c r="N922" t="s">
        <v>1914</v>
      </c>
      <c r="O922" t="s">
        <v>126</v>
      </c>
      <c r="P922" t="s">
        <v>242</v>
      </c>
      <c r="Q922">
        <v>7</v>
      </c>
      <c r="R922">
        <v>2010</v>
      </c>
      <c r="S922" t="s">
        <v>1502</v>
      </c>
      <c r="T922" t="s">
        <v>1502</v>
      </c>
      <c r="U922" t="s">
        <v>1871</v>
      </c>
    </row>
    <row r="923" spans="1:21">
      <c r="A923">
        <v>4180</v>
      </c>
      <c r="B923" t="s">
        <v>432</v>
      </c>
      <c r="C923">
        <v>57599</v>
      </c>
      <c r="D923" t="s">
        <v>734</v>
      </c>
      <c r="E923" t="s">
        <v>131</v>
      </c>
      <c r="F923" t="s">
        <v>121</v>
      </c>
      <c r="G923" s="79" t="s">
        <v>2417</v>
      </c>
      <c r="H923" s="79"/>
      <c r="I923" s="79"/>
      <c r="J923" s="79" t="s">
        <v>8</v>
      </c>
      <c r="K923" s="80">
        <v>2.6</v>
      </c>
      <c r="L923" s="80">
        <v>2.5</v>
      </c>
      <c r="M923" s="80">
        <v>2.5</v>
      </c>
      <c r="N923" t="s">
        <v>1914</v>
      </c>
      <c r="O923" t="s">
        <v>126</v>
      </c>
      <c r="P923" t="s">
        <v>242</v>
      </c>
      <c r="Q923">
        <v>8</v>
      </c>
      <c r="R923">
        <v>2010</v>
      </c>
      <c r="S923" t="s">
        <v>1502</v>
      </c>
      <c r="T923" t="s">
        <v>1502</v>
      </c>
      <c r="U923" t="s">
        <v>1871</v>
      </c>
    </row>
    <row r="924" spans="1:21">
      <c r="A924">
        <v>4180</v>
      </c>
      <c r="B924" t="s">
        <v>432</v>
      </c>
      <c r="C924">
        <v>57599</v>
      </c>
      <c r="D924" t="s">
        <v>734</v>
      </c>
      <c r="E924" t="s">
        <v>131</v>
      </c>
      <c r="F924" t="s">
        <v>121</v>
      </c>
      <c r="G924" s="79" t="s">
        <v>2418</v>
      </c>
      <c r="H924" s="79"/>
      <c r="I924" s="79"/>
      <c r="J924" s="79" t="s">
        <v>8</v>
      </c>
      <c r="K924" s="80">
        <v>2.6</v>
      </c>
      <c r="L924" s="80">
        <v>2.5</v>
      </c>
      <c r="M924" s="80">
        <v>2.5</v>
      </c>
      <c r="N924" t="s">
        <v>1914</v>
      </c>
      <c r="O924" t="s">
        <v>126</v>
      </c>
      <c r="P924" t="s">
        <v>242</v>
      </c>
      <c r="Q924">
        <v>8</v>
      </c>
      <c r="R924">
        <v>2010</v>
      </c>
      <c r="S924" t="s">
        <v>1502</v>
      </c>
      <c r="T924" t="s">
        <v>1502</v>
      </c>
      <c r="U924" t="s">
        <v>1871</v>
      </c>
    </row>
    <row r="925" spans="1:21">
      <c r="A925">
        <v>4180</v>
      </c>
      <c r="B925" t="s">
        <v>432</v>
      </c>
      <c r="C925">
        <v>57599</v>
      </c>
      <c r="D925" t="s">
        <v>734</v>
      </c>
      <c r="E925" t="s">
        <v>131</v>
      </c>
      <c r="F925" t="s">
        <v>121</v>
      </c>
      <c r="G925" s="79" t="s">
        <v>2419</v>
      </c>
      <c r="H925" s="79"/>
      <c r="I925" s="79"/>
      <c r="J925" s="79" t="s">
        <v>8</v>
      </c>
      <c r="K925" s="80">
        <v>2.6</v>
      </c>
      <c r="L925" s="80">
        <v>2.5</v>
      </c>
      <c r="M925" s="80">
        <v>2.5</v>
      </c>
      <c r="N925" t="s">
        <v>1914</v>
      </c>
      <c r="O925" t="s">
        <v>126</v>
      </c>
      <c r="P925" t="s">
        <v>242</v>
      </c>
      <c r="Q925">
        <v>8</v>
      </c>
      <c r="R925">
        <v>2010</v>
      </c>
      <c r="S925" t="s">
        <v>1502</v>
      </c>
      <c r="T925" t="s">
        <v>1502</v>
      </c>
      <c r="U925" t="s">
        <v>1871</v>
      </c>
    </row>
    <row r="926" spans="1:21">
      <c r="A926">
        <v>4180</v>
      </c>
      <c r="B926" t="s">
        <v>432</v>
      </c>
      <c r="C926">
        <v>57599</v>
      </c>
      <c r="D926" t="s">
        <v>734</v>
      </c>
      <c r="E926" t="s">
        <v>131</v>
      </c>
      <c r="F926" t="s">
        <v>121</v>
      </c>
      <c r="G926" s="79" t="s">
        <v>2420</v>
      </c>
      <c r="H926" s="79"/>
      <c r="I926" s="79"/>
      <c r="J926" s="79" t="s">
        <v>8</v>
      </c>
      <c r="K926" s="80">
        <v>2.6</v>
      </c>
      <c r="L926" s="80">
        <v>2.5</v>
      </c>
      <c r="M926" s="80">
        <v>2.5</v>
      </c>
      <c r="N926" t="s">
        <v>1914</v>
      </c>
      <c r="O926" t="s">
        <v>126</v>
      </c>
      <c r="P926" t="s">
        <v>242</v>
      </c>
      <c r="Q926">
        <v>8</v>
      </c>
      <c r="R926">
        <v>2010</v>
      </c>
      <c r="S926" t="s">
        <v>1502</v>
      </c>
      <c r="T926" t="s">
        <v>1502</v>
      </c>
      <c r="U926" t="s">
        <v>1871</v>
      </c>
    </row>
    <row r="927" spans="1:21">
      <c r="A927">
        <v>4180</v>
      </c>
      <c r="B927" t="s">
        <v>432</v>
      </c>
      <c r="C927">
        <v>57601</v>
      </c>
      <c r="D927" t="s">
        <v>735</v>
      </c>
      <c r="E927" t="s">
        <v>131</v>
      </c>
      <c r="F927" t="s">
        <v>121</v>
      </c>
      <c r="G927" s="79" t="s">
        <v>2421</v>
      </c>
      <c r="H927" s="79"/>
      <c r="I927" s="79"/>
      <c r="J927" s="79" t="s">
        <v>8</v>
      </c>
      <c r="K927" s="80">
        <v>2.6</v>
      </c>
      <c r="L927" s="80">
        <v>2.5</v>
      </c>
      <c r="M927" s="80">
        <v>2.5</v>
      </c>
      <c r="N927" t="s">
        <v>1914</v>
      </c>
      <c r="O927" t="s">
        <v>126</v>
      </c>
      <c r="P927" t="s">
        <v>242</v>
      </c>
      <c r="Q927">
        <v>7</v>
      </c>
      <c r="R927">
        <v>2010</v>
      </c>
      <c r="S927" t="s">
        <v>1502</v>
      </c>
      <c r="T927" t="s">
        <v>1502</v>
      </c>
      <c r="U927" t="s">
        <v>1871</v>
      </c>
    </row>
    <row r="928" spans="1:21">
      <c r="A928">
        <v>4180</v>
      </c>
      <c r="B928" t="s">
        <v>432</v>
      </c>
      <c r="C928">
        <v>57601</v>
      </c>
      <c r="D928" t="s">
        <v>735</v>
      </c>
      <c r="E928" t="s">
        <v>131</v>
      </c>
      <c r="F928" t="s">
        <v>121</v>
      </c>
      <c r="G928" s="79" t="s">
        <v>2422</v>
      </c>
      <c r="H928" s="79"/>
      <c r="I928" s="79"/>
      <c r="J928" s="79" t="s">
        <v>8</v>
      </c>
      <c r="K928" s="80">
        <v>2.6</v>
      </c>
      <c r="L928" s="80">
        <v>2.5</v>
      </c>
      <c r="M928" s="80">
        <v>2.5</v>
      </c>
      <c r="N928" t="s">
        <v>1914</v>
      </c>
      <c r="O928" t="s">
        <v>126</v>
      </c>
      <c r="P928" t="s">
        <v>242</v>
      </c>
      <c r="Q928">
        <v>7</v>
      </c>
      <c r="R928">
        <v>2010</v>
      </c>
      <c r="S928" t="s">
        <v>1502</v>
      </c>
      <c r="T928" t="s">
        <v>1502</v>
      </c>
      <c r="U928" t="s">
        <v>1871</v>
      </c>
    </row>
    <row r="929" spans="1:22">
      <c r="A929">
        <v>4180</v>
      </c>
      <c r="B929" t="s">
        <v>432</v>
      </c>
      <c r="C929">
        <v>57602</v>
      </c>
      <c r="D929" t="s">
        <v>736</v>
      </c>
      <c r="E929" t="s">
        <v>131</v>
      </c>
      <c r="F929" t="s">
        <v>121</v>
      </c>
      <c r="G929" s="79" t="s">
        <v>2423</v>
      </c>
      <c r="H929" s="79"/>
      <c r="I929" s="79"/>
      <c r="J929" s="79" t="s">
        <v>8</v>
      </c>
      <c r="K929" s="80">
        <v>2.6</v>
      </c>
      <c r="L929" s="80">
        <v>2.5</v>
      </c>
      <c r="M929" s="80">
        <v>2.5</v>
      </c>
      <c r="N929" t="s">
        <v>1914</v>
      </c>
      <c r="O929" t="s">
        <v>126</v>
      </c>
      <c r="P929" t="s">
        <v>242</v>
      </c>
      <c r="Q929">
        <v>2</v>
      </c>
      <c r="R929">
        <v>2010</v>
      </c>
      <c r="S929" t="s">
        <v>1502</v>
      </c>
      <c r="T929" t="s">
        <v>1502</v>
      </c>
      <c r="U929" t="s">
        <v>1871</v>
      </c>
    </row>
    <row r="930" spans="1:22">
      <c r="A930">
        <v>4180</v>
      </c>
      <c r="B930" t="s">
        <v>432</v>
      </c>
      <c r="C930">
        <v>57603</v>
      </c>
      <c r="D930" t="s">
        <v>737</v>
      </c>
      <c r="E930" t="s">
        <v>131</v>
      </c>
      <c r="F930" t="s">
        <v>121</v>
      </c>
      <c r="G930" s="79" t="s">
        <v>2424</v>
      </c>
      <c r="H930" s="79"/>
      <c r="I930" s="79"/>
      <c r="J930" s="79" t="s">
        <v>8</v>
      </c>
      <c r="K930" s="80">
        <v>2.6</v>
      </c>
      <c r="L930" s="80">
        <v>2.5</v>
      </c>
      <c r="M930" s="80">
        <v>2.5</v>
      </c>
      <c r="N930" t="s">
        <v>1914</v>
      </c>
      <c r="O930" t="s">
        <v>126</v>
      </c>
      <c r="P930" t="s">
        <v>242</v>
      </c>
      <c r="Q930">
        <v>4</v>
      </c>
      <c r="R930">
        <v>2010</v>
      </c>
      <c r="S930" t="s">
        <v>1502</v>
      </c>
      <c r="T930" t="s">
        <v>1502</v>
      </c>
      <c r="U930" t="s">
        <v>1871</v>
      </c>
    </row>
    <row r="931" spans="1:22">
      <c r="A931">
        <v>4180</v>
      </c>
      <c r="B931" t="s">
        <v>432</v>
      </c>
      <c r="C931">
        <v>57603</v>
      </c>
      <c r="D931" t="s">
        <v>737</v>
      </c>
      <c r="E931" t="s">
        <v>131</v>
      </c>
      <c r="F931" t="s">
        <v>121</v>
      </c>
      <c r="G931" s="79" t="s">
        <v>2425</v>
      </c>
      <c r="H931" s="79"/>
      <c r="I931" s="79"/>
      <c r="J931" s="79" t="s">
        <v>8</v>
      </c>
      <c r="K931" s="80">
        <v>2.6</v>
      </c>
      <c r="L931" s="80">
        <v>2.5</v>
      </c>
      <c r="M931" s="80">
        <v>2.5</v>
      </c>
      <c r="N931" t="s">
        <v>1914</v>
      </c>
      <c r="O931" t="s">
        <v>126</v>
      </c>
      <c r="P931" t="s">
        <v>242</v>
      </c>
      <c r="Q931">
        <v>4</v>
      </c>
      <c r="R931">
        <v>2010</v>
      </c>
      <c r="S931" t="s">
        <v>1502</v>
      </c>
      <c r="T931" t="s">
        <v>1502</v>
      </c>
      <c r="U931" t="s">
        <v>1871</v>
      </c>
    </row>
    <row r="932" spans="1:22">
      <c r="A932">
        <v>4180</v>
      </c>
      <c r="B932" t="s">
        <v>432</v>
      </c>
      <c r="C932">
        <v>57604</v>
      </c>
      <c r="D932" t="s">
        <v>738</v>
      </c>
      <c r="E932" t="s">
        <v>131</v>
      </c>
      <c r="F932" t="s">
        <v>121</v>
      </c>
      <c r="G932" s="79" t="s">
        <v>2426</v>
      </c>
      <c r="H932" s="79"/>
      <c r="I932" s="79"/>
      <c r="J932" s="79" t="s">
        <v>8</v>
      </c>
      <c r="K932" s="80">
        <v>2.6</v>
      </c>
      <c r="L932" s="80">
        <v>2.5</v>
      </c>
      <c r="M932" s="80">
        <v>2.5</v>
      </c>
      <c r="N932" t="s">
        <v>1914</v>
      </c>
      <c r="O932" t="s">
        <v>126</v>
      </c>
      <c r="P932" t="s">
        <v>242</v>
      </c>
      <c r="Q932">
        <v>4</v>
      </c>
      <c r="R932">
        <v>2010</v>
      </c>
      <c r="S932" t="s">
        <v>1502</v>
      </c>
      <c r="T932" t="s">
        <v>1502</v>
      </c>
      <c r="U932" t="s">
        <v>1871</v>
      </c>
    </row>
    <row r="933" spans="1:22">
      <c r="A933">
        <v>4180</v>
      </c>
      <c r="B933" t="s">
        <v>432</v>
      </c>
      <c r="C933">
        <v>57604</v>
      </c>
      <c r="D933" t="s">
        <v>738</v>
      </c>
      <c r="E933" t="s">
        <v>131</v>
      </c>
      <c r="F933" t="s">
        <v>121</v>
      </c>
      <c r="G933" s="79" t="s">
        <v>2427</v>
      </c>
      <c r="H933" s="79"/>
      <c r="I933" s="79"/>
      <c r="J933" s="79" t="s">
        <v>8</v>
      </c>
      <c r="K933" s="80">
        <v>2.6</v>
      </c>
      <c r="L933" s="80">
        <v>2.5</v>
      </c>
      <c r="M933" s="80">
        <v>2.5</v>
      </c>
      <c r="N933" t="s">
        <v>1914</v>
      </c>
      <c r="O933" t="s">
        <v>126</v>
      </c>
      <c r="P933" t="s">
        <v>242</v>
      </c>
      <c r="Q933">
        <v>4</v>
      </c>
      <c r="R933">
        <v>2010</v>
      </c>
      <c r="S933" t="s">
        <v>1502</v>
      </c>
      <c r="T933" t="s">
        <v>1502</v>
      </c>
      <c r="U933" t="s">
        <v>1871</v>
      </c>
    </row>
    <row r="934" spans="1:22">
      <c r="A934">
        <v>4180</v>
      </c>
      <c r="B934" t="s">
        <v>432</v>
      </c>
      <c r="C934">
        <v>57605</v>
      </c>
      <c r="D934" t="s">
        <v>739</v>
      </c>
      <c r="E934" t="s">
        <v>131</v>
      </c>
      <c r="F934" t="s">
        <v>121</v>
      </c>
      <c r="G934" s="79" t="s">
        <v>2428</v>
      </c>
      <c r="H934" s="79"/>
      <c r="I934" s="79"/>
      <c r="J934" s="79" t="s">
        <v>8</v>
      </c>
      <c r="K934" s="80">
        <v>2.6</v>
      </c>
      <c r="L934" s="80">
        <v>2.5</v>
      </c>
      <c r="M934" s="80">
        <v>2.5</v>
      </c>
      <c r="N934" t="s">
        <v>1914</v>
      </c>
      <c r="O934" t="s">
        <v>126</v>
      </c>
      <c r="P934" t="s">
        <v>242</v>
      </c>
      <c r="Q934">
        <v>10</v>
      </c>
      <c r="R934">
        <v>2010</v>
      </c>
      <c r="S934" t="s">
        <v>1502</v>
      </c>
      <c r="T934" t="s">
        <v>1502</v>
      </c>
      <c r="U934" t="s">
        <v>1871</v>
      </c>
    </row>
    <row r="935" spans="1:22">
      <c r="A935">
        <v>4180</v>
      </c>
      <c r="B935" t="s">
        <v>432</v>
      </c>
      <c r="C935">
        <v>57605</v>
      </c>
      <c r="D935" t="s">
        <v>739</v>
      </c>
      <c r="E935" t="s">
        <v>131</v>
      </c>
      <c r="F935" t="s">
        <v>121</v>
      </c>
      <c r="G935" s="79" t="s">
        <v>2429</v>
      </c>
      <c r="H935" s="79"/>
      <c r="I935" s="79"/>
      <c r="J935" s="79" t="s">
        <v>8</v>
      </c>
      <c r="K935" s="80">
        <v>2.6</v>
      </c>
      <c r="L935" s="80">
        <v>2.5</v>
      </c>
      <c r="M935" s="80">
        <v>2.5</v>
      </c>
      <c r="N935" t="s">
        <v>1914</v>
      </c>
      <c r="O935" t="s">
        <v>126</v>
      </c>
      <c r="P935" t="s">
        <v>242</v>
      </c>
      <c r="Q935">
        <v>10</v>
      </c>
      <c r="R935">
        <v>2010</v>
      </c>
      <c r="S935" t="s">
        <v>1502</v>
      </c>
      <c r="T935" t="s">
        <v>1502</v>
      </c>
      <c r="U935" t="s">
        <v>1871</v>
      </c>
    </row>
    <row r="936" spans="1:22">
      <c r="A936">
        <v>13831</v>
      </c>
      <c r="B936" t="s">
        <v>269</v>
      </c>
      <c r="C936">
        <v>57624</v>
      </c>
      <c r="D936" t="s">
        <v>740</v>
      </c>
      <c r="E936" t="s">
        <v>2250</v>
      </c>
      <c r="F936" t="s">
        <v>121</v>
      </c>
      <c r="G936" s="79" t="s">
        <v>1883</v>
      </c>
      <c r="H936" s="79"/>
      <c r="I936" s="79"/>
      <c r="J936" s="79" t="s">
        <v>8</v>
      </c>
      <c r="K936" s="80">
        <v>2</v>
      </c>
      <c r="L936" s="80">
        <v>2</v>
      </c>
      <c r="M936" s="80">
        <v>2</v>
      </c>
      <c r="N936" t="s">
        <v>1914</v>
      </c>
      <c r="O936" t="s">
        <v>126</v>
      </c>
      <c r="P936" t="s">
        <v>242</v>
      </c>
      <c r="Q936">
        <v>5</v>
      </c>
      <c r="R936">
        <v>2006</v>
      </c>
      <c r="S936" t="s">
        <v>1502</v>
      </c>
      <c r="T936" t="s">
        <v>1502</v>
      </c>
      <c r="U936" t="s">
        <v>1871</v>
      </c>
    </row>
    <row r="937" spans="1:22">
      <c r="A937">
        <v>56999</v>
      </c>
      <c r="B937" t="s">
        <v>742</v>
      </c>
      <c r="C937">
        <v>57674</v>
      </c>
      <c r="D937" t="s">
        <v>741</v>
      </c>
      <c r="E937" t="s">
        <v>131</v>
      </c>
      <c r="F937" t="s">
        <v>112</v>
      </c>
      <c r="G937" s="79" t="s">
        <v>1883</v>
      </c>
      <c r="H937" s="79"/>
      <c r="I937" s="79"/>
      <c r="J937" s="79" t="s">
        <v>8</v>
      </c>
      <c r="K937" s="80">
        <v>2.2999999999999998</v>
      </c>
      <c r="L937" s="80">
        <v>2.2999999999999998</v>
      </c>
      <c r="M937" s="80">
        <v>2.2999999999999998</v>
      </c>
      <c r="N937" t="s">
        <v>2168</v>
      </c>
      <c r="O937" t="s">
        <v>457</v>
      </c>
      <c r="P937" t="s">
        <v>456</v>
      </c>
      <c r="Q937">
        <v>12</v>
      </c>
      <c r="R937">
        <v>2011</v>
      </c>
      <c r="S937" t="s">
        <v>1502</v>
      </c>
      <c r="T937" t="s">
        <v>1502</v>
      </c>
      <c r="U937" t="s">
        <v>1871</v>
      </c>
    </row>
    <row r="938" spans="1:22">
      <c r="A938">
        <v>56999</v>
      </c>
      <c r="B938" t="s">
        <v>742</v>
      </c>
      <c r="C938">
        <v>57676</v>
      </c>
      <c r="D938" t="s">
        <v>743</v>
      </c>
      <c r="E938" t="s">
        <v>131</v>
      </c>
      <c r="F938" t="s">
        <v>112</v>
      </c>
      <c r="G938" s="79" t="s">
        <v>1883</v>
      </c>
      <c r="H938" s="79"/>
      <c r="I938" s="79"/>
      <c r="J938" s="79" t="s">
        <v>8</v>
      </c>
      <c r="K938" s="80">
        <v>1.8</v>
      </c>
      <c r="L938" s="80">
        <v>1.8</v>
      </c>
      <c r="M938" s="80">
        <v>1.8</v>
      </c>
      <c r="N938" t="s">
        <v>2168</v>
      </c>
      <c r="O938" t="s">
        <v>457</v>
      </c>
      <c r="P938" t="s">
        <v>456</v>
      </c>
      <c r="Q938">
        <v>12</v>
      </c>
      <c r="R938">
        <v>2010</v>
      </c>
      <c r="S938" t="s">
        <v>1502</v>
      </c>
      <c r="T938" t="s">
        <v>1502</v>
      </c>
      <c r="U938" t="s">
        <v>1871</v>
      </c>
    </row>
    <row r="939" spans="1:22">
      <c r="A939">
        <v>57015</v>
      </c>
      <c r="B939" t="s">
        <v>745</v>
      </c>
      <c r="C939">
        <v>57689</v>
      </c>
      <c r="D939" t="s">
        <v>744</v>
      </c>
      <c r="E939" t="s">
        <v>131</v>
      </c>
      <c r="F939" t="s">
        <v>121</v>
      </c>
      <c r="G939" s="79" t="s">
        <v>2430</v>
      </c>
      <c r="H939" s="79"/>
      <c r="I939" s="79"/>
      <c r="J939" s="79" t="s">
        <v>8</v>
      </c>
      <c r="K939" s="80">
        <v>2</v>
      </c>
      <c r="L939" s="80">
        <v>2</v>
      </c>
      <c r="M939" s="80">
        <v>2</v>
      </c>
      <c r="N939" t="s">
        <v>1914</v>
      </c>
      <c r="O939" t="s">
        <v>126</v>
      </c>
      <c r="P939" t="s">
        <v>242</v>
      </c>
      <c r="Q939">
        <v>6</v>
      </c>
      <c r="R939">
        <v>2004</v>
      </c>
      <c r="S939" t="s">
        <v>1502</v>
      </c>
      <c r="T939" t="s">
        <v>1502</v>
      </c>
      <c r="U939" t="s">
        <v>1871</v>
      </c>
    </row>
    <row r="940" spans="1:22">
      <c r="A940">
        <v>57015</v>
      </c>
      <c r="B940" t="s">
        <v>745</v>
      </c>
      <c r="C940">
        <v>57689</v>
      </c>
      <c r="D940" t="s">
        <v>744</v>
      </c>
      <c r="E940" t="s">
        <v>131</v>
      </c>
      <c r="F940" t="s">
        <v>121</v>
      </c>
      <c r="G940" s="79" t="s">
        <v>2431</v>
      </c>
      <c r="H940" s="79"/>
      <c r="I940" s="79"/>
      <c r="J940" s="79" t="s">
        <v>8</v>
      </c>
      <c r="K940" s="80">
        <v>2</v>
      </c>
      <c r="L940" s="80">
        <v>2</v>
      </c>
      <c r="M940" s="80">
        <v>2</v>
      </c>
      <c r="N940" t="s">
        <v>1914</v>
      </c>
      <c r="O940" t="s">
        <v>126</v>
      </c>
      <c r="P940" t="s">
        <v>242</v>
      </c>
      <c r="Q940">
        <v>6</v>
      </c>
      <c r="R940">
        <v>2004</v>
      </c>
      <c r="S940" t="s">
        <v>1502</v>
      </c>
      <c r="T940" t="s">
        <v>1502</v>
      </c>
      <c r="U940" t="s">
        <v>1871</v>
      </c>
    </row>
    <row r="941" spans="1:22">
      <c r="A941">
        <v>57015</v>
      </c>
      <c r="B941" t="s">
        <v>745</v>
      </c>
      <c r="C941">
        <v>57689</v>
      </c>
      <c r="D941" t="s">
        <v>744</v>
      </c>
      <c r="E941" t="s">
        <v>131</v>
      </c>
      <c r="F941" t="s">
        <v>121</v>
      </c>
      <c r="G941" s="79" t="s">
        <v>2432</v>
      </c>
      <c r="H941" s="79"/>
      <c r="I941" s="79"/>
      <c r="J941" s="79" t="s">
        <v>8</v>
      </c>
      <c r="K941" s="80">
        <v>2</v>
      </c>
      <c r="L941" s="80">
        <v>2</v>
      </c>
      <c r="M941" s="80">
        <v>2</v>
      </c>
      <c r="N941" t="s">
        <v>1914</v>
      </c>
      <c r="O941" t="s">
        <v>126</v>
      </c>
      <c r="P941" t="s">
        <v>242</v>
      </c>
      <c r="Q941">
        <v>6</v>
      </c>
      <c r="R941">
        <v>2004</v>
      </c>
      <c r="S941" t="s">
        <v>1502</v>
      </c>
      <c r="T941" t="s">
        <v>1502</v>
      </c>
      <c r="U941" t="s">
        <v>1871</v>
      </c>
    </row>
    <row r="942" spans="1:22">
      <c r="A942">
        <v>11806</v>
      </c>
      <c r="B942" t="s">
        <v>139</v>
      </c>
      <c r="C942">
        <v>57721</v>
      </c>
      <c r="D942" t="s">
        <v>746</v>
      </c>
      <c r="E942" t="s">
        <v>131</v>
      </c>
      <c r="F942" t="s">
        <v>112</v>
      </c>
      <c r="G942" s="79" t="s">
        <v>2433</v>
      </c>
      <c r="H942" s="79"/>
      <c r="I942" s="79"/>
      <c r="J942" s="79" t="s">
        <v>8</v>
      </c>
      <c r="K942" s="80">
        <v>15</v>
      </c>
      <c r="L942" s="80">
        <v>15</v>
      </c>
      <c r="M942" s="80">
        <v>15</v>
      </c>
      <c r="N942" t="s">
        <v>2164</v>
      </c>
      <c r="O942" t="s">
        <v>440</v>
      </c>
      <c r="P942" t="s">
        <v>439</v>
      </c>
      <c r="Q942">
        <v>5</v>
      </c>
      <c r="R942">
        <v>2011</v>
      </c>
      <c r="S942" t="s">
        <v>1502</v>
      </c>
      <c r="T942" t="s">
        <v>1502</v>
      </c>
      <c r="U942" t="s">
        <v>1871</v>
      </c>
    </row>
    <row r="943" spans="1:22">
      <c r="A943">
        <v>57123</v>
      </c>
      <c r="B943" t="s">
        <v>748</v>
      </c>
      <c r="C943">
        <v>57804</v>
      </c>
      <c r="D943" t="s">
        <v>747</v>
      </c>
      <c r="E943" t="s">
        <v>1934</v>
      </c>
      <c r="F943" t="s">
        <v>273</v>
      </c>
      <c r="G943" s="79" t="s">
        <v>1888</v>
      </c>
      <c r="H943" s="79"/>
      <c r="I943" s="79"/>
      <c r="J943" s="79" t="s">
        <v>8</v>
      </c>
      <c r="K943" s="80">
        <v>0.6</v>
      </c>
      <c r="L943" s="80">
        <v>0.4</v>
      </c>
      <c r="M943" s="80">
        <v>0.6</v>
      </c>
      <c r="N943" t="s">
        <v>2025</v>
      </c>
      <c r="O943" t="s">
        <v>274</v>
      </c>
      <c r="P943" t="s">
        <v>243</v>
      </c>
      <c r="Q943">
        <v>1</v>
      </c>
      <c r="R943">
        <v>1985</v>
      </c>
      <c r="S943" t="s">
        <v>1502</v>
      </c>
      <c r="T943" t="s">
        <v>1502</v>
      </c>
      <c r="U943" t="s">
        <v>2002</v>
      </c>
      <c r="V943" t="s">
        <v>122</v>
      </c>
    </row>
    <row r="944" spans="1:22">
      <c r="A944">
        <v>57123</v>
      </c>
      <c r="B944" t="s">
        <v>748</v>
      </c>
      <c r="C944">
        <v>57804</v>
      </c>
      <c r="D944" t="s">
        <v>747</v>
      </c>
      <c r="E944" t="s">
        <v>1934</v>
      </c>
      <c r="F944" t="s">
        <v>273</v>
      </c>
      <c r="G944" s="79" t="s">
        <v>1890</v>
      </c>
      <c r="H944" s="79"/>
      <c r="I944" s="79"/>
      <c r="J944" s="79" t="s">
        <v>8</v>
      </c>
      <c r="K944" s="80">
        <v>0.8</v>
      </c>
      <c r="L944" s="80">
        <v>0.3</v>
      </c>
      <c r="M944" s="80">
        <v>0.8</v>
      </c>
      <c r="N944" t="s">
        <v>2025</v>
      </c>
      <c r="O944" t="s">
        <v>274</v>
      </c>
      <c r="P944" t="s">
        <v>243</v>
      </c>
      <c r="Q944">
        <v>1</v>
      </c>
      <c r="R944">
        <v>1999</v>
      </c>
      <c r="S944" t="s">
        <v>1502</v>
      </c>
      <c r="T944" t="s">
        <v>1502</v>
      </c>
      <c r="U944" t="s">
        <v>1871</v>
      </c>
      <c r="V944" t="s">
        <v>122</v>
      </c>
    </row>
    <row r="945" spans="1:21">
      <c r="A945">
        <v>56769</v>
      </c>
      <c r="B945" t="s">
        <v>727</v>
      </c>
      <c r="C945">
        <v>57838</v>
      </c>
      <c r="D945" t="s">
        <v>749</v>
      </c>
      <c r="E945" t="s">
        <v>1866</v>
      </c>
      <c r="F945" t="s">
        <v>112</v>
      </c>
      <c r="G945" s="79" t="s">
        <v>2434</v>
      </c>
      <c r="H945" s="79"/>
      <c r="I945" s="79"/>
      <c r="J945" s="79" t="s">
        <v>8</v>
      </c>
      <c r="K945" s="80">
        <v>2</v>
      </c>
      <c r="L945" s="80">
        <v>2</v>
      </c>
      <c r="M945" s="80">
        <v>2</v>
      </c>
      <c r="N945" t="s">
        <v>2168</v>
      </c>
      <c r="O945" t="s">
        <v>457</v>
      </c>
      <c r="P945" t="s">
        <v>456</v>
      </c>
      <c r="Q945">
        <v>6</v>
      </c>
      <c r="R945">
        <v>2012</v>
      </c>
      <c r="S945" t="s">
        <v>1502</v>
      </c>
      <c r="T945" t="s">
        <v>1502</v>
      </c>
      <c r="U945" t="s">
        <v>1871</v>
      </c>
    </row>
    <row r="946" spans="1:21">
      <c r="A946">
        <v>9442</v>
      </c>
      <c r="B946" t="s">
        <v>349</v>
      </c>
      <c r="C946">
        <v>57855</v>
      </c>
      <c r="D946" t="s">
        <v>750</v>
      </c>
      <c r="E946" t="s">
        <v>131</v>
      </c>
      <c r="F946" t="s">
        <v>112</v>
      </c>
      <c r="G946" s="79" t="s">
        <v>1883</v>
      </c>
      <c r="H946" s="79"/>
      <c r="I946" s="79"/>
      <c r="J946" s="79" t="s">
        <v>8</v>
      </c>
      <c r="K946" s="80">
        <v>1.6</v>
      </c>
      <c r="L946" s="80">
        <v>1.6</v>
      </c>
      <c r="M946" s="80">
        <v>1.6</v>
      </c>
      <c r="N946" t="s">
        <v>2164</v>
      </c>
      <c r="O946" t="s">
        <v>440</v>
      </c>
      <c r="P946" t="s">
        <v>439</v>
      </c>
      <c r="Q946">
        <v>5</v>
      </c>
      <c r="R946">
        <v>2011</v>
      </c>
      <c r="S946" t="s">
        <v>1502</v>
      </c>
      <c r="T946" t="s">
        <v>1502</v>
      </c>
      <c r="U946" t="s">
        <v>1871</v>
      </c>
    </row>
    <row r="947" spans="1:21">
      <c r="A947">
        <v>57309</v>
      </c>
      <c r="B947" t="s">
        <v>752</v>
      </c>
      <c r="C947">
        <v>57931</v>
      </c>
      <c r="D947" t="s">
        <v>751</v>
      </c>
      <c r="E947" t="s">
        <v>1866</v>
      </c>
      <c r="F947" t="s">
        <v>112</v>
      </c>
      <c r="G947" s="79" t="s">
        <v>2435</v>
      </c>
      <c r="H947" s="79"/>
      <c r="I947" s="79"/>
      <c r="J947" s="79" t="s">
        <v>8</v>
      </c>
      <c r="K947" s="80">
        <v>2.7</v>
      </c>
      <c r="L947" s="80">
        <v>2.7</v>
      </c>
      <c r="M947" s="80">
        <v>2.7</v>
      </c>
      <c r="N947" t="s">
        <v>2168</v>
      </c>
      <c r="O947" t="s">
        <v>457</v>
      </c>
      <c r="P947" t="s">
        <v>456</v>
      </c>
      <c r="Q947">
        <v>12</v>
      </c>
      <c r="R947">
        <v>2011</v>
      </c>
      <c r="S947" t="s">
        <v>1502</v>
      </c>
      <c r="T947" t="s">
        <v>1502</v>
      </c>
      <c r="U947" t="s">
        <v>1871</v>
      </c>
    </row>
    <row r="948" spans="1:21">
      <c r="A948">
        <v>56769</v>
      </c>
      <c r="B948" t="s">
        <v>727</v>
      </c>
      <c r="C948">
        <v>57934</v>
      </c>
      <c r="D948" t="s">
        <v>753</v>
      </c>
      <c r="E948" t="s">
        <v>1866</v>
      </c>
      <c r="F948" t="s">
        <v>112</v>
      </c>
      <c r="G948" s="79" t="s">
        <v>2436</v>
      </c>
      <c r="H948" s="79"/>
      <c r="I948" s="79"/>
      <c r="J948" s="79" t="s">
        <v>8</v>
      </c>
      <c r="K948" s="80">
        <v>2</v>
      </c>
      <c r="L948" s="80">
        <v>2</v>
      </c>
      <c r="M948" s="80">
        <v>2</v>
      </c>
      <c r="N948" t="s">
        <v>2168</v>
      </c>
      <c r="O948" t="s">
        <v>457</v>
      </c>
      <c r="P948" t="s">
        <v>456</v>
      </c>
      <c r="Q948">
        <v>12</v>
      </c>
      <c r="R948">
        <v>2012</v>
      </c>
      <c r="S948" t="s">
        <v>1502</v>
      </c>
      <c r="T948" t="s">
        <v>1502</v>
      </c>
      <c r="U948" t="s">
        <v>1871</v>
      </c>
    </row>
    <row r="949" spans="1:21">
      <c r="A949">
        <v>57318</v>
      </c>
      <c r="B949" t="s">
        <v>755</v>
      </c>
      <c r="C949">
        <v>57941</v>
      </c>
      <c r="D949" t="s">
        <v>754</v>
      </c>
      <c r="E949" t="s">
        <v>1866</v>
      </c>
      <c r="F949" t="s">
        <v>112</v>
      </c>
      <c r="G949" s="79" t="s">
        <v>2435</v>
      </c>
      <c r="H949" s="79"/>
      <c r="I949" s="79"/>
      <c r="J949" s="79" t="s">
        <v>8</v>
      </c>
      <c r="K949" s="80">
        <v>1.8</v>
      </c>
      <c r="L949" s="80">
        <v>1.8</v>
      </c>
      <c r="M949" s="80">
        <v>1.8</v>
      </c>
      <c r="N949" t="s">
        <v>2168</v>
      </c>
      <c r="O949" t="s">
        <v>457</v>
      </c>
      <c r="P949" t="s">
        <v>456</v>
      </c>
      <c r="Q949">
        <v>6</v>
      </c>
      <c r="R949">
        <v>2012</v>
      </c>
      <c r="S949" t="s">
        <v>1502</v>
      </c>
      <c r="T949" t="s">
        <v>1502</v>
      </c>
      <c r="U949" t="s">
        <v>1871</v>
      </c>
    </row>
    <row r="950" spans="1:21">
      <c r="A950">
        <v>57319</v>
      </c>
      <c r="B950" t="s">
        <v>757</v>
      </c>
      <c r="C950">
        <v>57942</v>
      </c>
      <c r="D950" t="s">
        <v>756</v>
      </c>
      <c r="E950" t="s">
        <v>1866</v>
      </c>
      <c r="F950" t="s">
        <v>112</v>
      </c>
      <c r="G950" s="79" t="s">
        <v>2435</v>
      </c>
      <c r="H950" s="79"/>
      <c r="I950" s="79"/>
      <c r="J950" s="79" t="s">
        <v>8</v>
      </c>
      <c r="K950" s="80">
        <v>1.2</v>
      </c>
      <c r="L950" s="80">
        <v>1.2</v>
      </c>
      <c r="M950" s="80">
        <v>1.2</v>
      </c>
      <c r="N950" t="s">
        <v>2168</v>
      </c>
      <c r="O950" t="s">
        <v>457</v>
      </c>
      <c r="P950" t="s">
        <v>456</v>
      </c>
      <c r="Q950">
        <v>6</v>
      </c>
      <c r="R950">
        <v>2012</v>
      </c>
      <c r="S950" t="s">
        <v>1502</v>
      </c>
      <c r="T950" t="s">
        <v>1502</v>
      </c>
      <c r="U950" t="s">
        <v>1871</v>
      </c>
    </row>
    <row r="951" spans="1:21">
      <c r="A951">
        <v>7601</v>
      </c>
      <c r="B951" t="s">
        <v>279</v>
      </c>
      <c r="C951">
        <v>57979</v>
      </c>
      <c r="D951" t="s">
        <v>758</v>
      </c>
      <c r="E951" t="s">
        <v>131</v>
      </c>
      <c r="F951" t="s">
        <v>273</v>
      </c>
      <c r="G951" s="79" t="s">
        <v>2437</v>
      </c>
      <c r="H951" s="79"/>
      <c r="I951" s="79"/>
      <c r="J951" s="79" t="s">
        <v>8</v>
      </c>
      <c r="K951" s="80">
        <v>65</v>
      </c>
      <c r="L951" s="80">
        <v>65</v>
      </c>
      <c r="M951" s="80">
        <v>65</v>
      </c>
      <c r="N951" t="s">
        <v>2164</v>
      </c>
      <c r="O951" t="s">
        <v>440</v>
      </c>
      <c r="P951" t="s">
        <v>439</v>
      </c>
      <c r="Q951">
        <v>11</v>
      </c>
      <c r="R951">
        <v>2012</v>
      </c>
      <c r="S951" t="s">
        <v>1502</v>
      </c>
      <c r="T951" t="s">
        <v>1502</v>
      </c>
      <c r="U951" t="s">
        <v>1871</v>
      </c>
    </row>
    <row r="952" spans="1:21">
      <c r="A952">
        <v>56769</v>
      </c>
      <c r="B952" t="s">
        <v>727</v>
      </c>
      <c r="C952">
        <v>57989</v>
      </c>
      <c r="D952" t="s">
        <v>759</v>
      </c>
      <c r="E952" t="s">
        <v>1866</v>
      </c>
      <c r="F952" t="s">
        <v>112</v>
      </c>
      <c r="G952" s="79" t="s">
        <v>2438</v>
      </c>
      <c r="H952" s="79"/>
      <c r="I952" s="79"/>
      <c r="J952" s="79" t="s">
        <v>8</v>
      </c>
      <c r="K952" s="80">
        <v>3.2</v>
      </c>
      <c r="L952" s="80">
        <v>3.2</v>
      </c>
      <c r="M952" s="80">
        <v>3.2</v>
      </c>
      <c r="N952" t="s">
        <v>2168</v>
      </c>
      <c r="O952" t="s">
        <v>457</v>
      </c>
      <c r="P952" t="s">
        <v>456</v>
      </c>
      <c r="Q952">
        <v>12</v>
      </c>
      <c r="R952">
        <v>2012</v>
      </c>
      <c r="S952" t="s">
        <v>1502</v>
      </c>
      <c r="T952" t="s">
        <v>1502</v>
      </c>
      <c r="U952" t="s">
        <v>1871</v>
      </c>
    </row>
    <row r="953" spans="1:21">
      <c r="A953">
        <v>56769</v>
      </c>
      <c r="B953" t="s">
        <v>727</v>
      </c>
      <c r="C953">
        <v>57990</v>
      </c>
      <c r="D953" t="s">
        <v>760</v>
      </c>
      <c r="E953" t="s">
        <v>1866</v>
      </c>
      <c r="F953" t="s">
        <v>112</v>
      </c>
      <c r="G953" s="79" t="s">
        <v>2439</v>
      </c>
      <c r="H953" s="79"/>
      <c r="I953" s="79"/>
      <c r="J953" s="79" t="s">
        <v>8</v>
      </c>
      <c r="K953" s="80">
        <v>2.5</v>
      </c>
      <c r="L953" s="80">
        <v>2.5</v>
      </c>
      <c r="M953" s="80">
        <v>2.5</v>
      </c>
      <c r="N953" t="s">
        <v>2168</v>
      </c>
      <c r="O953" t="s">
        <v>457</v>
      </c>
      <c r="P953" t="s">
        <v>456</v>
      </c>
      <c r="Q953">
        <v>10</v>
      </c>
      <c r="R953">
        <v>2012</v>
      </c>
      <c r="S953" t="s">
        <v>1502</v>
      </c>
      <c r="T953" t="s">
        <v>1502</v>
      </c>
      <c r="U953" t="s">
        <v>1871</v>
      </c>
    </row>
    <row r="954" spans="1:21">
      <c r="A954">
        <v>57365</v>
      </c>
      <c r="B954" t="s">
        <v>762</v>
      </c>
      <c r="C954">
        <v>57992</v>
      </c>
      <c r="D954" t="s">
        <v>761</v>
      </c>
      <c r="E954" t="s">
        <v>1866</v>
      </c>
      <c r="F954" t="s">
        <v>112</v>
      </c>
      <c r="G954" s="79" t="s">
        <v>2440</v>
      </c>
      <c r="H954" s="79"/>
      <c r="I954" s="79"/>
      <c r="J954" s="79" t="s">
        <v>8</v>
      </c>
      <c r="K954" s="80">
        <v>1.1000000000000001</v>
      </c>
      <c r="L954" s="80">
        <v>1.1000000000000001</v>
      </c>
      <c r="M954" s="80">
        <v>1.1000000000000001</v>
      </c>
      <c r="N954" t="s">
        <v>2168</v>
      </c>
      <c r="O954" t="s">
        <v>457</v>
      </c>
      <c r="P954" t="s">
        <v>456</v>
      </c>
      <c r="Q954">
        <v>12</v>
      </c>
      <c r="R954">
        <v>2012</v>
      </c>
      <c r="S954" t="s">
        <v>1502</v>
      </c>
      <c r="T954" t="s">
        <v>1502</v>
      </c>
      <c r="U954" t="s">
        <v>1871</v>
      </c>
    </row>
    <row r="955" spans="1:21">
      <c r="A955">
        <v>57378</v>
      </c>
      <c r="B955" t="s">
        <v>763</v>
      </c>
      <c r="C955">
        <v>58004</v>
      </c>
      <c r="D955" t="s">
        <v>763</v>
      </c>
      <c r="E955" t="s">
        <v>1866</v>
      </c>
      <c r="F955" t="s">
        <v>189</v>
      </c>
      <c r="G955" s="79" t="s">
        <v>1883</v>
      </c>
      <c r="H955" s="79"/>
      <c r="I955" s="79"/>
      <c r="J955" s="79" t="s">
        <v>8</v>
      </c>
      <c r="K955" s="80">
        <v>99</v>
      </c>
      <c r="L955" s="80">
        <v>99</v>
      </c>
      <c r="M955" s="80">
        <v>99</v>
      </c>
      <c r="N955" t="s">
        <v>2164</v>
      </c>
      <c r="O955" t="s">
        <v>440</v>
      </c>
      <c r="P955" t="s">
        <v>439</v>
      </c>
      <c r="Q955">
        <v>2</v>
      </c>
      <c r="R955">
        <v>2012</v>
      </c>
      <c r="S955" t="s">
        <v>1502</v>
      </c>
      <c r="T955" t="s">
        <v>1502</v>
      </c>
      <c r="U955" t="s">
        <v>1871</v>
      </c>
    </row>
    <row r="956" spans="1:21">
      <c r="A956">
        <v>57401</v>
      </c>
      <c r="B956" t="s">
        <v>764</v>
      </c>
      <c r="C956">
        <v>58025</v>
      </c>
      <c r="D956" t="s">
        <v>764</v>
      </c>
      <c r="E956" t="s">
        <v>2250</v>
      </c>
      <c r="F956" t="s">
        <v>112</v>
      </c>
      <c r="G956" s="79" t="s">
        <v>2441</v>
      </c>
      <c r="H956" s="79"/>
      <c r="I956" s="79"/>
      <c r="J956" s="79" t="s">
        <v>8</v>
      </c>
      <c r="K956" s="80">
        <v>1.7</v>
      </c>
      <c r="L956" s="80">
        <v>1.7</v>
      </c>
      <c r="M956" s="80">
        <v>1.7</v>
      </c>
      <c r="N956" t="s">
        <v>2164</v>
      </c>
      <c r="O956" t="s">
        <v>440</v>
      </c>
      <c r="P956" t="s">
        <v>439</v>
      </c>
      <c r="Q956">
        <v>3</v>
      </c>
      <c r="R956">
        <v>2011</v>
      </c>
      <c r="S956" t="s">
        <v>1502</v>
      </c>
      <c r="T956" t="s">
        <v>1502</v>
      </c>
      <c r="U956" t="s">
        <v>1871</v>
      </c>
    </row>
    <row r="957" spans="1:21">
      <c r="A957">
        <v>57401</v>
      </c>
      <c r="B957" t="s">
        <v>764</v>
      </c>
      <c r="C957">
        <v>58025</v>
      </c>
      <c r="D957" t="s">
        <v>764</v>
      </c>
      <c r="E957" t="s">
        <v>2250</v>
      </c>
      <c r="F957" t="s">
        <v>112</v>
      </c>
      <c r="G957" s="79" t="s">
        <v>2442</v>
      </c>
      <c r="H957" s="79"/>
      <c r="I957" s="79"/>
      <c r="J957" s="79" t="s">
        <v>8</v>
      </c>
      <c r="K957" s="80">
        <v>1.7</v>
      </c>
      <c r="L957" s="80">
        <v>1.7</v>
      </c>
      <c r="M957" s="80">
        <v>1.7</v>
      </c>
      <c r="N957" t="s">
        <v>2164</v>
      </c>
      <c r="O957" t="s">
        <v>440</v>
      </c>
      <c r="P957" t="s">
        <v>439</v>
      </c>
      <c r="Q957">
        <v>3</v>
      </c>
      <c r="R957">
        <v>2011</v>
      </c>
      <c r="S957" t="s">
        <v>1502</v>
      </c>
      <c r="T957" t="s">
        <v>1502</v>
      </c>
      <c r="U957" t="s">
        <v>1871</v>
      </c>
    </row>
    <row r="958" spans="1:21">
      <c r="A958">
        <v>57402</v>
      </c>
      <c r="B958" t="s">
        <v>766</v>
      </c>
      <c r="C958">
        <v>58026</v>
      </c>
      <c r="D958" t="s">
        <v>765</v>
      </c>
      <c r="E958" t="s">
        <v>1866</v>
      </c>
      <c r="F958" t="s">
        <v>174</v>
      </c>
      <c r="G958" s="79" t="s">
        <v>1883</v>
      </c>
      <c r="H958" s="79"/>
      <c r="I958" s="79"/>
      <c r="J958" s="79" t="s">
        <v>8</v>
      </c>
      <c r="K958" s="80">
        <v>20</v>
      </c>
      <c r="L958" s="80">
        <v>20</v>
      </c>
      <c r="M958" s="80">
        <v>20</v>
      </c>
      <c r="N958" t="s">
        <v>2164</v>
      </c>
      <c r="O958" t="s">
        <v>440</v>
      </c>
      <c r="P958" t="s">
        <v>439</v>
      </c>
      <c r="Q958">
        <v>12</v>
      </c>
      <c r="R958">
        <v>2011</v>
      </c>
      <c r="S958" t="s">
        <v>1502</v>
      </c>
      <c r="T958" t="s">
        <v>1502</v>
      </c>
      <c r="U958" t="s">
        <v>1871</v>
      </c>
    </row>
    <row r="959" spans="1:21">
      <c r="A959">
        <v>57365</v>
      </c>
      <c r="B959" t="s">
        <v>762</v>
      </c>
      <c r="C959">
        <v>58032</v>
      </c>
      <c r="D959" t="s">
        <v>767</v>
      </c>
      <c r="E959" t="s">
        <v>1866</v>
      </c>
      <c r="F959" t="s">
        <v>112</v>
      </c>
      <c r="G959" s="79" t="s">
        <v>2443</v>
      </c>
      <c r="H959" s="79"/>
      <c r="I959" s="79"/>
      <c r="J959" s="79" t="s">
        <v>8</v>
      </c>
      <c r="K959" s="80">
        <v>2.2000000000000002</v>
      </c>
      <c r="L959" s="80">
        <v>2.2000000000000002</v>
      </c>
      <c r="M959" s="80">
        <v>2.2000000000000002</v>
      </c>
      <c r="N959" t="s">
        <v>2168</v>
      </c>
      <c r="O959" t="s">
        <v>457</v>
      </c>
      <c r="P959" t="s">
        <v>456</v>
      </c>
      <c r="Q959">
        <v>12</v>
      </c>
      <c r="R959">
        <v>2012</v>
      </c>
      <c r="S959" t="s">
        <v>1502</v>
      </c>
      <c r="T959" t="s">
        <v>1502</v>
      </c>
      <c r="U959" t="s">
        <v>1871</v>
      </c>
    </row>
    <row r="960" spans="1:21">
      <c r="A960">
        <v>57406</v>
      </c>
      <c r="B960" t="s">
        <v>769</v>
      </c>
      <c r="C960">
        <v>58035</v>
      </c>
      <c r="D960" t="s">
        <v>768</v>
      </c>
      <c r="E960" t="s">
        <v>1866</v>
      </c>
      <c r="F960" t="s">
        <v>137</v>
      </c>
      <c r="G960" s="79" t="s">
        <v>2444</v>
      </c>
      <c r="H960" s="79"/>
      <c r="I960" s="79"/>
      <c r="J960" s="79" t="s">
        <v>8</v>
      </c>
      <c r="K960" s="80">
        <v>30</v>
      </c>
      <c r="L960" s="80">
        <v>29.3</v>
      </c>
      <c r="M960" s="80">
        <v>29.3</v>
      </c>
      <c r="N960" t="s">
        <v>2445</v>
      </c>
      <c r="O960" t="s">
        <v>440</v>
      </c>
      <c r="P960" t="s">
        <v>770</v>
      </c>
      <c r="Q960">
        <v>12</v>
      </c>
      <c r="R960">
        <v>2016</v>
      </c>
      <c r="S960" t="s">
        <v>1502</v>
      </c>
      <c r="T960" t="s">
        <v>1502</v>
      </c>
      <c r="U960" t="s">
        <v>1871</v>
      </c>
    </row>
    <row r="961" spans="1:22">
      <c r="A961">
        <v>57430</v>
      </c>
      <c r="B961" t="s">
        <v>772</v>
      </c>
      <c r="C961">
        <v>58054</v>
      </c>
      <c r="D961" t="s">
        <v>771</v>
      </c>
      <c r="E961" t="s">
        <v>1866</v>
      </c>
      <c r="F961" t="s">
        <v>189</v>
      </c>
      <c r="G961" s="79" t="s">
        <v>1952</v>
      </c>
      <c r="H961" s="79" t="s">
        <v>1952</v>
      </c>
      <c r="I961" s="79"/>
      <c r="J961" s="79" t="s">
        <v>8</v>
      </c>
      <c r="K961" s="80">
        <v>75</v>
      </c>
      <c r="L961" s="80">
        <v>67.5</v>
      </c>
      <c r="M961" s="80">
        <v>67.5</v>
      </c>
      <c r="N961" t="s">
        <v>2025</v>
      </c>
      <c r="O961" t="s">
        <v>274</v>
      </c>
      <c r="P961" t="s">
        <v>243</v>
      </c>
      <c r="Q961">
        <v>11</v>
      </c>
      <c r="R961">
        <v>2013</v>
      </c>
      <c r="S961" t="s">
        <v>1502</v>
      </c>
      <c r="T961" t="s">
        <v>1502</v>
      </c>
      <c r="U961" t="s">
        <v>1871</v>
      </c>
    </row>
    <row r="962" spans="1:22">
      <c r="A962">
        <v>57443</v>
      </c>
      <c r="B962" t="s">
        <v>774</v>
      </c>
      <c r="C962">
        <v>58065</v>
      </c>
      <c r="D962" t="s">
        <v>773</v>
      </c>
      <c r="E962" t="s">
        <v>1866</v>
      </c>
      <c r="F962" t="s">
        <v>112</v>
      </c>
      <c r="G962" s="79" t="s">
        <v>2446</v>
      </c>
      <c r="H962" s="79"/>
      <c r="I962" s="79"/>
      <c r="J962" s="79" t="s">
        <v>8</v>
      </c>
      <c r="K962" s="80">
        <v>1.5</v>
      </c>
      <c r="L962" s="80">
        <v>1.5</v>
      </c>
      <c r="M962" s="80">
        <v>1.5</v>
      </c>
      <c r="N962" t="s">
        <v>2164</v>
      </c>
      <c r="O962" t="s">
        <v>440</v>
      </c>
      <c r="P962" t="s">
        <v>439</v>
      </c>
      <c r="Q962">
        <v>10</v>
      </c>
      <c r="R962">
        <v>2011</v>
      </c>
      <c r="S962" t="s">
        <v>1502</v>
      </c>
      <c r="T962" t="s">
        <v>1502</v>
      </c>
      <c r="U962" t="s">
        <v>1871</v>
      </c>
    </row>
    <row r="963" spans="1:22">
      <c r="A963">
        <v>57464</v>
      </c>
      <c r="B963" t="s">
        <v>206</v>
      </c>
      <c r="C963">
        <v>58084</v>
      </c>
      <c r="D963" t="s">
        <v>205</v>
      </c>
      <c r="E963" t="s">
        <v>1979</v>
      </c>
      <c r="F963" t="s">
        <v>121</v>
      </c>
      <c r="G963" s="79" t="s">
        <v>2447</v>
      </c>
      <c r="H963" s="79"/>
      <c r="I963" s="79"/>
      <c r="J963" s="79" t="s">
        <v>8</v>
      </c>
      <c r="K963" s="80">
        <v>16.100000000000001</v>
      </c>
      <c r="L963" s="80">
        <v>14.5</v>
      </c>
      <c r="M963" s="80">
        <v>16.100000000000001</v>
      </c>
      <c r="N963" t="s">
        <v>1999</v>
      </c>
      <c r="O963" t="s">
        <v>117</v>
      </c>
      <c r="P963" t="s">
        <v>231</v>
      </c>
      <c r="Q963">
        <v>6</v>
      </c>
      <c r="R963">
        <v>2008</v>
      </c>
      <c r="S963" t="s">
        <v>1502</v>
      </c>
      <c r="T963" t="s">
        <v>1502</v>
      </c>
      <c r="U963" t="s">
        <v>1871</v>
      </c>
    </row>
    <row r="964" spans="1:22">
      <c r="A964">
        <v>58465</v>
      </c>
      <c r="B964" t="s">
        <v>776</v>
      </c>
      <c r="C964">
        <v>58097</v>
      </c>
      <c r="D964" t="s">
        <v>775</v>
      </c>
      <c r="E964" t="s">
        <v>1866</v>
      </c>
      <c r="F964" t="s">
        <v>112</v>
      </c>
      <c r="G964" s="79" t="s">
        <v>1883</v>
      </c>
      <c r="H964" s="79"/>
      <c r="I964" s="79"/>
      <c r="J964" s="79" t="s">
        <v>8</v>
      </c>
      <c r="K964" s="80">
        <v>3.5</v>
      </c>
      <c r="L964" s="80">
        <v>3.5</v>
      </c>
      <c r="M964" s="80">
        <v>3.5</v>
      </c>
      <c r="N964" t="s">
        <v>2168</v>
      </c>
      <c r="O964" t="s">
        <v>457</v>
      </c>
      <c r="P964" t="s">
        <v>456</v>
      </c>
      <c r="Q964">
        <v>5</v>
      </c>
      <c r="R964">
        <v>2014</v>
      </c>
      <c r="S964" t="s">
        <v>1502</v>
      </c>
      <c r="T964" t="s">
        <v>1502</v>
      </c>
      <c r="U964" t="s">
        <v>1871</v>
      </c>
    </row>
    <row r="965" spans="1:22">
      <c r="A965">
        <v>60642</v>
      </c>
      <c r="B965" t="s">
        <v>778</v>
      </c>
      <c r="C965">
        <v>58116</v>
      </c>
      <c r="D965" t="s">
        <v>777</v>
      </c>
      <c r="E965" t="s">
        <v>2171</v>
      </c>
      <c r="F965" t="s">
        <v>121</v>
      </c>
      <c r="G965" s="79" t="s">
        <v>1925</v>
      </c>
      <c r="H965" s="79"/>
      <c r="I965" s="79"/>
      <c r="J965" s="79" t="s">
        <v>8</v>
      </c>
      <c r="K965" s="80">
        <v>3</v>
      </c>
      <c r="L965" s="80">
        <v>2.9</v>
      </c>
      <c r="M965" s="80">
        <v>2.9</v>
      </c>
      <c r="N965" t="s">
        <v>2132</v>
      </c>
      <c r="O965" t="s">
        <v>117</v>
      </c>
      <c r="P965" t="s">
        <v>242</v>
      </c>
      <c r="Q965">
        <v>5</v>
      </c>
      <c r="R965">
        <v>2009</v>
      </c>
      <c r="S965" t="s">
        <v>1502</v>
      </c>
      <c r="T965" t="s">
        <v>1502</v>
      </c>
      <c r="U965" t="s">
        <v>1871</v>
      </c>
    </row>
    <row r="966" spans="1:22">
      <c r="A966">
        <v>15399</v>
      </c>
      <c r="B966" t="s">
        <v>683</v>
      </c>
      <c r="C966">
        <v>58141</v>
      </c>
      <c r="D966" t="s">
        <v>779</v>
      </c>
      <c r="E966" t="s">
        <v>1866</v>
      </c>
      <c r="F966" t="s">
        <v>189</v>
      </c>
      <c r="G966" s="79" t="s">
        <v>1883</v>
      </c>
      <c r="H966" s="79"/>
      <c r="I966" s="79"/>
      <c r="J966" s="79" t="s">
        <v>8</v>
      </c>
      <c r="K966" s="80">
        <v>48</v>
      </c>
      <c r="L966" s="80">
        <v>48</v>
      </c>
      <c r="M966" s="80">
        <v>48</v>
      </c>
      <c r="N966" t="s">
        <v>2164</v>
      </c>
      <c r="O966" t="s">
        <v>440</v>
      </c>
      <c r="P966" t="s">
        <v>439</v>
      </c>
      <c r="Q966">
        <v>12</v>
      </c>
      <c r="R966">
        <v>2012</v>
      </c>
      <c r="S966" t="s">
        <v>1502</v>
      </c>
      <c r="T966" t="s">
        <v>1502</v>
      </c>
      <c r="U966" t="s">
        <v>1871</v>
      </c>
    </row>
    <row r="967" spans="1:22">
      <c r="A967">
        <v>57354</v>
      </c>
      <c r="B967" t="s">
        <v>2448</v>
      </c>
      <c r="C967">
        <v>58144</v>
      </c>
      <c r="D967" t="s">
        <v>780</v>
      </c>
      <c r="E967" t="s">
        <v>1866</v>
      </c>
      <c r="F967" t="s">
        <v>273</v>
      </c>
      <c r="G967" s="79" t="s">
        <v>2449</v>
      </c>
      <c r="H967" s="79"/>
      <c r="I967" s="79"/>
      <c r="J967" s="79" t="s">
        <v>8</v>
      </c>
      <c r="K967" s="80">
        <v>2</v>
      </c>
      <c r="L967" s="80">
        <v>2</v>
      </c>
      <c r="M967" s="80">
        <v>2</v>
      </c>
      <c r="N967" t="s">
        <v>2168</v>
      </c>
      <c r="O967" t="s">
        <v>457</v>
      </c>
      <c r="P967" t="s">
        <v>456</v>
      </c>
      <c r="Q967">
        <v>12</v>
      </c>
      <c r="R967">
        <v>2012</v>
      </c>
      <c r="S967" t="s">
        <v>1502</v>
      </c>
      <c r="T967" t="s">
        <v>1502</v>
      </c>
      <c r="U967" t="s">
        <v>1871</v>
      </c>
    </row>
    <row r="968" spans="1:22">
      <c r="A968">
        <v>57354</v>
      </c>
      <c r="B968" t="s">
        <v>2448</v>
      </c>
      <c r="C968">
        <v>58145</v>
      </c>
      <c r="D968" t="s">
        <v>782</v>
      </c>
      <c r="E968" t="s">
        <v>1866</v>
      </c>
      <c r="F968" t="s">
        <v>273</v>
      </c>
      <c r="G968" s="79" t="s">
        <v>2450</v>
      </c>
      <c r="H968" s="79"/>
      <c r="I968" s="79"/>
      <c r="J968" s="79" t="s">
        <v>8</v>
      </c>
      <c r="K968" s="80">
        <v>2</v>
      </c>
      <c r="L968" s="80">
        <v>2</v>
      </c>
      <c r="M968" s="80">
        <v>2</v>
      </c>
      <c r="N968" t="s">
        <v>2168</v>
      </c>
      <c r="O968" t="s">
        <v>457</v>
      </c>
      <c r="P968" t="s">
        <v>456</v>
      </c>
      <c r="Q968">
        <v>12</v>
      </c>
      <c r="R968">
        <v>2012</v>
      </c>
      <c r="S968" t="s">
        <v>1502</v>
      </c>
      <c r="T968" t="s">
        <v>1502</v>
      </c>
      <c r="U968" t="s">
        <v>1871</v>
      </c>
    </row>
    <row r="969" spans="1:22">
      <c r="A969">
        <v>58103</v>
      </c>
      <c r="B969" t="s">
        <v>783</v>
      </c>
      <c r="C969">
        <v>58146</v>
      </c>
      <c r="D969" t="s">
        <v>783</v>
      </c>
      <c r="E969" t="s">
        <v>1979</v>
      </c>
      <c r="F969" t="s">
        <v>174</v>
      </c>
      <c r="G969" s="79" t="s">
        <v>2165</v>
      </c>
      <c r="H969" s="79"/>
      <c r="I969" s="79"/>
      <c r="J969" s="79" t="s">
        <v>8</v>
      </c>
      <c r="K969" s="80">
        <v>22</v>
      </c>
      <c r="L969" s="80">
        <v>22</v>
      </c>
      <c r="M969" s="80">
        <v>22</v>
      </c>
      <c r="N969" t="s">
        <v>1986</v>
      </c>
      <c r="O969" t="s">
        <v>784</v>
      </c>
      <c r="P969" t="s">
        <v>243</v>
      </c>
      <c r="Q969">
        <v>5</v>
      </c>
      <c r="R969">
        <v>1987</v>
      </c>
      <c r="S969" t="s">
        <v>1502</v>
      </c>
      <c r="T969" t="s">
        <v>1502</v>
      </c>
      <c r="U969" t="s">
        <v>1871</v>
      </c>
    </row>
    <row r="970" spans="1:22">
      <c r="A970">
        <v>58120</v>
      </c>
      <c r="B970" t="s">
        <v>786</v>
      </c>
      <c r="C970">
        <v>58152</v>
      </c>
      <c r="D970" t="s">
        <v>785</v>
      </c>
      <c r="E970" t="s">
        <v>1934</v>
      </c>
      <c r="F970" t="s">
        <v>121</v>
      </c>
      <c r="G970" s="79" t="s">
        <v>1925</v>
      </c>
      <c r="H970" s="79"/>
      <c r="I970" s="79"/>
      <c r="J970" s="79" t="s">
        <v>8</v>
      </c>
      <c r="K970" s="80">
        <v>4.3</v>
      </c>
      <c r="L970" s="80">
        <v>3.9</v>
      </c>
      <c r="M970" s="80">
        <v>5.3</v>
      </c>
      <c r="N970" t="s">
        <v>1999</v>
      </c>
      <c r="O970" t="s">
        <v>117</v>
      </c>
      <c r="P970" t="s">
        <v>231</v>
      </c>
      <c r="Q970">
        <v>11</v>
      </c>
      <c r="R970">
        <v>2011</v>
      </c>
      <c r="S970" t="s">
        <v>1502</v>
      </c>
      <c r="T970" t="s">
        <v>1502</v>
      </c>
      <c r="U970" t="s">
        <v>1871</v>
      </c>
    </row>
    <row r="971" spans="1:22">
      <c r="A971">
        <v>58122</v>
      </c>
      <c r="B971" t="s">
        <v>787</v>
      </c>
      <c r="C971">
        <v>58153</v>
      </c>
      <c r="D971" t="s">
        <v>787</v>
      </c>
      <c r="E971" t="s">
        <v>1934</v>
      </c>
      <c r="F971" t="s">
        <v>174</v>
      </c>
      <c r="G971" s="79" t="s">
        <v>2451</v>
      </c>
      <c r="H971" s="79"/>
      <c r="I971" s="79"/>
      <c r="J971" s="79" t="s">
        <v>8</v>
      </c>
      <c r="K971" s="80">
        <v>3.8</v>
      </c>
      <c r="L971" s="80">
        <v>3.8</v>
      </c>
      <c r="M971" s="80">
        <v>5</v>
      </c>
      <c r="N971" t="s">
        <v>1999</v>
      </c>
      <c r="O971" t="s">
        <v>117</v>
      </c>
      <c r="P971" t="s">
        <v>231</v>
      </c>
      <c r="Q971">
        <v>10</v>
      </c>
      <c r="R971">
        <v>2006</v>
      </c>
      <c r="S971" t="s">
        <v>1502</v>
      </c>
      <c r="T971" t="s">
        <v>1502</v>
      </c>
      <c r="U971" t="s">
        <v>1871</v>
      </c>
      <c r="V971" t="s">
        <v>122</v>
      </c>
    </row>
    <row r="972" spans="1:22">
      <c r="A972">
        <v>58131</v>
      </c>
      <c r="B972" t="s">
        <v>789</v>
      </c>
      <c r="C972">
        <v>58158</v>
      </c>
      <c r="D972" t="s">
        <v>788</v>
      </c>
      <c r="E972" t="s">
        <v>1934</v>
      </c>
      <c r="F972" t="s">
        <v>121</v>
      </c>
      <c r="G972" s="79" t="s">
        <v>1883</v>
      </c>
      <c r="H972" s="79"/>
      <c r="I972" s="79"/>
      <c r="J972" s="79" t="s">
        <v>8</v>
      </c>
      <c r="K972" s="80">
        <v>2.4</v>
      </c>
      <c r="L972" s="80">
        <v>2.2999999999999998</v>
      </c>
      <c r="M972" s="80">
        <v>2.2999999999999998</v>
      </c>
      <c r="N972" t="s">
        <v>2132</v>
      </c>
      <c r="O972" t="s">
        <v>117</v>
      </c>
      <c r="P972" t="s">
        <v>242</v>
      </c>
      <c r="Q972">
        <v>2</v>
      </c>
      <c r="R972">
        <v>2009</v>
      </c>
      <c r="S972" t="s">
        <v>1502</v>
      </c>
      <c r="T972" t="s">
        <v>1502</v>
      </c>
      <c r="U972" t="s">
        <v>1871</v>
      </c>
    </row>
    <row r="973" spans="1:22">
      <c r="A973">
        <v>58109</v>
      </c>
      <c r="B973" t="s">
        <v>791</v>
      </c>
      <c r="C973">
        <v>58160</v>
      </c>
      <c r="D973" t="s">
        <v>790</v>
      </c>
      <c r="E973" t="s">
        <v>1934</v>
      </c>
      <c r="F973" t="s">
        <v>112</v>
      </c>
      <c r="G973" s="79" t="s">
        <v>1927</v>
      </c>
      <c r="H973" s="79"/>
      <c r="I973" s="79"/>
      <c r="J973" s="79" t="s">
        <v>8</v>
      </c>
      <c r="K973" s="80">
        <v>3</v>
      </c>
      <c r="L973" s="80">
        <v>3</v>
      </c>
      <c r="M973" s="80">
        <v>3</v>
      </c>
      <c r="N973" t="s">
        <v>2013</v>
      </c>
      <c r="O973" t="s">
        <v>117</v>
      </c>
      <c r="P973" t="s">
        <v>243</v>
      </c>
      <c r="Q973">
        <v>3</v>
      </c>
      <c r="R973">
        <v>2003</v>
      </c>
      <c r="S973" t="s">
        <v>1502</v>
      </c>
      <c r="T973" t="s">
        <v>1502</v>
      </c>
      <c r="U973" t="s">
        <v>1871</v>
      </c>
      <c r="V973" t="s">
        <v>122</v>
      </c>
    </row>
    <row r="974" spans="1:22">
      <c r="A974">
        <v>58109</v>
      </c>
      <c r="B974" t="s">
        <v>791</v>
      </c>
      <c r="C974">
        <v>58160</v>
      </c>
      <c r="D974" t="s">
        <v>790</v>
      </c>
      <c r="E974" t="s">
        <v>1934</v>
      </c>
      <c r="F974" t="s">
        <v>112</v>
      </c>
      <c r="G974" s="79" t="s">
        <v>1892</v>
      </c>
      <c r="H974" s="79"/>
      <c r="I974" s="79"/>
      <c r="J974" s="79" t="s">
        <v>8</v>
      </c>
      <c r="K974" s="80">
        <v>2</v>
      </c>
      <c r="L974" s="80">
        <v>2</v>
      </c>
      <c r="M974" s="80">
        <v>2</v>
      </c>
      <c r="N974" t="s">
        <v>1914</v>
      </c>
      <c r="O974" t="s">
        <v>126</v>
      </c>
      <c r="P974" t="s">
        <v>242</v>
      </c>
      <c r="Q974">
        <v>12</v>
      </c>
      <c r="R974">
        <v>2017</v>
      </c>
      <c r="S974" t="s">
        <v>1502</v>
      </c>
      <c r="T974" t="s">
        <v>1502</v>
      </c>
      <c r="U974" t="s">
        <v>1871</v>
      </c>
    </row>
    <row r="975" spans="1:22">
      <c r="A975">
        <v>58109</v>
      </c>
      <c r="B975" t="s">
        <v>791</v>
      </c>
      <c r="C975">
        <v>58160</v>
      </c>
      <c r="D975" t="s">
        <v>790</v>
      </c>
      <c r="E975" t="s">
        <v>1934</v>
      </c>
      <c r="F975" t="s">
        <v>112</v>
      </c>
      <c r="G975" s="79" t="s">
        <v>2165</v>
      </c>
      <c r="H975" s="79"/>
      <c r="I975" s="79"/>
      <c r="J975" s="79" t="s">
        <v>8</v>
      </c>
      <c r="K975" s="80">
        <v>2</v>
      </c>
      <c r="L975" s="80">
        <v>2</v>
      </c>
      <c r="M975" s="80">
        <v>2</v>
      </c>
      <c r="N975" t="s">
        <v>1914</v>
      </c>
      <c r="O975" t="s">
        <v>126</v>
      </c>
      <c r="P975" t="s">
        <v>242</v>
      </c>
      <c r="Q975">
        <v>12</v>
      </c>
      <c r="R975">
        <v>2017</v>
      </c>
      <c r="S975" t="s">
        <v>1502</v>
      </c>
      <c r="T975" t="s">
        <v>1502</v>
      </c>
      <c r="U975" t="s">
        <v>1871</v>
      </c>
    </row>
    <row r="976" spans="1:22">
      <c r="A976">
        <v>58138</v>
      </c>
      <c r="B976" t="s">
        <v>793</v>
      </c>
      <c r="C976">
        <v>58166</v>
      </c>
      <c r="D976" t="s">
        <v>792</v>
      </c>
      <c r="E976" t="s">
        <v>1934</v>
      </c>
      <c r="F976" t="s">
        <v>112</v>
      </c>
      <c r="G976" s="79" t="s">
        <v>1940</v>
      </c>
      <c r="H976" s="79"/>
      <c r="I976" s="79"/>
      <c r="J976" s="79" t="s">
        <v>8</v>
      </c>
      <c r="K976" s="80">
        <v>5.3</v>
      </c>
      <c r="L976" s="80">
        <v>2.7</v>
      </c>
      <c r="M976" s="80">
        <v>3.5</v>
      </c>
      <c r="N976" t="s">
        <v>1999</v>
      </c>
      <c r="O976" t="s">
        <v>117</v>
      </c>
      <c r="P976" t="s">
        <v>231</v>
      </c>
      <c r="Q976">
        <v>10</v>
      </c>
      <c r="R976">
        <v>2008</v>
      </c>
      <c r="S976" t="s">
        <v>1502</v>
      </c>
      <c r="T976" t="s">
        <v>1502</v>
      </c>
      <c r="U976" t="s">
        <v>1871</v>
      </c>
    </row>
    <row r="977" spans="1:22">
      <c r="A977">
        <v>57365</v>
      </c>
      <c r="B977" t="s">
        <v>762</v>
      </c>
      <c r="C977">
        <v>58174</v>
      </c>
      <c r="D977" t="s">
        <v>794</v>
      </c>
      <c r="E977" t="s">
        <v>1866</v>
      </c>
      <c r="F977" t="s">
        <v>112</v>
      </c>
      <c r="G977" s="79" t="s">
        <v>2452</v>
      </c>
      <c r="H977" s="79"/>
      <c r="I977" s="79"/>
      <c r="J977" s="79" t="s">
        <v>8</v>
      </c>
      <c r="K977" s="80">
        <v>2</v>
      </c>
      <c r="L977" s="80">
        <v>2</v>
      </c>
      <c r="M977" s="80">
        <v>2</v>
      </c>
      <c r="N977" t="s">
        <v>2168</v>
      </c>
      <c r="O977" t="s">
        <v>457</v>
      </c>
      <c r="P977" t="s">
        <v>456</v>
      </c>
      <c r="Q977">
        <v>6</v>
      </c>
      <c r="R977">
        <v>2013</v>
      </c>
      <c r="S977" t="s">
        <v>1502</v>
      </c>
      <c r="T977" t="s">
        <v>1502</v>
      </c>
      <c r="U977" t="s">
        <v>1871</v>
      </c>
    </row>
    <row r="978" spans="1:22">
      <c r="A978">
        <v>58099</v>
      </c>
      <c r="B978" t="s">
        <v>796</v>
      </c>
      <c r="C978">
        <v>58180</v>
      </c>
      <c r="D978" t="s">
        <v>795</v>
      </c>
      <c r="E978" t="s">
        <v>1934</v>
      </c>
      <c r="F978" t="s">
        <v>189</v>
      </c>
      <c r="G978" s="79" t="s">
        <v>1883</v>
      </c>
      <c r="H978" s="79"/>
      <c r="I978" s="79"/>
      <c r="J978" s="79" t="s">
        <v>8</v>
      </c>
      <c r="K978" s="80">
        <v>7.9</v>
      </c>
      <c r="L978" s="80">
        <v>7.9</v>
      </c>
      <c r="M978" s="80">
        <v>7.9</v>
      </c>
      <c r="N978" t="s">
        <v>1440</v>
      </c>
      <c r="O978" t="s">
        <v>212</v>
      </c>
      <c r="P978" t="s">
        <v>231</v>
      </c>
      <c r="Q978">
        <v>9</v>
      </c>
      <c r="R978">
        <v>2006</v>
      </c>
      <c r="S978" t="s">
        <v>1502</v>
      </c>
      <c r="T978" t="s">
        <v>1502</v>
      </c>
      <c r="U978" t="s">
        <v>1871</v>
      </c>
      <c r="V978" t="s">
        <v>122</v>
      </c>
    </row>
    <row r="979" spans="1:22">
      <c r="A979">
        <v>58156</v>
      </c>
      <c r="B979" t="s">
        <v>798</v>
      </c>
      <c r="C979">
        <v>58184</v>
      </c>
      <c r="D979" t="s">
        <v>797</v>
      </c>
      <c r="E979" t="s">
        <v>1979</v>
      </c>
      <c r="F979" t="s">
        <v>121</v>
      </c>
      <c r="G979" s="79" t="s">
        <v>2453</v>
      </c>
      <c r="H979" s="79"/>
      <c r="I979" s="79"/>
      <c r="J979" s="79" t="s">
        <v>8</v>
      </c>
      <c r="K979" s="80">
        <v>14.6</v>
      </c>
      <c r="L979" s="80">
        <v>14.6</v>
      </c>
      <c r="M979" s="80">
        <v>14.6</v>
      </c>
      <c r="N979" t="s">
        <v>1999</v>
      </c>
      <c r="O979" t="s">
        <v>117</v>
      </c>
      <c r="P979" t="s">
        <v>231</v>
      </c>
      <c r="Q979">
        <v>4</v>
      </c>
      <c r="R979">
        <v>2005</v>
      </c>
      <c r="S979" t="s">
        <v>1502</v>
      </c>
      <c r="T979" t="s">
        <v>1502</v>
      </c>
      <c r="U979" t="s">
        <v>1871</v>
      </c>
      <c r="V979" t="s">
        <v>122</v>
      </c>
    </row>
    <row r="980" spans="1:22">
      <c r="A980">
        <v>58152</v>
      </c>
      <c r="B980" t="s">
        <v>800</v>
      </c>
      <c r="C980">
        <v>58185</v>
      </c>
      <c r="D980" t="s">
        <v>799</v>
      </c>
      <c r="E980" t="s">
        <v>1934</v>
      </c>
      <c r="F980" t="s">
        <v>112</v>
      </c>
      <c r="G980" s="79" t="s">
        <v>2454</v>
      </c>
      <c r="H980" s="79"/>
      <c r="I980" s="79"/>
      <c r="J980" s="79" t="s">
        <v>8</v>
      </c>
      <c r="K980" s="80">
        <v>1.2</v>
      </c>
      <c r="L980" s="80">
        <v>1.2</v>
      </c>
      <c r="M980" s="80">
        <v>1.2</v>
      </c>
      <c r="N980" t="s">
        <v>1999</v>
      </c>
      <c r="O980" t="s">
        <v>117</v>
      </c>
      <c r="P980" t="s">
        <v>231</v>
      </c>
      <c r="Q980">
        <v>11</v>
      </c>
      <c r="R980">
        <v>2006</v>
      </c>
      <c r="S980" t="s">
        <v>1502</v>
      </c>
      <c r="T980" t="s">
        <v>1502</v>
      </c>
      <c r="U980" t="s">
        <v>1871</v>
      </c>
      <c r="V980" t="s">
        <v>122</v>
      </c>
    </row>
    <row r="981" spans="1:22">
      <c r="A981">
        <v>58152</v>
      </c>
      <c r="B981" t="s">
        <v>800</v>
      </c>
      <c r="C981">
        <v>58185</v>
      </c>
      <c r="D981" t="s">
        <v>799</v>
      </c>
      <c r="E981" t="s">
        <v>1934</v>
      </c>
      <c r="F981" t="s">
        <v>112</v>
      </c>
      <c r="G981" s="79" t="s">
        <v>1924</v>
      </c>
      <c r="H981" s="79"/>
      <c r="I981" s="79"/>
      <c r="J981" s="79" t="s">
        <v>8</v>
      </c>
      <c r="K981" s="80">
        <v>0.5</v>
      </c>
      <c r="L981" s="80">
        <v>0.5</v>
      </c>
      <c r="M981" s="80">
        <v>0.5</v>
      </c>
      <c r="N981" t="s">
        <v>2013</v>
      </c>
      <c r="O981" t="s">
        <v>117</v>
      </c>
      <c r="P981" t="s">
        <v>243</v>
      </c>
      <c r="Q981">
        <v>11</v>
      </c>
      <c r="R981">
        <v>2006</v>
      </c>
      <c r="S981" t="s">
        <v>1502</v>
      </c>
      <c r="T981" t="s">
        <v>1502</v>
      </c>
      <c r="U981" t="s">
        <v>1871</v>
      </c>
    </row>
    <row r="982" spans="1:22">
      <c r="A982">
        <v>58185</v>
      </c>
      <c r="B982" t="s">
        <v>245</v>
      </c>
      <c r="C982">
        <v>58210</v>
      </c>
      <c r="D982" t="s">
        <v>801</v>
      </c>
      <c r="E982" t="s">
        <v>1866</v>
      </c>
      <c r="F982" t="s">
        <v>112</v>
      </c>
      <c r="G982" s="79" t="s">
        <v>1883</v>
      </c>
      <c r="H982" s="79"/>
      <c r="I982" s="79"/>
      <c r="J982" s="79" t="s">
        <v>8</v>
      </c>
      <c r="K982" s="80">
        <v>1.9</v>
      </c>
      <c r="L982" s="80">
        <v>1.9</v>
      </c>
      <c r="M982" s="80">
        <v>1.9</v>
      </c>
      <c r="N982" t="s">
        <v>2168</v>
      </c>
      <c r="O982" t="s">
        <v>457</v>
      </c>
      <c r="P982" t="s">
        <v>456</v>
      </c>
      <c r="Q982">
        <v>3</v>
      </c>
      <c r="R982">
        <v>2012</v>
      </c>
      <c r="S982" t="s">
        <v>1502</v>
      </c>
      <c r="T982" t="s">
        <v>1502</v>
      </c>
      <c r="U982" t="s">
        <v>1871</v>
      </c>
    </row>
    <row r="983" spans="1:22">
      <c r="A983">
        <v>56769</v>
      </c>
      <c r="B983" t="s">
        <v>727</v>
      </c>
      <c r="C983">
        <v>58214</v>
      </c>
      <c r="D983" t="s">
        <v>802</v>
      </c>
      <c r="E983" t="s">
        <v>1866</v>
      </c>
      <c r="F983" t="s">
        <v>137</v>
      </c>
      <c r="G983" s="79" t="s">
        <v>2455</v>
      </c>
      <c r="H983" s="79"/>
      <c r="I983" s="79"/>
      <c r="J983" s="79" t="s">
        <v>8</v>
      </c>
      <c r="K983" s="80">
        <v>1.9</v>
      </c>
      <c r="L983" s="80">
        <v>1.9</v>
      </c>
      <c r="M983" s="80">
        <v>1.9</v>
      </c>
      <c r="N983" t="s">
        <v>2168</v>
      </c>
      <c r="O983" t="s">
        <v>457</v>
      </c>
      <c r="P983" t="s">
        <v>456</v>
      </c>
      <c r="Q983">
        <v>5</v>
      </c>
      <c r="R983">
        <v>2013</v>
      </c>
      <c r="S983" t="s">
        <v>1502</v>
      </c>
      <c r="T983" t="s">
        <v>1502</v>
      </c>
      <c r="U983" t="s">
        <v>1871</v>
      </c>
    </row>
    <row r="984" spans="1:22">
      <c r="A984">
        <v>58188</v>
      </c>
      <c r="B984" t="s">
        <v>804</v>
      </c>
      <c r="C984">
        <v>58224</v>
      </c>
      <c r="D984" t="s">
        <v>803</v>
      </c>
      <c r="E984" t="s">
        <v>1934</v>
      </c>
      <c r="F984" t="s">
        <v>121</v>
      </c>
      <c r="G984" s="79" t="s">
        <v>2456</v>
      </c>
      <c r="H984" s="79"/>
      <c r="I984" s="79"/>
      <c r="J984" s="79" t="s">
        <v>8</v>
      </c>
      <c r="K984" s="80">
        <v>1.3</v>
      </c>
      <c r="L984" s="80">
        <v>1.3</v>
      </c>
      <c r="M984" s="80">
        <v>1.3</v>
      </c>
      <c r="N984" t="s">
        <v>2132</v>
      </c>
      <c r="O984" t="s">
        <v>117</v>
      </c>
      <c r="P984" t="s">
        <v>242</v>
      </c>
      <c r="Q984">
        <v>5</v>
      </c>
      <c r="R984">
        <v>2004</v>
      </c>
      <c r="S984" t="s">
        <v>1502</v>
      </c>
      <c r="T984" t="s">
        <v>1502</v>
      </c>
      <c r="U984" t="s">
        <v>1871</v>
      </c>
    </row>
    <row r="985" spans="1:22">
      <c r="A985">
        <v>58188</v>
      </c>
      <c r="B985" t="s">
        <v>804</v>
      </c>
      <c r="C985">
        <v>58224</v>
      </c>
      <c r="D985" t="s">
        <v>803</v>
      </c>
      <c r="E985" t="s">
        <v>1934</v>
      </c>
      <c r="F985" t="s">
        <v>121</v>
      </c>
      <c r="G985" s="79" t="s">
        <v>2457</v>
      </c>
      <c r="H985" s="79"/>
      <c r="I985" s="79"/>
      <c r="J985" s="79" t="s">
        <v>8</v>
      </c>
      <c r="K985" s="80">
        <v>1.3</v>
      </c>
      <c r="L985" s="80">
        <v>1.3</v>
      </c>
      <c r="M985" s="80">
        <v>1.3</v>
      </c>
      <c r="N985" t="s">
        <v>2132</v>
      </c>
      <c r="O985" t="s">
        <v>117</v>
      </c>
      <c r="P985" t="s">
        <v>242</v>
      </c>
      <c r="Q985">
        <v>5</v>
      </c>
      <c r="R985">
        <v>2004</v>
      </c>
      <c r="S985" t="s">
        <v>1502</v>
      </c>
      <c r="T985" t="s">
        <v>1502</v>
      </c>
      <c r="U985" t="s">
        <v>1871</v>
      </c>
    </row>
    <row r="986" spans="1:22">
      <c r="A986">
        <v>58188</v>
      </c>
      <c r="B986" t="s">
        <v>804</v>
      </c>
      <c r="C986">
        <v>58224</v>
      </c>
      <c r="D986" t="s">
        <v>803</v>
      </c>
      <c r="E986" t="s">
        <v>1934</v>
      </c>
      <c r="F986" t="s">
        <v>121</v>
      </c>
      <c r="G986" s="79" t="s">
        <v>2458</v>
      </c>
      <c r="H986" s="79"/>
      <c r="I986" s="79"/>
      <c r="J986" s="79" t="s">
        <v>8</v>
      </c>
      <c r="K986" s="80">
        <v>0.3</v>
      </c>
      <c r="L986" s="80">
        <v>0.3</v>
      </c>
      <c r="M986" s="80">
        <v>0.3</v>
      </c>
      <c r="N986" t="s">
        <v>1914</v>
      </c>
      <c r="O986" t="s">
        <v>126</v>
      </c>
      <c r="P986" t="s">
        <v>242</v>
      </c>
      <c r="Q986">
        <v>6</v>
      </c>
      <c r="R986">
        <v>2012</v>
      </c>
      <c r="S986" t="s">
        <v>1502</v>
      </c>
      <c r="T986" t="s">
        <v>1502</v>
      </c>
      <c r="U986" t="s">
        <v>1932</v>
      </c>
    </row>
    <row r="987" spans="1:22">
      <c r="A987">
        <v>58188</v>
      </c>
      <c r="B987" t="s">
        <v>804</v>
      </c>
      <c r="C987">
        <v>58224</v>
      </c>
      <c r="D987" t="s">
        <v>803</v>
      </c>
      <c r="E987" t="s">
        <v>1934</v>
      </c>
      <c r="F987" t="s">
        <v>121</v>
      </c>
      <c r="G987" s="79" t="s">
        <v>2459</v>
      </c>
      <c r="H987" s="79"/>
      <c r="I987" s="79"/>
      <c r="J987" s="79" t="s">
        <v>8</v>
      </c>
      <c r="K987" s="80">
        <v>0.7</v>
      </c>
      <c r="L987" s="80">
        <v>0.7</v>
      </c>
      <c r="M987" s="80">
        <v>0.7</v>
      </c>
      <c r="N987" t="s">
        <v>1914</v>
      </c>
      <c r="O987" t="s">
        <v>126</v>
      </c>
      <c r="P987" t="s">
        <v>242</v>
      </c>
      <c r="Q987">
        <v>10</v>
      </c>
      <c r="R987">
        <v>1993</v>
      </c>
      <c r="S987" t="s">
        <v>1502</v>
      </c>
      <c r="T987" t="s">
        <v>1502</v>
      </c>
      <c r="U987" t="s">
        <v>1932</v>
      </c>
    </row>
    <row r="988" spans="1:22">
      <c r="A988">
        <v>58213</v>
      </c>
      <c r="B988" t="s">
        <v>806</v>
      </c>
      <c r="C988">
        <v>58237</v>
      </c>
      <c r="D988" t="s">
        <v>805</v>
      </c>
      <c r="E988" t="s">
        <v>1934</v>
      </c>
      <c r="F988" t="s">
        <v>121</v>
      </c>
      <c r="G988" s="79" t="s">
        <v>2460</v>
      </c>
      <c r="H988" s="79"/>
      <c r="I988" s="79"/>
      <c r="J988" s="79" t="s">
        <v>8</v>
      </c>
      <c r="K988" s="80">
        <v>1.4</v>
      </c>
      <c r="L988" s="80">
        <v>1.4</v>
      </c>
      <c r="M988" s="80">
        <v>1.4</v>
      </c>
      <c r="N988" t="s">
        <v>2284</v>
      </c>
      <c r="O988" t="s">
        <v>117</v>
      </c>
      <c r="P988" t="s">
        <v>619</v>
      </c>
      <c r="Q988">
        <v>4</v>
      </c>
      <c r="R988">
        <v>2012</v>
      </c>
      <c r="S988" t="s">
        <v>1502</v>
      </c>
      <c r="T988" t="s">
        <v>1502</v>
      </c>
      <c r="U988" t="s">
        <v>1871</v>
      </c>
    </row>
    <row r="989" spans="1:22">
      <c r="A989">
        <v>58212</v>
      </c>
      <c r="B989" t="s">
        <v>2461</v>
      </c>
      <c r="C989">
        <v>58238</v>
      </c>
      <c r="D989" t="s">
        <v>807</v>
      </c>
      <c r="E989" t="s">
        <v>1866</v>
      </c>
      <c r="F989" t="s">
        <v>273</v>
      </c>
      <c r="G989" s="79" t="s">
        <v>2462</v>
      </c>
      <c r="H989" s="79"/>
      <c r="I989" s="79"/>
      <c r="J989" s="79" t="s">
        <v>8</v>
      </c>
      <c r="K989" s="80">
        <v>10</v>
      </c>
      <c r="L989" s="80">
        <v>10</v>
      </c>
      <c r="M989" s="80">
        <v>10</v>
      </c>
      <c r="N989" t="s">
        <v>2164</v>
      </c>
      <c r="O989" t="s">
        <v>440</v>
      </c>
      <c r="P989" t="s">
        <v>439</v>
      </c>
      <c r="Q989">
        <v>12</v>
      </c>
      <c r="R989">
        <v>2012</v>
      </c>
      <c r="S989" t="s">
        <v>1502</v>
      </c>
      <c r="T989" t="s">
        <v>1502</v>
      </c>
      <c r="U989" t="s">
        <v>1871</v>
      </c>
    </row>
    <row r="990" spans="1:22">
      <c r="A990">
        <v>59622</v>
      </c>
      <c r="B990" t="s">
        <v>810</v>
      </c>
      <c r="C990">
        <v>58270</v>
      </c>
      <c r="D990" t="s">
        <v>809</v>
      </c>
      <c r="E990" t="s">
        <v>1866</v>
      </c>
      <c r="F990" t="s">
        <v>112</v>
      </c>
      <c r="G990" s="79" t="s">
        <v>1883</v>
      </c>
      <c r="H990" s="79"/>
      <c r="I990" s="79"/>
      <c r="J990" s="79" t="s">
        <v>8</v>
      </c>
      <c r="K990" s="80">
        <v>4.7</v>
      </c>
      <c r="L990" s="80">
        <v>4.7</v>
      </c>
      <c r="M990" s="80">
        <v>4.7</v>
      </c>
      <c r="N990" t="s">
        <v>2168</v>
      </c>
      <c r="O990" t="s">
        <v>457</v>
      </c>
      <c r="P990" t="s">
        <v>456</v>
      </c>
      <c r="Q990">
        <v>7</v>
      </c>
      <c r="R990">
        <v>2012</v>
      </c>
      <c r="S990" t="s">
        <v>1502</v>
      </c>
      <c r="T990" t="s">
        <v>1502</v>
      </c>
      <c r="U990" t="s">
        <v>1871</v>
      </c>
    </row>
    <row r="991" spans="1:22">
      <c r="A991">
        <v>59622</v>
      </c>
      <c r="B991" t="s">
        <v>810</v>
      </c>
      <c r="C991">
        <v>58271</v>
      </c>
      <c r="D991" t="s">
        <v>811</v>
      </c>
      <c r="E991" t="s">
        <v>1866</v>
      </c>
      <c r="F991" t="s">
        <v>112</v>
      </c>
      <c r="G991" s="79" t="s">
        <v>1883</v>
      </c>
      <c r="H991" s="79"/>
      <c r="I991" s="79"/>
      <c r="J991" s="79" t="s">
        <v>8</v>
      </c>
      <c r="K991" s="80">
        <v>1</v>
      </c>
      <c r="L991" s="80">
        <v>1</v>
      </c>
      <c r="M991" s="80">
        <v>1</v>
      </c>
      <c r="N991" t="s">
        <v>2168</v>
      </c>
      <c r="O991" t="s">
        <v>457</v>
      </c>
      <c r="P991" t="s">
        <v>456</v>
      </c>
      <c r="Q991">
        <v>7</v>
      </c>
      <c r="R991">
        <v>2012</v>
      </c>
      <c r="S991" t="s">
        <v>1502</v>
      </c>
      <c r="T991" t="s">
        <v>1502</v>
      </c>
      <c r="U991" t="s">
        <v>1871</v>
      </c>
    </row>
    <row r="992" spans="1:22">
      <c r="A992">
        <v>59622</v>
      </c>
      <c r="B992" t="s">
        <v>810</v>
      </c>
      <c r="C992">
        <v>58272</v>
      </c>
      <c r="D992" t="s">
        <v>812</v>
      </c>
      <c r="E992" t="s">
        <v>1866</v>
      </c>
      <c r="F992" t="s">
        <v>112</v>
      </c>
      <c r="G992" s="79" t="s">
        <v>1883</v>
      </c>
      <c r="H992" s="79"/>
      <c r="I992" s="79"/>
      <c r="J992" s="79" t="s">
        <v>8</v>
      </c>
      <c r="K992" s="80">
        <v>1.9</v>
      </c>
      <c r="L992" s="80">
        <v>1.9</v>
      </c>
      <c r="M992" s="80">
        <v>1.9</v>
      </c>
      <c r="N992" t="s">
        <v>2168</v>
      </c>
      <c r="O992" t="s">
        <v>457</v>
      </c>
      <c r="P992" t="s">
        <v>456</v>
      </c>
      <c r="Q992">
        <v>6</v>
      </c>
      <c r="R992">
        <v>2012</v>
      </c>
      <c r="S992" t="s">
        <v>1502</v>
      </c>
      <c r="T992" t="s">
        <v>1502</v>
      </c>
      <c r="U992" t="s">
        <v>1871</v>
      </c>
    </row>
    <row r="993" spans="1:21">
      <c r="A993">
        <v>59155</v>
      </c>
      <c r="B993" t="s">
        <v>687</v>
      </c>
      <c r="C993">
        <v>58275</v>
      </c>
      <c r="D993" t="s">
        <v>813</v>
      </c>
      <c r="E993" t="s">
        <v>1866</v>
      </c>
      <c r="F993" t="s">
        <v>112</v>
      </c>
      <c r="G993" s="79" t="s">
        <v>1883</v>
      </c>
      <c r="H993" s="79"/>
      <c r="I993" s="79"/>
      <c r="J993" s="79" t="s">
        <v>8</v>
      </c>
      <c r="K993" s="80">
        <v>4</v>
      </c>
      <c r="L993" s="80">
        <v>4</v>
      </c>
      <c r="M993" s="80">
        <v>4</v>
      </c>
      <c r="N993" t="s">
        <v>2168</v>
      </c>
      <c r="O993" t="s">
        <v>457</v>
      </c>
      <c r="P993" t="s">
        <v>456</v>
      </c>
      <c r="Q993">
        <v>5</v>
      </c>
      <c r="R993">
        <v>2014</v>
      </c>
      <c r="S993" t="s">
        <v>1502</v>
      </c>
      <c r="T993" t="s">
        <v>1502</v>
      </c>
      <c r="U993" t="s">
        <v>1871</v>
      </c>
    </row>
    <row r="994" spans="1:21">
      <c r="A994">
        <v>59155</v>
      </c>
      <c r="B994" t="s">
        <v>687</v>
      </c>
      <c r="C994">
        <v>58276</v>
      </c>
      <c r="D994" t="s">
        <v>814</v>
      </c>
      <c r="E994" t="s">
        <v>1866</v>
      </c>
      <c r="F994" t="s">
        <v>112</v>
      </c>
      <c r="G994" s="79" t="s">
        <v>1883</v>
      </c>
      <c r="H994" s="79"/>
      <c r="I994" s="79"/>
      <c r="J994" s="79" t="s">
        <v>8</v>
      </c>
      <c r="K994" s="80">
        <v>5</v>
      </c>
      <c r="L994" s="80">
        <v>5</v>
      </c>
      <c r="M994" s="80">
        <v>5</v>
      </c>
      <c r="N994" t="s">
        <v>2168</v>
      </c>
      <c r="O994" t="s">
        <v>457</v>
      </c>
      <c r="P994" t="s">
        <v>456</v>
      </c>
      <c r="Q994">
        <v>5</v>
      </c>
      <c r="R994">
        <v>2014</v>
      </c>
      <c r="S994" t="s">
        <v>1502</v>
      </c>
      <c r="T994" t="s">
        <v>1502</v>
      </c>
      <c r="U994" t="s">
        <v>1871</v>
      </c>
    </row>
    <row r="995" spans="1:21">
      <c r="A995">
        <v>59155</v>
      </c>
      <c r="B995" t="s">
        <v>687</v>
      </c>
      <c r="C995">
        <v>58279</v>
      </c>
      <c r="D995" t="s">
        <v>815</v>
      </c>
      <c r="E995" t="s">
        <v>1866</v>
      </c>
      <c r="F995" t="s">
        <v>112</v>
      </c>
      <c r="G995" s="79" t="s">
        <v>1883</v>
      </c>
      <c r="H995" s="79"/>
      <c r="I995" s="79"/>
      <c r="J995" s="79" t="s">
        <v>8</v>
      </c>
      <c r="K995" s="80">
        <v>5</v>
      </c>
      <c r="L995" s="80">
        <v>5</v>
      </c>
      <c r="M995" s="80">
        <v>5</v>
      </c>
      <c r="N995" t="s">
        <v>2168</v>
      </c>
      <c r="O995" t="s">
        <v>457</v>
      </c>
      <c r="P995" t="s">
        <v>456</v>
      </c>
      <c r="Q995">
        <v>5</v>
      </c>
      <c r="R995">
        <v>2014</v>
      </c>
      <c r="S995" t="s">
        <v>1502</v>
      </c>
      <c r="T995" t="s">
        <v>1502</v>
      </c>
      <c r="U995" t="s">
        <v>1871</v>
      </c>
    </row>
    <row r="996" spans="1:21">
      <c r="A996">
        <v>59155</v>
      </c>
      <c r="B996" t="s">
        <v>687</v>
      </c>
      <c r="C996">
        <v>58280</v>
      </c>
      <c r="D996" t="s">
        <v>816</v>
      </c>
      <c r="E996" t="s">
        <v>1866</v>
      </c>
      <c r="F996" t="s">
        <v>112</v>
      </c>
      <c r="G996" s="79" t="s">
        <v>1883</v>
      </c>
      <c r="H996" s="79"/>
      <c r="I996" s="79"/>
      <c r="J996" s="79" t="s">
        <v>8</v>
      </c>
      <c r="K996" s="80">
        <v>3</v>
      </c>
      <c r="L996" s="80">
        <v>3</v>
      </c>
      <c r="M996" s="80">
        <v>3</v>
      </c>
      <c r="N996" t="s">
        <v>2168</v>
      </c>
      <c r="O996" t="s">
        <v>457</v>
      </c>
      <c r="P996" t="s">
        <v>456</v>
      </c>
      <c r="Q996">
        <v>4</v>
      </c>
      <c r="R996">
        <v>2014</v>
      </c>
      <c r="S996" t="s">
        <v>1502</v>
      </c>
      <c r="T996" t="s">
        <v>1502</v>
      </c>
      <c r="U996" t="s">
        <v>1871</v>
      </c>
    </row>
    <row r="997" spans="1:21">
      <c r="A997">
        <v>58258</v>
      </c>
      <c r="B997" t="s">
        <v>962</v>
      </c>
      <c r="C997">
        <v>58282</v>
      </c>
      <c r="D997" t="s">
        <v>817</v>
      </c>
      <c r="E997" t="s">
        <v>1866</v>
      </c>
      <c r="F997" t="s">
        <v>112</v>
      </c>
      <c r="G997" s="79" t="s">
        <v>1883</v>
      </c>
      <c r="H997" s="79"/>
      <c r="I997" s="79"/>
      <c r="J997" s="79" t="s">
        <v>8</v>
      </c>
      <c r="K997" s="80">
        <v>6</v>
      </c>
      <c r="L997" s="80">
        <v>6</v>
      </c>
      <c r="M997" s="80">
        <v>6</v>
      </c>
      <c r="N997" t="s">
        <v>2168</v>
      </c>
      <c r="O997" t="s">
        <v>457</v>
      </c>
      <c r="P997" t="s">
        <v>456</v>
      </c>
      <c r="Q997">
        <v>1</v>
      </c>
      <c r="R997">
        <v>2015</v>
      </c>
      <c r="S997" t="s">
        <v>1502</v>
      </c>
      <c r="T997" t="s">
        <v>1502</v>
      </c>
      <c r="U997" t="s">
        <v>1871</v>
      </c>
    </row>
    <row r="998" spans="1:21">
      <c r="A998">
        <v>58598</v>
      </c>
      <c r="B998" t="s">
        <v>819</v>
      </c>
      <c r="C998">
        <v>58283</v>
      </c>
      <c r="D998" t="s">
        <v>818</v>
      </c>
      <c r="E998" t="s">
        <v>1866</v>
      </c>
      <c r="F998" t="s">
        <v>112</v>
      </c>
      <c r="G998" s="79" t="s">
        <v>1883</v>
      </c>
      <c r="H998" s="79"/>
      <c r="I998" s="79"/>
      <c r="J998" s="79" t="s">
        <v>8</v>
      </c>
      <c r="K998" s="80">
        <v>5</v>
      </c>
      <c r="L998" s="80">
        <v>5</v>
      </c>
      <c r="M998" s="80">
        <v>5</v>
      </c>
      <c r="N998" t="s">
        <v>2168</v>
      </c>
      <c r="O998" t="s">
        <v>457</v>
      </c>
      <c r="P998" t="s">
        <v>456</v>
      </c>
      <c r="Q998">
        <v>3</v>
      </c>
      <c r="R998">
        <v>2015</v>
      </c>
      <c r="S998" t="s">
        <v>1502</v>
      </c>
      <c r="T998" t="s">
        <v>1502</v>
      </c>
      <c r="U998" t="s">
        <v>1871</v>
      </c>
    </row>
    <row r="999" spans="1:21">
      <c r="A999">
        <v>58300</v>
      </c>
      <c r="B999" t="s">
        <v>821</v>
      </c>
      <c r="C999">
        <v>58327</v>
      </c>
      <c r="D999" t="s">
        <v>820</v>
      </c>
      <c r="E999" t="s">
        <v>1934</v>
      </c>
      <c r="F999" t="s">
        <v>121</v>
      </c>
      <c r="G999" s="79" t="s">
        <v>2463</v>
      </c>
      <c r="H999" s="79"/>
      <c r="I999" s="79"/>
      <c r="J999" s="79" t="s">
        <v>8</v>
      </c>
      <c r="K999" s="80">
        <v>1.5</v>
      </c>
      <c r="L999" s="80">
        <v>1.5</v>
      </c>
      <c r="M999" s="80">
        <v>1.5</v>
      </c>
      <c r="N999" t="s">
        <v>2132</v>
      </c>
      <c r="O999" t="s">
        <v>117</v>
      </c>
      <c r="P999" t="s">
        <v>242</v>
      </c>
      <c r="Q999">
        <v>11</v>
      </c>
      <c r="R999">
        <v>2002</v>
      </c>
      <c r="S999" t="s">
        <v>1502</v>
      </c>
      <c r="T999" t="s">
        <v>1502</v>
      </c>
      <c r="U999" t="s">
        <v>1871</v>
      </c>
    </row>
    <row r="1000" spans="1:21">
      <c r="A1000">
        <v>58300</v>
      </c>
      <c r="B1000" t="s">
        <v>821</v>
      </c>
      <c r="C1000">
        <v>58327</v>
      </c>
      <c r="D1000" t="s">
        <v>820</v>
      </c>
      <c r="E1000" t="s">
        <v>1934</v>
      </c>
      <c r="F1000" t="s">
        <v>121</v>
      </c>
      <c r="G1000" s="79" t="s">
        <v>2464</v>
      </c>
      <c r="H1000" s="79"/>
      <c r="I1000" s="79"/>
      <c r="J1000" s="79" t="s">
        <v>8</v>
      </c>
      <c r="K1000" s="80">
        <v>1.2</v>
      </c>
      <c r="L1000" s="80">
        <v>1.2</v>
      </c>
      <c r="M1000" s="80">
        <v>1.2</v>
      </c>
      <c r="N1000" t="s">
        <v>2132</v>
      </c>
      <c r="O1000" t="s">
        <v>117</v>
      </c>
      <c r="P1000" t="s">
        <v>242</v>
      </c>
      <c r="Q1000">
        <v>11</v>
      </c>
      <c r="R1000">
        <v>2002</v>
      </c>
      <c r="S1000" t="s">
        <v>1502</v>
      </c>
      <c r="T1000" t="s">
        <v>1502</v>
      </c>
      <c r="U1000" t="s">
        <v>1871</v>
      </c>
    </row>
    <row r="1001" spans="1:21">
      <c r="A1001">
        <v>58300</v>
      </c>
      <c r="B1001" t="s">
        <v>821</v>
      </c>
      <c r="C1001">
        <v>58327</v>
      </c>
      <c r="D1001" t="s">
        <v>820</v>
      </c>
      <c r="E1001" t="s">
        <v>1934</v>
      </c>
      <c r="F1001" t="s">
        <v>121</v>
      </c>
      <c r="G1001" s="79" t="s">
        <v>2465</v>
      </c>
      <c r="H1001" s="79"/>
      <c r="I1001" s="79"/>
      <c r="J1001" s="79" t="s">
        <v>8</v>
      </c>
      <c r="K1001" s="80">
        <v>1.2</v>
      </c>
      <c r="L1001" s="80">
        <v>1.2</v>
      </c>
      <c r="M1001" s="80">
        <v>1.2</v>
      </c>
      <c r="N1001" t="s">
        <v>2132</v>
      </c>
      <c r="O1001" t="s">
        <v>117</v>
      </c>
      <c r="P1001" t="s">
        <v>242</v>
      </c>
      <c r="Q1001">
        <v>11</v>
      </c>
      <c r="R1001">
        <v>2002</v>
      </c>
      <c r="S1001" t="s">
        <v>1502</v>
      </c>
      <c r="T1001" t="s">
        <v>1502</v>
      </c>
      <c r="U1001" t="s">
        <v>1871</v>
      </c>
    </row>
    <row r="1002" spans="1:21">
      <c r="A1002">
        <v>58300</v>
      </c>
      <c r="B1002" t="s">
        <v>821</v>
      </c>
      <c r="C1002">
        <v>58327</v>
      </c>
      <c r="D1002" t="s">
        <v>820</v>
      </c>
      <c r="E1002" t="s">
        <v>1934</v>
      </c>
      <c r="F1002" t="s">
        <v>121</v>
      </c>
      <c r="G1002" s="79" t="s">
        <v>2401</v>
      </c>
      <c r="H1002" s="79"/>
      <c r="I1002" s="79"/>
      <c r="J1002" s="79" t="s">
        <v>8</v>
      </c>
      <c r="K1002" s="80">
        <v>1.9</v>
      </c>
      <c r="L1002" s="80">
        <v>1.9</v>
      </c>
      <c r="M1002" s="80">
        <v>1.9</v>
      </c>
      <c r="N1002" t="s">
        <v>2132</v>
      </c>
      <c r="O1002" t="s">
        <v>117</v>
      </c>
      <c r="P1002" t="s">
        <v>242</v>
      </c>
      <c r="Q1002">
        <v>8</v>
      </c>
      <c r="R1002">
        <v>2010</v>
      </c>
      <c r="S1002" t="s">
        <v>1502</v>
      </c>
      <c r="T1002" t="s">
        <v>1502</v>
      </c>
      <c r="U1002" t="s">
        <v>1871</v>
      </c>
    </row>
    <row r="1003" spans="1:21">
      <c r="A1003">
        <v>57365</v>
      </c>
      <c r="B1003" t="s">
        <v>762</v>
      </c>
      <c r="C1003">
        <v>58362</v>
      </c>
      <c r="D1003" t="s">
        <v>822</v>
      </c>
      <c r="E1003" t="s">
        <v>1866</v>
      </c>
      <c r="F1003" t="s">
        <v>112</v>
      </c>
      <c r="G1003" s="79" t="s">
        <v>2466</v>
      </c>
      <c r="H1003" s="79"/>
      <c r="I1003" s="79"/>
      <c r="J1003" s="79" t="s">
        <v>8</v>
      </c>
      <c r="K1003" s="80">
        <v>3.5</v>
      </c>
      <c r="L1003" s="80">
        <v>3.5</v>
      </c>
      <c r="M1003" s="80">
        <v>3.5</v>
      </c>
      <c r="N1003" t="s">
        <v>2168</v>
      </c>
      <c r="O1003" t="s">
        <v>457</v>
      </c>
      <c r="P1003" t="s">
        <v>456</v>
      </c>
      <c r="Q1003">
        <v>12</v>
      </c>
      <c r="R1003">
        <v>2013</v>
      </c>
      <c r="S1003" t="s">
        <v>1502</v>
      </c>
      <c r="T1003" t="s">
        <v>1502</v>
      </c>
      <c r="U1003" t="s">
        <v>1871</v>
      </c>
    </row>
    <row r="1004" spans="1:21">
      <c r="A1004">
        <v>58300</v>
      </c>
      <c r="B1004" t="s">
        <v>821</v>
      </c>
      <c r="C1004">
        <v>58365</v>
      </c>
      <c r="D1004" t="s">
        <v>2467</v>
      </c>
      <c r="E1004" t="s">
        <v>2250</v>
      </c>
      <c r="F1004" t="s">
        <v>121</v>
      </c>
      <c r="G1004" s="79" t="s">
        <v>2468</v>
      </c>
      <c r="H1004" s="79"/>
      <c r="I1004" s="79"/>
      <c r="J1004" s="79" t="s">
        <v>8</v>
      </c>
      <c r="K1004" s="80">
        <v>0.4</v>
      </c>
      <c r="L1004" s="80">
        <v>0.4</v>
      </c>
      <c r="M1004" s="80">
        <v>0.4</v>
      </c>
      <c r="N1004" t="s">
        <v>2284</v>
      </c>
      <c r="O1004" t="s">
        <v>117</v>
      </c>
      <c r="P1004" t="s">
        <v>619</v>
      </c>
      <c r="Q1004">
        <v>9</v>
      </c>
      <c r="R1004">
        <v>2013</v>
      </c>
      <c r="S1004" t="s">
        <v>1502</v>
      </c>
      <c r="T1004" t="s">
        <v>1502</v>
      </c>
      <c r="U1004" t="s">
        <v>1871</v>
      </c>
    </row>
    <row r="1005" spans="1:21">
      <c r="A1005">
        <v>56769</v>
      </c>
      <c r="B1005" t="s">
        <v>727</v>
      </c>
      <c r="C1005">
        <v>58385</v>
      </c>
      <c r="D1005" t="s">
        <v>823</v>
      </c>
      <c r="E1005" t="s">
        <v>1866</v>
      </c>
      <c r="F1005" t="s">
        <v>112</v>
      </c>
      <c r="G1005" s="79" t="s">
        <v>2469</v>
      </c>
      <c r="H1005" s="79"/>
      <c r="I1005" s="79"/>
      <c r="J1005" s="79" t="s">
        <v>8</v>
      </c>
      <c r="K1005" s="80">
        <v>1.9</v>
      </c>
      <c r="L1005" s="80">
        <v>1.9</v>
      </c>
      <c r="M1005" s="80">
        <v>1.9</v>
      </c>
      <c r="N1005" t="s">
        <v>2168</v>
      </c>
      <c r="O1005" t="s">
        <v>457</v>
      </c>
      <c r="P1005" t="s">
        <v>456</v>
      </c>
      <c r="Q1005">
        <v>8</v>
      </c>
      <c r="R1005">
        <v>2013</v>
      </c>
      <c r="S1005" t="s">
        <v>1502</v>
      </c>
      <c r="T1005" t="s">
        <v>1502</v>
      </c>
      <c r="U1005" t="s">
        <v>1871</v>
      </c>
    </row>
    <row r="1006" spans="1:21">
      <c r="A1006">
        <v>59139</v>
      </c>
      <c r="B1006" t="s">
        <v>825</v>
      </c>
      <c r="C1006">
        <v>58387</v>
      </c>
      <c r="D1006" t="s">
        <v>824</v>
      </c>
      <c r="E1006" t="s">
        <v>1866</v>
      </c>
      <c r="F1006" t="s">
        <v>112</v>
      </c>
      <c r="G1006" s="79" t="s">
        <v>1883</v>
      </c>
      <c r="H1006" s="79"/>
      <c r="I1006" s="79"/>
      <c r="J1006" s="79" t="s">
        <v>8</v>
      </c>
      <c r="K1006" s="80">
        <v>2.4</v>
      </c>
      <c r="L1006" s="80">
        <v>2</v>
      </c>
      <c r="M1006" s="80">
        <v>2</v>
      </c>
      <c r="N1006" t="s">
        <v>2168</v>
      </c>
      <c r="O1006" t="s">
        <v>457</v>
      </c>
      <c r="P1006" t="s">
        <v>456</v>
      </c>
      <c r="Q1006">
        <v>2</v>
      </c>
      <c r="R1006">
        <v>2013</v>
      </c>
      <c r="S1006" t="s">
        <v>1502</v>
      </c>
      <c r="T1006" t="s">
        <v>1502</v>
      </c>
      <c r="U1006" t="s">
        <v>1871</v>
      </c>
    </row>
    <row r="1007" spans="1:21">
      <c r="A1007">
        <v>57081</v>
      </c>
      <c r="B1007" t="s">
        <v>827</v>
      </c>
      <c r="C1007">
        <v>58403</v>
      </c>
      <c r="D1007" t="s">
        <v>826</v>
      </c>
      <c r="E1007" t="s">
        <v>1866</v>
      </c>
      <c r="F1007" t="s">
        <v>112</v>
      </c>
      <c r="G1007" s="79" t="s">
        <v>2470</v>
      </c>
      <c r="H1007" s="79"/>
      <c r="I1007" s="79"/>
      <c r="J1007" s="79" t="s">
        <v>8</v>
      </c>
      <c r="K1007" s="80">
        <v>3</v>
      </c>
      <c r="L1007" s="80">
        <v>3</v>
      </c>
      <c r="M1007" s="80">
        <v>3</v>
      </c>
      <c r="N1007" t="s">
        <v>2168</v>
      </c>
      <c r="O1007" t="s">
        <v>457</v>
      </c>
      <c r="P1007" t="s">
        <v>456</v>
      </c>
      <c r="Q1007">
        <v>10</v>
      </c>
      <c r="R1007">
        <v>2013</v>
      </c>
      <c r="S1007" t="s">
        <v>1502</v>
      </c>
      <c r="T1007" t="s">
        <v>1502</v>
      </c>
      <c r="U1007" t="s">
        <v>1871</v>
      </c>
    </row>
    <row r="1008" spans="1:21">
      <c r="A1008">
        <v>57081</v>
      </c>
      <c r="B1008" t="s">
        <v>827</v>
      </c>
      <c r="C1008">
        <v>58410</v>
      </c>
      <c r="D1008" t="s">
        <v>828</v>
      </c>
      <c r="E1008" t="s">
        <v>1866</v>
      </c>
      <c r="F1008" t="s">
        <v>112</v>
      </c>
      <c r="G1008" s="79" t="s">
        <v>2470</v>
      </c>
      <c r="H1008" s="79"/>
      <c r="I1008" s="79"/>
      <c r="J1008" s="79" t="s">
        <v>8</v>
      </c>
      <c r="K1008" s="80">
        <v>3</v>
      </c>
      <c r="L1008" s="80">
        <v>3</v>
      </c>
      <c r="M1008" s="80">
        <v>3</v>
      </c>
      <c r="N1008" t="s">
        <v>2168</v>
      </c>
      <c r="O1008" t="s">
        <v>457</v>
      </c>
      <c r="P1008" t="s">
        <v>456</v>
      </c>
      <c r="Q1008">
        <v>12</v>
      </c>
      <c r="R1008">
        <v>2013</v>
      </c>
      <c r="S1008" t="s">
        <v>1502</v>
      </c>
      <c r="T1008" t="s">
        <v>1502</v>
      </c>
      <c r="U1008" t="s">
        <v>1871</v>
      </c>
    </row>
    <row r="1009" spans="1:21">
      <c r="A1009">
        <v>57081</v>
      </c>
      <c r="B1009" t="s">
        <v>827</v>
      </c>
      <c r="C1009">
        <v>58411</v>
      </c>
      <c r="D1009" t="s">
        <v>829</v>
      </c>
      <c r="E1009" t="s">
        <v>1866</v>
      </c>
      <c r="F1009" t="s">
        <v>112</v>
      </c>
      <c r="G1009" s="79" t="s">
        <v>2471</v>
      </c>
      <c r="H1009" s="79"/>
      <c r="I1009" s="79"/>
      <c r="J1009" s="79" t="s">
        <v>8</v>
      </c>
      <c r="K1009" s="80">
        <v>2</v>
      </c>
      <c r="L1009" s="80">
        <v>2</v>
      </c>
      <c r="M1009" s="80">
        <v>2</v>
      </c>
      <c r="N1009" t="s">
        <v>2168</v>
      </c>
      <c r="O1009" t="s">
        <v>457</v>
      </c>
      <c r="P1009" t="s">
        <v>456</v>
      </c>
      <c r="Q1009">
        <v>7</v>
      </c>
      <c r="R1009">
        <v>2013</v>
      </c>
      <c r="S1009" t="s">
        <v>1502</v>
      </c>
      <c r="T1009" t="s">
        <v>1502</v>
      </c>
      <c r="U1009" t="s">
        <v>1871</v>
      </c>
    </row>
    <row r="1010" spans="1:21">
      <c r="A1010">
        <v>57081</v>
      </c>
      <c r="B1010" t="s">
        <v>827</v>
      </c>
      <c r="C1010">
        <v>58412</v>
      </c>
      <c r="D1010" t="s">
        <v>830</v>
      </c>
      <c r="E1010" t="s">
        <v>1866</v>
      </c>
      <c r="F1010" t="s">
        <v>112</v>
      </c>
      <c r="G1010" s="79" t="s">
        <v>2472</v>
      </c>
      <c r="H1010" s="79"/>
      <c r="I1010" s="79"/>
      <c r="J1010" s="79" t="s">
        <v>8</v>
      </c>
      <c r="K1010" s="80">
        <v>1</v>
      </c>
      <c r="L1010" s="80">
        <v>1</v>
      </c>
      <c r="M1010" s="80">
        <v>1</v>
      </c>
      <c r="N1010" t="s">
        <v>2168</v>
      </c>
      <c r="O1010" t="s">
        <v>457</v>
      </c>
      <c r="P1010" t="s">
        <v>456</v>
      </c>
      <c r="Q1010">
        <v>1</v>
      </c>
      <c r="R1010">
        <v>2014</v>
      </c>
      <c r="S1010" t="s">
        <v>1502</v>
      </c>
      <c r="T1010" t="s">
        <v>1502</v>
      </c>
      <c r="U1010" t="s">
        <v>1871</v>
      </c>
    </row>
    <row r="1011" spans="1:21">
      <c r="A1011">
        <v>57081</v>
      </c>
      <c r="B1011" t="s">
        <v>827</v>
      </c>
      <c r="C1011">
        <v>58423</v>
      </c>
      <c r="D1011" t="s">
        <v>831</v>
      </c>
      <c r="E1011" t="s">
        <v>1866</v>
      </c>
      <c r="F1011" t="s">
        <v>112</v>
      </c>
      <c r="G1011" s="79" t="s">
        <v>2473</v>
      </c>
      <c r="H1011" s="79"/>
      <c r="I1011" s="79"/>
      <c r="J1011" s="79" t="s">
        <v>8</v>
      </c>
      <c r="K1011" s="80">
        <v>3</v>
      </c>
      <c r="L1011" s="80">
        <v>3</v>
      </c>
      <c r="M1011" s="80">
        <v>3</v>
      </c>
      <c r="N1011" t="s">
        <v>2168</v>
      </c>
      <c r="O1011" t="s">
        <v>457</v>
      </c>
      <c r="P1011" t="s">
        <v>456</v>
      </c>
      <c r="Q1011">
        <v>1</v>
      </c>
      <c r="R1011">
        <v>2014</v>
      </c>
      <c r="S1011" t="s">
        <v>1502</v>
      </c>
      <c r="T1011" t="s">
        <v>1502</v>
      </c>
      <c r="U1011" t="s">
        <v>1871</v>
      </c>
    </row>
    <row r="1012" spans="1:21">
      <c r="A1012">
        <v>58506</v>
      </c>
      <c r="B1012" t="s">
        <v>832</v>
      </c>
      <c r="C1012">
        <v>58534</v>
      </c>
      <c r="D1012" t="s">
        <v>832</v>
      </c>
      <c r="E1012" t="s">
        <v>1866</v>
      </c>
      <c r="F1012" t="s">
        <v>112</v>
      </c>
      <c r="G1012" s="79" t="s">
        <v>1883</v>
      </c>
      <c r="H1012" s="79"/>
      <c r="I1012" s="79"/>
      <c r="J1012" s="79" t="s">
        <v>8</v>
      </c>
      <c r="K1012" s="80">
        <v>4</v>
      </c>
      <c r="L1012" s="80">
        <v>4</v>
      </c>
      <c r="M1012" s="80">
        <v>4</v>
      </c>
      <c r="N1012" t="s">
        <v>2168</v>
      </c>
      <c r="O1012" t="s">
        <v>457</v>
      </c>
      <c r="P1012" t="s">
        <v>456</v>
      </c>
      <c r="Q1012">
        <v>4</v>
      </c>
      <c r="R1012">
        <v>2012</v>
      </c>
      <c r="S1012" t="s">
        <v>1502</v>
      </c>
      <c r="T1012" t="s">
        <v>1502</v>
      </c>
      <c r="U1012" t="s">
        <v>1871</v>
      </c>
    </row>
    <row r="1013" spans="1:21">
      <c r="A1013">
        <v>58511</v>
      </c>
      <c r="B1013" t="s">
        <v>833</v>
      </c>
      <c r="C1013">
        <v>58541</v>
      </c>
      <c r="D1013" t="s">
        <v>833</v>
      </c>
      <c r="E1013" t="s">
        <v>1866</v>
      </c>
      <c r="F1013" t="s">
        <v>273</v>
      </c>
      <c r="G1013" s="79" t="s">
        <v>1883</v>
      </c>
      <c r="H1013" s="79"/>
      <c r="I1013" s="79"/>
      <c r="J1013" s="79" t="s">
        <v>8</v>
      </c>
      <c r="K1013" s="80">
        <v>1.8</v>
      </c>
      <c r="L1013" s="80">
        <v>1.8</v>
      </c>
      <c r="M1013" s="80">
        <v>1.8</v>
      </c>
      <c r="N1013" t="s">
        <v>2168</v>
      </c>
      <c r="O1013" t="s">
        <v>457</v>
      </c>
      <c r="P1013" t="s">
        <v>456</v>
      </c>
      <c r="Q1013">
        <v>8</v>
      </c>
      <c r="R1013">
        <v>2012</v>
      </c>
      <c r="S1013" t="s">
        <v>1502</v>
      </c>
      <c r="T1013" t="s">
        <v>1502</v>
      </c>
      <c r="U1013" t="s">
        <v>1871</v>
      </c>
    </row>
    <row r="1014" spans="1:21">
      <c r="A1014">
        <v>58468</v>
      </c>
      <c r="B1014" t="s">
        <v>835</v>
      </c>
      <c r="C1014">
        <v>58551</v>
      </c>
      <c r="D1014" t="s">
        <v>834</v>
      </c>
      <c r="E1014" t="s">
        <v>1866</v>
      </c>
      <c r="F1014" t="s">
        <v>121</v>
      </c>
      <c r="G1014" s="79" t="s">
        <v>1883</v>
      </c>
      <c r="H1014" s="79"/>
      <c r="I1014" s="79"/>
      <c r="J1014" s="79" t="s">
        <v>8</v>
      </c>
      <c r="K1014" s="80">
        <v>16.600000000000001</v>
      </c>
      <c r="L1014" s="80">
        <v>13.7</v>
      </c>
      <c r="M1014" s="80">
        <v>14.9</v>
      </c>
      <c r="N1014" t="s">
        <v>2284</v>
      </c>
      <c r="O1014" t="s">
        <v>117</v>
      </c>
      <c r="P1014" t="s">
        <v>619</v>
      </c>
      <c r="Q1014">
        <v>12</v>
      </c>
      <c r="R1014">
        <v>2013</v>
      </c>
      <c r="S1014" t="s">
        <v>1502</v>
      </c>
      <c r="T1014" t="s">
        <v>1502</v>
      </c>
      <c r="U1014" t="s">
        <v>1871</v>
      </c>
    </row>
    <row r="1015" spans="1:21">
      <c r="A1015">
        <v>58468</v>
      </c>
      <c r="B1015" t="s">
        <v>835</v>
      </c>
      <c r="C1015">
        <v>58554</v>
      </c>
      <c r="D1015" t="s">
        <v>836</v>
      </c>
      <c r="E1015" t="s">
        <v>1866</v>
      </c>
      <c r="F1015" t="s">
        <v>121</v>
      </c>
      <c r="G1015" s="79" t="s">
        <v>1883</v>
      </c>
      <c r="H1015" s="79"/>
      <c r="I1015" s="79"/>
      <c r="J1015" s="79" t="s">
        <v>8</v>
      </c>
      <c r="K1015" s="80">
        <v>5</v>
      </c>
      <c r="L1015" s="80">
        <v>5</v>
      </c>
      <c r="M1015" s="80">
        <v>5</v>
      </c>
      <c r="N1015" t="s">
        <v>2168</v>
      </c>
      <c r="O1015" t="s">
        <v>457</v>
      </c>
      <c r="P1015" t="s">
        <v>456</v>
      </c>
      <c r="Q1015">
        <v>12</v>
      </c>
      <c r="R1015">
        <v>2013</v>
      </c>
      <c r="S1015" t="s">
        <v>1502</v>
      </c>
      <c r="T1015" t="s">
        <v>1502</v>
      </c>
      <c r="U1015" t="s">
        <v>1871</v>
      </c>
    </row>
    <row r="1016" spans="1:21">
      <c r="A1016">
        <v>56769</v>
      </c>
      <c r="B1016" t="s">
        <v>727</v>
      </c>
      <c r="C1016">
        <v>58561</v>
      </c>
      <c r="D1016" t="s">
        <v>837</v>
      </c>
      <c r="E1016" t="s">
        <v>1866</v>
      </c>
      <c r="F1016" t="s">
        <v>112</v>
      </c>
      <c r="G1016" s="79" t="s">
        <v>2474</v>
      </c>
      <c r="H1016" s="79"/>
      <c r="I1016" s="79"/>
      <c r="J1016" s="79" t="s">
        <v>8</v>
      </c>
      <c r="K1016" s="80">
        <v>1.5</v>
      </c>
      <c r="L1016" s="80">
        <v>1.5</v>
      </c>
      <c r="M1016" s="80">
        <v>1.5</v>
      </c>
      <c r="N1016" t="s">
        <v>2168</v>
      </c>
      <c r="O1016" t="s">
        <v>457</v>
      </c>
      <c r="P1016" t="s">
        <v>456</v>
      </c>
      <c r="Q1016">
        <v>12</v>
      </c>
      <c r="R1016">
        <v>2013</v>
      </c>
      <c r="S1016" t="s">
        <v>1502</v>
      </c>
      <c r="T1016" t="s">
        <v>1502</v>
      </c>
      <c r="U1016" t="s">
        <v>1871</v>
      </c>
    </row>
    <row r="1017" spans="1:21">
      <c r="A1017">
        <v>56999</v>
      </c>
      <c r="B1017" t="s">
        <v>742</v>
      </c>
      <c r="C1017">
        <v>58568</v>
      </c>
      <c r="D1017" t="s">
        <v>838</v>
      </c>
      <c r="E1017" t="s">
        <v>131</v>
      </c>
      <c r="F1017" t="s">
        <v>112</v>
      </c>
      <c r="G1017" s="79" t="s">
        <v>2475</v>
      </c>
      <c r="H1017" s="79"/>
      <c r="I1017" s="79"/>
      <c r="J1017" s="79" t="s">
        <v>8</v>
      </c>
      <c r="K1017" s="80">
        <v>3.2</v>
      </c>
      <c r="L1017" s="80">
        <v>3.2</v>
      </c>
      <c r="M1017" s="80">
        <v>3.2</v>
      </c>
      <c r="N1017" t="s">
        <v>2168</v>
      </c>
      <c r="O1017" t="s">
        <v>457</v>
      </c>
      <c r="P1017" t="s">
        <v>456</v>
      </c>
      <c r="Q1017">
        <v>5</v>
      </c>
      <c r="R1017">
        <v>2014</v>
      </c>
      <c r="S1017" t="s">
        <v>1502</v>
      </c>
      <c r="T1017" t="s">
        <v>1502</v>
      </c>
      <c r="U1017" t="s">
        <v>1871</v>
      </c>
    </row>
    <row r="1018" spans="1:21">
      <c r="A1018">
        <v>58541</v>
      </c>
      <c r="B1018" t="s">
        <v>840</v>
      </c>
      <c r="C1018">
        <v>58583</v>
      </c>
      <c r="D1018" t="s">
        <v>839</v>
      </c>
      <c r="E1018" t="s">
        <v>1866</v>
      </c>
      <c r="F1018" t="s">
        <v>137</v>
      </c>
      <c r="G1018" s="79" t="s">
        <v>2476</v>
      </c>
      <c r="H1018" s="79"/>
      <c r="I1018" s="79"/>
      <c r="J1018" s="79" t="s">
        <v>8</v>
      </c>
      <c r="K1018" s="80">
        <v>3</v>
      </c>
      <c r="L1018" s="80">
        <v>3</v>
      </c>
      <c r="M1018" s="80">
        <v>3</v>
      </c>
      <c r="N1018" t="s">
        <v>2168</v>
      </c>
      <c r="O1018" t="s">
        <v>457</v>
      </c>
      <c r="P1018" t="s">
        <v>456</v>
      </c>
      <c r="Q1018">
        <v>12</v>
      </c>
      <c r="R1018">
        <v>2013</v>
      </c>
      <c r="S1018" t="s">
        <v>1502</v>
      </c>
      <c r="T1018" t="s">
        <v>1502</v>
      </c>
      <c r="U1018" t="s">
        <v>1871</v>
      </c>
    </row>
    <row r="1019" spans="1:21">
      <c r="A1019">
        <v>60947</v>
      </c>
      <c r="B1019" t="s">
        <v>842</v>
      </c>
      <c r="C1019">
        <v>58586</v>
      </c>
      <c r="D1019" t="s">
        <v>2477</v>
      </c>
      <c r="E1019" t="s">
        <v>1866</v>
      </c>
      <c r="F1019" t="s">
        <v>112</v>
      </c>
      <c r="G1019" s="79" t="s">
        <v>1883</v>
      </c>
      <c r="H1019" s="79"/>
      <c r="I1019" s="79"/>
      <c r="J1019" s="79" t="s">
        <v>8</v>
      </c>
      <c r="K1019" s="80">
        <v>2</v>
      </c>
      <c r="L1019" s="80">
        <v>2</v>
      </c>
      <c r="M1019" s="80">
        <v>2</v>
      </c>
      <c r="N1019" t="s">
        <v>2168</v>
      </c>
      <c r="O1019" t="s">
        <v>457</v>
      </c>
      <c r="P1019" t="s">
        <v>456</v>
      </c>
      <c r="Q1019">
        <v>6</v>
      </c>
      <c r="R1019">
        <v>2013</v>
      </c>
      <c r="S1019" t="s">
        <v>1502</v>
      </c>
      <c r="T1019" t="s">
        <v>1502</v>
      </c>
      <c r="U1019" t="s">
        <v>1871</v>
      </c>
    </row>
    <row r="1020" spans="1:21">
      <c r="A1020">
        <v>58550</v>
      </c>
      <c r="B1020" t="s">
        <v>844</v>
      </c>
      <c r="C1020">
        <v>58595</v>
      </c>
      <c r="D1020" t="s">
        <v>843</v>
      </c>
      <c r="E1020" t="s">
        <v>1866</v>
      </c>
      <c r="F1020" t="s">
        <v>189</v>
      </c>
      <c r="G1020" s="79" t="s">
        <v>1925</v>
      </c>
      <c r="H1020" s="79"/>
      <c r="I1020" s="79"/>
      <c r="J1020" s="79" t="s">
        <v>8</v>
      </c>
      <c r="K1020" s="80">
        <v>16</v>
      </c>
      <c r="L1020" s="80">
        <v>15.2</v>
      </c>
      <c r="M1020" s="80">
        <v>15.2</v>
      </c>
      <c r="N1020" t="s">
        <v>2025</v>
      </c>
      <c r="O1020" t="s">
        <v>274</v>
      </c>
      <c r="P1020" t="s">
        <v>243</v>
      </c>
      <c r="Q1020">
        <v>11</v>
      </c>
      <c r="R1020">
        <v>2008</v>
      </c>
      <c r="S1020" t="s">
        <v>1502</v>
      </c>
      <c r="T1020" t="s">
        <v>1502</v>
      </c>
      <c r="U1020" t="s">
        <v>1871</v>
      </c>
    </row>
    <row r="1021" spans="1:21">
      <c r="A1021">
        <v>58565</v>
      </c>
      <c r="B1021" t="s">
        <v>846</v>
      </c>
      <c r="C1021">
        <v>58608</v>
      </c>
      <c r="D1021" t="s">
        <v>845</v>
      </c>
      <c r="E1021" t="s">
        <v>1866</v>
      </c>
      <c r="F1021" t="s">
        <v>174</v>
      </c>
      <c r="G1021" s="79" t="s">
        <v>2478</v>
      </c>
      <c r="H1021" s="79"/>
      <c r="I1021" s="79"/>
      <c r="J1021" s="79" t="s">
        <v>8</v>
      </c>
      <c r="K1021" s="80">
        <v>8.5</v>
      </c>
      <c r="L1021" s="80">
        <v>8.5</v>
      </c>
      <c r="M1021" s="80">
        <v>8.5</v>
      </c>
      <c r="N1021" t="s">
        <v>2164</v>
      </c>
      <c r="O1021" t="s">
        <v>440</v>
      </c>
      <c r="P1021" t="s">
        <v>439</v>
      </c>
      <c r="Q1021">
        <v>12</v>
      </c>
      <c r="R1021">
        <v>2014</v>
      </c>
      <c r="S1021" t="s">
        <v>1502</v>
      </c>
      <c r="T1021" t="s">
        <v>1502</v>
      </c>
      <c r="U1021" t="s">
        <v>1871</v>
      </c>
    </row>
    <row r="1022" spans="1:21">
      <c r="A1022">
        <v>58565</v>
      </c>
      <c r="B1022" t="s">
        <v>846</v>
      </c>
      <c r="C1022">
        <v>58608</v>
      </c>
      <c r="D1022" t="s">
        <v>845</v>
      </c>
      <c r="E1022" t="s">
        <v>1866</v>
      </c>
      <c r="F1022" t="s">
        <v>174</v>
      </c>
      <c r="G1022" s="79" t="s">
        <v>2479</v>
      </c>
      <c r="H1022" s="79"/>
      <c r="I1022" s="79"/>
      <c r="J1022" s="79" t="s">
        <v>8</v>
      </c>
      <c r="K1022" s="80">
        <v>25.7</v>
      </c>
      <c r="L1022" s="80">
        <v>25.7</v>
      </c>
      <c r="M1022" s="80">
        <v>25.7</v>
      </c>
      <c r="N1022" t="s">
        <v>2164</v>
      </c>
      <c r="O1022" t="s">
        <v>440</v>
      </c>
      <c r="P1022" t="s">
        <v>439</v>
      </c>
      <c r="Q1022">
        <v>9</v>
      </c>
      <c r="R1022">
        <v>2015</v>
      </c>
      <c r="S1022" t="s">
        <v>1502</v>
      </c>
      <c r="T1022" t="s">
        <v>1502</v>
      </c>
      <c r="U1022" t="s">
        <v>1871</v>
      </c>
    </row>
    <row r="1023" spans="1:21">
      <c r="A1023">
        <v>58574</v>
      </c>
      <c r="B1023" t="s">
        <v>848</v>
      </c>
      <c r="C1023">
        <v>58620</v>
      </c>
      <c r="D1023" t="s">
        <v>847</v>
      </c>
      <c r="E1023" t="s">
        <v>1866</v>
      </c>
      <c r="F1023" t="s">
        <v>174</v>
      </c>
      <c r="G1023" s="79" t="s">
        <v>1883</v>
      </c>
      <c r="H1023" s="79"/>
      <c r="I1023" s="79"/>
      <c r="J1023" s="79" t="s">
        <v>8</v>
      </c>
      <c r="K1023" s="80">
        <v>22.8</v>
      </c>
      <c r="L1023" s="80">
        <v>22.8</v>
      </c>
      <c r="M1023" s="80">
        <v>22.8</v>
      </c>
      <c r="N1023" t="s">
        <v>2164</v>
      </c>
      <c r="O1023" t="s">
        <v>440</v>
      </c>
      <c r="P1023" t="s">
        <v>439</v>
      </c>
      <c r="Q1023">
        <v>11</v>
      </c>
      <c r="R1023">
        <v>2017</v>
      </c>
      <c r="S1023" t="s">
        <v>1502</v>
      </c>
      <c r="T1023" t="s">
        <v>1502</v>
      </c>
      <c r="U1023" t="s">
        <v>1871</v>
      </c>
    </row>
    <row r="1024" spans="1:21">
      <c r="A1024">
        <v>58578</v>
      </c>
      <c r="B1024" t="s">
        <v>850</v>
      </c>
      <c r="C1024">
        <v>58624</v>
      </c>
      <c r="D1024" t="s">
        <v>849</v>
      </c>
      <c r="E1024" t="s">
        <v>1866</v>
      </c>
      <c r="F1024" t="s">
        <v>112</v>
      </c>
      <c r="G1024" s="79" t="s">
        <v>2480</v>
      </c>
      <c r="H1024" s="79"/>
      <c r="I1024" s="79"/>
      <c r="J1024" s="79" t="s">
        <v>8</v>
      </c>
      <c r="K1024" s="80">
        <v>1.8</v>
      </c>
      <c r="L1024" s="80">
        <v>1.8</v>
      </c>
      <c r="M1024" s="80">
        <v>1.8</v>
      </c>
      <c r="N1024" t="s">
        <v>2168</v>
      </c>
      <c r="O1024" t="s">
        <v>457</v>
      </c>
      <c r="P1024" t="s">
        <v>456</v>
      </c>
      <c r="Q1024">
        <v>12</v>
      </c>
      <c r="R1024">
        <v>2011</v>
      </c>
      <c r="S1024" t="s">
        <v>1502</v>
      </c>
      <c r="T1024" t="s">
        <v>1502</v>
      </c>
      <c r="U1024" t="s">
        <v>1871</v>
      </c>
    </row>
    <row r="1025" spans="1:21">
      <c r="A1025">
        <v>58598</v>
      </c>
      <c r="B1025" t="s">
        <v>819</v>
      </c>
      <c r="C1025">
        <v>58650</v>
      </c>
      <c r="D1025" t="s">
        <v>851</v>
      </c>
      <c r="E1025" t="s">
        <v>1866</v>
      </c>
      <c r="F1025" t="s">
        <v>112</v>
      </c>
      <c r="G1025" s="79" t="s">
        <v>2435</v>
      </c>
      <c r="H1025" s="79"/>
      <c r="I1025" s="79"/>
      <c r="J1025" s="79" t="s">
        <v>8</v>
      </c>
      <c r="K1025" s="80">
        <v>3</v>
      </c>
      <c r="L1025" s="80">
        <v>3</v>
      </c>
      <c r="M1025" s="80">
        <v>3</v>
      </c>
      <c r="N1025" t="s">
        <v>2168</v>
      </c>
      <c r="O1025" t="s">
        <v>457</v>
      </c>
      <c r="P1025" t="s">
        <v>456</v>
      </c>
      <c r="Q1025">
        <v>6</v>
      </c>
      <c r="R1025">
        <v>2014</v>
      </c>
      <c r="S1025" t="s">
        <v>1502</v>
      </c>
      <c r="T1025" t="s">
        <v>1502</v>
      </c>
      <c r="U1025" t="s">
        <v>1871</v>
      </c>
    </row>
    <row r="1026" spans="1:21">
      <c r="A1026">
        <v>58604</v>
      </c>
      <c r="B1026" t="s">
        <v>853</v>
      </c>
      <c r="C1026">
        <v>58661</v>
      </c>
      <c r="D1026" t="s">
        <v>852</v>
      </c>
      <c r="E1026" t="s">
        <v>2250</v>
      </c>
      <c r="F1026" t="s">
        <v>112</v>
      </c>
      <c r="G1026" s="79" t="s">
        <v>2481</v>
      </c>
      <c r="H1026" s="79"/>
      <c r="I1026" s="79"/>
      <c r="J1026" s="79" t="s">
        <v>8</v>
      </c>
      <c r="K1026" s="80">
        <v>1.7</v>
      </c>
      <c r="L1026" s="80">
        <v>1.7</v>
      </c>
      <c r="M1026" s="80">
        <v>1.7</v>
      </c>
      <c r="N1026" t="s">
        <v>2164</v>
      </c>
      <c r="O1026" t="s">
        <v>440</v>
      </c>
      <c r="P1026" t="s">
        <v>439</v>
      </c>
      <c r="Q1026">
        <v>1</v>
      </c>
      <c r="R1026">
        <v>2014</v>
      </c>
      <c r="S1026" t="s">
        <v>1502</v>
      </c>
      <c r="T1026" t="s">
        <v>1502</v>
      </c>
      <c r="U1026" t="s">
        <v>1871</v>
      </c>
    </row>
    <row r="1027" spans="1:21">
      <c r="A1027">
        <v>58604</v>
      </c>
      <c r="B1027" t="s">
        <v>853</v>
      </c>
      <c r="C1027">
        <v>58661</v>
      </c>
      <c r="D1027" t="s">
        <v>852</v>
      </c>
      <c r="E1027" t="s">
        <v>2250</v>
      </c>
      <c r="F1027" t="s">
        <v>112</v>
      </c>
      <c r="G1027" s="79" t="s">
        <v>2482</v>
      </c>
      <c r="H1027" s="79"/>
      <c r="I1027" s="79"/>
      <c r="J1027" s="79" t="s">
        <v>8</v>
      </c>
      <c r="K1027" s="80">
        <v>1.7</v>
      </c>
      <c r="L1027" s="80">
        <v>1.7</v>
      </c>
      <c r="M1027" s="80">
        <v>1.7</v>
      </c>
      <c r="N1027" t="s">
        <v>2164</v>
      </c>
      <c r="O1027" t="s">
        <v>440</v>
      </c>
      <c r="P1027" t="s">
        <v>439</v>
      </c>
      <c r="Q1027">
        <v>1</v>
      </c>
      <c r="R1027">
        <v>2014</v>
      </c>
      <c r="S1027" t="s">
        <v>1502</v>
      </c>
      <c r="T1027" t="s">
        <v>1502</v>
      </c>
      <c r="U1027" t="s">
        <v>1871</v>
      </c>
    </row>
    <row r="1028" spans="1:21">
      <c r="A1028">
        <v>58607</v>
      </c>
      <c r="B1028" t="s">
        <v>855</v>
      </c>
      <c r="C1028">
        <v>58664</v>
      </c>
      <c r="D1028" t="s">
        <v>854</v>
      </c>
      <c r="E1028" t="s">
        <v>2171</v>
      </c>
      <c r="F1028" t="s">
        <v>121</v>
      </c>
      <c r="G1028" s="79" t="s">
        <v>2483</v>
      </c>
      <c r="H1028" s="79"/>
      <c r="I1028" s="79"/>
      <c r="J1028" s="79" t="s">
        <v>8</v>
      </c>
      <c r="K1028" s="80">
        <v>4.5999999999999996</v>
      </c>
      <c r="L1028" s="80">
        <v>3.6</v>
      </c>
      <c r="M1028" s="80">
        <v>4.5999999999999996</v>
      </c>
      <c r="N1028" t="s">
        <v>1999</v>
      </c>
      <c r="O1028" t="s">
        <v>117</v>
      </c>
      <c r="P1028" t="s">
        <v>231</v>
      </c>
      <c r="Q1028">
        <v>3</v>
      </c>
      <c r="R1028">
        <v>2009</v>
      </c>
      <c r="S1028" t="s">
        <v>1502</v>
      </c>
      <c r="T1028" t="s">
        <v>1502</v>
      </c>
      <c r="U1028" t="s">
        <v>1871</v>
      </c>
    </row>
    <row r="1029" spans="1:21">
      <c r="A1029">
        <v>58598</v>
      </c>
      <c r="B1029" t="s">
        <v>819</v>
      </c>
      <c r="C1029">
        <v>58680</v>
      </c>
      <c r="D1029" t="s">
        <v>856</v>
      </c>
      <c r="E1029" t="s">
        <v>1866</v>
      </c>
      <c r="F1029" t="s">
        <v>112</v>
      </c>
      <c r="G1029" s="79" t="s">
        <v>2435</v>
      </c>
      <c r="H1029" s="79"/>
      <c r="I1029" s="79"/>
      <c r="J1029" s="79" t="s">
        <v>8</v>
      </c>
      <c r="K1029" s="80">
        <v>2.7</v>
      </c>
      <c r="L1029" s="80">
        <v>2.7</v>
      </c>
      <c r="M1029" s="80">
        <v>2.7</v>
      </c>
      <c r="N1029" t="s">
        <v>2168</v>
      </c>
      <c r="O1029" t="s">
        <v>457</v>
      </c>
      <c r="P1029" t="s">
        <v>456</v>
      </c>
      <c r="Q1029">
        <v>3</v>
      </c>
      <c r="R1029">
        <v>2015</v>
      </c>
      <c r="S1029" t="s">
        <v>1502</v>
      </c>
      <c r="T1029" t="s">
        <v>1502</v>
      </c>
      <c r="U1029" t="s">
        <v>1871</v>
      </c>
    </row>
    <row r="1030" spans="1:21">
      <c r="A1030">
        <v>58598</v>
      </c>
      <c r="B1030" t="s">
        <v>819</v>
      </c>
      <c r="C1030">
        <v>58682</v>
      </c>
      <c r="D1030" t="s">
        <v>857</v>
      </c>
      <c r="E1030" t="s">
        <v>1866</v>
      </c>
      <c r="F1030" t="s">
        <v>112</v>
      </c>
      <c r="G1030" s="79" t="s">
        <v>2435</v>
      </c>
      <c r="H1030" s="79"/>
      <c r="I1030" s="79"/>
      <c r="J1030" s="79" t="s">
        <v>8</v>
      </c>
      <c r="K1030" s="80">
        <v>6.3</v>
      </c>
      <c r="L1030" s="80">
        <v>6.3</v>
      </c>
      <c r="M1030" s="80">
        <v>6.3</v>
      </c>
      <c r="N1030" t="s">
        <v>2168</v>
      </c>
      <c r="O1030" t="s">
        <v>457</v>
      </c>
      <c r="P1030" t="s">
        <v>456</v>
      </c>
      <c r="Q1030">
        <v>4</v>
      </c>
      <c r="R1030">
        <v>2014</v>
      </c>
      <c r="S1030" t="s">
        <v>1502</v>
      </c>
      <c r="T1030" t="s">
        <v>1502</v>
      </c>
      <c r="U1030" t="s">
        <v>1871</v>
      </c>
    </row>
    <row r="1031" spans="1:21">
      <c r="A1031">
        <v>60453</v>
      </c>
      <c r="B1031" t="s">
        <v>704</v>
      </c>
      <c r="C1031">
        <v>58686</v>
      </c>
      <c r="D1031" t="s">
        <v>858</v>
      </c>
      <c r="E1031" t="s">
        <v>1866</v>
      </c>
      <c r="F1031" t="s">
        <v>174</v>
      </c>
      <c r="G1031" s="79" t="s">
        <v>2484</v>
      </c>
      <c r="H1031" s="79"/>
      <c r="I1031" s="79"/>
      <c r="J1031" s="79" t="s">
        <v>8</v>
      </c>
      <c r="K1031" s="80">
        <v>51</v>
      </c>
      <c r="L1031" s="80">
        <v>51</v>
      </c>
      <c r="M1031" s="80">
        <v>51</v>
      </c>
      <c r="N1031" t="s">
        <v>2164</v>
      </c>
      <c r="O1031" t="s">
        <v>440</v>
      </c>
      <c r="P1031" t="s">
        <v>439</v>
      </c>
      <c r="Q1031">
        <v>12</v>
      </c>
      <c r="R1031">
        <v>2016</v>
      </c>
      <c r="S1031" t="s">
        <v>1502</v>
      </c>
      <c r="T1031" t="s">
        <v>1502</v>
      </c>
      <c r="U1031" t="s">
        <v>1871</v>
      </c>
    </row>
    <row r="1032" spans="1:21">
      <c r="A1032">
        <v>58639</v>
      </c>
      <c r="B1032" t="s">
        <v>859</v>
      </c>
      <c r="C1032">
        <v>58702</v>
      </c>
      <c r="D1032" t="s">
        <v>859</v>
      </c>
      <c r="E1032" t="s">
        <v>1866</v>
      </c>
      <c r="F1032" t="s">
        <v>112</v>
      </c>
      <c r="G1032" s="79" t="s">
        <v>1883</v>
      </c>
      <c r="H1032" s="79"/>
      <c r="I1032" s="79"/>
      <c r="J1032" s="79" t="s">
        <v>8</v>
      </c>
      <c r="K1032" s="80">
        <v>2</v>
      </c>
      <c r="L1032" s="80">
        <v>2</v>
      </c>
      <c r="M1032" s="80">
        <v>2</v>
      </c>
      <c r="N1032" t="s">
        <v>2168</v>
      </c>
      <c r="O1032" t="s">
        <v>457</v>
      </c>
      <c r="P1032" t="s">
        <v>456</v>
      </c>
      <c r="Q1032">
        <v>6</v>
      </c>
      <c r="R1032">
        <v>2012</v>
      </c>
      <c r="S1032" t="s">
        <v>1502</v>
      </c>
      <c r="T1032" t="s">
        <v>1502</v>
      </c>
      <c r="U1032" t="s">
        <v>1871</v>
      </c>
    </row>
    <row r="1033" spans="1:21">
      <c r="A1033">
        <v>57280</v>
      </c>
      <c r="B1033" t="s">
        <v>467</v>
      </c>
      <c r="C1033">
        <v>58712</v>
      </c>
      <c r="D1033" t="s">
        <v>2485</v>
      </c>
      <c r="E1033" t="s">
        <v>1866</v>
      </c>
      <c r="F1033" t="s">
        <v>189</v>
      </c>
      <c r="G1033" s="79" t="s">
        <v>2486</v>
      </c>
      <c r="H1033" s="79"/>
      <c r="I1033" s="79"/>
      <c r="J1033" s="79" t="s">
        <v>8</v>
      </c>
      <c r="K1033" s="80">
        <v>0.2</v>
      </c>
      <c r="L1033" s="80">
        <v>0.2</v>
      </c>
      <c r="M1033" s="80">
        <v>0.2</v>
      </c>
      <c r="N1033" t="s">
        <v>2004</v>
      </c>
      <c r="O1033" t="s">
        <v>226</v>
      </c>
      <c r="P1033" t="s">
        <v>235</v>
      </c>
      <c r="Q1033">
        <v>1</v>
      </c>
      <c r="R1033">
        <v>1985</v>
      </c>
      <c r="S1033" t="s">
        <v>1502</v>
      </c>
      <c r="T1033" t="s">
        <v>1502</v>
      </c>
      <c r="U1033" t="s">
        <v>1871</v>
      </c>
    </row>
    <row r="1034" spans="1:21">
      <c r="A1034">
        <v>57280</v>
      </c>
      <c r="B1034" t="s">
        <v>467</v>
      </c>
      <c r="C1034">
        <v>58712</v>
      </c>
      <c r="D1034" t="s">
        <v>2485</v>
      </c>
      <c r="E1034" t="s">
        <v>1866</v>
      </c>
      <c r="F1034" t="s">
        <v>189</v>
      </c>
      <c r="G1034" s="79" t="s">
        <v>2487</v>
      </c>
      <c r="H1034" s="79"/>
      <c r="I1034" s="79"/>
      <c r="J1034" s="79" t="s">
        <v>8</v>
      </c>
      <c r="K1034" s="80">
        <v>1.9</v>
      </c>
      <c r="L1034" s="80">
        <v>1.8</v>
      </c>
      <c r="M1034" s="80">
        <v>1.8</v>
      </c>
      <c r="N1034" t="s">
        <v>2004</v>
      </c>
      <c r="O1034" t="s">
        <v>226</v>
      </c>
      <c r="P1034" t="s">
        <v>235</v>
      </c>
      <c r="Q1034">
        <v>1</v>
      </c>
      <c r="R1034">
        <v>1985</v>
      </c>
      <c r="S1034" t="s">
        <v>1502</v>
      </c>
      <c r="T1034" t="s">
        <v>1502</v>
      </c>
      <c r="U1034" t="s">
        <v>1871</v>
      </c>
    </row>
    <row r="1035" spans="1:21">
      <c r="A1035">
        <v>57365</v>
      </c>
      <c r="B1035" t="s">
        <v>762</v>
      </c>
      <c r="C1035">
        <v>58749</v>
      </c>
      <c r="D1035" t="s">
        <v>860</v>
      </c>
      <c r="E1035" t="s">
        <v>1866</v>
      </c>
      <c r="F1035" t="s">
        <v>112</v>
      </c>
      <c r="G1035" s="79" t="s">
        <v>2488</v>
      </c>
      <c r="H1035" s="79"/>
      <c r="I1035" s="79"/>
      <c r="J1035" s="79" t="s">
        <v>8</v>
      </c>
      <c r="K1035" s="80">
        <v>1</v>
      </c>
      <c r="L1035" s="80">
        <v>1</v>
      </c>
      <c r="M1035" s="80">
        <v>1</v>
      </c>
      <c r="N1035" t="s">
        <v>2168</v>
      </c>
      <c r="O1035" t="s">
        <v>457</v>
      </c>
      <c r="P1035" t="s">
        <v>456</v>
      </c>
      <c r="Q1035">
        <v>5</v>
      </c>
      <c r="R1035">
        <v>2014</v>
      </c>
      <c r="S1035" t="s">
        <v>1502</v>
      </c>
      <c r="T1035" t="s">
        <v>1502</v>
      </c>
      <c r="U1035" t="s">
        <v>1871</v>
      </c>
    </row>
    <row r="1036" spans="1:21">
      <c r="A1036">
        <v>59380</v>
      </c>
      <c r="B1036" t="s">
        <v>862</v>
      </c>
      <c r="C1036">
        <v>58824</v>
      </c>
      <c r="D1036" t="s">
        <v>861</v>
      </c>
      <c r="E1036" t="s">
        <v>1866</v>
      </c>
      <c r="F1036" t="s">
        <v>273</v>
      </c>
      <c r="G1036" s="79" t="s">
        <v>2489</v>
      </c>
      <c r="H1036" s="79"/>
      <c r="I1036" s="79"/>
      <c r="J1036" s="79" t="s">
        <v>8</v>
      </c>
      <c r="K1036" s="80">
        <v>2.2999999999999998</v>
      </c>
      <c r="L1036" s="80">
        <v>2.2999999999999998</v>
      </c>
      <c r="M1036" s="80">
        <v>2.2999999999999998</v>
      </c>
      <c r="N1036" t="s">
        <v>2168</v>
      </c>
      <c r="O1036" t="s">
        <v>457</v>
      </c>
      <c r="P1036" t="s">
        <v>456</v>
      </c>
      <c r="Q1036">
        <v>9</v>
      </c>
      <c r="R1036">
        <v>2013</v>
      </c>
      <c r="S1036" t="s">
        <v>1502</v>
      </c>
      <c r="T1036" t="s">
        <v>1502</v>
      </c>
      <c r="U1036" t="s">
        <v>1871</v>
      </c>
    </row>
    <row r="1037" spans="1:21">
      <c r="A1037">
        <v>58721</v>
      </c>
      <c r="B1037" t="s">
        <v>864</v>
      </c>
      <c r="C1037">
        <v>58839</v>
      </c>
      <c r="D1037" t="s">
        <v>863</v>
      </c>
      <c r="E1037" t="s">
        <v>1866</v>
      </c>
      <c r="F1037" t="s">
        <v>112</v>
      </c>
      <c r="G1037" s="79" t="s">
        <v>2490</v>
      </c>
      <c r="H1037" s="79"/>
      <c r="I1037" s="79"/>
      <c r="J1037" s="79" t="s">
        <v>8</v>
      </c>
      <c r="K1037" s="80">
        <v>0.5</v>
      </c>
      <c r="L1037" s="80">
        <v>0.5</v>
      </c>
      <c r="M1037" s="80">
        <v>0.5</v>
      </c>
      <c r="N1037" t="s">
        <v>2168</v>
      </c>
      <c r="O1037" t="s">
        <v>457</v>
      </c>
      <c r="P1037" t="s">
        <v>456</v>
      </c>
      <c r="Q1037">
        <v>12</v>
      </c>
      <c r="R1037">
        <v>2013</v>
      </c>
      <c r="S1037" t="s">
        <v>1502</v>
      </c>
      <c r="T1037" t="s">
        <v>1502</v>
      </c>
      <c r="U1037" t="s">
        <v>1871</v>
      </c>
    </row>
    <row r="1038" spans="1:21">
      <c r="A1038">
        <v>58721</v>
      </c>
      <c r="B1038" t="s">
        <v>864</v>
      </c>
      <c r="C1038">
        <v>58839</v>
      </c>
      <c r="D1038" t="s">
        <v>863</v>
      </c>
      <c r="E1038" t="s">
        <v>1866</v>
      </c>
      <c r="F1038" t="s">
        <v>112</v>
      </c>
      <c r="G1038" s="79" t="s">
        <v>2491</v>
      </c>
      <c r="H1038" s="79"/>
      <c r="I1038" s="79"/>
      <c r="J1038" s="79" t="s">
        <v>8</v>
      </c>
      <c r="K1038" s="80">
        <v>0.3</v>
      </c>
      <c r="L1038" s="80">
        <v>0.3</v>
      </c>
      <c r="M1038" s="80">
        <v>0.3</v>
      </c>
      <c r="N1038" t="s">
        <v>2168</v>
      </c>
      <c r="O1038" t="s">
        <v>457</v>
      </c>
      <c r="P1038" t="s">
        <v>456</v>
      </c>
      <c r="Q1038">
        <v>12</v>
      </c>
      <c r="R1038">
        <v>2013</v>
      </c>
      <c r="S1038" t="s">
        <v>1502</v>
      </c>
      <c r="T1038" t="s">
        <v>1502</v>
      </c>
      <c r="U1038" t="s">
        <v>1871</v>
      </c>
    </row>
    <row r="1039" spans="1:21">
      <c r="A1039">
        <v>58721</v>
      </c>
      <c r="B1039" t="s">
        <v>864</v>
      </c>
      <c r="C1039">
        <v>58839</v>
      </c>
      <c r="D1039" t="s">
        <v>863</v>
      </c>
      <c r="E1039" t="s">
        <v>1866</v>
      </c>
      <c r="F1039" t="s">
        <v>112</v>
      </c>
      <c r="G1039" s="79" t="s">
        <v>2492</v>
      </c>
      <c r="H1039" s="79"/>
      <c r="I1039" s="79"/>
      <c r="J1039" s="79" t="s">
        <v>8</v>
      </c>
      <c r="K1039" s="80">
        <v>0.5</v>
      </c>
      <c r="L1039" s="80">
        <v>0.5</v>
      </c>
      <c r="M1039" s="80">
        <v>0.5</v>
      </c>
      <c r="N1039" t="s">
        <v>2168</v>
      </c>
      <c r="O1039" t="s">
        <v>457</v>
      </c>
      <c r="P1039" t="s">
        <v>456</v>
      </c>
      <c r="Q1039">
        <v>12</v>
      </c>
      <c r="R1039">
        <v>2013</v>
      </c>
      <c r="S1039" t="s">
        <v>1502</v>
      </c>
      <c r="T1039" t="s">
        <v>1502</v>
      </c>
      <c r="U1039" t="s">
        <v>1871</v>
      </c>
    </row>
    <row r="1040" spans="1:21">
      <c r="A1040">
        <v>59139</v>
      </c>
      <c r="B1040" t="s">
        <v>825</v>
      </c>
      <c r="C1040">
        <v>58871</v>
      </c>
      <c r="D1040" t="s">
        <v>865</v>
      </c>
      <c r="E1040" t="s">
        <v>1866</v>
      </c>
      <c r="F1040" t="s">
        <v>112</v>
      </c>
      <c r="G1040" s="79" t="s">
        <v>1883</v>
      </c>
      <c r="H1040" s="79"/>
      <c r="I1040" s="79"/>
      <c r="J1040" s="79" t="s">
        <v>8</v>
      </c>
      <c r="K1040" s="80">
        <v>3</v>
      </c>
      <c r="L1040" s="80">
        <v>2.9</v>
      </c>
      <c r="M1040" s="80">
        <v>2.9</v>
      </c>
      <c r="N1040" t="s">
        <v>2168</v>
      </c>
      <c r="O1040" t="s">
        <v>457</v>
      </c>
      <c r="P1040" t="s">
        <v>456</v>
      </c>
      <c r="Q1040">
        <v>7</v>
      </c>
      <c r="R1040">
        <v>2013</v>
      </c>
      <c r="S1040" t="s">
        <v>1502</v>
      </c>
      <c r="T1040" t="s">
        <v>1502</v>
      </c>
      <c r="U1040" t="s">
        <v>1871</v>
      </c>
    </row>
    <row r="1041" spans="1:21">
      <c r="A1041">
        <v>58801</v>
      </c>
      <c r="B1041" t="s">
        <v>869</v>
      </c>
      <c r="C1041">
        <v>58934</v>
      </c>
      <c r="D1041" t="s">
        <v>868</v>
      </c>
      <c r="E1041" t="s">
        <v>1866</v>
      </c>
      <c r="F1041" t="s">
        <v>112</v>
      </c>
      <c r="G1041" s="79" t="s">
        <v>2493</v>
      </c>
      <c r="H1041" s="79"/>
      <c r="I1041" s="79"/>
      <c r="J1041" s="79" t="s">
        <v>8</v>
      </c>
      <c r="K1041" s="80">
        <v>2.6</v>
      </c>
      <c r="L1041" s="80">
        <v>2.6</v>
      </c>
      <c r="M1041" s="80">
        <v>2.6</v>
      </c>
      <c r="N1041" t="s">
        <v>2168</v>
      </c>
      <c r="O1041" t="s">
        <v>457</v>
      </c>
      <c r="P1041" t="s">
        <v>456</v>
      </c>
      <c r="Q1041">
        <v>12</v>
      </c>
      <c r="R1041">
        <v>2013</v>
      </c>
      <c r="S1041" t="s">
        <v>1502</v>
      </c>
      <c r="T1041" t="s">
        <v>1502</v>
      </c>
      <c r="U1041" t="s">
        <v>1871</v>
      </c>
    </row>
    <row r="1042" spans="1:21">
      <c r="A1042">
        <v>58801</v>
      </c>
      <c r="B1042" t="s">
        <v>869</v>
      </c>
      <c r="C1042">
        <v>58934</v>
      </c>
      <c r="D1042" t="s">
        <v>868</v>
      </c>
      <c r="E1042" t="s">
        <v>1866</v>
      </c>
      <c r="F1042" t="s">
        <v>112</v>
      </c>
      <c r="G1042" s="79" t="s">
        <v>2494</v>
      </c>
      <c r="H1042" s="79"/>
      <c r="I1042" s="79"/>
      <c r="J1042" s="79" t="s">
        <v>8</v>
      </c>
      <c r="K1042" s="80">
        <v>0.3</v>
      </c>
      <c r="L1042" s="80">
        <v>0.3</v>
      </c>
      <c r="M1042" s="80">
        <v>0.3</v>
      </c>
      <c r="N1042" t="s">
        <v>2168</v>
      </c>
      <c r="O1042" t="s">
        <v>457</v>
      </c>
      <c r="P1042" t="s">
        <v>456</v>
      </c>
      <c r="Q1042">
        <v>12</v>
      </c>
      <c r="R1042">
        <v>2013</v>
      </c>
      <c r="S1042" t="s">
        <v>1502</v>
      </c>
      <c r="T1042" t="s">
        <v>1502</v>
      </c>
      <c r="U1042" t="s">
        <v>1871</v>
      </c>
    </row>
    <row r="1043" spans="1:21">
      <c r="A1043">
        <v>58800</v>
      </c>
      <c r="B1043" t="s">
        <v>871</v>
      </c>
      <c r="C1043">
        <v>58935</v>
      </c>
      <c r="D1043" t="s">
        <v>870</v>
      </c>
      <c r="E1043" t="s">
        <v>1866</v>
      </c>
      <c r="F1043" t="s">
        <v>273</v>
      </c>
      <c r="G1043" s="79" t="s">
        <v>456</v>
      </c>
      <c r="H1043" s="79"/>
      <c r="I1043" s="79"/>
      <c r="J1043" s="79" t="s">
        <v>8</v>
      </c>
      <c r="K1043" s="80">
        <v>2</v>
      </c>
      <c r="L1043" s="80">
        <v>1.9</v>
      </c>
      <c r="M1043" s="80">
        <v>1.9</v>
      </c>
      <c r="N1043" t="s">
        <v>2168</v>
      </c>
      <c r="O1043" t="s">
        <v>457</v>
      </c>
      <c r="P1043" t="s">
        <v>456</v>
      </c>
      <c r="Q1043">
        <v>9</v>
      </c>
      <c r="R1043">
        <v>2013</v>
      </c>
      <c r="S1043" t="s">
        <v>1502</v>
      </c>
      <c r="T1043" t="s">
        <v>1502</v>
      </c>
      <c r="U1043" t="s">
        <v>1871</v>
      </c>
    </row>
    <row r="1044" spans="1:21">
      <c r="A1044">
        <v>58802</v>
      </c>
      <c r="B1044" t="s">
        <v>873</v>
      </c>
      <c r="C1044">
        <v>58936</v>
      </c>
      <c r="D1044" t="s">
        <v>872</v>
      </c>
      <c r="E1044" t="s">
        <v>1866</v>
      </c>
      <c r="F1044" t="s">
        <v>112</v>
      </c>
      <c r="G1044" s="79" t="s">
        <v>2495</v>
      </c>
      <c r="H1044" s="79"/>
      <c r="I1044" s="79"/>
      <c r="J1044" s="79" t="s">
        <v>8</v>
      </c>
      <c r="K1044" s="80">
        <v>2.4</v>
      </c>
      <c r="L1044" s="80">
        <v>2.4</v>
      </c>
      <c r="M1044" s="80">
        <v>2.4</v>
      </c>
      <c r="N1044" t="s">
        <v>2168</v>
      </c>
      <c r="O1044" t="s">
        <v>457</v>
      </c>
      <c r="P1044" t="s">
        <v>456</v>
      </c>
      <c r="Q1044">
        <v>4</v>
      </c>
      <c r="R1044">
        <v>2014</v>
      </c>
      <c r="S1044" t="s">
        <v>1502</v>
      </c>
      <c r="T1044" t="s">
        <v>1502</v>
      </c>
      <c r="U1044" t="s">
        <v>1871</v>
      </c>
    </row>
    <row r="1045" spans="1:21">
      <c r="A1045">
        <v>58803</v>
      </c>
      <c r="B1045" t="s">
        <v>875</v>
      </c>
      <c r="C1045">
        <v>58937</v>
      </c>
      <c r="D1045" t="s">
        <v>874</v>
      </c>
      <c r="E1045" t="s">
        <v>1866</v>
      </c>
      <c r="F1045" t="s">
        <v>112</v>
      </c>
      <c r="G1045" s="79" t="s">
        <v>2496</v>
      </c>
      <c r="H1045" s="79"/>
      <c r="I1045" s="79"/>
      <c r="J1045" s="79" t="s">
        <v>8</v>
      </c>
      <c r="K1045" s="80">
        <v>2</v>
      </c>
      <c r="L1045" s="80">
        <v>2</v>
      </c>
      <c r="M1045" s="80">
        <v>2</v>
      </c>
      <c r="N1045" t="s">
        <v>2168</v>
      </c>
      <c r="O1045" t="s">
        <v>457</v>
      </c>
      <c r="P1045" t="s">
        <v>456</v>
      </c>
      <c r="Q1045">
        <v>5</v>
      </c>
      <c r="R1045">
        <v>2014</v>
      </c>
      <c r="S1045" t="s">
        <v>1502</v>
      </c>
      <c r="T1045" t="s">
        <v>1502</v>
      </c>
      <c r="U1045" t="s">
        <v>1871</v>
      </c>
    </row>
    <row r="1046" spans="1:21">
      <c r="A1046">
        <v>58809</v>
      </c>
      <c r="B1046" t="s">
        <v>877</v>
      </c>
      <c r="C1046">
        <v>58945</v>
      </c>
      <c r="D1046" t="s">
        <v>876</v>
      </c>
      <c r="E1046" t="s">
        <v>1882</v>
      </c>
      <c r="F1046" t="s">
        <v>112</v>
      </c>
      <c r="G1046" s="79" t="s">
        <v>2251</v>
      </c>
      <c r="H1046" s="79"/>
      <c r="I1046" s="79"/>
      <c r="J1046" s="79" t="s">
        <v>8</v>
      </c>
      <c r="K1046" s="80">
        <v>0.6</v>
      </c>
      <c r="L1046" s="80">
        <v>0.6</v>
      </c>
      <c r="M1046" s="80">
        <v>0.6</v>
      </c>
      <c r="N1046" t="s">
        <v>2132</v>
      </c>
      <c r="O1046" t="s">
        <v>117</v>
      </c>
      <c r="P1046" t="s">
        <v>242</v>
      </c>
      <c r="Q1046">
        <v>12</v>
      </c>
      <c r="R1046">
        <v>2011</v>
      </c>
      <c r="S1046" t="s">
        <v>1502</v>
      </c>
      <c r="T1046" t="s">
        <v>1502</v>
      </c>
      <c r="U1046" t="s">
        <v>1871</v>
      </c>
    </row>
    <row r="1047" spans="1:21">
      <c r="A1047">
        <v>58809</v>
      </c>
      <c r="B1047" t="s">
        <v>877</v>
      </c>
      <c r="C1047">
        <v>58945</v>
      </c>
      <c r="D1047" t="s">
        <v>876</v>
      </c>
      <c r="E1047" t="s">
        <v>1882</v>
      </c>
      <c r="F1047" t="s">
        <v>112</v>
      </c>
      <c r="G1047" s="79" t="s">
        <v>2406</v>
      </c>
      <c r="H1047" s="79"/>
      <c r="I1047" s="79"/>
      <c r="J1047" s="79" t="s">
        <v>8</v>
      </c>
      <c r="K1047" s="80">
        <v>0.6</v>
      </c>
      <c r="L1047" s="80">
        <v>0.6</v>
      </c>
      <c r="M1047" s="80">
        <v>0.6</v>
      </c>
      <c r="N1047" t="s">
        <v>2132</v>
      </c>
      <c r="O1047" t="s">
        <v>117</v>
      </c>
      <c r="P1047" t="s">
        <v>242</v>
      </c>
      <c r="Q1047">
        <v>12</v>
      </c>
      <c r="R1047">
        <v>2011</v>
      </c>
      <c r="S1047" t="s">
        <v>1502</v>
      </c>
      <c r="T1047" t="s">
        <v>1502</v>
      </c>
      <c r="U1047" t="s">
        <v>1871</v>
      </c>
    </row>
    <row r="1048" spans="1:21">
      <c r="A1048">
        <v>58809</v>
      </c>
      <c r="B1048" t="s">
        <v>877</v>
      </c>
      <c r="C1048">
        <v>58945</v>
      </c>
      <c r="D1048" t="s">
        <v>876</v>
      </c>
      <c r="E1048" t="s">
        <v>1882</v>
      </c>
      <c r="F1048" t="s">
        <v>112</v>
      </c>
      <c r="G1048" s="79" t="s">
        <v>2497</v>
      </c>
      <c r="H1048" s="79"/>
      <c r="I1048" s="79"/>
      <c r="J1048" s="79" t="s">
        <v>8</v>
      </c>
      <c r="K1048" s="80">
        <v>0.6</v>
      </c>
      <c r="L1048" s="80">
        <v>0.6</v>
      </c>
      <c r="M1048" s="80">
        <v>0.6</v>
      </c>
      <c r="N1048" t="s">
        <v>2132</v>
      </c>
      <c r="O1048" t="s">
        <v>117</v>
      </c>
      <c r="P1048" t="s">
        <v>242</v>
      </c>
      <c r="Q1048">
        <v>12</v>
      </c>
      <c r="R1048">
        <v>2011</v>
      </c>
      <c r="S1048" t="s">
        <v>1502</v>
      </c>
      <c r="T1048" t="s">
        <v>1502</v>
      </c>
      <c r="U1048" t="s">
        <v>1871</v>
      </c>
    </row>
    <row r="1049" spans="1:21">
      <c r="A1049">
        <v>2265</v>
      </c>
      <c r="B1049" t="s">
        <v>2498</v>
      </c>
      <c r="C1049">
        <v>58948</v>
      </c>
      <c r="D1049" t="s">
        <v>878</v>
      </c>
      <c r="E1049" t="s">
        <v>1866</v>
      </c>
      <c r="F1049" t="s">
        <v>121</v>
      </c>
      <c r="G1049" s="79" t="s">
        <v>2499</v>
      </c>
      <c r="H1049" s="79"/>
      <c r="I1049" s="79"/>
      <c r="J1049" s="79" t="s">
        <v>8</v>
      </c>
      <c r="K1049" s="80">
        <v>0.9</v>
      </c>
      <c r="L1049" s="80">
        <v>0.8</v>
      </c>
      <c r="M1049" s="80">
        <v>0.8</v>
      </c>
      <c r="N1049" t="s">
        <v>1914</v>
      </c>
      <c r="O1049" t="s">
        <v>126</v>
      </c>
      <c r="P1049" t="s">
        <v>242</v>
      </c>
      <c r="Q1049">
        <v>12</v>
      </c>
      <c r="R1049">
        <v>1987</v>
      </c>
      <c r="S1049" t="s">
        <v>1502</v>
      </c>
      <c r="T1049" t="s">
        <v>1502</v>
      </c>
      <c r="U1049" t="s">
        <v>1932</v>
      </c>
    </row>
    <row r="1050" spans="1:21">
      <c r="A1050">
        <v>2265</v>
      </c>
      <c r="B1050" t="s">
        <v>2498</v>
      </c>
      <c r="C1050">
        <v>58948</v>
      </c>
      <c r="D1050" t="s">
        <v>878</v>
      </c>
      <c r="E1050" t="s">
        <v>1866</v>
      </c>
      <c r="F1050" t="s">
        <v>121</v>
      </c>
      <c r="G1050" s="79" t="s">
        <v>2321</v>
      </c>
      <c r="H1050" s="79"/>
      <c r="I1050" s="79"/>
      <c r="J1050" s="79" t="s">
        <v>8</v>
      </c>
      <c r="K1050" s="80">
        <v>2</v>
      </c>
      <c r="L1050" s="80">
        <v>1.8</v>
      </c>
      <c r="M1050" s="80">
        <v>1.8</v>
      </c>
      <c r="N1050" t="s">
        <v>1914</v>
      </c>
      <c r="O1050" t="s">
        <v>126</v>
      </c>
      <c r="P1050" t="s">
        <v>242</v>
      </c>
      <c r="Q1050">
        <v>12</v>
      </c>
      <c r="R1050">
        <v>2002</v>
      </c>
      <c r="S1050" t="s">
        <v>1502</v>
      </c>
      <c r="T1050" t="s">
        <v>1502</v>
      </c>
      <c r="U1050" t="s">
        <v>1932</v>
      </c>
    </row>
    <row r="1051" spans="1:21">
      <c r="A1051">
        <v>2265</v>
      </c>
      <c r="B1051" t="s">
        <v>2498</v>
      </c>
      <c r="C1051">
        <v>58948</v>
      </c>
      <c r="D1051" t="s">
        <v>878</v>
      </c>
      <c r="E1051" t="s">
        <v>1866</v>
      </c>
      <c r="F1051" t="s">
        <v>121</v>
      </c>
      <c r="G1051" s="79" t="s">
        <v>2500</v>
      </c>
      <c r="H1051" s="79"/>
      <c r="I1051" s="79"/>
      <c r="J1051" s="79" t="s">
        <v>8</v>
      </c>
      <c r="K1051" s="80">
        <v>4.8</v>
      </c>
      <c r="L1051" s="80">
        <v>4.5999999999999996</v>
      </c>
      <c r="M1051" s="80">
        <v>4.5999999999999996</v>
      </c>
      <c r="N1051" t="s">
        <v>1999</v>
      </c>
      <c r="O1051" t="s">
        <v>117</v>
      </c>
      <c r="P1051" t="s">
        <v>231</v>
      </c>
      <c r="Q1051">
        <v>12</v>
      </c>
      <c r="R1051">
        <v>1998</v>
      </c>
      <c r="S1051" t="s">
        <v>1502</v>
      </c>
      <c r="T1051" t="s">
        <v>1502</v>
      </c>
      <c r="U1051" t="s">
        <v>1871</v>
      </c>
    </row>
    <row r="1052" spans="1:21">
      <c r="A1052">
        <v>58821</v>
      </c>
      <c r="B1052" t="s">
        <v>880</v>
      </c>
      <c r="C1052">
        <v>58958</v>
      </c>
      <c r="D1052" t="s">
        <v>880</v>
      </c>
      <c r="E1052" t="s">
        <v>1866</v>
      </c>
      <c r="F1052" t="s">
        <v>112</v>
      </c>
      <c r="G1052" s="79" t="s">
        <v>2501</v>
      </c>
      <c r="H1052" s="79"/>
      <c r="I1052" s="79"/>
      <c r="J1052" s="79" t="s">
        <v>8</v>
      </c>
      <c r="K1052" s="80">
        <v>1.5</v>
      </c>
      <c r="L1052" s="80">
        <v>1.5</v>
      </c>
      <c r="M1052" s="80">
        <v>1.5</v>
      </c>
      <c r="N1052" t="s">
        <v>2164</v>
      </c>
      <c r="O1052" t="s">
        <v>440</v>
      </c>
      <c r="P1052" t="s">
        <v>439</v>
      </c>
      <c r="Q1052">
        <v>10</v>
      </c>
      <c r="R1052">
        <v>2012</v>
      </c>
      <c r="S1052" t="s">
        <v>1502</v>
      </c>
      <c r="T1052" t="s">
        <v>1502</v>
      </c>
      <c r="U1052" t="s">
        <v>1871</v>
      </c>
    </row>
    <row r="1053" spans="1:21">
      <c r="A1053">
        <v>58825</v>
      </c>
      <c r="B1053" t="s">
        <v>882</v>
      </c>
      <c r="C1053">
        <v>58964</v>
      </c>
      <c r="D1053" t="s">
        <v>881</v>
      </c>
      <c r="E1053" t="s">
        <v>1866</v>
      </c>
      <c r="F1053" t="s">
        <v>273</v>
      </c>
      <c r="G1053" s="79" t="s">
        <v>2435</v>
      </c>
      <c r="H1053" s="79"/>
      <c r="I1053" s="79"/>
      <c r="J1053" s="79" t="s">
        <v>8</v>
      </c>
      <c r="K1053" s="80">
        <v>2</v>
      </c>
      <c r="L1053" s="80">
        <v>2</v>
      </c>
      <c r="M1053" s="80">
        <v>2</v>
      </c>
      <c r="N1053" t="s">
        <v>2168</v>
      </c>
      <c r="O1053" t="s">
        <v>457</v>
      </c>
      <c r="P1053" t="s">
        <v>456</v>
      </c>
      <c r="Q1053">
        <v>9</v>
      </c>
      <c r="R1053">
        <v>2014</v>
      </c>
      <c r="S1053" t="s">
        <v>1502</v>
      </c>
      <c r="T1053" t="s">
        <v>1502</v>
      </c>
      <c r="U1053" t="s">
        <v>1871</v>
      </c>
    </row>
    <row r="1054" spans="1:21">
      <c r="A1054">
        <v>58837</v>
      </c>
      <c r="B1054" t="s">
        <v>884</v>
      </c>
      <c r="C1054">
        <v>58974</v>
      </c>
      <c r="D1054" t="s">
        <v>883</v>
      </c>
      <c r="E1054" t="s">
        <v>1866</v>
      </c>
      <c r="F1054" t="s">
        <v>112</v>
      </c>
      <c r="G1054" s="79" t="s">
        <v>2435</v>
      </c>
      <c r="H1054" s="79"/>
      <c r="I1054" s="79"/>
      <c r="J1054" s="79" t="s">
        <v>8</v>
      </c>
      <c r="K1054" s="80">
        <v>2</v>
      </c>
      <c r="L1054" s="80">
        <v>2.2999999999999998</v>
      </c>
      <c r="M1054" s="80">
        <v>1.3</v>
      </c>
      <c r="N1054" t="s">
        <v>2168</v>
      </c>
      <c r="O1054" t="s">
        <v>457</v>
      </c>
      <c r="P1054" t="s">
        <v>456</v>
      </c>
      <c r="Q1054">
        <v>6</v>
      </c>
      <c r="R1054">
        <v>2014</v>
      </c>
      <c r="S1054" t="s">
        <v>1502</v>
      </c>
      <c r="T1054" t="s">
        <v>1502</v>
      </c>
      <c r="U1054" t="s">
        <v>1871</v>
      </c>
    </row>
    <row r="1055" spans="1:21">
      <c r="A1055">
        <v>58844</v>
      </c>
      <c r="B1055" t="s">
        <v>885</v>
      </c>
      <c r="C1055">
        <v>58992</v>
      </c>
      <c r="D1055" t="s">
        <v>885</v>
      </c>
      <c r="E1055" t="s">
        <v>2250</v>
      </c>
      <c r="F1055" t="s">
        <v>112</v>
      </c>
      <c r="G1055" s="79" t="s">
        <v>2502</v>
      </c>
      <c r="H1055" s="79"/>
      <c r="I1055" s="79"/>
      <c r="J1055" s="79" t="s">
        <v>8</v>
      </c>
      <c r="K1055" s="80">
        <v>1.7</v>
      </c>
      <c r="L1055" s="80">
        <v>1.7</v>
      </c>
      <c r="M1055" s="80">
        <v>1.7</v>
      </c>
      <c r="N1055" t="s">
        <v>2164</v>
      </c>
      <c r="O1055" t="s">
        <v>440</v>
      </c>
      <c r="P1055" t="s">
        <v>439</v>
      </c>
      <c r="Q1055">
        <v>11</v>
      </c>
      <c r="R1055">
        <v>2013</v>
      </c>
      <c r="S1055" t="s">
        <v>1502</v>
      </c>
      <c r="T1055" t="s">
        <v>1502</v>
      </c>
      <c r="U1055" t="s">
        <v>1871</v>
      </c>
    </row>
    <row r="1056" spans="1:21">
      <c r="A1056">
        <v>58844</v>
      </c>
      <c r="B1056" t="s">
        <v>885</v>
      </c>
      <c r="C1056">
        <v>58992</v>
      </c>
      <c r="D1056" t="s">
        <v>885</v>
      </c>
      <c r="E1056" t="s">
        <v>2250</v>
      </c>
      <c r="F1056" t="s">
        <v>112</v>
      </c>
      <c r="G1056" s="79" t="s">
        <v>2503</v>
      </c>
      <c r="H1056" s="79"/>
      <c r="I1056" s="79"/>
      <c r="J1056" s="79" t="s">
        <v>8</v>
      </c>
      <c r="K1056" s="80">
        <v>1.7</v>
      </c>
      <c r="L1056" s="80">
        <v>1.7</v>
      </c>
      <c r="M1056" s="80">
        <v>1.7</v>
      </c>
      <c r="N1056" t="s">
        <v>2164</v>
      </c>
      <c r="O1056" t="s">
        <v>440</v>
      </c>
      <c r="P1056" t="s">
        <v>439</v>
      </c>
      <c r="Q1056">
        <v>11</v>
      </c>
      <c r="R1056">
        <v>2013</v>
      </c>
      <c r="S1056" t="s">
        <v>1502</v>
      </c>
      <c r="T1056" t="s">
        <v>1502</v>
      </c>
      <c r="U1056" t="s">
        <v>1871</v>
      </c>
    </row>
    <row r="1057" spans="1:21">
      <c r="A1057">
        <v>58845</v>
      </c>
      <c r="B1057" t="s">
        <v>887</v>
      </c>
      <c r="C1057">
        <v>58993</v>
      </c>
      <c r="D1057" t="s">
        <v>886</v>
      </c>
      <c r="E1057" t="s">
        <v>1866</v>
      </c>
      <c r="F1057" t="s">
        <v>174</v>
      </c>
      <c r="G1057" s="79" t="s">
        <v>2504</v>
      </c>
      <c r="H1057" s="79"/>
      <c r="I1057" s="79"/>
      <c r="J1057" s="79" t="s">
        <v>8</v>
      </c>
      <c r="K1057" s="80">
        <v>1.1000000000000001</v>
      </c>
      <c r="L1057" s="80">
        <v>0.9</v>
      </c>
      <c r="M1057" s="80">
        <v>0.9</v>
      </c>
      <c r="N1057" t="s">
        <v>1440</v>
      </c>
      <c r="O1057" t="s">
        <v>212</v>
      </c>
      <c r="P1057" t="s">
        <v>242</v>
      </c>
      <c r="Q1057">
        <v>1</v>
      </c>
      <c r="R1057">
        <v>2008</v>
      </c>
      <c r="S1057" t="s">
        <v>1502</v>
      </c>
      <c r="T1057" t="s">
        <v>1502</v>
      </c>
      <c r="U1057" t="s">
        <v>1871</v>
      </c>
    </row>
    <row r="1058" spans="1:21">
      <c r="A1058">
        <v>58845</v>
      </c>
      <c r="B1058" t="s">
        <v>887</v>
      </c>
      <c r="C1058">
        <v>58993</v>
      </c>
      <c r="D1058" t="s">
        <v>886</v>
      </c>
      <c r="E1058" t="s">
        <v>1866</v>
      </c>
      <c r="F1058" t="s">
        <v>174</v>
      </c>
      <c r="G1058" s="79" t="s">
        <v>2505</v>
      </c>
      <c r="H1058" s="79"/>
      <c r="I1058" s="79"/>
      <c r="J1058" s="79" t="s">
        <v>8</v>
      </c>
      <c r="K1058" s="80">
        <v>1.1000000000000001</v>
      </c>
      <c r="L1058" s="80">
        <v>0.9</v>
      </c>
      <c r="M1058" s="80">
        <v>0.9</v>
      </c>
      <c r="N1058" t="s">
        <v>1440</v>
      </c>
      <c r="O1058" t="s">
        <v>212</v>
      </c>
      <c r="P1058" t="s">
        <v>242</v>
      </c>
      <c r="Q1058">
        <v>1</v>
      </c>
      <c r="R1058">
        <v>2008</v>
      </c>
      <c r="S1058" t="s">
        <v>1502</v>
      </c>
      <c r="T1058" t="s">
        <v>1502</v>
      </c>
      <c r="U1058" t="s">
        <v>1871</v>
      </c>
    </row>
    <row r="1059" spans="1:21">
      <c r="A1059">
        <v>58845</v>
      </c>
      <c r="B1059" t="s">
        <v>887</v>
      </c>
      <c r="C1059">
        <v>58993</v>
      </c>
      <c r="D1059" t="s">
        <v>886</v>
      </c>
      <c r="E1059" t="s">
        <v>1866</v>
      </c>
      <c r="F1059" t="s">
        <v>174</v>
      </c>
      <c r="G1059" s="79" t="s">
        <v>2506</v>
      </c>
      <c r="H1059" s="79"/>
      <c r="I1059" s="79"/>
      <c r="J1059" s="79" t="s">
        <v>8</v>
      </c>
      <c r="K1059" s="80">
        <v>1.1000000000000001</v>
      </c>
      <c r="L1059" s="80">
        <v>0.9</v>
      </c>
      <c r="M1059" s="80">
        <v>0.9</v>
      </c>
      <c r="N1059" t="s">
        <v>1440</v>
      </c>
      <c r="O1059" t="s">
        <v>212</v>
      </c>
      <c r="P1059" t="s">
        <v>242</v>
      </c>
      <c r="Q1059">
        <v>1</v>
      </c>
      <c r="R1059">
        <v>2008</v>
      </c>
      <c r="S1059" t="s">
        <v>1502</v>
      </c>
      <c r="T1059" t="s">
        <v>1502</v>
      </c>
      <c r="U1059" t="s">
        <v>1871</v>
      </c>
    </row>
    <row r="1060" spans="1:21">
      <c r="A1060">
        <v>58860</v>
      </c>
      <c r="B1060" t="s">
        <v>889</v>
      </c>
      <c r="C1060">
        <v>59011</v>
      </c>
      <c r="D1060" t="s">
        <v>888</v>
      </c>
      <c r="E1060" t="s">
        <v>1866</v>
      </c>
      <c r="F1060" t="s">
        <v>112</v>
      </c>
      <c r="G1060" s="79" t="s">
        <v>2255</v>
      </c>
      <c r="H1060" s="79"/>
      <c r="I1060" s="79"/>
      <c r="J1060" s="79" t="s">
        <v>8</v>
      </c>
      <c r="K1060" s="80">
        <v>1.6</v>
      </c>
      <c r="L1060" s="80">
        <v>1.5</v>
      </c>
      <c r="M1060" s="80">
        <v>1.5</v>
      </c>
      <c r="N1060" t="s">
        <v>1440</v>
      </c>
      <c r="O1060" t="s">
        <v>212</v>
      </c>
      <c r="P1060" t="s">
        <v>242</v>
      </c>
      <c r="Q1060">
        <v>10</v>
      </c>
      <c r="R1060">
        <v>2011</v>
      </c>
      <c r="S1060" t="s">
        <v>1502</v>
      </c>
      <c r="T1060" t="s">
        <v>1502</v>
      </c>
      <c r="U1060" t="s">
        <v>1871</v>
      </c>
    </row>
    <row r="1061" spans="1:21">
      <c r="A1061">
        <v>58863</v>
      </c>
      <c r="B1061" t="s">
        <v>891</v>
      </c>
      <c r="C1061">
        <v>59013</v>
      </c>
      <c r="D1061" t="s">
        <v>890</v>
      </c>
      <c r="E1061" t="s">
        <v>1866</v>
      </c>
      <c r="F1061" t="s">
        <v>112</v>
      </c>
      <c r="G1061" s="79" t="s">
        <v>2507</v>
      </c>
      <c r="H1061" s="79"/>
      <c r="I1061" s="79"/>
      <c r="J1061" s="79" t="s">
        <v>8</v>
      </c>
      <c r="K1061" s="80">
        <v>2.5</v>
      </c>
      <c r="L1061" s="80">
        <v>2.5</v>
      </c>
      <c r="M1061" s="80">
        <v>2.5</v>
      </c>
      <c r="N1061" t="s">
        <v>2168</v>
      </c>
      <c r="O1061" t="s">
        <v>457</v>
      </c>
      <c r="P1061" t="s">
        <v>456</v>
      </c>
      <c r="Q1061">
        <v>10</v>
      </c>
      <c r="R1061">
        <v>2013</v>
      </c>
      <c r="S1061" t="s">
        <v>1502</v>
      </c>
      <c r="T1061" t="s">
        <v>1502</v>
      </c>
      <c r="U1061" t="s">
        <v>1871</v>
      </c>
    </row>
    <row r="1062" spans="1:21">
      <c r="A1062">
        <v>58863</v>
      </c>
      <c r="B1062" t="s">
        <v>891</v>
      </c>
      <c r="C1062">
        <v>59014</v>
      </c>
      <c r="D1062" t="s">
        <v>892</v>
      </c>
      <c r="E1062" t="s">
        <v>1866</v>
      </c>
      <c r="F1062" t="s">
        <v>112</v>
      </c>
      <c r="G1062" s="79" t="s">
        <v>2508</v>
      </c>
      <c r="H1062" s="79"/>
      <c r="I1062" s="79"/>
      <c r="J1062" s="79" t="s">
        <v>8</v>
      </c>
      <c r="K1062" s="80">
        <v>4.9000000000000004</v>
      </c>
      <c r="L1062" s="80">
        <v>4.9000000000000004</v>
      </c>
      <c r="M1062" s="80">
        <v>4.9000000000000004</v>
      </c>
      <c r="N1062" t="s">
        <v>2168</v>
      </c>
      <c r="O1062" t="s">
        <v>457</v>
      </c>
      <c r="P1062" t="s">
        <v>456</v>
      </c>
      <c r="Q1062">
        <v>12</v>
      </c>
      <c r="R1062">
        <v>2013</v>
      </c>
      <c r="S1062" t="s">
        <v>1502</v>
      </c>
      <c r="T1062" t="s">
        <v>1502</v>
      </c>
      <c r="U1062" t="s">
        <v>1871</v>
      </c>
    </row>
    <row r="1063" spans="1:21">
      <c r="A1063">
        <v>58863</v>
      </c>
      <c r="B1063" t="s">
        <v>891</v>
      </c>
      <c r="C1063">
        <v>59015</v>
      </c>
      <c r="D1063" t="s">
        <v>893</v>
      </c>
      <c r="E1063" t="s">
        <v>1866</v>
      </c>
      <c r="F1063" t="s">
        <v>112</v>
      </c>
      <c r="G1063" s="79" t="s">
        <v>2509</v>
      </c>
      <c r="H1063" s="79"/>
      <c r="I1063" s="79"/>
      <c r="J1063" s="79" t="s">
        <v>8</v>
      </c>
      <c r="K1063" s="80">
        <v>2</v>
      </c>
      <c r="L1063" s="80">
        <v>2</v>
      </c>
      <c r="M1063" s="80">
        <v>2</v>
      </c>
      <c r="N1063" t="s">
        <v>2168</v>
      </c>
      <c r="O1063" t="s">
        <v>457</v>
      </c>
      <c r="P1063" t="s">
        <v>456</v>
      </c>
      <c r="Q1063">
        <v>12</v>
      </c>
      <c r="R1063">
        <v>2013</v>
      </c>
      <c r="S1063" t="s">
        <v>1502</v>
      </c>
      <c r="T1063" t="s">
        <v>1502</v>
      </c>
      <c r="U1063" t="s">
        <v>1871</v>
      </c>
    </row>
    <row r="1064" spans="1:21">
      <c r="A1064">
        <v>58867</v>
      </c>
      <c r="B1064" t="s">
        <v>894</v>
      </c>
      <c r="C1064">
        <v>59022</v>
      </c>
      <c r="D1064" t="s">
        <v>894</v>
      </c>
      <c r="E1064" t="s">
        <v>1866</v>
      </c>
      <c r="F1064" t="s">
        <v>112</v>
      </c>
      <c r="G1064" s="79" t="s">
        <v>1883</v>
      </c>
      <c r="H1064" s="79"/>
      <c r="I1064" s="79"/>
      <c r="J1064" s="79" t="s">
        <v>8</v>
      </c>
      <c r="K1064" s="80">
        <v>2</v>
      </c>
      <c r="L1064" s="80">
        <v>2</v>
      </c>
      <c r="M1064" s="80">
        <v>2</v>
      </c>
      <c r="N1064" t="s">
        <v>2164</v>
      </c>
      <c r="O1064" t="s">
        <v>440</v>
      </c>
      <c r="P1064" t="s">
        <v>439</v>
      </c>
      <c r="Q1064">
        <v>5</v>
      </c>
      <c r="R1064">
        <v>2012</v>
      </c>
      <c r="S1064" t="s">
        <v>1502</v>
      </c>
      <c r="T1064" t="s">
        <v>1502</v>
      </c>
      <c r="U1064" t="s">
        <v>1871</v>
      </c>
    </row>
    <row r="1065" spans="1:21">
      <c r="A1065">
        <v>58866</v>
      </c>
      <c r="B1065" t="s">
        <v>895</v>
      </c>
      <c r="C1065">
        <v>59023</v>
      </c>
      <c r="D1065" t="s">
        <v>895</v>
      </c>
      <c r="E1065" t="s">
        <v>1866</v>
      </c>
      <c r="F1065" t="s">
        <v>112</v>
      </c>
      <c r="G1065" s="79" t="s">
        <v>2251</v>
      </c>
      <c r="H1065" s="79"/>
      <c r="I1065" s="79"/>
      <c r="J1065" s="79" t="s">
        <v>8</v>
      </c>
      <c r="K1065" s="80">
        <v>2</v>
      </c>
      <c r="L1065" s="80">
        <v>2</v>
      </c>
      <c r="M1065" s="80">
        <v>2</v>
      </c>
      <c r="N1065" t="s">
        <v>2164</v>
      </c>
      <c r="O1065" t="s">
        <v>440</v>
      </c>
      <c r="P1065" t="s">
        <v>439</v>
      </c>
      <c r="Q1065">
        <v>12</v>
      </c>
      <c r="R1065">
        <v>2012</v>
      </c>
      <c r="S1065" t="s">
        <v>1502</v>
      </c>
      <c r="T1065" t="s">
        <v>1502</v>
      </c>
      <c r="U1065" t="s">
        <v>1871</v>
      </c>
    </row>
    <row r="1066" spans="1:21">
      <c r="A1066">
        <v>58871</v>
      </c>
      <c r="B1066" t="s">
        <v>897</v>
      </c>
      <c r="C1066">
        <v>59028</v>
      </c>
      <c r="D1066" t="s">
        <v>896</v>
      </c>
      <c r="E1066" t="s">
        <v>1866</v>
      </c>
      <c r="F1066" t="s">
        <v>112</v>
      </c>
      <c r="G1066" s="79" t="s">
        <v>2510</v>
      </c>
      <c r="H1066" s="79"/>
      <c r="I1066" s="79"/>
      <c r="J1066" s="79" t="s">
        <v>8</v>
      </c>
      <c r="K1066" s="80">
        <v>1.5</v>
      </c>
      <c r="L1066" s="80">
        <v>1.5</v>
      </c>
      <c r="M1066" s="80">
        <v>1.5</v>
      </c>
      <c r="N1066" t="s">
        <v>2168</v>
      </c>
      <c r="O1066" t="s">
        <v>457</v>
      </c>
      <c r="P1066" t="s">
        <v>456</v>
      </c>
      <c r="Q1066">
        <v>3</v>
      </c>
      <c r="R1066">
        <v>2012</v>
      </c>
      <c r="S1066" t="s">
        <v>1502</v>
      </c>
      <c r="T1066" t="s">
        <v>1502</v>
      </c>
      <c r="U1066" t="s">
        <v>1871</v>
      </c>
    </row>
    <row r="1067" spans="1:21">
      <c r="A1067">
        <v>58871</v>
      </c>
      <c r="B1067" t="s">
        <v>897</v>
      </c>
      <c r="C1067">
        <v>59029</v>
      </c>
      <c r="D1067" t="s">
        <v>898</v>
      </c>
      <c r="E1067" t="s">
        <v>1866</v>
      </c>
      <c r="F1067" t="s">
        <v>112</v>
      </c>
      <c r="G1067" s="79" t="s">
        <v>2511</v>
      </c>
      <c r="H1067" s="79"/>
      <c r="I1067" s="79"/>
      <c r="J1067" s="79" t="s">
        <v>8</v>
      </c>
      <c r="K1067" s="80">
        <v>2</v>
      </c>
      <c r="L1067" s="80">
        <v>2</v>
      </c>
      <c r="M1067" s="80">
        <v>2</v>
      </c>
      <c r="N1067" t="s">
        <v>2168</v>
      </c>
      <c r="O1067" t="s">
        <v>457</v>
      </c>
      <c r="P1067" t="s">
        <v>456</v>
      </c>
      <c r="Q1067">
        <v>12</v>
      </c>
      <c r="R1067">
        <v>2013</v>
      </c>
      <c r="S1067" t="s">
        <v>1502</v>
      </c>
      <c r="T1067" t="s">
        <v>1502</v>
      </c>
      <c r="U1067" t="s">
        <v>1871</v>
      </c>
    </row>
    <row r="1068" spans="1:21">
      <c r="A1068">
        <v>58871</v>
      </c>
      <c r="B1068" t="s">
        <v>897</v>
      </c>
      <c r="C1068">
        <v>59030</v>
      </c>
      <c r="D1068" t="s">
        <v>899</v>
      </c>
      <c r="E1068" t="s">
        <v>1866</v>
      </c>
      <c r="F1068" t="s">
        <v>112</v>
      </c>
      <c r="G1068" s="79" t="s">
        <v>2512</v>
      </c>
      <c r="H1068" s="79"/>
      <c r="I1068" s="79"/>
      <c r="J1068" s="79" t="s">
        <v>8</v>
      </c>
      <c r="K1068" s="80">
        <v>3</v>
      </c>
      <c r="L1068" s="80">
        <v>3</v>
      </c>
      <c r="M1068" s="80">
        <v>3</v>
      </c>
      <c r="N1068" t="s">
        <v>2168</v>
      </c>
      <c r="O1068" t="s">
        <v>457</v>
      </c>
      <c r="P1068" t="s">
        <v>456</v>
      </c>
      <c r="Q1068">
        <v>12</v>
      </c>
      <c r="R1068">
        <v>2013</v>
      </c>
      <c r="S1068" t="s">
        <v>1502</v>
      </c>
      <c r="T1068" t="s">
        <v>1502</v>
      </c>
      <c r="U1068" t="s">
        <v>1871</v>
      </c>
    </row>
    <row r="1069" spans="1:21">
      <c r="A1069">
        <v>58871</v>
      </c>
      <c r="B1069" t="s">
        <v>897</v>
      </c>
      <c r="C1069">
        <v>59031</v>
      </c>
      <c r="D1069" t="s">
        <v>900</v>
      </c>
      <c r="E1069" t="s">
        <v>1866</v>
      </c>
      <c r="F1069" t="s">
        <v>112</v>
      </c>
      <c r="G1069" s="79" t="s">
        <v>2513</v>
      </c>
      <c r="H1069" s="79"/>
      <c r="I1069" s="79"/>
      <c r="J1069" s="79" t="s">
        <v>8</v>
      </c>
      <c r="K1069" s="80">
        <v>1.5</v>
      </c>
      <c r="L1069" s="80">
        <v>1.5</v>
      </c>
      <c r="M1069" s="80">
        <v>1.5</v>
      </c>
      <c r="N1069" t="s">
        <v>2168</v>
      </c>
      <c r="O1069" t="s">
        <v>457</v>
      </c>
      <c r="P1069" t="s">
        <v>456</v>
      </c>
      <c r="Q1069">
        <v>3</v>
      </c>
      <c r="R1069">
        <v>2013</v>
      </c>
      <c r="S1069" t="s">
        <v>1502</v>
      </c>
      <c r="T1069" t="s">
        <v>1502</v>
      </c>
      <c r="U1069" t="s">
        <v>1871</v>
      </c>
    </row>
    <row r="1070" spans="1:21">
      <c r="A1070">
        <v>58871</v>
      </c>
      <c r="B1070" t="s">
        <v>897</v>
      </c>
      <c r="C1070">
        <v>59032</v>
      </c>
      <c r="D1070" t="s">
        <v>901</v>
      </c>
      <c r="E1070" t="s">
        <v>1866</v>
      </c>
      <c r="F1070" t="s">
        <v>112</v>
      </c>
      <c r="G1070" s="79" t="s">
        <v>2514</v>
      </c>
      <c r="H1070" s="79"/>
      <c r="I1070" s="79"/>
      <c r="J1070" s="79" t="s">
        <v>8</v>
      </c>
      <c r="K1070" s="80">
        <v>2.5</v>
      </c>
      <c r="L1070" s="80">
        <v>2.5</v>
      </c>
      <c r="M1070" s="80">
        <v>2.5</v>
      </c>
      <c r="N1070" t="s">
        <v>2168</v>
      </c>
      <c r="O1070" t="s">
        <v>457</v>
      </c>
      <c r="P1070" t="s">
        <v>456</v>
      </c>
      <c r="Q1070">
        <v>1</v>
      </c>
      <c r="R1070">
        <v>2013</v>
      </c>
      <c r="S1070" t="s">
        <v>1502</v>
      </c>
      <c r="T1070" t="s">
        <v>1502</v>
      </c>
      <c r="U1070" t="s">
        <v>1871</v>
      </c>
    </row>
    <row r="1071" spans="1:21">
      <c r="A1071">
        <v>58871</v>
      </c>
      <c r="B1071" t="s">
        <v>897</v>
      </c>
      <c r="C1071">
        <v>59033</v>
      </c>
      <c r="D1071" t="s">
        <v>902</v>
      </c>
      <c r="E1071" t="s">
        <v>1866</v>
      </c>
      <c r="F1071" t="s">
        <v>112</v>
      </c>
      <c r="G1071" s="79" t="s">
        <v>2515</v>
      </c>
      <c r="H1071" s="79"/>
      <c r="I1071" s="79"/>
      <c r="J1071" s="79" t="s">
        <v>8</v>
      </c>
      <c r="K1071" s="80">
        <v>1.5</v>
      </c>
      <c r="L1071" s="80">
        <v>1.5</v>
      </c>
      <c r="M1071" s="80">
        <v>1.5</v>
      </c>
      <c r="N1071" t="s">
        <v>2168</v>
      </c>
      <c r="O1071" t="s">
        <v>457</v>
      </c>
      <c r="P1071" t="s">
        <v>456</v>
      </c>
      <c r="Q1071">
        <v>3</v>
      </c>
      <c r="R1071">
        <v>2013</v>
      </c>
      <c r="S1071" t="s">
        <v>1502</v>
      </c>
      <c r="T1071" t="s">
        <v>1502</v>
      </c>
      <c r="U1071" t="s">
        <v>1871</v>
      </c>
    </row>
    <row r="1072" spans="1:21">
      <c r="A1072">
        <v>58877</v>
      </c>
      <c r="B1072" t="s">
        <v>904</v>
      </c>
      <c r="C1072">
        <v>59040</v>
      </c>
      <c r="D1072" t="s">
        <v>903</v>
      </c>
      <c r="E1072" t="s">
        <v>1866</v>
      </c>
      <c r="F1072" t="s">
        <v>273</v>
      </c>
      <c r="G1072" s="79" t="s">
        <v>2251</v>
      </c>
      <c r="H1072" s="79"/>
      <c r="I1072" s="79"/>
      <c r="J1072" s="79" t="s">
        <v>8</v>
      </c>
      <c r="K1072" s="80">
        <v>0.2</v>
      </c>
      <c r="L1072" s="80">
        <v>0.2</v>
      </c>
      <c r="M1072" s="80">
        <v>0.2</v>
      </c>
      <c r="N1072" t="s">
        <v>2004</v>
      </c>
      <c r="O1072" t="s">
        <v>226</v>
      </c>
      <c r="P1072" t="s">
        <v>235</v>
      </c>
      <c r="Q1072">
        <v>4</v>
      </c>
      <c r="R1072">
        <v>2016</v>
      </c>
      <c r="S1072" t="s">
        <v>1502</v>
      </c>
      <c r="T1072" t="s">
        <v>1502</v>
      </c>
      <c r="U1072" t="s">
        <v>1871</v>
      </c>
    </row>
    <row r="1073" spans="1:21">
      <c r="A1073">
        <v>58877</v>
      </c>
      <c r="B1073" t="s">
        <v>904</v>
      </c>
      <c r="C1073">
        <v>59040</v>
      </c>
      <c r="D1073" t="s">
        <v>903</v>
      </c>
      <c r="E1073" t="s">
        <v>1866</v>
      </c>
      <c r="F1073" t="s">
        <v>273</v>
      </c>
      <c r="G1073" s="79" t="s">
        <v>2406</v>
      </c>
      <c r="H1073" s="79"/>
      <c r="I1073" s="79"/>
      <c r="J1073" s="79" t="s">
        <v>8</v>
      </c>
      <c r="K1073" s="80">
        <v>0.2</v>
      </c>
      <c r="L1073" s="80">
        <v>0.2</v>
      </c>
      <c r="M1073" s="80">
        <v>0.2</v>
      </c>
      <c r="N1073" t="s">
        <v>2004</v>
      </c>
      <c r="O1073" t="s">
        <v>226</v>
      </c>
      <c r="P1073" t="s">
        <v>235</v>
      </c>
      <c r="Q1073">
        <v>4</v>
      </c>
      <c r="R1073">
        <v>2016</v>
      </c>
      <c r="S1073" t="s">
        <v>1502</v>
      </c>
      <c r="T1073" t="s">
        <v>1502</v>
      </c>
      <c r="U1073" t="s">
        <v>1871</v>
      </c>
    </row>
    <row r="1074" spans="1:21">
      <c r="A1074">
        <v>58877</v>
      </c>
      <c r="B1074" t="s">
        <v>904</v>
      </c>
      <c r="C1074">
        <v>59040</v>
      </c>
      <c r="D1074" t="s">
        <v>903</v>
      </c>
      <c r="E1074" t="s">
        <v>1866</v>
      </c>
      <c r="F1074" t="s">
        <v>273</v>
      </c>
      <c r="G1074" s="79" t="s">
        <v>2497</v>
      </c>
      <c r="H1074" s="79"/>
      <c r="I1074" s="79"/>
      <c r="J1074" s="79" t="s">
        <v>8</v>
      </c>
      <c r="K1074" s="80">
        <v>0.2</v>
      </c>
      <c r="L1074" s="80">
        <v>0.2</v>
      </c>
      <c r="M1074" s="80">
        <v>0.2</v>
      </c>
      <c r="N1074" t="s">
        <v>2004</v>
      </c>
      <c r="O1074" t="s">
        <v>226</v>
      </c>
      <c r="P1074" t="s">
        <v>235</v>
      </c>
      <c r="Q1074">
        <v>4</v>
      </c>
      <c r="R1074">
        <v>2016</v>
      </c>
      <c r="S1074" t="s">
        <v>1502</v>
      </c>
      <c r="T1074" t="s">
        <v>1502</v>
      </c>
      <c r="U1074" t="s">
        <v>1871</v>
      </c>
    </row>
    <row r="1075" spans="1:21">
      <c r="A1075">
        <v>58877</v>
      </c>
      <c r="B1075" t="s">
        <v>904</v>
      </c>
      <c r="C1075">
        <v>59040</v>
      </c>
      <c r="D1075" t="s">
        <v>903</v>
      </c>
      <c r="E1075" t="s">
        <v>1866</v>
      </c>
      <c r="F1075" t="s">
        <v>273</v>
      </c>
      <c r="G1075" s="79" t="s">
        <v>2516</v>
      </c>
      <c r="H1075" s="79"/>
      <c r="I1075" s="79"/>
      <c r="J1075" s="79" t="s">
        <v>8</v>
      </c>
      <c r="K1075" s="80">
        <v>0.2</v>
      </c>
      <c r="L1075" s="80">
        <v>0.2</v>
      </c>
      <c r="M1075" s="80">
        <v>0.2</v>
      </c>
      <c r="N1075" t="s">
        <v>2004</v>
      </c>
      <c r="O1075" t="s">
        <v>226</v>
      </c>
      <c r="P1075" t="s">
        <v>235</v>
      </c>
      <c r="Q1075">
        <v>4</v>
      </c>
      <c r="R1075">
        <v>2016</v>
      </c>
      <c r="S1075" t="s">
        <v>1502</v>
      </c>
      <c r="T1075" t="s">
        <v>1502</v>
      </c>
      <c r="U1075" t="s">
        <v>1871</v>
      </c>
    </row>
    <row r="1076" spans="1:21">
      <c r="A1076">
        <v>58877</v>
      </c>
      <c r="B1076" t="s">
        <v>904</v>
      </c>
      <c r="C1076">
        <v>59040</v>
      </c>
      <c r="D1076" t="s">
        <v>903</v>
      </c>
      <c r="E1076" t="s">
        <v>1866</v>
      </c>
      <c r="F1076" t="s">
        <v>273</v>
      </c>
      <c r="G1076" s="79" t="s">
        <v>2517</v>
      </c>
      <c r="H1076" s="79"/>
      <c r="I1076" s="79"/>
      <c r="J1076" s="79" t="s">
        <v>8</v>
      </c>
      <c r="K1076" s="80">
        <v>0.2</v>
      </c>
      <c r="L1076" s="80">
        <v>0.2</v>
      </c>
      <c r="M1076" s="80">
        <v>0.2</v>
      </c>
      <c r="N1076" t="s">
        <v>2004</v>
      </c>
      <c r="O1076" t="s">
        <v>226</v>
      </c>
      <c r="P1076" t="s">
        <v>235</v>
      </c>
      <c r="Q1076">
        <v>4</v>
      </c>
      <c r="R1076">
        <v>2016</v>
      </c>
      <c r="S1076" t="s">
        <v>1502</v>
      </c>
      <c r="T1076" t="s">
        <v>1502</v>
      </c>
      <c r="U1076" t="s">
        <v>1871</v>
      </c>
    </row>
    <row r="1077" spans="1:21">
      <c r="A1077">
        <v>58877</v>
      </c>
      <c r="B1077" t="s">
        <v>904</v>
      </c>
      <c r="C1077">
        <v>59040</v>
      </c>
      <c r="D1077" t="s">
        <v>903</v>
      </c>
      <c r="E1077" t="s">
        <v>1866</v>
      </c>
      <c r="F1077" t="s">
        <v>273</v>
      </c>
      <c r="G1077" s="79" t="s">
        <v>2518</v>
      </c>
      <c r="H1077" s="79"/>
      <c r="I1077" s="79"/>
      <c r="J1077" s="79" t="s">
        <v>8</v>
      </c>
      <c r="K1077" s="80">
        <v>0.2</v>
      </c>
      <c r="L1077" s="80">
        <v>0.2</v>
      </c>
      <c r="M1077" s="80">
        <v>0.2</v>
      </c>
      <c r="N1077" t="s">
        <v>2004</v>
      </c>
      <c r="O1077" t="s">
        <v>226</v>
      </c>
      <c r="P1077" t="s">
        <v>235</v>
      </c>
      <c r="Q1077">
        <v>4</v>
      </c>
      <c r="R1077">
        <v>2016</v>
      </c>
      <c r="S1077" t="s">
        <v>1502</v>
      </c>
      <c r="T1077" t="s">
        <v>1502</v>
      </c>
      <c r="U1077" t="s">
        <v>1871</v>
      </c>
    </row>
    <row r="1078" spans="1:21">
      <c r="A1078">
        <v>58877</v>
      </c>
      <c r="B1078" t="s">
        <v>904</v>
      </c>
      <c r="C1078">
        <v>59040</v>
      </c>
      <c r="D1078" t="s">
        <v>903</v>
      </c>
      <c r="E1078" t="s">
        <v>1866</v>
      </c>
      <c r="F1078" t="s">
        <v>273</v>
      </c>
      <c r="G1078" s="79" t="s">
        <v>2519</v>
      </c>
      <c r="H1078" s="79"/>
      <c r="I1078" s="79"/>
      <c r="J1078" s="79" t="s">
        <v>8</v>
      </c>
      <c r="K1078" s="80">
        <v>0.2</v>
      </c>
      <c r="L1078" s="80">
        <v>0.2</v>
      </c>
      <c r="M1078" s="80">
        <v>0.2</v>
      </c>
      <c r="N1078" t="s">
        <v>2004</v>
      </c>
      <c r="O1078" t="s">
        <v>226</v>
      </c>
      <c r="P1078" t="s">
        <v>235</v>
      </c>
      <c r="Q1078">
        <v>4</v>
      </c>
      <c r="R1078">
        <v>2016</v>
      </c>
      <c r="S1078" t="s">
        <v>1502</v>
      </c>
      <c r="T1078" t="s">
        <v>1502</v>
      </c>
      <c r="U1078" t="s">
        <v>1871</v>
      </c>
    </row>
    <row r="1079" spans="1:21">
      <c r="A1079">
        <v>58877</v>
      </c>
      <c r="B1079" t="s">
        <v>904</v>
      </c>
      <c r="C1079">
        <v>59040</v>
      </c>
      <c r="D1079" t="s">
        <v>903</v>
      </c>
      <c r="E1079" t="s">
        <v>1866</v>
      </c>
      <c r="F1079" t="s">
        <v>273</v>
      </c>
      <c r="G1079" s="79" t="s">
        <v>2520</v>
      </c>
      <c r="H1079" s="79"/>
      <c r="I1079" s="79"/>
      <c r="J1079" s="79" t="s">
        <v>8</v>
      </c>
      <c r="K1079" s="80">
        <v>0.2</v>
      </c>
      <c r="L1079" s="80">
        <v>0.2</v>
      </c>
      <c r="M1079" s="80">
        <v>0.2</v>
      </c>
      <c r="N1079" t="s">
        <v>2004</v>
      </c>
      <c r="O1079" t="s">
        <v>226</v>
      </c>
      <c r="P1079" t="s">
        <v>235</v>
      </c>
      <c r="Q1079">
        <v>4</v>
      </c>
      <c r="R1079">
        <v>2016</v>
      </c>
      <c r="S1079" t="s">
        <v>1502</v>
      </c>
      <c r="T1079" t="s">
        <v>1502</v>
      </c>
      <c r="U1079" t="s">
        <v>1871</v>
      </c>
    </row>
    <row r="1080" spans="1:21">
      <c r="A1080">
        <v>58877</v>
      </c>
      <c r="B1080" t="s">
        <v>904</v>
      </c>
      <c r="C1080">
        <v>59040</v>
      </c>
      <c r="D1080" t="s">
        <v>903</v>
      </c>
      <c r="E1080" t="s">
        <v>1866</v>
      </c>
      <c r="F1080" t="s">
        <v>273</v>
      </c>
      <c r="G1080" s="79" t="s">
        <v>2521</v>
      </c>
      <c r="H1080" s="79"/>
      <c r="I1080" s="79"/>
      <c r="J1080" s="79" t="s">
        <v>8</v>
      </c>
      <c r="K1080" s="80">
        <v>0.2</v>
      </c>
      <c r="L1080" s="80">
        <v>0.2</v>
      </c>
      <c r="M1080" s="80">
        <v>0.2</v>
      </c>
      <c r="N1080" t="s">
        <v>2004</v>
      </c>
      <c r="O1080" t="s">
        <v>226</v>
      </c>
      <c r="P1080" t="s">
        <v>235</v>
      </c>
      <c r="Q1080">
        <v>4</v>
      </c>
      <c r="R1080">
        <v>2016</v>
      </c>
      <c r="S1080" t="s">
        <v>1502</v>
      </c>
      <c r="T1080" t="s">
        <v>1502</v>
      </c>
      <c r="U1080" t="s">
        <v>1871</v>
      </c>
    </row>
    <row r="1081" spans="1:21">
      <c r="A1081">
        <v>58877</v>
      </c>
      <c r="B1081" t="s">
        <v>904</v>
      </c>
      <c r="C1081">
        <v>59040</v>
      </c>
      <c r="D1081" t="s">
        <v>903</v>
      </c>
      <c r="E1081" t="s">
        <v>1866</v>
      </c>
      <c r="F1081" t="s">
        <v>273</v>
      </c>
      <c r="G1081" s="79" t="s">
        <v>2522</v>
      </c>
      <c r="H1081" s="79"/>
      <c r="I1081" s="79"/>
      <c r="J1081" s="79" t="s">
        <v>8</v>
      </c>
      <c r="K1081" s="80">
        <v>0.2</v>
      </c>
      <c r="L1081" s="80">
        <v>0.2</v>
      </c>
      <c r="M1081" s="80">
        <v>0.2</v>
      </c>
      <c r="N1081" t="s">
        <v>2004</v>
      </c>
      <c r="O1081" t="s">
        <v>226</v>
      </c>
      <c r="P1081" t="s">
        <v>235</v>
      </c>
      <c r="Q1081">
        <v>4</v>
      </c>
      <c r="R1081">
        <v>2016</v>
      </c>
      <c r="S1081" t="s">
        <v>1502</v>
      </c>
      <c r="T1081" t="s">
        <v>1502</v>
      </c>
      <c r="U1081" t="s">
        <v>1871</v>
      </c>
    </row>
    <row r="1082" spans="1:21">
      <c r="A1082">
        <v>58877</v>
      </c>
      <c r="B1082" t="s">
        <v>904</v>
      </c>
      <c r="C1082">
        <v>59040</v>
      </c>
      <c r="D1082" t="s">
        <v>903</v>
      </c>
      <c r="E1082" t="s">
        <v>1866</v>
      </c>
      <c r="F1082" t="s">
        <v>273</v>
      </c>
      <c r="G1082" s="79" t="s">
        <v>2523</v>
      </c>
      <c r="H1082" s="79"/>
      <c r="I1082" s="79"/>
      <c r="J1082" s="79" t="s">
        <v>8</v>
      </c>
      <c r="K1082" s="80">
        <v>0.2</v>
      </c>
      <c r="L1082" s="80">
        <v>0.2</v>
      </c>
      <c r="M1082" s="80">
        <v>0.2</v>
      </c>
      <c r="N1082" t="s">
        <v>2004</v>
      </c>
      <c r="O1082" t="s">
        <v>226</v>
      </c>
      <c r="P1082" t="s">
        <v>235</v>
      </c>
      <c r="Q1082">
        <v>4</v>
      </c>
      <c r="R1082">
        <v>2016</v>
      </c>
      <c r="S1082" t="s">
        <v>1502</v>
      </c>
      <c r="T1082" t="s">
        <v>1502</v>
      </c>
      <c r="U1082" t="s">
        <v>1871</v>
      </c>
    </row>
    <row r="1083" spans="1:21">
      <c r="A1083">
        <v>58877</v>
      </c>
      <c r="B1083" t="s">
        <v>904</v>
      </c>
      <c r="C1083">
        <v>59040</v>
      </c>
      <c r="D1083" t="s">
        <v>903</v>
      </c>
      <c r="E1083" t="s">
        <v>1866</v>
      </c>
      <c r="F1083" t="s">
        <v>273</v>
      </c>
      <c r="G1083" s="79" t="s">
        <v>1892</v>
      </c>
      <c r="H1083" s="79"/>
      <c r="I1083" s="79"/>
      <c r="J1083" s="79" t="s">
        <v>8</v>
      </c>
      <c r="K1083" s="80">
        <v>0.2</v>
      </c>
      <c r="L1083" s="80">
        <v>0.2</v>
      </c>
      <c r="M1083" s="80">
        <v>0.2</v>
      </c>
      <c r="N1083" t="s">
        <v>2004</v>
      </c>
      <c r="O1083" t="s">
        <v>226</v>
      </c>
      <c r="P1083" t="s">
        <v>235</v>
      </c>
      <c r="Q1083">
        <v>4</v>
      </c>
      <c r="R1083">
        <v>2016</v>
      </c>
      <c r="S1083" t="s">
        <v>1502</v>
      </c>
      <c r="T1083" t="s">
        <v>1502</v>
      </c>
      <c r="U1083" t="s">
        <v>1871</v>
      </c>
    </row>
    <row r="1084" spans="1:21">
      <c r="A1084">
        <v>58682</v>
      </c>
      <c r="B1084" t="s">
        <v>906</v>
      </c>
      <c r="C1084">
        <v>59043</v>
      </c>
      <c r="D1084" t="s">
        <v>905</v>
      </c>
      <c r="E1084" t="s">
        <v>1866</v>
      </c>
      <c r="F1084" t="s">
        <v>137</v>
      </c>
      <c r="G1084" s="79" t="s">
        <v>2435</v>
      </c>
      <c r="H1084" s="79"/>
      <c r="I1084" s="79"/>
      <c r="J1084" s="79" t="s">
        <v>8</v>
      </c>
      <c r="K1084" s="80">
        <v>2</v>
      </c>
      <c r="L1084" s="80">
        <v>2</v>
      </c>
      <c r="M1084" s="80">
        <v>2</v>
      </c>
      <c r="N1084" t="s">
        <v>2168</v>
      </c>
      <c r="O1084" t="s">
        <v>457</v>
      </c>
      <c r="P1084" t="s">
        <v>456</v>
      </c>
      <c r="Q1084">
        <v>12</v>
      </c>
      <c r="R1084">
        <v>2013</v>
      </c>
      <c r="S1084" t="s">
        <v>1502</v>
      </c>
      <c r="T1084" t="s">
        <v>1502</v>
      </c>
      <c r="U1084" t="s">
        <v>1871</v>
      </c>
    </row>
    <row r="1085" spans="1:21">
      <c r="A1085">
        <v>58879</v>
      </c>
      <c r="B1085" t="s">
        <v>908</v>
      </c>
      <c r="C1085">
        <v>59046</v>
      </c>
      <c r="D1085" t="s">
        <v>907</v>
      </c>
      <c r="E1085" t="s">
        <v>1866</v>
      </c>
      <c r="F1085" t="s">
        <v>112</v>
      </c>
      <c r="G1085" s="79" t="s">
        <v>2435</v>
      </c>
      <c r="H1085" s="79"/>
      <c r="I1085" s="79"/>
      <c r="J1085" s="79" t="s">
        <v>8</v>
      </c>
      <c r="K1085" s="80">
        <v>2.5</v>
      </c>
      <c r="L1085" s="80">
        <v>3.4</v>
      </c>
      <c r="M1085" s="80">
        <v>1.5</v>
      </c>
      <c r="N1085" t="s">
        <v>2168</v>
      </c>
      <c r="O1085" t="s">
        <v>457</v>
      </c>
      <c r="P1085" t="s">
        <v>456</v>
      </c>
      <c r="Q1085">
        <v>6</v>
      </c>
      <c r="R1085">
        <v>2014</v>
      </c>
      <c r="S1085" t="s">
        <v>1502</v>
      </c>
      <c r="T1085" t="s">
        <v>1502</v>
      </c>
      <c r="U1085" t="s">
        <v>1871</v>
      </c>
    </row>
    <row r="1086" spans="1:21">
      <c r="A1086">
        <v>58883</v>
      </c>
      <c r="B1086" t="s">
        <v>910</v>
      </c>
      <c r="C1086">
        <v>59049</v>
      </c>
      <c r="D1086" t="s">
        <v>909</v>
      </c>
      <c r="E1086" t="s">
        <v>1866</v>
      </c>
      <c r="F1086" t="s">
        <v>273</v>
      </c>
      <c r="G1086" s="79" t="s">
        <v>2524</v>
      </c>
      <c r="H1086" s="79"/>
      <c r="I1086" s="79"/>
      <c r="J1086" s="79" t="s">
        <v>8</v>
      </c>
      <c r="K1086" s="80">
        <v>2.2000000000000002</v>
      </c>
      <c r="L1086" s="80">
        <v>2.2000000000000002</v>
      </c>
      <c r="M1086" s="80">
        <v>2.2000000000000002</v>
      </c>
      <c r="N1086" t="s">
        <v>2168</v>
      </c>
      <c r="O1086" t="s">
        <v>457</v>
      </c>
      <c r="P1086" t="s">
        <v>456</v>
      </c>
      <c r="Q1086">
        <v>10</v>
      </c>
      <c r="R1086">
        <v>2014</v>
      </c>
      <c r="S1086" t="s">
        <v>1502</v>
      </c>
      <c r="T1086" t="s">
        <v>1502</v>
      </c>
      <c r="U1086" t="s">
        <v>1871</v>
      </c>
    </row>
    <row r="1087" spans="1:21">
      <c r="A1087">
        <v>58888</v>
      </c>
      <c r="B1087" t="s">
        <v>912</v>
      </c>
      <c r="C1087">
        <v>59060</v>
      </c>
      <c r="D1087" t="s">
        <v>911</v>
      </c>
      <c r="E1087" t="s">
        <v>1866</v>
      </c>
      <c r="F1087" t="s">
        <v>112</v>
      </c>
      <c r="G1087" s="79" t="s">
        <v>2525</v>
      </c>
      <c r="H1087" s="79"/>
      <c r="I1087" s="79"/>
      <c r="J1087" s="79" t="s">
        <v>8</v>
      </c>
      <c r="K1087" s="80">
        <v>1.5</v>
      </c>
      <c r="L1087" s="80">
        <v>0.3</v>
      </c>
      <c r="M1087" s="80">
        <v>0.2</v>
      </c>
      <c r="N1087" t="s">
        <v>2168</v>
      </c>
      <c r="O1087" t="s">
        <v>457</v>
      </c>
      <c r="P1087" t="s">
        <v>456</v>
      </c>
      <c r="Q1087">
        <v>1</v>
      </c>
      <c r="R1087">
        <v>2012</v>
      </c>
      <c r="S1087" t="s">
        <v>1502</v>
      </c>
      <c r="T1087" t="s">
        <v>1502</v>
      </c>
      <c r="U1087" t="s">
        <v>1871</v>
      </c>
    </row>
    <row r="1088" spans="1:21">
      <c r="A1088">
        <v>58891</v>
      </c>
      <c r="B1088" t="s">
        <v>914</v>
      </c>
      <c r="C1088">
        <v>59070</v>
      </c>
      <c r="D1088" t="s">
        <v>913</v>
      </c>
      <c r="E1088" t="s">
        <v>1866</v>
      </c>
      <c r="F1088" t="s">
        <v>189</v>
      </c>
      <c r="G1088" s="79" t="s">
        <v>2526</v>
      </c>
      <c r="H1088" s="79"/>
      <c r="I1088" s="79"/>
      <c r="J1088" s="79" t="s">
        <v>8</v>
      </c>
      <c r="K1088" s="80">
        <v>14.3</v>
      </c>
      <c r="L1088" s="80">
        <v>12.1</v>
      </c>
      <c r="M1088" s="80">
        <v>12.1</v>
      </c>
      <c r="N1088" t="s">
        <v>2164</v>
      </c>
      <c r="O1088" t="s">
        <v>440</v>
      </c>
      <c r="P1088" t="s">
        <v>439</v>
      </c>
      <c r="Q1088">
        <v>1</v>
      </c>
      <c r="R1088">
        <v>2016</v>
      </c>
      <c r="S1088" t="s">
        <v>1502</v>
      </c>
      <c r="T1088" t="s">
        <v>1502</v>
      </c>
      <c r="U1088" t="s">
        <v>1871</v>
      </c>
    </row>
    <row r="1089" spans="1:21">
      <c r="A1089">
        <v>58894</v>
      </c>
      <c r="B1089" t="s">
        <v>916</v>
      </c>
      <c r="C1089">
        <v>59075</v>
      </c>
      <c r="D1089" t="s">
        <v>915</v>
      </c>
      <c r="E1089" t="s">
        <v>1866</v>
      </c>
      <c r="F1089" t="s">
        <v>112</v>
      </c>
      <c r="G1089" s="79" t="s">
        <v>2527</v>
      </c>
      <c r="H1089" s="79"/>
      <c r="I1089" s="79"/>
      <c r="J1089" s="79" t="s">
        <v>8</v>
      </c>
      <c r="K1089" s="80">
        <v>1</v>
      </c>
      <c r="L1089" s="80">
        <v>1</v>
      </c>
      <c r="M1089" s="80">
        <v>1</v>
      </c>
      <c r="N1089" t="s">
        <v>2168</v>
      </c>
      <c r="O1089" t="s">
        <v>457</v>
      </c>
      <c r="P1089" t="s">
        <v>456</v>
      </c>
      <c r="Q1089">
        <v>9</v>
      </c>
      <c r="R1089">
        <v>2014</v>
      </c>
      <c r="S1089" t="s">
        <v>1502</v>
      </c>
      <c r="T1089" t="s">
        <v>1502</v>
      </c>
      <c r="U1089" t="s">
        <v>1871</v>
      </c>
    </row>
    <row r="1090" spans="1:21">
      <c r="A1090">
        <v>58894</v>
      </c>
      <c r="B1090" t="s">
        <v>916</v>
      </c>
      <c r="C1090">
        <v>59077</v>
      </c>
      <c r="D1090" t="s">
        <v>917</v>
      </c>
      <c r="E1090" t="s">
        <v>1866</v>
      </c>
      <c r="F1090" t="s">
        <v>112</v>
      </c>
      <c r="G1090" s="79" t="s">
        <v>2528</v>
      </c>
      <c r="H1090" s="79"/>
      <c r="I1090" s="79"/>
      <c r="J1090" s="79" t="s">
        <v>8</v>
      </c>
      <c r="K1090" s="80">
        <v>1.5</v>
      </c>
      <c r="L1090" s="80">
        <v>1.5</v>
      </c>
      <c r="M1090" s="80">
        <v>1.5</v>
      </c>
      <c r="N1090" t="s">
        <v>2168</v>
      </c>
      <c r="O1090" t="s">
        <v>457</v>
      </c>
      <c r="P1090" t="s">
        <v>456</v>
      </c>
      <c r="Q1090">
        <v>9</v>
      </c>
      <c r="R1090">
        <v>2014</v>
      </c>
      <c r="S1090" t="s">
        <v>1502</v>
      </c>
      <c r="T1090" t="s">
        <v>1502</v>
      </c>
      <c r="U1090" t="s">
        <v>1871</v>
      </c>
    </row>
    <row r="1091" spans="1:21">
      <c r="A1091">
        <v>58894</v>
      </c>
      <c r="B1091" t="s">
        <v>916</v>
      </c>
      <c r="C1091">
        <v>59078</v>
      </c>
      <c r="D1091" t="s">
        <v>918</v>
      </c>
      <c r="E1091" t="s">
        <v>1866</v>
      </c>
      <c r="F1091" t="s">
        <v>112</v>
      </c>
      <c r="G1091" s="79" t="s">
        <v>2529</v>
      </c>
      <c r="H1091" s="79"/>
      <c r="I1091" s="79"/>
      <c r="J1091" s="79" t="s">
        <v>8</v>
      </c>
      <c r="K1091" s="80">
        <v>4</v>
      </c>
      <c r="L1091" s="80">
        <v>4</v>
      </c>
      <c r="M1091" s="80">
        <v>4</v>
      </c>
      <c r="N1091" t="s">
        <v>2168</v>
      </c>
      <c r="O1091" t="s">
        <v>457</v>
      </c>
      <c r="P1091" t="s">
        <v>456</v>
      </c>
      <c r="Q1091">
        <v>8</v>
      </c>
      <c r="R1091">
        <v>2014</v>
      </c>
      <c r="S1091" t="s">
        <v>1502</v>
      </c>
      <c r="T1091" t="s">
        <v>1502</v>
      </c>
      <c r="U1091" t="s">
        <v>1871</v>
      </c>
    </row>
    <row r="1092" spans="1:21">
      <c r="A1092">
        <v>58894</v>
      </c>
      <c r="B1092" t="s">
        <v>916</v>
      </c>
      <c r="C1092">
        <v>59079</v>
      </c>
      <c r="D1092" t="s">
        <v>919</v>
      </c>
      <c r="E1092" t="s">
        <v>1866</v>
      </c>
      <c r="F1092" t="s">
        <v>112</v>
      </c>
      <c r="G1092" s="79" t="s">
        <v>2530</v>
      </c>
      <c r="H1092" s="79"/>
      <c r="I1092" s="79"/>
      <c r="J1092" s="79" t="s">
        <v>8</v>
      </c>
      <c r="K1092" s="80">
        <v>1</v>
      </c>
      <c r="L1092" s="80">
        <v>1</v>
      </c>
      <c r="M1092" s="80">
        <v>1</v>
      </c>
      <c r="N1092" t="s">
        <v>2168</v>
      </c>
      <c r="O1092" t="s">
        <v>457</v>
      </c>
      <c r="P1092" t="s">
        <v>456</v>
      </c>
      <c r="Q1092">
        <v>6</v>
      </c>
      <c r="R1092">
        <v>2014</v>
      </c>
      <c r="S1092" t="s">
        <v>1502</v>
      </c>
      <c r="T1092" t="s">
        <v>1502</v>
      </c>
      <c r="U1092" t="s">
        <v>1871</v>
      </c>
    </row>
    <row r="1093" spans="1:21">
      <c r="A1093">
        <v>58894</v>
      </c>
      <c r="B1093" t="s">
        <v>916</v>
      </c>
      <c r="C1093">
        <v>59080</v>
      </c>
      <c r="D1093" t="s">
        <v>920</v>
      </c>
      <c r="E1093" t="s">
        <v>1866</v>
      </c>
      <c r="F1093" t="s">
        <v>112</v>
      </c>
      <c r="G1093" s="79" t="s">
        <v>2531</v>
      </c>
      <c r="H1093" s="79"/>
      <c r="I1093" s="79"/>
      <c r="J1093" s="79" t="s">
        <v>8</v>
      </c>
      <c r="K1093" s="80">
        <v>1</v>
      </c>
      <c r="L1093" s="80">
        <v>1</v>
      </c>
      <c r="M1093" s="80">
        <v>1</v>
      </c>
      <c r="N1093" t="s">
        <v>2168</v>
      </c>
      <c r="O1093" t="s">
        <v>457</v>
      </c>
      <c r="P1093" t="s">
        <v>456</v>
      </c>
      <c r="Q1093">
        <v>6</v>
      </c>
      <c r="R1093">
        <v>2014</v>
      </c>
      <c r="S1093" t="s">
        <v>1502</v>
      </c>
      <c r="T1093" t="s">
        <v>1502</v>
      </c>
      <c r="U1093" t="s">
        <v>1871</v>
      </c>
    </row>
    <row r="1094" spans="1:21">
      <c r="A1094">
        <v>58894</v>
      </c>
      <c r="B1094" t="s">
        <v>916</v>
      </c>
      <c r="C1094">
        <v>59081</v>
      </c>
      <c r="D1094" t="s">
        <v>921</v>
      </c>
      <c r="E1094" t="s">
        <v>1866</v>
      </c>
      <c r="F1094" t="s">
        <v>112</v>
      </c>
      <c r="G1094" s="79" t="s">
        <v>2529</v>
      </c>
      <c r="H1094" s="79"/>
      <c r="I1094" s="79"/>
      <c r="J1094" s="79" t="s">
        <v>8</v>
      </c>
      <c r="K1094" s="80">
        <v>4</v>
      </c>
      <c r="L1094" s="80">
        <v>4</v>
      </c>
      <c r="M1094" s="80">
        <v>4</v>
      </c>
      <c r="N1094" t="s">
        <v>2168</v>
      </c>
      <c r="O1094" t="s">
        <v>457</v>
      </c>
      <c r="P1094" t="s">
        <v>456</v>
      </c>
      <c r="Q1094">
        <v>9</v>
      </c>
      <c r="R1094">
        <v>2014</v>
      </c>
      <c r="S1094" t="s">
        <v>1502</v>
      </c>
      <c r="T1094" t="s">
        <v>1502</v>
      </c>
      <c r="U1094" t="s">
        <v>1871</v>
      </c>
    </row>
    <row r="1095" spans="1:21">
      <c r="A1095">
        <v>58894</v>
      </c>
      <c r="B1095" t="s">
        <v>916</v>
      </c>
      <c r="C1095">
        <v>59082</v>
      </c>
      <c r="D1095" t="s">
        <v>922</v>
      </c>
      <c r="E1095" t="s">
        <v>1866</v>
      </c>
      <c r="F1095" t="s">
        <v>112</v>
      </c>
      <c r="G1095" s="79" t="s">
        <v>2532</v>
      </c>
      <c r="H1095" s="79"/>
      <c r="I1095" s="79"/>
      <c r="J1095" s="79" t="s">
        <v>8</v>
      </c>
      <c r="K1095" s="80">
        <v>5</v>
      </c>
      <c r="L1095" s="80">
        <v>5</v>
      </c>
      <c r="M1095" s="80">
        <v>5</v>
      </c>
      <c r="N1095" t="s">
        <v>2168</v>
      </c>
      <c r="O1095" t="s">
        <v>457</v>
      </c>
      <c r="P1095" t="s">
        <v>456</v>
      </c>
      <c r="Q1095">
        <v>9</v>
      </c>
      <c r="R1095">
        <v>2014</v>
      </c>
      <c r="S1095" t="s">
        <v>1502</v>
      </c>
      <c r="T1095" t="s">
        <v>1502</v>
      </c>
      <c r="U1095" t="s">
        <v>1871</v>
      </c>
    </row>
    <row r="1096" spans="1:21">
      <c r="A1096">
        <v>57170</v>
      </c>
      <c r="B1096" t="s">
        <v>924</v>
      </c>
      <c r="C1096">
        <v>59085</v>
      </c>
      <c r="D1096" t="s">
        <v>923</v>
      </c>
      <c r="E1096" t="s">
        <v>1866</v>
      </c>
      <c r="F1096" t="s">
        <v>112</v>
      </c>
      <c r="G1096" s="79" t="s">
        <v>2533</v>
      </c>
      <c r="H1096" s="79"/>
      <c r="I1096" s="79"/>
      <c r="J1096" s="79" t="s">
        <v>8</v>
      </c>
      <c r="K1096" s="80">
        <v>4.5</v>
      </c>
      <c r="L1096" s="80">
        <v>4.5</v>
      </c>
      <c r="M1096" s="80">
        <v>4.5</v>
      </c>
      <c r="N1096" t="s">
        <v>2168</v>
      </c>
      <c r="O1096" t="s">
        <v>457</v>
      </c>
      <c r="P1096" t="s">
        <v>456</v>
      </c>
      <c r="Q1096">
        <v>6</v>
      </c>
      <c r="R1096">
        <v>2014</v>
      </c>
      <c r="S1096" t="s">
        <v>1502</v>
      </c>
      <c r="T1096" t="s">
        <v>1502</v>
      </c>
      <c r="U1096" t="s">
        <v>1871</v>
      </c>
    </row>
    <row r="1097" spans="1:21">
      <c r="A1097">
        <v>56997</v>
      </c>
      <c r="B1097" t="s">
        <v>926</v>
      </c>
      <c r="C1097">
        <v>59090</v>
      </c>
      <c r="D1097" t="s">
        <v>2534</v>
      </c>
      <c r="E1097" t="s">
        <v>1866</v>
      </c>
      <c r="F1097" t="s">
        <v>112</v>
      </c>
      <c r="G1097" s="79" t="s">
        <v>1925</v>
      </c>
      <c r="H1097" s="79"/>
      <c r="I1097" s="79"/>
      <c r="J1097" s="79" t="s">
        <v>8</v>
      </c>
      <c r="K1097" s="80">
        <v>2</v>
      </c>
      <c r="L1097" s="80">
        <v>2</v>
      </c>
      <c r="M1097" s="80">
        <v>2</v>
      </c>
      <c r="N1097" t="s">
        <v>2168</v>
      </c>
      <c r="O1097" t="s">
        <v>457</v>
      </c>
      <c r="P1097" t="s">
        <v>456</v>
      </c>
      <c r="Q1097">
        <v>12</v>
      </c>
      <c r="R1097">
        <v>2013</v>
      </c>
      <c r="S1097" t="s">
        <v>1502</v>
      </c>
      <c r="T1097" t="s">
        <v>1502</v>
      </c>
      <c r="U1097" t="s">
        <v>1871</v>
      </c>
    </row>
    <row r="1098" spans="1:21">
      <c r="A1098">
        <v>59622</v>
      </c>
      <c r="B1098" t="s">
        <v>810</v>
      </c>
      <c r="C1098">
        <v>59121</v>
      </c>
      <c r="D1098" t="s">
        <v>927</v>
      </c>
      <c r="E1098" t="s">
        <v>1866</v>
      </c>
      <c r="F1098" t="s">
        <v>112</v>
      </c>
      <c r="G1098" s="79" t="s">
        <v>2535</v>
      </c>
      <c r="H1098" s="79"/>
      <c r="I1098" s="79"/>
      <c r="J1098" s="79" t="s">
        <v>8</v>
      </c>
      <c r="K1098" s="80">
        <v>1.9</v>
      </c>
      <c r="L1098" s="80">
        <v>1.9</v>
      </c>
      <c r="M1098" s="80">
        <v>1.9</v>
      </c>
      <c r="N1098" t="s">
        <v>2168</v>
      </c>
      <c r="O1098" t="s">
        <v>457</v>
      </c>
      <c r="P1098" t="s">
        <v>456</v>
      </c>
      <c r="Q1098">
        <v>1</v>
      </c>
      <c r="R1098">
        <v>2013</v>
      </c>
      <c r="S1098" t="s">
        <v>1502</v>
      </c>
      <c r="T1098" t="s">
        <v>1502</v>
      </c>
      <c r="U1098" t="s">
        <v>1871</v>
      </c>
    </row>
    <row r="1099" spans="1:21">
      <c r="A1099">
        <v>59622</v>
      </c>
      <c r="B1099" t="s">
        <v>810</v>
      </c>
      <c r="C1099">
        <v>59128</v>
      </c>
      <c r="D1099" t="s">
        <v>928</v>
      </c>
      <c r="E1099" t="s">
        <v>1866</v>
      </c>
      <c r="F1099" t="s">
        <v>112</v>
      </c>
      <c r="G1099" s="79" t="s">
        <v>2535</v>
      </c>
      <c r="H1099" s="79"/>
      <c r="I1099" s="79"/>
      <c r="J1099" s="79" t="s">
        <v>8</v>
      </c>
      <c r="K1099" s="80">
        <v>3.2</v>
      </c>
      <c r="L1099" s="80">
        <v>3.2</v>
      </c>
      <c r="M1099" s="80">
        <v>3.2</v>
      </c>
      <c r="N1099" t="s">
        <v>2168</v>
      </c>
      <c r="O1099" t="s">
        <v>457</v>
      </c>
      <c r="P1099" t="s">
        <v>456</v>
      </c>
      <c r="Q1099">
        <v>3</v>
      </c>
      <c r="R1099">
        <v>2013</v>
      </c>
      <c r="S1099" t="s">
        <v>1502</v>
      </c>
      <c r="T1099" t="s">
        <v>1502</v>
      </c>
      <c r="U1099" t="s">
        <v>1871</v>
      </c>
    </row>
    <row r="1100" spans="1:21">
      <c r="A1100">
        <v>59622</v>
      </c>
      <c r="B1100" t="s">
        <v>810</v>
      </c>
      <c r="C1100">
        <v>59131</v>
      </c>
      <c r="D1100" t="s">
        <v>929</v>
      </c>
      <c r="E1100" t="s">
        <v>1866</v>
      </c>
      <c r="F1100" t="s">
        <v>112</v>
      </c>
      <c r="G1100" s="79" t="s">
        <v>2535</v>
      </c>
      <c r="H1100" s="79"/>
      <c r="I1100" s="79"/>
      <c r="J1100" s="79" t="s">
        <v>8</v>
      </c>
      <c r="K1100" s="80">
        <v>1.3</v>
      </c>
      <c r="L1100" s="80">
        <v>1.3</v>
      </c>
      <c r="M1100" s="80">
        <v>1.3</v>
      </c>
      <c r="N1100" t="s">
        <v>2168</v>
      </c>
      <c r="O1100" t="s">
        <v>457</v>
      </c>
      <c r="P1100" t="s">
        <v>456</v>
      </c>
      <c r="Q1100">
        <v>2</v>
      </c>
      <c r="R1100">
        <v>2013</v>
      </c>
      <c r="S1100" t="s">
        <v>1502</v>
      </c>
      <c r="T1100" t="s">
        <v>1502</v>
      </c>
      <c r="U1100" t="s">
        <v>1871</v>
      </c>
    </row>
    <row r="1101" spans="1:21">
      <c r="A1101">
        <v>59622</v>
      </c>
      <c r="B1101" t="s">
        <v>810</v>
      </c>
      <c r="C1101">
        <v>59134</v>
      </c>
      <c r="D1101" t="s">
        <v>931</v>
      </c>
      <c r="E1101" t="s">
        <v>1866</v>
      </c>
      <c r="F1101" t="s">
        <v>112</v>
      </c>
      <c r="G1101" s="79" t="s">
        <v>2535</v>
      </c>
      <c r="H1101" s="79"/>
      <c r="I1101" s="79"/>
      <c r="J1101" s="79" t="s">
        <v>8</v>
      </c>
      <c r="K1101" s="80">
        <v>1.9</v>
      </c>
      <c r="L1101" s="80">
        <v>1.9</v>
      </c>
      <c r="M1101" s="80">
        <v>1.9</v>
      </c>
      <c r="N1101" t="s">
        <v>2168</v>
      </c>
      <c r="O1101" t="s">
        <v>457</v>
      </c>
      <c r="P1101" t="s">
        <v>456</v>
      </c>
      <c r="Q1101">
        <v>10</v>
      </c>
      <c r="R1101">
        <v>2013</v>
      </c>
      <c r="S1101" t="s">
        <v>1502</v>
      </c>
      <c r="T1101" t="s">
        <v>1502</v>
      </c>
      <c r="U1101" t="s">
        <v>1871</v>
      </c>
    </row>
    <row r="1102" spans="1:21">
      <c r="A1102">
        <v>59622</v>
      </c>
      <c r="B1102" t="s">
        <v>810</v>
      </c>
      <c r="C1102">
        <v>59135</v>
      </c>
      <c r="D1102" t="s">
        <v>932</v>
      </c>
      <c r="E1102" t="s">
        <v>1866</v>
      </c>
      <c r="F1102" t="s">
        <v>112</v>
      </c>
      <c r="G1102" s="79" t="s">
        <v>2535</v>
      </c>
      <c r="H1102" s="79"/>
      <c r="I1102" s="79"/>
      <c r="J1102" s="79" t="s">
        <v>8</v>
      </c>
      <c r="K1102" s="80">
        <v>2.6</v>
      </c>
      <c r="L1102" s="80">
        <v>2.6</v>
      </c>
      <c r="M1102" s="80">
        <v>2.6</v>
      </c>
      <c r="N1102" t="s">
        <v>2168</v>
      </c>
      <c r="O1102" t="s">
        <v>457</v>
      </c>
      <c r="P1102" t="s">
        <v>456</v>
      </c>
      <c r="Q1102">
        <v>8</v>
      </c>
      <c r="R1102">
        <v>2013</v>
      </c>
      <c r="S1102" t="s">
        <v>1502</v>
      </c>
      <c r="T1102" t="s">
        <v>1502</v>
      </c>
      <c r="U1102" t="s">
        <v>1871</v>
      </c>
    </row>
    <row r="1103" spans="1:21">
      <c r="A1103">
        <v>59622</v>
      </c>
      <c r="B1103" t="s">
        <v>810</v>
      </c>
      <c r="C1103">
        <v>59136</v>
      </c>
      <c r="D1103" t="s">
        <v>933</v>
      </c>
      <c r="E1103" t="s">
        <v>1866</v>
      </c>
      <c r="F1103" t="s">
        <v>112</v>
      </c>
      <c r="G1103" s="79" t="s">
        <v>2535</v>
      </c>
      <c r="H1103" s="79"/>
      <c r="I1103" s="79"/>
      <c r="J1103" s="79" t="s">
        <v>8</v>
      </c>
      <c r="K1103" s="80">
        <v>1.3</v>
      </c>
      <c r="L1103" s="80">
        <v>1.3</v>
      </c>
      <c r="M1103" s="80">
        <v>1.3</v>
      </c>
      <c r="N1103" t="s">
        <v>2168</v>
      </c>
      <c r="O1103" t="s">
        <v>457</v>
      </c>
      <c r="P1103" t="s">
        <v>456</v>
      </c>
      <c r="Q1103">
        <v>7</v>
      </c>
      <c r="R1103">
        <v>2013</v>
      </c>
      <c r="S1103" t="s">
        <v>1502</v>
      </c>
      <c r="T1103" t="s">
        <v>1502</v>
      </c>
      <c r="U1103" t="s">
        <v>1871</v>
      </c>
    </row>
    <row r="1104" spans="1:21">
      <c r="A1104">
        <v>59622</v>
      </c>
      <c r="B1104" t="s">
        <v>810</v>
      </c>
      <c r="C1104">
        <v>59137</v>
      </c>
      <c r="D1104" t="s">
        <v>934</v>
      </c>
      <c r="E1104" t="s">
        <v>1866</v>
      </c>
      <c r="F1104" t="s">
        <v>112</v>
      </c>
      <c r="G1104" s="79" t="s">
        <v>2535</v>
      </c>
      <c r="H1104" s="79"/>
      <c r="I1104" s="79"/>
      <c r="J1104" s="79" t="s">
        <v>8</v>
      </c>
      <c r="K1104" s="80">
        <v>5.6</v>
      </c>
      <c r="L1104" s="80">
        <v>5.6</v>
      </c>
      <c r="M1104" s="80">
        <v>5.6</v>
      </c>
      <c r="N1104" t="s">
        <v>2168</v>
      </c>
      <c r="O1104" t="s">
        <v>457</v>
      </c>
      <c r="P1104" t="s">
        <v>456</v>
      </c>
      <c r="Q1104">
        <v>10</v>
      </c>
      <c r="R1104">
        <v>2013</v>
      </c>
      <c r="S1104" t="s">
        <v>1502</v>
      </c>
      <c r="T1104" t="s">
        <v>1502</v>
      </c>
      <c r="U1104" t="s">
        <v>1871</v>
      </c>
    </row>
    <row r="1105" spans="1:21">
      <c r="A1105">
        <v>57170</v>
      </c>
      <c r="B1105" t="s">
        <v>924</v>
      </c>
      <c r="C1105">
        <v>59140</v>
      </c>
      <c r="D1105" t="s">
        <v>935</v>
      </c>
      <c r="E1105" t="s">
        <v>1866</v>
      </c>
      <c r="F1105" t="s">
        <v>112</v>
      </c>
      <c r="G1105" s="79" t="s">
        <v>2533</v>
      </c>
      <c r="H1105" s="79"/>
      <c r="I1105" s="79"/>
      <c r="J1105" s="79" t="s">
        <v>8</v>
      </c>
      <c r="K1105" s="80">
        <v>4.5</v>
      </c>
      <c r="L1105" s="80">
        <v>4.5</v>
      </c>
      <c r="M1105" s="80">
        <v>4.5</v>
      </c>
      <c r="N1105" t="s">
        <v>2168</v>
      </c>
      <c r="O1105" t="s">
        <v>457</v>
      </c>
      <c r="P1105" t="s">
        <v>456</v>
      </c>
      <c r="Q1105">
        <v>7</v>
      </c>
      <c r="R1105">
        <v>2014</v>
      </c>
      <c r="S1105" t="s">
        <v>1502</v>
      </c>
      <c r="T1105" t="s">
        <v>1502</v>
      </c>
      <c r="U1105" t="s">
        <v>1871</v>
      </c>
    </row>
    <row r="1106" spans="1:21">
      <c r="A1106">
        <v>58440</v>
      </c>
      <c r="B1106" t="s">
        <v>937</v>
      </c>
      <c r="C1106">
        <v>59178</v>
      </c>
      <c r="D1106" t="s">
        <v>936</v>
      </c>
      <c r="E1106" t="s">
        <v>1866</v>
      </c>
      <c r="F1106" t="s">
        <v>112</v>
      </c>
      <c r="G1106" s="79" t="s">
        <v>2536</v>
      </c>
      <c r="H1106" s="79"/>
      <c r="I1106" s="79"/>
      <c r="J1106" s="79" t="s">
        <v>8</v>
      </c>
      <c r="K1106" s="80">
        <v>3</v>
      </c>
      <c r="L1106" s="80">
        <v>3</v>
      </c>
      <c r="M1106" s="80">
        <v>3</v>
      </c>
      <c r="N1106" t="s">
        <v>2168</v>
      </c>
      <c r="O1106" t="s">
        <v>457</v>
      </c>
      <c r="P1106" t="s">
        <v>456</v>
      </c>
      <c r="Q1106">
        <v>11</v>
      </c>
      <c r="R1106">
        <v>2013</v>
      </c>
      <c r="S1106" t="s">
        <v>1502</v>
      </c>
      <c r="T1106" t="s">
        <v>1502</v>
      </c>
      <c r="U1106" t="s">
        <v>1871</v>
      </c>
    </row>
    <row r="1107" spans="1:21">
      <c r="A1107">
        <v>58440</v>
      </c>
      <c r="B1107" t="s">
        <v>937</v>
      </c>
      <c r="C1107">
        <v>59179</v>
      </c>
      <c r="D1107" t="s">
        <v>938</v>
      </c>
      <c r="E1107" t="s">
        <v>1866</v>
      </c>
      <c r="F1107" t="s">
        <v>112</v>
      </c>
      <c r="G1107" s="79" t="s">
        <v>2537</v>
      </c>
      <c r="H1107" s="79"/>
      <c r="I1107" s="79"/>
      <c r="J1107" s="79" t="s">
        <v>8</v>
      </c>
      <c r="K1107" s="80">
        <v>4</v>
      </c>
      <c r="L1107" s="80">
        <v>4</v>
      </c>
      <c r="M1107" s="80">
        <v>4</v>
      </c>
      <c r="N1107" t="s">
        <v>2168</v>
      </c>
      <c r="O1107" t="s">
        <v>457</v>
      </c>
      <c r="P1107" t="s">
        <v>456</v>
      </c>
      <c r="Q1107">
        <v>12</v>
      </c>
      <c r="R1107">
        <v>2013</v>
      </c>
      <c r="S1107" t="s">
        <v>1502</v>
      </c>
      <c r="T1107" t="s">
        <v>1502</v>
      </c>
      <c r="U1107" t="s">
        <v>1871</v>
      </c>
    </row>
    <row r="1108" spans="1:21">
      <c r="A1108">
        <v>17650</v>
      </c>
      <c r="B1108" t="s">
        <v>940</v>
      </c>
      <c r="C1108">
        <v>59222</v>
      </c>
      <c r="D1108" t="s">
        <v>939</v>
      </c>
      <c r="E1108" t="s">
        <v>1866</v>
      </c>
      <c r="F1108" t="s">
        <v>174</v>
      </c>
      <c r="G1108" s="79" t="s">
        <v>2538</v>
      </c>
      <c r="H1108" s="79"/>
      <c r="I1108" s="79"/>
      <c r="J1108" s="79" t="s">
        <v>8</v>
      </c>
      <c r="K1108" s="80">
        <v>39.9</v>
      </c>
      <c r="L1108" s="80">
        <v>39.9</v>
      </c>
      <c r="M1108" s="80">
        <v>39.9</v>
      </c>
      <c r="N1108" t="s">
        <v>2164</v>
      </c>
      <c r="O1108" t="s">
        <v>440</v>
      </c>
      <c r="P1108" t="s">
        <v>439</v>
      </c>
      <c r="Q1108">
        <v>7</v>
      </c>
      <c r="R1108">
        <v>2016</v>
      </c>
      <c r="S1108" t="s">
        <v>1502</v>
      </c>
      <c r="T1108" t="s">
        <v>1502</v>
      </c>
      <c r="U1108" t="s">
        <v>1871</v>
      </c>
    </row>
    <row r="1109" spans="1:21">
      <c r="A1109">
        <v>58801</v>
      </c>
      <c r="B1109" t="s">
        <v>869</v>
      </c>
      <c r="C1109">
        <v>59241</v>
      </c>
      <c r="D1109" t="s">
        <v>941</v>
      </c>
      <c r="E1109" t="s">
        <v>1866</v>
      </c>
      <c r="F1109" t="s">
        <v>112</v>
      </c>
      <c r="G1109" s="79" t="s">
        <v>2539</v>
      </c>
      <c r="H1109" s="79"/>
      <c r="I1109" s="79"/>
      <c r="J1109" s="79" t="s">
        <v>8</v>
      </c>
      <c r="K1109" s="80">
        <v>3</v>
      </c>
      <c r="L1109" s="80">
        <v>3</v>
      </c>
      <c r="M1109" s="80">
        <v>3</v>
      </c>
      <c r="N1109" t="s">
        <v>2168</v>
      </c>
      <c r="O1109" t="s">
        <v>457</v>
      </c>
      <c r="P1109" t="s">
        <v>456</v>
      </c>
      <c r="Q1109">
        <v>11</v>
      </c>
      <c r="R1109">
        <v>2013</v>
      </c>
      <c r="S1109" t="s">
        <v>1502</v>
      </c>
      <c r="T1109" t="s">
        <v>1502</v>
      </c>
      <c r="U1109" t="s">
        <v>1871</v>
      </c>
    </row>
    <row r="1110" spans="1:21">
      <c r="A1110">
        <v>58801</v>
      </c>
      <c r="B1110" t="s">
        <v>869</v>
      </c>
      <c r="C1110">
        <v>59242</v>
      </c>
      <c r="D1110" t="s">
        <v>942</v>
      </c>
      <c r="E1110" t="s">
        <v>1866</v>
      </c>
      <c r="F1110" t="s">
        <v>112</v>
      </c>
      <c r="G1110" s="79" t="s">
        <v>2540</v>
      </c>
      <c r="H1110" s="79"/>
      <c r="I1110" s="79"/>
      <c r="J1110" s="79" t="s">
        <v>8</v>
      </c>
      <c r="K1110" s="80">
        <v>2</v>
      </c>
      <c r="L1110" s="80">
        <v>2</v>
      </c>
      <c r="M1110" s="80">
        <v>2</v>
      </c>
      <c r="N1110" t="s">
        <v>2168</v>
      </c>
      <c r="O1110" t="s">
        <v>457</v>
      </c>
      <c r="P1110" t="s">
        <v>456</v>
      </c>
      <c r="Q1110">
        <v>5</v>
      </c>
      <c r="R1110">
        <v>2014</v>
      </c>
      <c r="S1110" t="s">
        <v>1502</v>
      </c>
      <c r="T1110" t="s">
        <v>1502</v>
      </c>
      <c r="U1110" t="s">
        <v>1871</v>
      </c>
    </row>
    <row r="1111" spans="1:21">
      <c r="A1111">
        <v>59097</v>
      </c>
      <c r="B1111" t="s">
        <v>944</v>
      </c>
      <c r="C1111">
        <v>59295</v>
      </c>
      <c r="D1111" t="s">
        <v>943</v>
      </c>
      <c r="E1111" t="s">
        <v>1866</v>
      </c>
      <c r="F1111" t="s">
        <v>137</v>
      </c>
      <c r="G1111" s="79" t="s">
        <v>2541</v>
      </c>
      <c r="H1111" s="79"/>
      <c r="I1111" s="79"/>
      <c r="J1111" s="79" t="s">
        <v>8</v>
      </c>
      <c r="K1111" s="80">
        <v>1.5</v>
      </c>
      <c r="L1111" s="80">
        <v>1.5</v>
      </c>
      <c r="M1111" s="80">
        <v>1.5</v>
      </c>
      <c r="N1111" t="s">
        <v>2164</v>
      </c>
      <c r="O1111" t="s">
        <v>440</v>
      </c>
      <c r="P1111" t="s">
        <v>439</v>
      </c>
      <c r="Q1111">
        <v>3</v>
      </c>
      <c r="R1111">
        <v>2012</v>
      </c>
      <c r="S1111" t="s">
        <v>1502</v>
      </c>
      <c r="T1111" t="s">
        <v>1502</v>
      </c>
      <c r="U1111" t="s">
        <v>1871</v>
      </c>
    </row>
    <row r="1112" spans="1:21">
      <c r="A1112">
        <v>59105</v>
      </c>
      <c r="B1112" t="s">
        <v>946</v>
      </c>
      <c r="C1112">
        <v>59301</v>
      </c>
      <c r="D1112" t="s">
        <v>945</v>
      </c>
      <c r="E1112" t="s">
        <v>1866</v>
      </c>
      <c r="F1112" t="s">
        <v>137</v>
      </c>
      <c r="G1112" s="79" t="s">
        <v>2542</v>
      </c>
      <c r="H1112" s="79"/>
      <c r="I1112" s="79"/>
      <c r="J1112" s="79" t="s">
        <v>8</v>
      </c>
      <c r="K1112" s="80">
        <v>1.5</v>
      </c>
      <c r="L1112" s="80">
        <v>1.5</v>
      </c>
      <c r="M1112" s="80">
        <v>1.5</v>
      </c>
      <c r="N1112" t="s">
        <v>2164</v>
      </c>
      <c r="O1112" t="s">
        <v>440</v>
      </c>
      <c r="P1112" t="s">
        <v>439</v>
      </c>
      <c r="Q1112">
        <v>10</v>
      </c>
      <c r="R1112">
        <v>2016</v>
      </c>
      <c r="S1112" t="s">
        <v>1502</v>
      </c>
      <c r="T1112" t="s">
        <v>1502</v>
      </c>
      <c r="U1112" t="s">
        <v>1871</v>
      </c>
    </row>
    <row r="1113" spans="1:21">
      <c r="A1113">
        <v>59106</v>
      </c>
      <c r="B1113" t="s">
        <v>948</v>
      </c>
      <c r="C1113">
        <v>59302</v>
      </c>
      <c r="D1113" t="s">
        <v>947</v>
      </c>
      <c r="E1113" t="s">
        <v>1866</v>
      </c>
      <c r="F1113" t="s">
        <v>137</v>
      </c>
      <c r="G1113" s="79" t="s">
        <v>2543</v>
      </c>
      <c r="H1113" s="79"/>
      <c r="I1113" s="79"/>
      <c r="J1113" s="79" t="s">
        <v>8</v>
      </c>
      <c r="K1113" s="80">
        <v>1.5</v>
      </c>
      <c r="L1113" s="80">
        <v>1.5</v>
      </c>
      <c r="M1113" s="80">
        <v>1.5</v>
      </c>
      <c r="N1113" t="s">
        <v>2164</v>
      </c>
      <c r="O1113" t="s">
        <v>440</v>
      </c>
      <c r="P1113" t="s">
        <v>439</v>
      </c>
      <c r="Q1113">
        <v>8</v>
      </c>
      <c r="R1113">
        <v>2016</v>
      </c>
      <c r="S1113" t="s">
        <v>1502</v>
      </c>
      <c r="T1113" t="s">
        <v>1502</v>
      </c>
      <c r="U1113" t="s">
        <v>1871</v>
      </c>
    </row>
    <row r="1114" spans="1:21">
      <c r="A1114">
        <v>59106</v>
      </c>
      <c r="B1114" t="s">
        <v>948</v>
      </c>
      <c r="C1114">
        <v>59302</v>
      </c>
      <c r="D1114" t="s">
        <v>947</v>
      </c>
      <c r="E1114" t="s">
        <v>1866</v>
      </c>
      <c r="F1114" t="s">
        <v>137</v>
      </c>
      <c r="G1114" s="79" t="s">
        <v>2544</v>
      </c>
      <c r="H1114" s="79"/>
      <c r="I1114" s="79"/>
      <c r="J1114" s="79" t="s">
        <v>8</v>
      </c>
      <c r="K1114" s="80">
        <v>1.5</v>
      </c>
      <c r="L1114" s="80">
        <v>1.5</v>
      </c>
      <c r="M1114" s="80">
        <v>1.5</v>
      </c>
      <c r="N1114" t="s">
        <v>2164</v>
      </c>
      <c r="O1114" t="s">
        <v>440</v>
      </c>
      <c r="P1114" t="s">
        <v>439</v>
      </c>
      <c r="Q1114">
        <v>8</v>
      </c>
      <c r="R1114">
        <v>2016</v>
      </c>
      <c r="S1114" t="s">
        <v>1502</v>
      </c>
      <c r="T1114" t="s">
        <v>1502</v>
      </c>
      <c r="U1114" t="s">
        <v>1871</v>
      </c>
    </row>
    <row r="1115" spans="1:21">
      <c r="A1115">
        <v>59106</v>
      </c>
      <c r="B1115" t="s">
        <v>948</v>
      </c>
      <c r="C1115">
        <v>59302</v>
      </c>
      <c r="D1115" t="s">
        <v>947</v>
      </c>
      <c r="E1115" t="s">
        <v>1866</v>
      </c>
      <c r="F1115" t="s">
        <v>137</v>
      </c>
      <c r="G1115" s="79" t="s">
        <v>2545</v>
      </c>
      <c r="H1115" s="79"/>
      <c r="I1115" s="79"/>
      <c r="J1115" s="79" t="s">
        <v>8</v>
      </c>
      <c r="K1115" s="80">
        <v>1.5</v>
      </c>
      <c r="L1115" s="80">
        <v>1.5</v>
      </c>
      <c r="M1115" s="80">
        <v>1.5</v>
      </c>
      <c r="N1115" t="s">
        <v>2164</v>
      </c>
      <c r="O1115" t="s">
        <v>440</v>
      </c>
      <c r="P1115" t="s">
        <v>439</v>
      </c>
      <c r="Q1115">
        <v>8</v>
      </c>
      <c r="R1115">
        <v>2016</v>
      </c>
      <c r="S1115" t="s">
        <v>1502</v>
      </c>
      <c r="T1115" t="s">
        <v>1502</v>
      </c>
      <c r="U1115" t="s">
        <v>1871</v>
      </c>
    </row>
    <row r="1116" spans="1:21">
      <c r="A1116">
        <v>59107</v>
      </c>
      <c r="B1116" t="s">
        <v>950</v>
      </c>
      <c r="C1116">
        <v>59305</v>
      </c>
      <c r="D1116" t="s">
        <v>949</v>
      </c>
      <c r="E1116" t="s">
        <v>1866</v>
      </c>
      <c r="F1116" t="s">
        <v>137</v>
      </c>
      <c r="G1116" s="79" t="s">
        <v>2546</v>
      </c>
      <c r="H1116" s="79"/>
      <c r="I1116" s="79"/>
      <c r="J1116" s="79" t="s">
        <v>8</v>
      </c>
      <c r="K1116" s="80">
        <v>1.5</v>
      </c>
      <c r="L1116" s="80">
        <v>1.5</v>
      </c>
      <c r="M1116" s="80">
        <v>1.5</v>
      </c>
      <c r="N1116" t="s">
        <v>2164</v>
      </c>
      <c r="O1116" t="s">
        <v>440</v>
      </c>
      <c r="P1116" t="s">
        <v>439</v>
      </c>
      <c r="Q1116">
        <v>8</v>
      </c>
      <c r="R1116">
        <v>2016</v>
      </c>
      <c r="S1116" t="s">
        <v>1502</v>
      </c>
      <c r="T1116" t="s">
        <v>1502</v>
      </c>
      <c r="U1116" t="s">
        <v>1871</v>
      </c>
    </row>
    <row r="1117" spans="1:21">
      <c r="A1117">
        <v>59108</v>
      </c>
      <c r="B1117" t="s">
        <v>952</v>
      </c>
      <c r="C1117">
        <v>59306</v>
      </c>
      <c r="D1117" t="s">
        <v>951</v>
      </c>
      <c r="E1117" t="s">
        <v>1866</v>
      </c>
      <c r="F1117" t="s">
        <v>137</v>
      </c>
      <c r="G1117" s="79" t="s">
        <v>2547</v>
      </c>
      <c r="H1117" s="79"/>
      <c r="I1117" s="79"/>
      <c r="J1117" s="79" t="s">
        <v>8</v>
      </c>
      <c r="K1117" s="80">
        <v>1.5</v>
      </c>
      <c r="L1117" s="80">
        <v>1.5</v>
      </c>
      <c r="M1117" s="80">
        <v>1.5</v>
      </c>
      <c r="N1117" t="s">
        <v>2164</v>
      </c>
      <c r="O1117" t="s">
        <v>440</v>
      </c>
      <c r="P1117" t="s">
        <v>439</v>
      </c>
      <c r="Q1117">
        <v>8</v>
      </c>
      <c r="R1117">
        <v>2016</v>
      </c>
      <c r="S1117" t="s">
        <v>1502</v>
      </c>
      <c r="T1117" t="s">
        <v>1502</v>
      </c>
      <c r="U1117" t="s">
        <v>1871</v>
      </c>
    </row>
    <row r="1118" spans="1:21">
      <c r="A1118">
        <v>59116</v>
      </c>
      <c r="B1118" t="s">
        <v>954</v>
      </c>
      <c r="C1118">
        <v>59313</v>
      </c>
      <c r="D1118" t="s">
        <v>953</v>
      </c>
      <c r="E1118" t="s">
        <v>1866</v>
      </c>
      <c r="F1118" t="s">
        <v>137</v>
      </c>
      <c r="G1118" s="79" t="s">
        <v>2548</v>
      </c>
      <c r="H1118" s="79"/>
      <c r="I1118" s="79"/>
      <c r="J1118" s="79" t="s">
        <v>8</v>
      </c>
      <c r="K1118" s="80">
        <v>1.5</v>
      </c>
      <c r="L1118" s="80">
        <v>1.5</v>
      </c>
      <c r="M1118" s="80">
        <v>1.5</v>
      </c>
      <c r="N1118" t="s">
        <v>2164</v>
      </c>
      <c r="O1118" t="s">
        <v>440</v>
      </c>
      <c r="P1118" t="s">
        <v>439</v>
      </c>
      <c r="Q1118">
        <v>3</v>
      </c>
      <c r="R1118">
        <v>2017</v>
      </c>
      <c r="S1118" t="s">
        <v>1502</v>
      </c>
      <c r="T1118" t="s">
        <v>1502</v>
      </c>
      <c r="U1118" t="s">
        <v>1871</v>
      </c>
    </row>
    <row r="1119" spans="1:21">
      <c r="A1119">
        <v>59117</v>
      </c>
      <c r="B1119" t="s">
        <v>956</v>
      </c>
      <c r="C1119">
        <v>59314</v>
      </c>
      <c r="D1119" t="s">
        <v>955</v>
      </c>
      <c r="E1119" t="s">
        <v>1866</v>
      </c>
      <c r="F1119" t="s">
        <v>137</v>
      </c>
      <c r="G1119" s="79" t="s">
        <v>2549</v>
      </c>
      <c r="H1119" s="79"/>
      <c r="I1119" s="79"/>
      <c r="J1119" s="79" t="s">
        <v>8</v>
      </c>
      <c r="K1119" s="80">
        <v>1.5</v>
      </c>
      <c r="L1119" s="80">
        <v>1.5</v>
      </c>
      <c r="M1119" s="80">
        <v>1.5</v>
      </c>
      <c r="N1119" t="s">
        <v>2164</v>
      </c>
      <c r="O1119" t="s">
        <v>440</v>
      </c>
      <c r="P1119" t="s">
        <v>439</v>
      </c>
      <c r="Q1119">
        <v>8</v>
      </c>
      <c r="R1119">
        <v>2016</v>
      </c>
      <c r="S1119" t="s">
        <v>1502</v>
      </c>
      <c r="T1119" t="s">
        <v>1502</v>
      </c>
      <c r="U1119" t="s">
        <v>1871</v>
      </c>
    </row>
    <row r="1120" spans="1:21">
      <c r="A1120">
        <v>59117</v>
      </c>
      <c r="B1120" t="s">
        <v>956</v>
      </c>
      <c r="C1120">
        <v>59314</v>
      </c>
      <c r="D1120" t="s">
        <v>955</v>
      </c>
      <c r="E1120" t="s">
        <v>1866</v>
      </c>
      <c r="F1120" t="s">
        <v>137</v>
      </c>
      <c r="G1120" s="79" t="s">
        <v>2550</v>
      </c>
      <c r="H1120" s="79"/>
      <c r="I1120" s="79"/>
      <c r="J1120" s="79" t="s">
        <v>8</v>
      </c>
      <c r="K1120" s="80">
        <v>1.5</v>
      </c>
      <c r="L1120" s="80">
        <v>1.5</v>
      </c>
      <c r="M1120" s="80">
        <v>1.5</v>
      </c>
      <c r="N1120" t="s">
        <v>2164</v>
      </c>
      <c r="O1120" t="s">
        <v>440</v>
      </c>
      <c r="P1120" t="s">
        <v>439</v>
      </c>
      <c r="Q1120">
        <v>8</v>
      </c>
      <c r="R1120">
        <v>2016</v>
      </c>
      <c r="S1120" t="s">
        <v>1502</v>
      </c>
      <c r="T1120" t="s">
        <v>1502</v>
      </c>
      <c r="U1120" t="s">
        <v>1871</v>
      </c>
    </row>
    <row r="1121" spans="1:21">
      <c r="A1121">
        <v>59117</v>
      </c>
      <c r="B1121" t="s">
        <v>956</v>
      </c>
      <c r="C1121">
        <v>59314</v>
      </c>
      <c r="D1121" t="s">
        <v>955</v>
      </c>
      <c r="E1121" t="s">
        <v>1866</v>
      </c>
      <c r="F1121" t="s">
        <v>137</v>
      </c>
      <c r="G1121" s="79" t="s">
        <v>2551</v>
      </c>
      <c r="H1121" s="79"/>
      <c r="I1121" s="79"/>
      <c r="J1121" s="79" t="s">
        <v>8</v>
      </c>
      <c r="K1121" s="80">
        <v>1.5</v>
      </c>
      <c r="L1121" s="80">
        <v>1.5</v>
      </c>
      <c r="M1121" s="80">
        <v>1.5</v>
      </c>
      <c r="N1121" t="s">
        <v>2164</v>
      </c>
      <c r="O1121" t="s">
        <v>440</v>
      </c>
      <c r="P1121" t="s">
        <v>439</v>
      </c>
      <c r="Q1121">
        <v>8</v>
      </c>
      <c r="R1121">
        <v>2016</v>
      </c>
      <c r="S1121" t="s">
        <v>1502</v>
      </c>
      <c r="T1121" t="s">
        <v>1502</v>
      </c>
      <c r="U1121" t="s">
        <v>1871</v>
      </c>
    </row>
    <row r="1122" spans="1:21">
      <c r="A1122">
        <v>59141</v>
      </c>
      <c r="B1122" t="s">
        <v>957</v>
      </c>
      <c r="C1122">
        <v>59358</v>
      </c>
      <c r="D1122" t="s">
        <v>957</v>
      </c>
      <c r="E1122" t="s">
        <v>1866</v>
      </c>
      <c r="F1122" t="s">
        <v>112</v>
      </c>
      <c r="G1122" s="79" t="s">
        <v>2552</v>
      </c>
      <c r="H1122" s="79"/>
      <c r="I1122" s="79"/>
      <c r="J1122" s="79" t="s">
        <v>8</v>
      </c>
      <c r="K1122" s="80">
        <v>3</v>
      </c>
      <c r="L1122" s="80">
        <v>2</v>
      </c>
      <c r="M1122" s="80">
        <v>1</v>
      </c>
      <c r="N1122" t="s">
        <v>2168</v>
      </c>
      <c r="O1122" t="s">
        <v>457</v>
      </c>
      <c r="P1122" t="s">
        <v>456</v>
      </c>
      <c r="Q1122">
        <v>6</v>
      </c>
      <c r="R1122">
        <v>2014</v>
      </c>
      <c r="S1122" t="s">
        <v>1502</v>
      </c>
      <c r="T1122" t="s">
        <v>1502</v>
      </c>
      <c r="U1122" t="s">
        <v>1871</v>
      </c>
    </row>
    <row r="1123" spans="1:21">
      <c r="A1123">
        <v>58258</v>
      </c>
      <c r="B1123" t="s">
        <v>962</v>
      </c>
      <c r="C1123">
        <v>59361</v>
      </c>
      <c r="D1123" t="s">
        <v>958</v>
      </c>
      <c r="E1123" t="s">
        <v>1866</v>
      </c>
      <c r="F1123" t="s">
        <v>112</v>
      </c>
      <c r="G1123" s="79" t="s">
        <v>2435</v>
      </c>
      <c r="H1123" s="79"/>
      <c r="I1123" s="79"/>
      <c r="J1123" s="79" t="s">
        <v>8</v>
      </c>
      <c r="K1123" s="80">
        <v>1.4</v>
      </c>
      <c r="L1123" s="80">
        <v>1.4</v>
      </c>
      <c r="M1123" s="80">
        <v>1.4</v>
      </c>
      <c r="N1123" t="s">
        <v>2168</v>
      </c>
      <c r="O1123" t="s">
        <v>457</v>
      </c>
      <c r="P1123" t="s">
        <v>456</v>
      </c>
      <c r="Q1123">
        <v>4</v>
      </c>
      <c r="R1123">
        <v>2014</v>
      </c>
      <c r="S1123" t="s">
        <v>1502</v>
      </c>
      <c r="T1123" t="s">
        <v>1502</v>
      </c>
      <c r="U1123" t="s">
        <v>1871</v>
      </c>
    </row>
    <row r="1124" spans="1:21">
      <c r="A1124">
        <v>58258</v>
      </c>
      <c r="B1124" t="s">
        <v>962</v>
      </c>
      <c r="C1124">
        <v>59362</v>
      </c>
      <c r="D1124" t="s">
        <v>959</v>
      </c>
      <c r="E1124" t="s">
        <v>1866</v>
      </c>
      <c r="F1124" t="s">
        <v>112</v>
      </c>
      <c r="G1124" s="79" t="s">
        <v>2435</v>
      </c>
      <c r="H1124" s="79"/>
      <c r="I1124" s="79"/>
      <c r="J1124" s="79" t="s">
        <v>8</v>
      </c>
      <c r="K1124" s="80">
        <v>1.4</v>
      </c>
      <c r="L1124" s="80">
        <v>1.4</v>
      </c>
      <c r="M1124" s="80">
        <v>1.4</v>
      </c>
      <c r="N1124" t="s">
        <v>2168</v>
      </c>
      <c r="O1124" t="s">
        <v>457</v>
      </c>
      <c r="P1124" t="s">
        <v>456</v>
      </c>
      <c r="Q1124">
        <v>4</v>
      </c>
      <c r="R1124">
        <v>2014</v>
      </c>
      <c r="S1124" t="s">
        <v>1502</v>
      </c>
      <c r="T1124" t="s">
        <v>1502</v>
      </c>
      <c r="U1124" t="s">
        <v>1871</v>
      </c>
    </row>
    <row r="1125" spans="1:21">
      <c r="A1125">
        <v>58258</v>
      </c>
      <c r="B1125" t="s">
        <v>962</v>
      </c>
      <c r="C1125">
        <v>59363</v>
      </c>
      <c r="D1125" t="s">
        <v>960</v>
      </c>
      <c r="E1125" t="s">
        <v>1866</v>
      </c>
      <c r="F1125" t="s">
        <v>112</v>
      </c>
      <c r="G1125" s="79" t="s">
        <v>2435</v>
      </c>
      <c r="H1125" s="79"/>
      <c r="I1125" s="79"/>
      <c r="J1125" s="79" t="s">
        <v>8</v>
      </c>
      <c r="K1125" s="80">
        <v>1.4</v>
      </c>
      <c r="L1125" s="80">
        <v>1.4</v>
      </c>
      <c r="M1125" s="80">
        <v>1.4</v>
      </c>
      <c r="N1125" t="s">
        <v>2168</v>
      </c>
      <c r="O1125" t="s">
        <v>457</v>
      </c>
      <c r="P1125" t="s">
        <v>456</v>
      </c>
      <c r="Q1125">
        <v>4</v>
      </c>
      <c r="R1125">
        <v>2014</v>
      </c>
      <c r="S1125" t="s">
        <v>1502</v>
      </c>
      <c r="T1125" t="s">
        <v>1502</v>
      </c>
      <c r="U1125" t="s">
        <v>1871</v>
      </c>
    </row>
    <row r="1126" spans="1:21">
      <c r="A1126">
        <v>58258</v>
      </c>
      <c r="B1126" t="s">
        <v>962</v>
      </c>
      <c r="C1126">
        <v>59368</v>
      </c>
      <c r="D1126" t="s">
        <v>961</v>
      </c>
      <c r="E1126" t="s">
        <v>1866</v>
      </c>
      <c r="F1126" t="s">
        <v>112</v>
      </c>
      <c r="G1126" s="79" t="s">
        <v>2435</v>
      </c>
      <c r="H1126" s="79"/>
      <c r="I1126" s="79"/>
      <c r="J1126" s="79" t="s">
        <v>8</v>
      </c>
      <c r="K1126" s="80">
        <v>2.2000000000000002</v>
      </c>
      <c r="L1126" s="80">
        <v>2.2000000000000002</v>
      </c>
      <c r="M1126" s="80">
        <v>2.2000000000000002</v>
      </c>
      <c r="N1126" t="s">
        <v>2168</v>
      </c>
      <c r="O1126" t="s">
        <v>457</v>
      </c>
      <c r="P1126" t="s">
        <v>456</v>
      </c>
      <c r="Q1126">
        <v>4</v>
      </c>
      <c r="R1126">
        <v>2014</v>
      </c>
      <c r="S1126" t="s">
        <v>1502</v>
      </c>
      <c r="T1126" t="s">
        <v>1502</v>
      </c>
      <c r="U1126" t="s">
        <v>1871</v>
      </c>
    </row>
    <row r="1127" spans="1:21">
      <c r="A1127">
        <v>58677</v>
      </c>
      <c r="B1127" t="s">
        <v>964</v>
      </c>
      <c r="C1127">
        <v>59390</v>
      </c>
      <c r="D1127" t="s">
        <v>963</v>
      </c>
      <c r="E1127" t="s">
        <v>1866</v>
      </c>
      <c r="F1127" t="s">
        <v>112</v>
      </c>
      <c r="G1127" s="79" t="s">
        <v>2553</v>
      </c>
      <c r="H1127" s="79"/>
      <c r="I1127" s="79"/>
      <c r="J1127" s="79" t="s">
        <v>8</v>
      </c>
      <c r="K1127" s="80">
        <v>4.8</v>
      </c>
      <c r="L1127" s="80">
        <v>4.8</v>
      </c>
      <c r="M1127" s="80">
        <v>4.8</v>
      </c>
      <c r="N1127" t="s">
        <v>2168</v>
      </c>
      <c r="O1127" t="s">
        <v>457</v>
      </c>
      <c r="P1127" t="s">
        <v>456</v>
      </c>
      <c r="Q1127">
        <v>8</v>
      </c>
      <c r="R1127">
        <v>2012</v>
      </c>
      <c r="S1127" t="s">
        <v>1502</v>
      </c>
      <c r="T1127" t="s">
        <v>1502</v>
      </c>
      <c r="U1127" t="s">
        <v>1871</v>
      </c>
    </row>
    <row r="1128" spans="1:21">
      <c r="A1128">
        <v>58440</v>
      </c>
      <c r="B1128" t="s">
        <v>937</v>
      </c>
      <c r="C1128">
        <v>59394</v>
      </c>
      <c r="D1128" t="s">
        <v>965</v>
      </c>
      <c r="E1128" t="s">
        <v>1866</v>
      </c>
      <c r="F1128" t="s">
        <v>112</v>
      </c>
      <c r="G1128" s="79" t="s">
        <v>2554</v>
      </c>
      <c r="H1128" s="79"/>
      <c r="I1128" s="79"/>
      <c r="J1128" s="79" t="s">
        <v>8</v>
      </c>
      <c r="K1128" s="80">
        <v>1.5</v>
      </c>
      <c r="L1128" s="80">
        <v>1.5</v>
      </c>
      <c r="M1128" s="80">
        <v>1.5</v>
      </c>
      <c r="N1128" t="s">
        <v>2168</v>
      </c>
      <c r="O1128" t="s">
        <v>457</v>
      </c>
      <c r="P1128" t="s">
        <v>456</v>
      </c>
      <c r="Q1128">
        <v>10</v>
      </c>
      <c r="R1128">
        <v>2013</v>
      </c>
      <c r="S1128" t="s">
        <v>1502</v>
      </c>
      <c r="T1128" t="s">
        <v>1502</v>
      </c>
      <c r="U1128" t="s">
        <v>1871</v>
      </c>
    </row>
    <row r="1129" spans="1:21">
      <c r="A1129">
        <v>59174</v>
      </c>
      <c r="B1129" t="s">
        <v>967</v>
      </c>
      <c r="C1129">
        <v>59396</v>
      </c>
      <c r="D1129" t="s">
        <v>966</v>
      </c>
      <c r="E1129" t="s">
        <v>1866</v>
      </c>
      <c r="F1129" t="s">
        <v>112</v>
      </c>
      <c r="G1129" s="79" t="s">
        <v>2555</v>
      </c>
      <c r="H1129" s="79"/>
      <c r="I1129" s="79"/>
      <c r="J1129" s="79" t="s">
        <v>8</v>
      </c>
      <c r="K1129" s="80">
        <v>5</v>
      </c>
      <c r="L1129" s="80">
        <v>5</v>
      </c>
      <c r="M1129" s="80">
        <v>5</v>
      </c>
      <c r="N1129" t="s">
        <v>2168</v>
      </c>
      <c r="O1129" t="s">
        <v>457</v>
      </c>
      <c r="P1129" t="s">
        <v>456</v>
      </c>
      <c r="Q1129">
        <v>9</v>
      </c>
      <c r="R1129">
        <v>2014</v>
      </c>
      <c r="S1129" t="s">
        <v>1502</v>
      </c>
      <c r="T1129" t="s">
        <v>1502</v>
      </c>
      <c r="U1129" t="s">
        <v>1871</v>
      </c>
    </row>
    <row r="1130" spans="1:21">
      <c r="A1130">
        <v>4180</v>
      </c>
      <c r="B1130" t="s">
        <v>432</v>
      </c>
      <c r="C1130">
        <v>59415</v>
      </c>
      <c r="D1130" t="s">
        <v>968</v>
      </c>
      <c r="E1130" t="s">
        <v>131</v>
      </c>
      <c r="F1130" t="s">
        <v>121</v>
      </c>
      <c r="G1130" s="79" t="s">
        <v>2556</v>
      </c>
      <c r="H1130" s="79"/>
      <c r="I1130" s="79"/>
      <c r="J1130" s="79" t="s">
        <v>8</v>
      </c>
      <c r="K1130" s="80">
        <v>2.6</v>
      </c>
      <c r="L1130" s="80">
        <v>2.5</v>
      </c>
      <c r="M1130" s="80">
        <v>2.5</v>
      </c>
      <c r="N1130" t="s">
        <v>1914</v>
      </c>
      <c r="O1130" t="s">
        <v>126</v>
      </c>
      <c r="P1130" t="s">
        <v>242</v>
      </c>
      <c r="Q1130">
        <v>8</v>
      </c>
      <c r="R1130">
        <v>2014</v>
      </c>
      <c r="S1130" t="s">
        <v>1502</v>
      </c>
      <c r="T1130" t="s">
        <v>1502</v>
      </c>
      <c r="U1130" t="s">
        <v>1871</v>
      </c>
    </row>
    <row r="1131" spans="1:21">
      <c r="A1131">
        <v>4180</v>
      </c>
      <c r="B1131" t="s">
        <v>432</v>
      </c>
      <c r="C1131">
        <v>59415</v>
      </c>
      <c r="D1131" t="s">
        <v>968</v>
      </c>
      <c r="E1131" t="s">
        <v>131</v>
      </c>
      <c r="F1131" t="s">
        <v>121</v>
      </c>
      <c r="G1131" s="79" t="s">
        <v>2557</v>
      </c>
      <c r="H1131" s="79"/>
      <c r="I1131" s="79"/>
      <c r="J1131" s="79" t="s">
        <v>8</v>
      </c>
      <c r="K1131" s="80">
        <v>2.6</v>
      </c>
      <c r="L1131" s="80">
        <v>2.5</v>
      </c>
      <c r="M1131" s="80">
        <v>2.5</v>
      </c>
      <c r="N1131" t="s">
        <v>1914</v>
      </c>
      <c r="O1131" t="s">
        <v>126</v>
      </c>
      <c r="P1131" t="s">
        <v>242</v>
      </c>
      <c r="Q1131">
        <v>8</v>
      </c>
      <c r="R1131">
        <v>2014</v>
      </c>
      <c r="S1131" t="s">
        <v>1502</v>
      </c>
      <c r="T1131" t="s">
        <v>1502</v>
      </c>
      <c r="U1131" t="s">
        <v>1871</v>
      </c>
    </row>
    <row r="1132" spans="1:21">
      <c r="A1132">
        <v>4180</v>
      </c>
      <c r="B1132" t="s">
        <v>432</v>
      </c>
      <c r="C1132">
        <v>59415</v>
      </c>
      <c r="D1132" t="s">
        <v>968</v>
      </c>
      <c r="E1132" t="s">
        <v>131</v>
      </c>
      <c r="F1132" t="s">
        <v>121</v>
      </c>
      <c r="G1132" s="79" t="s">
        <v>2558</v>
      </c>
      <c r="H1132" s="79"/>
      <c r="I1132" s="79"/>
      <c r="J1132" s="79" t="s">
        <v>8</v>
      </c>
      <c r="K1132" s="80">
        <v>2.6</v>
      </c>
      <c r="L1132" s="80">
        <v>2.5</v>
      </c>
      <c r="M1132" s="80">
        <v>2.5</v>
      </c>
      <c r="N1132" t="s">
        <v>1914</v>
      </c>
      <c r="O1132" t="s">
        <v>126</v>
      </c>
      <c r="P1132" t="s">
        <v>242</v>
      </c>
      <c r="Q1132">
        <v>8</v>
      </c>
      <c r="R1132">
        <v>2014</v>
      </c>
      <c r="S1132" t="s">
        <v>1502</v>
      </c>
      <c r="T1132" t="s">
        <v>1502</v>
      </c>
      <c r="U1132" t="s">
        <v>1871</v>
      </c>
    </row>
    <row r="1133" spans="1:21">
      <c r="A1133">
        <v>4180</v>
      </c>
      <c r="B1133" t="s">
        <v>432</v>
      </c>
      <c r="C1133">
        <v>59415</v>
      </c>
      <c r="D1133" t="s">
        <v>968</v>
      </c>
      <c r="E1133" t="s">
        <v>131</v>
      </c>
      <c r="F1133" t="s">
        <v>121</v>
      </c>
      <c r="G1133" s="79" t="s">
        <v>2559</v>
      </c>
      <c r="H1133" s="79"/>
      <c r="I1133" s="79"/>
      <c r="J1133" s="79" t="s">
        <v>8</v>
      </c>
      <c r="K1133" s="80">
        <v>2.6</v>
      </c>
      <c r="L1133" s="80">
        <v>2.5</v>
      </c>
      <c r="M1133" s="80">
        <v>2.5</v>
      </c>
      <c r="N1133" t="s">
        <v>1914</v>
      </c>
      <c r="O1133" t="s">
        <v>126</v>
      </c>
      <c r="P1133" t="s">
        <v>242</v>
      </c>
      <c r="Q1133">
        <v>8</v>
      </c>
      <c r="R1133">
        <v>2014</v>
      </c>
      <c r="S1133" t="s">
        <v>1502</v>
      </c>
      <c r="T1133" t="s">
        <v>1502</v>
      </c>
      <c r="U1133" t="s">
        <v>1871</v>
      </c>
    </row>
    <row r="1134" spans="1:21">
      <c r="A1134">
        <v>59178</v>
      </c>
      <c r="B1134" t="s">
        <v>285</v>
      </c>
      <c r="C1134">
        <v>59437</v>
      </c>
      <c r="D1134" t="s">
        <v>969</v>
      </c>
      <c r="E1134" t="s">
        <v>1866</v>
      </c>
      <c r="F1134" t="s">
        <v>174</v>
      </c>
      <c r="G1134" s="79" t="s">
        <v>2560</v>
      </c>
      <c r="H1134" s="79"/>
      <c r="I1134" s="79"/>
      <c r="J1134" s="79" t="s">
        <v>8</v>
      </c>
      <c r="K1134" s="80">
        <v>0.8</v>
      </c>
      <c r="L1134" s="80">
        <v>0.8</v>
      </c>
      <c r="M1134" s="80">
        <v>0.8</v>
      </c>
      <c r="N1134" t="s">
        <v>2004</v>
      </c>
      <c r="O1134" t="s">
        <v>226</v>
      </c>
      <c r="P1134" t="s">
        <v>235</v>
      </c>
      <c r="Q1134">
        <v>9</v>
      </c>
      <c r="R1134">
        <v>2013</v>
      </c>
      <c r="S1134" t="s">
        <v>1502</v>
      </c>
      <c r="T1134" t="s">
        <v>1502</v>
      </c>
      <c r="U1134" t="s">
        <v>1871</v>
      </c>
    </row>
    <row r="1135" spans="1:21">
      <c r="A1135">
        <v>59178</v>
      </c>
      <c r="B1135" t="s">
        <v>285</v>
      </c>
      <c r="C1135">
        <v>59437</v>
      </c>
      <c r="D1135" t="s">
        <v>969</v>
      </c>
      <c r="E1135" t="s">
        <v>1866</v>
      </c>
      <c r="F1135" t="s">
        <v>174</v>
      </c>
      <c r="G1135" s="79" t="s">
        <v>2561</v>
      </c>
      <c r="H1135" s="79"/>
      <c r="I1135" s="79"/>
      <c r="J1135" s="79" t="s">
        <v>8</v>
      </c>
      <c r="K1135" s="80">
        <v>0.8</v>
      </c>
      <c r="L1135" s="80">
        <v>0.8</v>
      </c>
      <c r="M1135" s="80">
        <v>0.8</v>
      </c>
      <c r="N1135" t="s">
        <v>2004</v>
      </c>
      <c r="O1135" t="s">
        <v>226</v>
      </c>
      <c r="P1135" t="s">
        <v>235</v>
      </c>
      <c r="Q1135">
        <v>9</v>
      </c>
      <c r="R1135">
        <v>2013</v>
      </c>
      <c r="S1135" t="s">
        <v>1502</v>
      </c>
      <c r="T1135" t="s">
        <v>1502</v>
      </c>
      <c r="U1135" t="s">
        <v>1871</v>
      </c>
    </row>
    <row r="1136" spans="1:21">
      <c r="A1136">
        <v>59178</v>
      </c>
      <c r="B1136" t="s">
        <v>285</v>
      </c>
      <c r="C1136">
        <v>59437</v>
      </c>
      <c r="D1136" t="s">
        <v>969</v>
      </c>
      <c r="E1136" t="s">
        <v>1866</v>
      </c>
      <c r="F1136" t="s">
        <v>174</v>
      </c>
      <c r="G1136" s="79" t="s">
        <v>2562</v>
      </c>
      <c r="H1136" s="79"/>
      <c r="I1136" s="79"/>
      <c r="J1136" s="79" t="s">
        <v>8</v>
      </c>
      <c r="K1136" s="80">
        <v>0.8</v>
      </c>
      <c r="L1136" s="80">
        <v>0.8</v>
      </c>
      <c r="M1136" s="80">
        <v>0.8</v>
      </c>
      <c r="N1136" t="s">
        <v>2004</v>
      </c>
      <c r="O1136" t="s">
        <v>226</v>
      </c>
      <c r="P1136" t="s">
        <v>235</v>
      </c>
      <c r="Q1136">
        <v>9</v>
      </c>
      <c r="R1136">
        <v>2013</v>
      </c>
      <c r="S1136" t="s">
        <v>1502</v>
      </c>
      <c r="T1136" t="s">
        <v>1502</v>
      </c>
      <c r="U1136" t="s">
        <v>1871</v>
      </c>
    </row>
    <row r="1137" spans="1:21">
      <c r="A1137">
        <v>59178</v>
      </c>
      <c r="B1137" t="s">
        <v>285</v>
      </c>
      <c r="C1137">
        <v>59438</v>
      </c>
      <c r="D1137" t="s">
        <v>970</v>
      </c>
      <c r="E1137" t="s">
        <v>1866</v>
      </c>
      <c r="F1137" t="s">
        <v>174</v>
      </c>
      <c r="G1137" s="79" t="s">
        <v>2563</v>
      </c>
      <c r="H1137" s="79"/>
      <c r="I1137" s="79"/>
      <c r="J1137" s="79" t="s">
        <v>8</v>
      </c>
      <c r="K1137" s="80">
        <v>1.3</v>
      </c>
      <c r="L1137" s="80">
        <v>1.3</v>
      </c>
      <c r="M1137" s="80">
        <v>1.3</v>
      </c>
      <c r="N1137" t="s">
        <v>2004</v>
      </c>
      <c r="O1137" t="s">
        <v>226</v>
      </c>
      <c r="P1137" t="s">
        <v>235</v>
      </c>
      <c r="Q1137">
        <v>11</v>
      </c>
      <c r="R1137">
        <v>2013</v>
      </c>
      <c r="S1137" t="s">
        <v>1502</v>
      </c>
      <c r="T1137" t="s">
        <v>1502</v>
      </c>
      <c r="U1137" t="s">
        <v>1871</v>
      </c>
    </row>
    <row r="1138" spans="1:21">
      <c r="A1138">
        <v>59178</v>
      </c>
      <c r="B1138" t="s">
        <v>285</v>
      </c>
      <c r="C1138">
        <v>59438</v>
      </c>
      <c r="D1138" t="s">
        <v>970</v>
      </c>
      <c r="E1138" t="s">
        <v>1866</v>
      </c>
      <c r="F1138" t="s">
        <v>174</v>
      </c>
      <c r="G1138" s="79" t="s">
        <v>2564</v>
      </c>
      <c r="H1138" s="79"/>
      <c r="I1138" s="79"/>
      <c r="J1138" s="79" t="s">
        <v>8</v>
      </c>
      <c r="K1138" s="80">
        <v>1.3</v>
      </c>
      <c r="L1138" s="80">
        <v>1.3</v>
      </c>
      <c r="M1138" s="80">
        <v>1.3</v>
      </c>
      <c r="N1138" t="s">
        <v>2004</v>
      </c>
      <c r="O1138" t="s">
        <v>226</v>
      </c>
      <c r="P1138" t="s">
        <v>235</v>
      </c>
      <c r="Q1138">
        <v>11</v>
      </c>
      <c r="R1138">
        <v>2013</v>
      </c>
      <c r="S1138" t="s">
        <v>1502</v>
      </c>
      <c r="T1138" t="s">
        <v>1502</v>
      </c>
      <c r="U1138" t="s">
        <v>1871</v>
      </c>
    </row>
    <row r="1139" spans="1:21">
      <c r="A1139">
        <v>59178</v>
      </c>
      <c r="B1139" t="s">
        <v>285</v>
      </c>
      <c r="C1139">
        <v>59438</v>
      </c>
      <c r="D1139" t="s">
        <v>970</v>
      </c>
      <c r="E1139" t="s">
        <v>1866</v>
      </c>
      <c r="F1139" t="s">
        <v>174</v>
      </c>
      <c r="G1139" s="79" t="s">
        <v>2565</v>
      </c>
      <c r="H1139" s="79"/>
      <c r="I1139" s="79"/>
      <c r="J1139" s="79" t="s">
        <v>8</v>
      </c>
      <c r="K1139" s="80">
        <v>1.3</v>
      </c>
      <c r="L1139" s="80">
        <v>1.3</v>
      </c>
      <c r="M1139" s="80">
        <v>1.3</v>
      </c>
      <c r="N1139" t="s">
        <v>2004</v>
      </c>
      <c r="O1139" t="s">
        <v>226</v>
      </c>
      <c r="P1139" t="s">
        <v>235</v>
      </c>
      <c r="Q1139">
        <v>11</v>
      </c>
      <c r="R1139">
        <v>2013</v>
      </c>
      <c r="S1139" t="s">
        <v>1502</v>
      </c>
      <c r="T1139" t="s">
        <v>1502</v>
      </c>
      <c r="U1139" t="s">
        <v>1871</v>
      </c>
    </row>
    <row r="1140" spans="1:21">
      <c r="A1140">
        <v>59215</v>
      </c>
      <c r="B1140" t="s">
        <v>2566</v>
      </c>
      <c r="C1140">
        <v>59445</v>
      </c>
      <c r="D1140" t="s">
        <v>971</v>
      </c>
      <c r="E1140" t="s">
        <v>1866</v>
      </c>
      <c r="F1140" t="s">
        <v>273</v>
      </c>
      <c r="G1140" s="79" t="s">
        <v>2435</v>
      </c>
      <c r="H1140" s="79"/>
      <c r="I1140" s="79"/>
      <c r="J1140" s="79" t="s">
        <v>8</v>
      </c>
      <c r="K1140" s="80">
        <v>2</v>
      </c>
      <c r="L1140" s="80">
        <v>2</v>
      </c>
      <c r="M1140" s="80">
        <v>2</v>
      </c>
      <c r="N1140" t="s">
        <v>2168</v>
      </c>
      <c r="O1140" t="s">
        <v>457</v>
      </c>
      <c r="P1140" t="s">
        <v>456</v>
      </c>
      <c r="Q1140">
        <v>12</v>
      </c>
      <c r="R1140">
        <v>2013</v>
      </c>
      <c r="S1140" t="s">
        <v>1502</v>
      </c>
      <c r="T1140" t="s">
        <v>1502</v>
      </c>
      <c r="U1140" t="s">
        <v>1871</v>
      </c>
    </row>
    <row r="1141" spans="1:21">
      <c r="A1141">
        <v>59230</v>
      </c>
      <c r="B1141" t="s">
        <v>974</v>
      </c>
      <c r="C1141">
        <v>59463</v>
      </c>
      <c r="D1141" t="s">
        <v>973</v>
      </c>
      <c r="E1141" t="s">
        <v>1866</v>
      </c>
      <c r="F1141" t="s">
        <v>112</v>
      </c>
      <c r="G1141" s="79" t="s">
        <v>1883</v>
      </c>
      <c r="H1141" s="79"/>
      <c r="I1141" s="79"/>
      <c r="J1141" s="79" t="s">
        <v>8</v>
      </c>
      <c r="K1141" s="80">
        <v>2</v>
      </c>
      <c r="L1141" s="80">
        <v>2</v>
      </c>
      <c r="M1141" s="80">
        <v>2</v>
      </c>
      <c r="N1141" t="s">
        <v>2168</v>
      </c>
      <c r="O1141" t="s">
        <v>457</v>
      </c>
      <c r="P1141" t="s">
        <v>456</v>
      </c>
      <c r="Q1141">
        <v>6</v>
      </c>
      <c r="R1141">
        <v>2014</v>
      </c>
      <c r="S1141" t="s">
        <v>1502</v>
      </c>
      <c r="T1141" t="s">
        <v>1502</v>
      </c>
      <c r="U1141" t="s">
        <v>1871</v>
      </c>
    </row>
    <row r="1142" spans="1:21">
      <c r="A1142">
        <v>59230</v>
      </c>
      <c r="B1142" t="s">
        <v>974</v>
      </c>
      <c r="C1142">
        <v>59464</v>
      </c>
      <c r="D1142" t="s">
        <v>975</v>
      </c>
      <c r="E1142" t="s">
        <v>1866</v>
      </c>
      <c r="F1142" t="s">
        <v>112</v>
      </c>
      <c r="G1142" s="79" t="s">
        <v>1888</v>
      </c>
      <c r="H1142" s="79"/>
      <c r="I1142" s="79"/>
      <c r="J1142" s="79" t="s">
        <v>8</v>
      </c>
      <c r="K1142" s="80">
        <v>3</v>
      </c>
      <c r="L1142" s="80">
        <v>3</v>
      </c>
      <c r="M1142" s="80">
        <v>3</v>
      </c>
      <c r="N1142" t="s">
        <v>2168</v>
      </c>
      <c r="O1142" t="s">
        <v>457</v>
      </c>
      <c r="P1142" t="s">
        <v>456</v>
      </c>
      <c r="Q1142">
        <v>7</v>
      </c>
      <c r="R1142">
        <v>2014</v>
      </c>
      <c r="S1142" t="s">
        <v>1502</v>
      </c>
      <c r="T1142" t="s">
        <v>1502</v>
      </c>
      <c r="U1142" t="s">
        <v>1871</v>
      </c>
    </row>
    <row r="1143" spans="1:21">
      <c r="A1143">
        <v>59230</v>
      </c>
      <c r="B1143" t="s">
        <v>974</v>
      </c>
      <c r="C1143">
        <v>59465</v>
      </c>
      <c r="D1143" t="s">
        <v>976</v>
      </c>
      <c r="E1143" t="s">
        <v>1866</v>
      </c>
      <c r="F1143" t="s">
        <v>112</v>
      </c>
      <c r="G1143" s="79" t="s">
        <v>1883</v>
      </c>
      <c r="H1143" s="79"/>
      <c r="I1143" s="79"/>
      <c r="J1143" s="79" t="s">
        <v>8</v>
      </c>
      <c r="K1143" s="80">
        <v>1.5</v>
      </c>
      <c r="L1143" s="80">
        <v>1.5</v>
      </c>
      <c r="M1143" s="80">
        <v>1.5</v>
      </c>
      <c r="N1143" t="s">
        <v>2168</v>
      </c>
      <c r="O1143" t="s">
        <v>457</v>
      </c>
      <c r="P1143" t="s">
        <v>456</v>
      </c>
      <c r="Q1143">
        <v>8</v>
      </c>
      <c r="R1143">
        <v>2014</v>
      </c>
      <c r="S1143" t="s">
        <v>1502</v>
      </c>
      <c r="T1143" t="s">
        <v>1502</v>
      </c>
      <c r="U1143" t="s">
        <v>1871</v>
      </c>
    </row>
    <row r="1144" spans="1:21">
      <c r="A1144">
        <v>59230</v>
      </c>
      <c r="B1144" t="s">
        <v>974</v>
      </c>
      <c r="C1144">
        <v>59466</v>
      </c>
      <c r="D1144" t="s">
        <v>977</v>
      </c>
      <c r="E1144" t="s">
        <v>1866</v>
      </c>
      <c r="F1144" t="s">
        <v>112</v>
      </c>
      <c r="G1144" s="79" t="s">
        <v>1890</v>
      </c>
      <c r="H1144" s="79"/>
      <c r="I1144" s="79"/>
      <c r="J1144" s="79" t="s">
        <v>8</v>
      </c>
      <c r="K1144" s="80">
        <v>1.9</v>
      </c>
      <c r="L1144" s="80">
        <v>1.9</v>
      </c>
      <c r="M1144" s="80">
        <v>1.9</v>
      </c>
      <c r="N1144" t="s">
        <v>2168</v>
      </c>
      <c r="O1144" t="s">
        <v>457</v>
      </c>
      <c r="P1144" t="s">
        <v>456</v>
      </c>
      <c r="Q1144">
        <v>4</v>
      </c>
      <c r="R1144">
        <v>2014</v>
      </c>
      <c r="S1144" t="s">
        <v>1502</v>
      </c>
      <c r="T1144" t="s">
        <v>1502</v>
      </c>
      <c r="U1144" t="s">
        <v>1871</v>
      </c>
    </row>
    <row r="1145" spans="1:21">
      <c r="A1145">
        <v>59232</v>
      </c>
      <c r="B1145" t="s">
        <v>979</v>
      </c>
      <c r="C1145">
        <v>59468</v>
      </c>
      <c r="D1145" t="s">
        <v>978</v>
      </c>
      <c r="E1145" t="s">
        <v>1866</v>
      </c>
      <c r="F1145" t="s">
        <v>112</v>
      </c>
      <c r="G1145" s="79" t="s">
        <v>2567</v>
      </c>
      <c r="H1145" s="79"/>
      <c r="I1145" s="79"/>
      <c r="J1145" s="79" t="s">
        <v>8</v>
      </c>
      <c r="K1145" s="80">
        <v>2.5</v>
      </c>
      <c r="L1145" s="80">
        <v>2</v>
      </c>
      <c r="M1145" s="80">
        <v>2</v>
      </c>
      <c r="N1145" t="s">
        <v>2168</v>
      </c>
      <c r="O1145" t="s">
        <v>457</v>
      </c>
      <c r="P1145" t="s">
        <v>456</v>
      </c>
      <c r="Q1145">
        <v>12</v>
      </c>
      <c r="R1145">
        <v>2013</v>
      </c>
      <c r="S1145" t="s">
        <v>1502</v>
      </c>
      <c r="T1145" t="s">
        <v>1502</v>
      </c>
      <c r="U1145" t="s">
        <v>1871</v>
      </c>
    </row>
    <row r="1146" spans="1:21">
      <c r="A1146">
        <v>59240</v>
      </c>
      <c r="B1146" t="s">
        <v>981</v>
      </c>
      <c r="C1146">
        <v>59476</v>
      </c>
      <c r="D1146" t="s">
        <v>980</v>
      </c>
      <c r="E1146" t="s">
        <v>1866</v>
      </c>
      <c r="F1146" t="s">
        <v>273</v>
      </c>
      <c r="G1146" s="79" t="s">
        <v>2568</v>
      </c>
      <c r="H1146" s="79"/>
      <c r="I1146" s="79"/>
      <c r="J1146" s="79" t="s">
        <v>8</v>
      </c>
      <c r="K1146" s="80">
        <v>2</v>
      </c>
      <c r="L1146" s="80">
        <v>2</v>
      </c>
      <c r="M1146" s="80">
        <v>2</v>
      </c>
      <c r="N1146" t="s">
        <v>2168</v>
      </c>
      <c r="O1146" t="s">
        <v>457</v>
      </c>
      <c r="P1146" t="s">
        <v>456</v>
      </c>
      <c r="Q1146">
        <v>7</v>
      </c>
      <c r="R1146">
        <v>2014</v>
      </c>
      <c r="S1146" t="s">
        <v>1502</v>
      </c>
      <c r="T1146" t="s">
        <v>1502</v>
      </c>
      <c r="U1146" t="s">
        <v>1871</v>
      </c>
    </row>
    <row r="1147" spans="1:21">
      <c r="A1147">
        <v>59241</v>
      </c>
      <c r="B1147" t="s">
        <v>983</v>
      </c>
      <c r="C1147">
        <v>59477</v>
      </c>
      <c r="D1147" t="s">
        <v>982</v>
      </c>
      <c r="E1147" t="s">
        <v>1866</v>
      </c>
      <c r="F1147" t="s">
        <v>273</v>
      </c>
      <c r="G1147" s="79" t="s">
        <v>2569</v>
      </c>
      <c r="H1147" s="79"/>
      <c r="I1147" s="79"/>
      <c r="J1147" s="79" t="s">
        <v>8</v>
      </c>
      <c r="K1147" s="80">
        <v>2.2000000000000002</v>
      </c>
      <c r="L1147" s="80">
        <v>2.2000000000000002</v>
      </c>
      <c r="M1147" s="80">
        <v>1.3</v>
      </c>
      <c r="N1147" t="s">
        <v>2168</v>
      </c>
      <c r="O1147" t="s">
        <v>457</v>
      </c>
      <c r="P1147" t="s">
        <v>456</v>
      </c>
      <c r="Q1147">
        <v>7</v>
      </c>
      <c r="R1147">
        <v>2014</v>
      </c>
      <c r="S1147" t="s">
        <v>1502</v>
      </c>
      <c r="T1147" t="s">
        <v>1502</v>
      </c>
      <c r="U1147" t="s">
        <v>1871</v>
      </c>
    </row>
    <row r="1148" spans="1:21">
      <c r="A1148">
        <v>59254</v>
      </c>
      <c r="B1148" t="s">
        <v>985</v>
      </c>
      <c r="C1148">
        <v>59484</v>
      </c>
      <c r="D1148" t="s">
        <v>984</v>
      </c>
      <c r="E1148" t="s">
        <v>1866</v>
      </c>
      <c r="F1148" t="s">
        <v>112</v>
      </c>
      <c r="G1148" s="79" t="s">
        <v>2435</v>
      </c>
      <c r="H1148" s="79"/>
      <c r="I1148" s="79"/>
      <c r="J1148" s="79" t="s">
        <v>8</v>
      </c>
      <c r="K1148" s="80">
        <v>3</v>
      </c>
      <c r="L1148" s="80">
        <v>2</v>
      </c>
      <c r="M1148" s="80">
        <v>1</v>
      </c>
      <c r="N1148" t="s">
        <v>2168</v>
      </c>
      <c r="O1148" t="s">
        <v>457</v>
      </c>
      <c r="P1148" t="s">
        <v>456</v>
      </c>
      <c r="Q1148">
        <v>7</v>
      </c>
      <c r="R1148">
        <v>2014</v>
      </c>
      <c r="S1148" t="s">
        <v>1502</v>
      </c>
      <c r="T1148" t="s">
        <v>1502</v>
      </c>
      <c r="U1148" t="s">
        <v>1871</v>
      </c>
    </row>
    <row r="1149" spans="1:21">
      <c r="A1149">
        <v>59254</v>
      </c>
      <c r="B1149" t="s">
        <v>985</v>
      </c>
      <c r="C1149">
        <v>59485</v>
      </c>
      <c r="D1149" t="s">
        <v>986</v>
      </c>
      <c r="E1149" t="s">
        <v>1866</v>
      </c>
      <c r="F1149" t="s">
        <v>112</v>
      </c>
      <c r="G1149" s="79" t="s">
        <v>2570</v>
      </c>
      <c r="H1149" s="79"/>
      <c r="I1149" s="79"/>
      <c r="J1149" s="79" t="s">
        <v>8</v>
      </c>
      <c r="K1149" s="80">
        <v>2.2000000000000002</v>
      </c>
      <c r="L1149" s="80">
        <v>1.9</v>
      </c>
      <c r="M1149" s="80">
        <v>0.3</v>
      </c>
      <c r="N1149" t="s">
        <v>2168</v>
      </c>
      <c r="O1149" t="s">
        <v>457</v>
      </c>
      <c r="P1149" t="s">
        <v>456</v>
      </c>
      <c r="Q1149">
        <v>7</v>
      </c>
      <c r="R1149">
        <v>2014</v>
      </c>
      <c r="S1149" t="s">
        <v>1502</v>
      </c>
      <c r="T1149" t="s">
        <v>1502</v>
      </c>
      <c r="U1149" t="s">
        <v>1871</v>
      </c>
    </row>
    <row r="1150" spans="1:21">
      <c r="A1150">
        <v>59252</v>
      </c>
      <c r="B1150" t="s">
        <v>988</v>
      </c>
      <c r="C1150">
        <v>59495</v>
      </c>
      <c r="D1150" t="s">
        <v>987</v>
      </c>
      <c r="E1150" t="s">
        <v>1866</v>
      </c>
      <c r="F1150" t="s">
        <v>121</v>
      </c>
      <c r="G1150" s="79" t="s">
        <v>2571</v>
      </c>
      <c r="H1150" s="79"/>
      <c r="I1150" s="79"/>
      <c r="J1150" s="79" t="s">
        <v>8</v>
      </c>
      <c r="K1150" s="80">
        <v>4</v>
      </c>
      <c r="L1150" s="80">
        <v>4</v>
      </c>
      <c r="M1150" s="80">
        <v>4</v>
      </c>
      <c r="N1150" t="s">
        <v>2168</v>
      </c>
      <c r="O1150" t="s">
        <v>457</v>
      </c>
      <c r="P1150" t="s">
        <v>456</v>
      </c>
      <c r="Q1150">
        <v>6</v>
      </c>
      <c r="R1150">
        <v>2014</v>
      </c>
      <c r="S1150" t="s">
        <v>1502</v>
      </c>
      <c r="T1150" t="s">
        <v>1502</v>
      </c>
      <c r="U1150" t="s">
        <v>1871</v>
      </c>
    </row>
    <row r="1151" spans="1:21">
      <c r="A1151">
        <v>59286</v>
      </c>
      <c r="B1151" t="s">
        <v>990</v>
      </c>
      <c r="C1151">
        <v>59543</v>
      </c>
      <c r="D1151" t="s">
        <v>989</v>
      </c>
      <c r="E1151" t="s">
        <v>2250</v>
      </c>
      <c r="F1151" t="s">
        <v>112</v>
      </c>
      <c r="G1151" s="79" t="s">
        <v>2572</v>
      </c>
      <c r="H1151" s="79"/>
      <c r="I1151" s="79"/>
      <c r="J1151" s="79" t="s">
        <v>8</v>
      </c>
      <c r="K1151" s="80">
        <v>1.6</v>
      </c>
      <c r="L1151" s="80">
        <v>1.6</v>
      </c>
      <c r="M1151" s="80">
        <v>1.6</v>
      </c>
      <c r="N1151" t="s">
        <v>2168</v>
      </c>
      <c r="O1151" t="s">
        <v>457</v>
      </c>
      <c r="P1151" t="s">
        <v>456</v>
      </c>
      <c r="Q1151">
        <v>12</v>
      </c>
      <c r="R1151">
        <v>2013</v>
      </c>
      <c r="S1151" t="s">
        <v>1502</v>
      </c>
      <c r="T1151" t="s">
        <v>1502</v>
      </c>
      <c r="U1151" t="s">
        <v>1871</v>
      </c>
    </row>
    <row r="1152" spans="1:21">
      <c r="A1152">
        <v>58894</v>
      </c>
      <c r="B1152" t="s">
        <v>916</v>
      </c>
      <c r="C1152">
        <v>59573</v>
      </c>
      <c r="D1152" t="s">
        <v>991</v>
      </c>
      <c r="E1152" t="s">
        <v>1866</v>
      </c>
      <c r="F1152" t="s">
        <v>112</v>
      </c>
      <c r="G1152" s="79" t="s">
        <v>2573</v>
      </c>
      <c r="H1152" s="79"/>
      <c r="I1152" s="79"/>
      <c r="J1152" s="79" t="s">
        <v>8</v>
      </c>
      <c r="K1152" s="80">
        <v>1.1000000000000001</v>
      </c>
      <c r="L1152" s="80">
        <v>1.1000000000000001</v>
      </c>
      <c r="M1152" s="80">
        <v>1.1000000000000001</v>
      </c>
      <c r="N1152" t="s">
        <v>2168</v>
      </c>
      <c r="O1152" t="s">
        <v>457</v>
      </c>
      <c r="P1152" t="s">
        <v>456</v>
      </c>
      <c r="Q1152">
        <v>7</v>
      </c>
      <c r="R1152">
        <v>2014</v>
      </c>
      <c r="S1152" t="s">
        <v>1502</v>
      </c>
      <c r="T1152" t="s">
        <v>1502</v>
      </c>
      <c r="U1152" t="s">
        <v>1871</v>
      </c>
    </row>
    <row r="1153" spans="1:21">
      <c r="A1153">
        <v>57365</v>
      </c>
      <c r="B1153" t="s">
        <v>762</v>
      </c>
      <c r="C1153">
        <v>59622</v>
      </c>
      <c r="D1153" t="s">
        <v>992</v>
      </c>
      <c r="E1153" t="s">
        <v>1866</v>
      </c>
      <c r="F1153" t="s">
        <v>112</v>
      </c>
      <c r="G1153" s="79" t="s">
        <v>2574</v>
      </c>
      <c r="H1153" s="79"/>
      <c r="I1153" s="79"/>
      <c r="J1153" s="79" t="s">
        <v>8</v>
      </c>
      <c r="K1153" s="80">
        <v>8</v>
      </c>
      <c r="L1153" s="80">
        <v>7.9</v>
      </c>
      <c r="M1153" s="80">
        <v>7.9</v>
      </c>
      <c r="N1153" t="s">
        <v>2164</v>
      </c>
      <c r="O1153" t="s">
        <v>440</v>
      </c>
      <c r="P1153" t="s">
        <v>439</v>
      </c>
      <c r="Q1153">
        <v>8</v>
      </c>
      <c r="R1153">
        <v>2016</v>
      </c>
      <c r="S1153" t="s">
        <v>1502</v>
      </c>
      <c r="T1153" t="s">
        <v>1502</v>
      </c>
      <c r="U1153" t="s">
        <v>1871</v>
      </c>
    </row>
    <row r="1154" spans="1:21">
      <c r="A1154">
        <v>58871</v>
      </c>
      <c r="B1154" t="s">
        <v>897</v>
      </c>
      <c r="C1154">
        <v>59624</v>
      </c>
      <c r="D1154" t="s">
        <v>993</v>
      </c>
      <c r="E1154" t="s">
        <v>1866</v>
      </c>
      <c r="F1154" t="s">
        <v>112</v>
      </c>
      <c r="G1154" s="79" t="s">
        <v>2435</v>
      </c>
      <c r="H1154" s="79"/>
      <c r="I1154" s="79"/>
      <c r="J1154" s="79" t="s">
        <v>8</v>
      </c>
      <c r="K1154" s="80">
        <v>1.5</v>
      </c>
      <c r="L1154" s="80">
        <v>1.5</v>
      </c>
      <c r="M1154" s="80">
        <v>1.5</v>
      </c>
      <c r="N1154" t="s">
        <v>2168</v>
      </c>
      <c r="O1154" t="s">
        <v>457</v>
      </c>
      <c r="P1154" t="s">
        <v>456</v>
      </c>
      <c r="Q1154">
        <v>1</v>
      </c>
      <c r="R1154">
        <v>2015</v>
      </c>
      <c r="S1154" t="s">
        <v>1502</v>
      </c>
      <c r="T1154" t="s">
        <v>1502</v>
      </c>
      <c r="U1154" t="s">
        <v>1871</v>
      </c>
    </row>
    <row r="1155" spans="1:21">
      <c r="A1155">
        <v>58871</v>
      </c>
      <c r="B1155" t="s">
        <v>897</v>
      </c>
      <c r="C1155">
        <v>59625</v>
      </c>
      <c r="D1155" t="s">
        <v>994</v>
      </c>
      <c r="E1155" t="s">
        <v>1866</v>
      </c>
      <c r="F1155" t="s">
        <v>112</v>
      </c>
      <c r="G1155" s="79" t="s">
        <v>2435</v>
      </c>
      <c r="H1155" s="79"/>
      <c r="I1155" s="79"/>
      <c r="J1155" s="79" t="s">
        <v>8</v>
      </c>
      <c r="K1155" s="80">
        <v>2</v>
      </c>
      <c r="L1155" s="80">
        <v>2</v>
      </c>
      <c r="M1155" s="80">
        <v>2</v>
      </c>
      <c r="N1155" t="s">
        <v>2168</v>
      </c>
      <c r="O1155" t="s">
        <v>457</v>
      </c>
      <c r="P1155" t="s">
        <v>456</v>
      </c>
      <c r="Q1155">
        <v>1</v>
      </c>
      <c r="R1155">
        <v>2015</v>
      </c>
      <c r="S1155" t="s">
        <v>1502</v>
      </c>
      <c r="T1155" t="s">
        <v>1502</v>
      </c>
      <c r="U1155" t="s">
        <v>1871</v>
      </c>
    </row>
    <row r="1156" spans="1:21">
      <c r="A1156">
        <v>58871</v>
      </c>
      <c r="B1156" t="s">
        <v>897</v>
      </c>
      <c r="C1156">
        <v>59626</v>
      </c>
      <c r="D1156" t="s">
        <v>995</v>
      </c>
      <c r="E1156" t="s">
        <v>1866</v>
      </c>
      <c r="F1156" t="s">
        <v>112</v>
      </c>
      <c r="G1156" s="79" t="s">
        <v>2435</v>
      </c>
      <c r="H1156" s="79"/>
      <c r="I1156" s="79"/>
      <c r="J1156" s="79" t="s">
        <v>8</v>
      </c>
      <c r="K1156" s="80">
        <v>1.6</v>
      </c>
      <c r="L1156" s="80">
        <v>1.6</v>
      </c>
      <c r="M1156" s="80">
        <v>1.6</v>
      </c>
      <c r="N1156" t="s">
        <v>2168</v>
      </c>
      <c r="O1156" t="s">
        <v>457</v>
      </c>
      <c r="P1156" t="s">
        <v>456</v>
      </c>
      <c r="Q1156">
        <v>1</v>
      </c>
      <c r="R1156">
        <v>2015</v>
      </c>
      <c r="S1156" t="s">
        <v>1502</v>
      </c>
      <c r="T1156" t="s">
        <v>1502</v>
      </c>
      <c r="U1156" t="s">
        <v>1871</v>
      </c>
    </row>
    <row r="1157" spans="1:21">
      <c r="A1157">
        <v>59388</v>
      </c>
      <c r="B1157" t="s">
        <v>997</v>
      </c>
      <c r="C1157">
        <v>59636</v>
      </c>
      <c r="D1157" t="s">
        <v>996</v>
      </c>
      <c r="E1157" t="s">
        <v>1866</v>
      </c>
      <c r="F1157" t="s">
        <v>112</v>
      </c>
      <c r="G1157" s="79" t="s">
        <v>2575</v>
      </c>
      <c r="H1157" s="79"/>
      <c r="I1157" s="79"/>
      <c r="J1157" s="79" t="s">
        <v>8</v>
      </c>
      <c r="K1157" s="80">
        <v>4.4000000000000004</v>
      </c>
      <c r="L1157" s="80">
        <v>3.9</v>
      </c>
      <c r="M1157" s="80">
        <v>2.2999999999999998</v>
      </c>
      <c r="N1157" t="s">
        <v>2168</v>
      </c>
      <c r="O1157" t="s">
        <v>457</v>
      </c>
      <c r="P1157" t="s">
        <v>456</v>
      </c>
      <c r="Q1157">
        <v>12</v>
      </c>
      <c r="R1157">
        <v>2014</v>
      </c>
      <c r="S1157" t="s">
        <v>1502</v>
      </c>
      <c r="T1157" t="s">
        <v>1502</v>
      </c>
      <c r="U1157" t="s">
        <v>1871</v>
      </c>
    </row>
    <row r="1158" spans="1:21">
      <c r="A1158">
        <v>59395</v>
      </c>
      <c r="B1158" t="s">
        <v>999</v>
      </c>
      <c r="C1158">
        <v>59639</v>
      </c>
      <c r="D1158" t="s">
        <v>998</v>
      </c>
      <c r="E1158" t="s">
        <v>2171</v>
      </c>
      <c r="F1158" t="s">
        <v>112</v>
      </c>
      <c r="G1158" s="79" t="s">
        <v>2576</v>
      </c>
      <c r="H1158" s="79"/>
      <c r="I1158" s="79"/>
      <c r="J1158" s="79" t="s">
        <v>8</v>
      </c>
      <c r="K1158" s="80">
        <v>2</v>
      </c>
      <c r="L1158" s="80">
        <v>2</v>
      </c>
      <c r="M1158" s="80">
        <v>2</v>
      </c>
      <c r="N1158" t="s">
        <v>2164</v>
      </c>
      <c r="O1158" t="s">
        <v>440</v>
      </c>
      <c r="P1158" t="s">
        <v>439</v>
      </c>
      <c r="Q1158">
        <v>2</v>
      </c>
      <c r="R1158">
        <v>2012</v>
      </c>
      <c r="S1158" t="s">
        <v>1502</v>
      </c>
      <c r="T1158" t="s">
        <v>1502</v>
      </c>
      <c r="U1158" t="s">
        <v>1871</v>
      </c>
    </row>
    <row r="1159" spans="1:21">
      <c r="A1159">
        <v>59453</v>
      </c>
      <c r="B1159" t="s">
        <v>1001</v>
      </c>
      <c r="C1159">
        <v>59682</v>
      </c>
      <c r="D1159" t="s">
        <v>1000</v>
      </c>
      <c r="E1159" t="s">
        <v>1866</v>
      </c>
      <c r="F1159" t="s">
        <v>273</v>
      </c>
      <c r="G1159" s="79" t="s">
        <v>2577</v>
      </c>
      <c r="H1159" s="79"/>
      <c r="I1159" s="79"/>
      <c r="J1159" s="79" t="s">
        <v>8</v>
      </c>
      <c r="K1159" s="80">
        <v>1.5</v>
      </c>
      <c r="L1159" s="80">
        <v>1.5</v>
      </c>
      <c r="M1159" s="80">
        <v>1.5</v>
      </c>
      <c r="N1159" t="s">
        <v>2168</v>
      </c>
      <c r="O1159" t="s">
        <v>457</v>
      </c>
      <c r="P1159" t="s">
        <v>456</v>
      </c>
      <c r="Q1159">
        <v>12</v>
      </c>
      <c r="R1159">
        <v>2014</v>
      </c>
      <c r="S1159" t="s">
        <v>1502</v>
      </c>
      <c r="T1159" t="s">
        <v>1502</v>
      </c>
      <c r="U1159" t="s">
        <v>1932</v>
      </c>
    </row>
    <row r="1160" spans="1:21">
      <c r="A1160">
        <v>59463</v>
      </c>
      <c r="B1160" t="s">
        <v>1003</v>
      </c>
      <c r="C1160">
        <v>59692</v>
      </c>
      <c r="D1160" t="s">
        <v>1002</v>
      </c>
      <c r="E1160" t="s">
        <v>2250</v>
      </c>
      <c r="F1160" t="s">
        <v>137</v>
      </c>
      <c r="G1160" s="79" t="s">
        <v>2578</v>
      </c>
      <c r="H1160" s="79"/>
      <c r="I1160" s="79"/>
      <c r="J1160" s="79" t="s">
        <v>8</v>
      </c>
      <c r="K1160" s="80">
        <v>4.5</v>
      </c>
      <c r="L1160" s="80">
        <v>4.5</v>
      </c>
      <c r="M1160" s="80">
        <v>4.5</v>
      </c>
      <c r="N1160" t="s">
        <v>2164</v>
      </c>
      <c r="O1160" t="s">
        <v>440</v>
      </c>
      <c r="P1160" t="s">
        <v>439</v>
      </c>
      <c r="Q1160">
        <v>10</v>
      </c>
      <c r="R1160">
        <v>2012</v>
      </c>
      <c r="S1160" t="s">
        <v>1502</v>
      </c>
      <c r="T1160" t="s">
        <v>1502</v>
      </c>
      <c r="U1160" t="s">
        <v>1871</v>
      </c>
    </row>
    <row r="1161" spans="1:21">
      <c r="A1161">
        <v>59484</v>
      </c>
      <c r="B1161" t="s">
        <v>1005</v>
      </c>
      <c r="C1161">
        <v>59717</v>
      </c>
      <c r="D1161" t="s">
        <v>1004</v>
      </c>
      <c r="E1161" t="s">
        <v>2250</v>
      </c>
      <c r="F1161" t="s">
        <v>112</v>
      </c>
      <c r="G1161" s="79" t="s">
        <v>2579</v>
      </c>
      <c r="H1161" s="79"/>
      <c r="I1161" s="79"/>
      <c r="J1161" s="79" t="s">
        <v>8</v>
      </c>
      <c r="K1161" s="80">
        <v>0.7</v>
      </c>
      <c r="L1161" s="80">
        <v>0.7</v>
      </c>
      <c r="M1161" s="80">
        <v>0.7</v>
      </c>
      <c r="N1161" t="s">
        <v>2168</v>
      </c>
      <c r="O1161" t="s">
        <v>457</v>
      </c>
      <c r="P1161" t="s">
        <v>456</v>
      </c>
      <c r="Q1161">
        <v>4</v>
      </c>
      <c r="R1161">
        <v>2011</v>
      </c>
      <c r="S1161" t="s">
        <v>1502</v>
      </c>
      <c r="T1161" t="s">
        <v>1502</v>
      </c>
      <c r="U1161" t="s">
        <v>1871</v>
      </c>
    </row>
    <row r="1162" spans="1:21">
      <c r="A1162">
        <v>59484</v>
      </c>
      <c r="B1162" t="s">
        <v>1005</v>
      </c>
      <c r="C1162">
        <v>59717</v>
      </c>
      <c r="D1162" t="s">
        <v>1004</v>
      </c>
      <c r="E1162" t="s">
        <v>2250</v>
      </c>
      <c r="F1162" t="s">
        <v>112</v>
      </c>
      <c r="G1162" s="79" t="s">
        <v>2580</v>
      </c>
      <c r="H1162" s="79"/>
      <c r="I1162" s="79"/>
      <c r="J1162" s="79" t="s">
        <v>8</v>
      </c>
      <c r="K1162" s="80">
        <v>0.3</v>
      </c>
      <c r="L1162" s="80">
        <v>0.3</v>
      </c>
      <c r="M1162" s="80">
        <v>0.3</v>
      </c>
      <c r="N1162" t="s">
        <v>2168</v>
      </c>
      <c r="O1162" t="s">
        <v>457</v>
      </c>
      <c r="P1162" t="s">
        <v>456</v>
      </c>
      <c r="Q1162">
        <v>4</v>
      </c>
      <c r="R1162">
        <v>2011</v>
      </c>
      <c r="S1162" t="s">
        <v>1502</v>
      </c>
      <c r="T1162" t="s">
        <v>1502</v>
      </c>
      <c r="U1162" t="s">
        <v>1871</v>
      </c>
    </row>
    <row r="1163" spans="1:21">
      <c r="A1163">
        <v>59484</v>
      </c>
      <c r="B1163" t="s">
        <v>1005</v>
      </c>
      <c r="C1163">
        <v>59717</v>
      </c>
      <c r="D1163" t="s">
        <v>1004</v>
      </c>
      <c r="E1163" t="s">
        <v>2250</v>
      </c>
      <c r="F1163" t="s">
        <v>112</v>
      </c>
      <c r="G1163" s="79" t="s">
        <v>2581</v>
      </c>
      <c r="H1163" s="79"/>
      <c r="I1163" s="79"/>
      <c r="J1163" s="79" t="s">
        <v>8</v>
      </c>
      <c r="K1163" s="80">
        <v>0.2</v>
      </c>
      <c r="L1163" s="80">
        <v>0.4</v>
      </c>
      <c r="M1163" s="80">
        <v>0.4</v>
      </c>
      <c r="N1163" t="s">
        <v>1914</v>
      </c>
      <c r="O1163" t="s">
        <v>126</v>
      </c>
      <c r="P1163" t="s">
        <v>242</v>
      </c>
      <c r="Q1163">
        <v>6</v>
      </c>
      <c r="R1163">
        <v>2007</v>
      </c>
      <c r="S1163" t="s">
        <v>1502</v>
      </c>
      <c r="T1163" t="s">
        <v>1502</v>
      </c>
      <c r="U1163" t="s">
        <v>1932</v>
      </c>
    </row>
    <row r="1164" spans="1:21">
      <c r="A1164">
        <v>59484</v>
      </c>
      <c r="B1164" t="s">
        <v>1005</v>
      </c>
      <c r="C1164">
        <v>59717</v>
      </c>
      <c r="D1164" t="s">
        <v>1004</v>
      </c>
      <c r="E1164" t="s">
        <v>2250</v>
      </c>
      <c r="F1164" t="s">
        <v>112</v>
      </c>
      <c r="G1164" s="79" t="s">
        <v>2582</v>
      </c>
      <c r="H1164" s="79"/>
      <c r="I1164" s="79"/>
      <c r="J1164" s="79" t="s">
        <v>8</v>
      </c>
      <c r="K1164" s="80">
        <v>0.3</v>
      </c>
      <c r="L1164" s="80">
        <v>0.3</v>
      </c>
      <c r="M1164" s="80">
        <v>0.3</v>
      </c>
      <c r="N1164" t="s">
        <v>1914</v>
      </c>
      <c r="O1164" t="s">
        <v>126</v>
      </c>
      <c r="P1164" t="s">
        <v>242</v>
      </c>
      <c r="Q1164">
        <v>6</v>
      </c>
      <c r="R1164">
        <v>2005</v>
      </c>
      <c r="S1164" t="s">
        <v>1502</v>
      </c>
      <c r="T1164" t="s">
        <v>1502</v>
      </c>
      <c r="U1164" t="s">
        <v>1932</v>
      </c>
    </row>
    <row r="1165" spans="1:21">
      <c r="A1165">
        <v>59484</v>
      </c>
      <c r="B1165" t="s">
        <v>1005</v>
      </c>
      <c r="C1165">
        <v>59717</v>
      </c>
      <c r="D1165" t="s">
        <v>1004</v>
      </c>
      <c r="E1165" t="s">
        <v>2250</v>
      </c>
      <c r="F1165" t="s">
        <v>112</v>
      </c>
      <c r="G1165" s="79" t="s">
        <v>2583</v>
      </c>
      <c r="H1165" s="79"/>
      <c r="I1165" s="79"/>
      <c r="J1165" s="79" t="s">
        <v>8</v>
      </c>
      <c r="K1165" s="80">
        <v>0.2</v>
      </c>
      <c r="L1165" s="80">
        <v>0.2</v>
      </c>
      <c r="M1165" s="80">
        <v>0.2</v>
      </c>
      <c r="N1165" t="s">
        <v>1914</v>
      </c>
      <c r="O1165" t="s">
        <v>126</v>
      </c>
      <c r="P1165" t="s">
        <v>242</v>
      </c>
      <c r="Q1165">
        <v>12</v>
      </c>
      <c r="R1165">
        <v>2015</v>
      </c>
      <c r="S1165" t="s">
        <v>1502</v>
      </c>
      <c r="T1165" t="s">
        <v>1502</v>
      </c>
      <c r="U1165" t="s">
        <v>1932</v>
      </c>
    </row>
    <row r="1166" spans="1:21">
      <c r="A1166">
        <v>59484</v>
      </c>
      <c r="B1166" t="s">
        <v>1005</v>
      </c>
      <c r="C1166">
        <v>59717</v>
      </c>
      <c r="D1166" t="s">
        <v>1004</v>
      </c>
      <c r="E1166" t="s">
        <v>2250</v>
      </c>
      <c r="F1166" t="s">
        <v>112</v>
      </c>
      <c r="G1166" s="79" t="s">
        <v>2584</v>
      </c>
      <c r="H1166" s="79"/>
      <c r="I1166" s="79"/>
      <c r="J1166" s="79" t="s">
        <v>8</v>
      </c>
      <c r="K1166" s="80">
        <v>0.2</v>
      </c>
      <c r="L1166" s="80">
        <v>0.2</v>
      </c>
      <c r="M1166" s="80">
        <v>0.2</v>
      </c>
      <c r="N1166" t="s">
        <v>1914</v>
      </c>
      <c r="O1166" t="s">
        <v>126</v>
      </c>
      <c r="P1166" t="s">
        <v>242</v>
      </c>
      <c r="Q1166">
        <v>6</v>
      </c>
      <c r="R1166">
        <v>2011</v>
      </c>
      <c r="S1166" t="s">
        <v>1502</v>
      </c>
      <c r="T1166" t="s">
        <v>1502</v>
      </c>
      <c r="U1166" t="s">
        <v>1932</v>
      </c>
    </row>
    <row r="1167" spans="1:21">
      <c r="A1167">
        <v>59484</v>
      </c>
      <c r="B1167" t="s">
        <v>1005</v>
      </c>
      <c r="C1167">
        <v>59717</v>
      </c>
      <c r="D1167" t="s">
        <v>1004</v>
      </c>
      <c r="E1167" t="s">
        <v>2250</v>
      </c>
      <c r="F1167" t="s">
        <v>112</v>
      </c>
      <c r="G1167" s="79" t="s">
        <v>2585</v>
      </c>
      <c r="H1167" s="79"/>
      <c r="I1167" s="79"/>
      <c r="J1167" s="79" t="s">
        <v>8</v>
      </c>
      <c r="K1167" s="80">
        <v>0.1</v>
      </c>
      <c r="L1167" s="80">
        <v>0.1</v>
      </c>
      <c r="M1167" s="80">
        <v>0.1</v>
      </c>
      <c r="N1167" t="s">
        <v>1914</v>
      </c>
      <c r="O1167" t="s">
        <v>126</v>
      </c>
      <c r="P1167" t="s">
        <v>242</v>
      </c>
      <c r="Q1167">
        <v>6</v>
      </c>
      <c r="R1167">
        <v>2003</v>
      </c>
      <c r="S1167" t="s">
        <v>1502</v>
      </c>
      <c r="T1167" t="s">
        <v>1502</v>
      </c>
      <c r="U1167" t="s">
        <v>1932</v>
      </c>
    </row>
    <row r="1168" spans="1:21">
      <c r="A1168">
        <v>59484</v>
      </c>
      <c r="B1168" t="s">
        <v>1005</v>
      </c>
      <c r="C1168">
        <v>59717</v>
      </c>
      <c r="D1168" t="s">
        <v>1004</v>
      </c>
      <c r="E1168" t="s">
        <v>2250</v>
      </c>
      <c r="F1168" t="s">
        <v>112</v>
      </c>
      <c r="G1168" s="79" t="s">
        <v>2586</v>
      </c>
      <c r="H1168" s="79"/>
      <c r="I1168" s="79"/>
      <c r="J1168" s="79" t="s">
        <v>8</v>
      </c>
      <c r="K1168" s="80">
        <v>0.4</v>
      </c>
      <c r="L1168" s="80">
        <v>0.4</v>
      </c>
      <c r="M1168" s="80">
        <v>0.4</v>
      </c>
      <c r="N1168" t="s">
        <v>1914</v>
      </c>
      <c r="O1168" t="s">
        <v>126</v>
      </c>
      <c r="P1168" t="s">
        <v>242</v>
      </c>
      <c r="Q1168">
        <v>6</v>
      </c>
      <c r="R1168">
        <v>2009</v>
      </c>
      <c r="S1168" t="s">
        <v>1502</v>
      </c>
      <c r="T1168" t="s">
        <v>1502</v>
      </c>
      <c r="U1168" t="s">
        <v>1932</v>
      </c>
    </row>
    <row r="1169" spans="1:21">
      <c r="A1169">
        <v>59484</v>
      </c>
      <c r="B1169" t="s">
        <v>1005</v>
      </c>
      <c r="C1169">
        <v>59717</v>
      </c>
      <c r="D1169" t="s">
        <v>1004</v>
      </c>
      <c r="E1169" t="s">
        <v>2250</v>
      </c>
      <c r="F1169" t="s">
        <v>112</v>
      </c>
      <c r="G1169" s="79" t="s">
        <v>2587</v>
      </c>
      <c r="H1169" s="79"/>
      <c r="I1169" s="79"/>
      <c r="J1169" s="79" t="s">
        <v>8</v>
      </c>
      <c r="K1169" s="80">
        <v>0.2</v>
      </c>
      <c r="L1169" s="80">
        <v>0.2</v>
      </c>
      <c r="M1169" s="80">
        <v>0.2</v>
      </c>
      <c r="N1169" t="s">
        <v>1914</v>
      </c>
      <c r="O1169" t="s">
        <v>126</v>
      </c>
      <c r="P1169" t="s">
        <v>242</v>
      </c>
      <c r="Q1169">
        <v>6</v>
      </c>
      <c r="R1169">
        <v>2004</v>
      </c>
      <c r="S1169" t="s">
        <v>1502</v>
      </c>
      <c r="T1169" t="s">
        <v>1502</v>
      </c>
      <c r="U1169" t="s">
        <v>1932</v>
      </c>
    </row>
    <row r="1170" spans="1:21">
      <c r="A1170">
        <v>59484</v>
      </c>
      <c r="B1170" t="s">
        <v>1005</v>
      </c>
      <c r="C1170">
        <v>59717</v>
      </c>
      <c r="D1170" t="s">
        <v>1004</v>
      </c>
      <c r="E1170" t="s">
        <v>2250</v>
      </c>
      <c r="F1170" t="s">
        <v>112</v>
      </c>
      <c r="G1170" s="79" t="s">
        <v>2588</v>
      </c>
      <c r="H1170" s="79"/>
      <c r="I1170" s="79"/>
      <c r="J1170" s="79" t="s">
        <v>8</v>
      </c>
      <c r="K1170" s="80">
        <v>0.4</v>
      </c>
      <c r="L1170" s="80">
        <v>0.4</v>
      </c>
      <c r="M1170" s="80">
        <v>0.4</v>
      </c>
      <c r="N1170" t="s">
        <v>1914</v>
      </c>
      <c r="O1170" t="s">
        <v>126</v>
      </c>
      <c r="P1170" t="s">
        <v>242</v>
      </c>
      <c r="Q1170">
        <v>6</v>
      </c>
      <c r="R1170">
        <v>2013</v>
      </c>
      <c r="S1170" t="s">
        <v>1502</v>
      </c>
      <c r="T1170" t="s">
        <v>1502</v>
      </c>
      <c r="U1170" t="s">
        <v>1932</v>
      </c>
    </row>
    <row r="1171" spans="1:21">
      <c r="A1171">
        <v>59484</v>
      </c>
      <c r="B1171" t="s">
        <v>1005</v>
      </c>
      <c r="C1171">
        <v>59717</v>
      </c>
      <c r="D1171" t="s">
        <v>1004</v>
      </c>
      <c r="E1171" t="s">
        <v>2250</v>
      </c>
      <c r="F1171" t="s">
        <v>112</v>
      </c>
      <c r="G1171" s="79" t="s">
        <v>2256</v>
      </c>
      <c r="H1171" s="79"/>
      <c r="I1171" s="79"/>
      <c r="J1171" s="79" t="s">
        <v>8</v>
      </c>
      <c r="K1171" s="80">
        <v>0.2</v>
      </c>
      <c r="L1171" s="80">
        <v>0.2</v>
      </c>
      <c r="M1171" s="80">
        <v>0.2</v>
      </c>
      <c r="N1171" t="s">
        <v>1914</v>
      </c>
      <c r="O1171" t="s">
        <v>126</v>
      </c>
      <c r="P1171" t="s">
        <v>242</v>
      </c>
      <c r="Q1171">
        <v>9</v>
      </c>
      <c r="R1171">
        <v>2016</v>
      </c>
      <c r="S1171" t="s">
        <v>1502</v>
      </c>
      <c r="T1171" t="s">
        <v>1502</v>
      </c>
      <c r="U1171" t="s">
        <v>1932</v>
      </c>
    </row>
    <row r="1172" spans="1:21">
      <c r="A1172">
        <v>59488</v>
      </c>
      <c r="B1172" t="s">
        <v>1007</v>
      </c>
      <c r="C1172">
        <v>59719</v>
      </c>
      <c r="D1172" t="s">
        <v>1006</v>
      </c>
      <c r="E1172" t="s">
        <v>1866</v>
      </c>
      <c r="F1172" t="s">
        <v>273</v>
      </c>
      <c r="G1172" s="79" t="s">
        <v>2589</v>
      </c>
      <c r="H1172" s="79"/>
      <c r="I1172" s="79"/>
      <c r="J1172" s="79" t="s">
        <v>8</v>
      </c>
      <c r="K1172" s="80">
        <v>2</v>
      </c>
      <c r="L1172" s="80">
        <v>2</v>
      </c>
      <c r="M1172" s="80">
        <v>2</v>
      </c>
      <c r="N1172" t="s">
        <v>2168</v>
      </c>
      <c r="O1172" t="s">
        <v>457</v>
      </c>
      <c r="P1172" t="s">
        <v>456</v>
      </c>
      <c r="Q1172">
        <v>7</v>
      </c>
      <c r="R1172">
        <v>2014</v>
      </c>
      <c r="S1172" t="s">
        <v>1502</v>
      </c>
      <c r="T1172" t="s">
        <v>1502</v>
      </c>
      <c r="U1172" t="s">
        <v>1871</v>
      </c>
    </row>
    <row r="1173" spans="1:21">
      <c r="A1173">
        <v>59493</v>
      </c>
      <c r="B1173" t="s">
        <v>1009</v>
      </c>
      <c r="C1173">
        <v>59724</v>
      </c>
      <c r="D1173" t="s">
        <v>1008</v>
      </c>
      <c r="E1173" t="s">
        <v>1866</v>
      </c>
      <c r="F1173" t="s">
        <v>112</v>
      </c>
      <c r="G1173" s="79" t="s">
        <v>2590</v>
      </c>
      <c r="H1173" s="79"/>
      <c r="I1173" s="79"/>
      <c r="J1173" s="79" t="s">
        <v>8</v>
      </c>
      <c r="K1173" s="80">
        <v>1.5</v>
      </c>
      <c r="L1173" s="80">
        <v>1.5</v>
      </c>
      <c r="M1173" s="80">
        <v>1.5</v>
      </c>
      <c r="N1173" t="s">
        <v>2164</v>
      </c>
      <c r="O1173" t="s">
        <v>440</v>
      </c>
      <c r="P1173" t="s">
        <v>439</v>
      </c>
      <c r="Q1173">
        <v>3</v>
      </c>
      <c r="R1173">
        <v>2012</v>
      </c>
      <c r="S1173" t="s">
        <v>1502</v>
      </c>
      <c r="T1173" t="s">
        <v>1502</v>
      </c>
      <c r="U1173" t="s">
        <v>1871</v>
      </c>
    </row>
    <row r="1174" spans="1:21">
      <c r="A1174">
        <v>59494</v>
      </c>
      <c r="B1174" t="s">
        <v>1011</v>
      </c>
      <c r="C1174">
        <v>59725</v>
      </c>
      <c r="D1174" t="s">
        <v>1010</v>
      </c>
      <c r="E1174" t="s">
        <v>1866</v>
      </c>
      <c r="F1174" t="s">
        <v>112</v>
      </c>
      <c r="G1174" s="79" t="s">
        <v>2591</v>
      </c>
      <c r="H1174" s="79"/>
      <c r="I1174" s="79"/>
      <c r="J1174" s="79" t="s">
        <v>8</v>
      </c>
      <c r="K1174" s="80">
        <v>3</v>
      </c>
      <c r="L1174" s="80">
        <v>3</v>
      </c>
      <c r="M1174" s="80">
        <v>3</v>
      </c>
      <c r="N1174" t="s">
        <v>2164</v>
      </c>
      <c r="O1174" t="s">
        <v>440</v>
      </c>
      <c r="P1174" t="s">
        <v>439</v>
      </c>
      <c r="Q1174">
        <v>4</v>
      </c>
      <c r="R1174">
        <v>2012</v>
      </c>
      <c r="S1174" t="s">
        <v>1502</v>
      </c>
      <c r="T1174" t="s">
        <v>1502</v>
      </c>
      <c r="U1174" t="s">
        <v>1871</v>
      </c>
    </row>
    <row r="1175" spans="1:21">
      <c r="A1175">
        <v>59500</v>
      </c>
      <c r="B1175" t="s">
        <v>1013</v>
      </c>
      <c r="C1175">
        <v>59731</v>
      </c>
      <c r="D1175" t="s">
        <v>1012</v>
      </c>
      <c r="E1175" t="s">
        <v>1866</v>
      </c>
      <c r="F1175" t="s">
        <v>112</v>
      </c>
      <c r="G1175" s="79" t="s">
        <v>2592</v>
      </c>
      <c r="H1175" s="79"/>
      <c r="I1175" s="79"/>
      <c r="J1175" s="79" t="s">
        <v>8</v>
      </c>
      <c r="K1175" s="80">
        <v>3</v>
      </c>
      <c r="L1175" s="80">
        <v>3</v>
      </c>
      <c r="M1175" s="80">
        <v>3</v>
      </c>
      <c r="N1175" t="s">
        <v>2168</v>
      </c>
      <c r="O1175" t="s">
        <v>457</v>
      </c>
      <c r="P1175" t="s">
        <v>456</v>
      </c>
      <c r="Q1175">
        <v>12</v>
      </c>
      <c r="R1175">
        <v>2014</v>
      </c>
      <c r="S1175" t="s">
        <v>1502</v>
      </c>
      <c r="T1175" t="s">
        <v>1502</v>
      </c>
      <c r="U1175" t="s">
        <v>1871</v>
      </c>
    </row>
    <row r="1176" spans="1:21">
      <c r="A1176">
        <v>59508</v>
      </c>
      <c r="B1176" t="s">
        <v>1015</v>
      </c>
      <c r="C1176">
        <v>59741</v>
      </c>
      <c r="D1176" t="s">
        <v>1014</v>
      </c>
      <c r="E1176" t="s">
        <v>1866</v>
      </c>
      <c r="F1176" t="s">
        <v>273</v>
      </c>
      <c r="G1176" s="79" t="s">
        <v>2593</v>
      </c>
      <c r="H1176" s="79"/>
      <c r="I1176" s="79"/>
      <c r="J1176" s="79" t="s">
        <v>8</v>
      </c>
      <c r="K1176" s="80">
        <v>1.9</v>
      </c>
      <c r="L1176" s="80">
        <v>1.9</v>
      </c>
      <c r="M1176" s="80">
        <v>1.6</v>
      </c>
      <c r="N1176" t="s">
        <v>2168</v>
      </c>
      <c r="O1176" t="s">
        <v>457</v>
      </c>
      <c r="P1176" t="s">
        <v>456</v>
      </c>
      <c r="Q1176">
        <v>11</v>
      </c>
      <c r="R1176">
        <v>2014</v>
      </c>
      <c r="S1176" t="s">
        <v>1502</v>
      </c>
      <c r="T1176" t="s">
        <v>1502</v>
      </c>
      <c r="U1176" t="s">
        <v>1871</v>
      </c>
    </row>
    <row r="1177" spans="1:21">
      <c r="A1177">
        <v>59511</v>
      </c>
      <c r="B1177" t="s">
        <v>1017</v>
      </c>
      <c r="C1177">
        <v>59745</v>
      </c>
      <c r="D1177" t="s">
        <v>1016</v>
      </c>
      <c r="E1177" t="s">
        <v>1866</v>
      </c>
      <c r="F1177" t="s">
        <v>112</v>
      </c>
      <c r="G1177" s="79" t="s">
        <v>1883</v>
      </c>
      <c r="H1177" s="79"/>
      <c r="I1177" s="79"/>
      <c r="J1177" s="79" t="s">
        <v>8</v>
      </c>
      <c r="K1177" s="80">
        <v>3.5</v>
      </c>
      <c r="L1177" s="80">
        <v>2.6</v>
      </c>
      <c r="M1177" s="80">
        <v>1.7</v>
      </c>
      <c r="N1177" t="s">
        <v>2168</v>
      </c>
      <c r="O1177" t="s">
        <v>457</v>
      </c>
      <c r="P1177" t="s">
        <v>456</v>
      </c>
      <c r="Q1177">
        <v>12</v>
      </c>
      <c r="R1177">
        <v>2013</v>
      </c>
      <c r="S1177" t="s">
        <v>1502</v>
      </c>
      <c r="T1177" t="s">
        <v>1502</v>
      </c>
      <c r="U1177" t="s">
        <v>1871</v>
      </c>
    </row>
    <row r="1178" spans="1:21">
      <c r="A1178">
        <v>58473</v>
      </c>
      <c r="B1178" t="s">
        <v>1019</v>
      </c>
      <c r="C1178">
        <v>59750</v>
      </c>
      <c r="D1178" t="s">
        <v>1018</v>
      </c>
      <c r="E1178" t="s">
        <v>1866</v>
      </c>
      <c r="F1178" t="s">
        <v>112</v>
      </c>
      <c r="G1178" s="79" t="s">
        <v>1883</v>
      </c>
      <c r="H1178" s="79"/>
      <c r="I1178" s="79"/>
      <c r="J1178" s="79" t="s">
        <v>8</v>
      </c>
      <c r="K1178" s="80">
        <v>2.9</v>
      </c>
      <c r="L1178" s="80">
        <v>2.4</v>
      </c>
      <c r="M1178" s="80">
        <v>1.5</v>
      </c>
      <c r="N1178" t="s">
        <v>2168</v>
      </c>
      <c r="O1178" t="s">
        <v>457</v>
      </c>
      <c r="P1178" t="s">
        <v>456</v>
      </c>
      <c r="Q1178">
        <v>12</v>
      </c>
      <c r="R1178">
        <v>2014</v>
      </c>
      <c r="S1178" t="s">
        <v>1502</v>
      </c>
      <c r="T1178" t="s">
        <v>1502</v>
      </c>
      <c r="U1178" t="s">
        <v>1871</v>
      </c>
    </row>
    <row r="1179" spans="1:21">
      <c r="A1179">
        <v>59519</v>
      </c>
      <c r="B1179" t="s">
        <v>1021</v>
      </c>
      <c r="C1179">
        <v>59752</v>
      </c>
      <c r="D1179" t="s">
        <v>1020</v>
      </c>
      <c r="E1179" t="s">
        <v>1866</v>
      </c>
      <c r="F1179" t="s">
        <v>112</v>
      </c>
      <c r="G1179" s="79" t="s">
        <v>1883</v>
      </c>
      <c r="H1179" s="79"/>
      <c r="I1179" s="79"/>
      <c r="J1179" s="79" t="s">
        <v>8</v>
      </c>
      <c r="K1179" s="80">
        <v>1.3</v>
      </c>
      <c r="L1179" s="80">
        <v>1.3</v>
      </c>
      <c r="M1179" s="80">
        <v>1.3</v>
      </c>
      <c r="N1179" t="s">
        <v>2168</v>
      </c>
      <c r="O1179" t="s">
        <v>457</v>
      </c>
      <c r="P1179" t="s">
        <v>456</v>
      </c>
      <c r="Q1179">
        <v>3</v>
      </c>
      <c r="R1179">
        <v>2015</v>
      </c>
      <c r="S1179" t="s">
        <v>1502</v>
      </c>
      <c r="T1179" t="s">
        <v>1502</v>
      </c>
      <c r="U1179" t="s">
        <v>1871</v>
      </c>
    </row>
    <row r="1180" spans="1:21">
      <c r="A1180">
        <v>59522</v>
      </c>
      <c r="B1180" t="s">
        <v>1023</v>
      </c>
      <c r="C1180">
        <v>59755</v>
      </c>
      <c r="D1180" t="s">
        <v>1022</v>
      </c>
      <c r="E1180" t="s">
        <v>1866</v>
      </c>
      <c r="F1180" t="s">
        <v>273</v>
      </c>
      <c r="G1180" s="79" t="s">
        <v>2594</v>
      </c>
      <c r="H1180" s="79"/>
      <c r="I1180" s="79"/>
      <c r="J1180" s="79" t="s">
        <v>8</v>
      </c>
      <c r="K1180" s="80">
        <v>2.2000000000000002</v>
      </c>
      <c r="L1180" s="80">
        <v>2.2000000000000002</v>
      </c>
      <c r="M1180" s="80">
        <v>2.2000000000000002</v>
      </c>
      <c r="N1180" t="s">
        <v>2168</v>
      </c>
      <c r="O1180" t="s">
        <v>457</v>
      </c>
      <c r="P1180" t="s">
        <v>456</v>
      </c>
      <c r="Q1180">
        <v>11</v>
      </c>
      <c r="R1180">
        <v>2014</v>
      </c>
      <c r="S1180" t="s">
        <v>1502</v>
      </c>
      <c r="T1180" t="s">
        <v>1502</v>
      </c>
      <c r="U1180" t="s">
        <v>1871</v>
      </c>
    </row>
    <row r="1181" spans="1:21">
      <c r="A1181">
        <v>59232</v>
      </c>
      <c r="B1181" t="s">
        <v>979</v>
      </c>
      <c r="C1181">
        <v>59765</v>
      </c>
      <c r="D1181" t="s">
        <v>1024</v>
      </c>
      <c r="E1181" t="s">
        <v>1866</v>
      </c>
      <c r="F1181" t="s">
        <v>112</v>
      </c>
      <c r="G1181" s="79" t="s">
        <v>2595</v>
      </c>
      <c r="H1181" s="79"/>
      <c r="I1181" s="79"/>
      <c r="J1181" s="79" t="s">
        <v>8</v>
      </c>
      <c r="K1181" s="80">
        <v>2</v>
      </c>
      <c r="L1181" s="80">
        <v>2</v>
      </c>
      <c r="M1181" s="80">
        <v>2</v>
      </c>
      <c r="N1181" t="s">
        <v>2168</v>
      </c>
      <c r="O1181" t="s">
        <v>457</v>
      </c>
      <c r="P1181" t="s">
        <v>456</v>
      </c>
      <c r="Q1181">
        <v>5</v>
      </c>
      <c r="R1181">
        <v>2014</v>
      </c>
      <c r="S1181" t="s">
        <v>1502</v>
      </c>
      <c r="T1181" t="s">
        <v>1502</v>
      </c>
      <c r="U1181" t="s">
        <v>1871</v>
      </c>
    </row>
    <row r="1182" spans="1:21">
      <c r="A1182">
        <v>59232</v>
      </c>
      <c r="B1182" t="s">
        <v>979</v>
      </c>
      <c r="C1182">
        <v>59766</v>
      </c>
      <c r="D1182" t="s">
        <v>1025</v>
      </c>
      <c r="E1182" t="s">
        <v>1866</v>
      </c>
      <c r="F1182" t="s">
        <v>112</v>
      </c>
      <c r="G1182" s="79" t="s">
        <v>2596</v>
      </c>
      <c r="H1182" s="79"/>
      <c r="I1182" s="79"/>
      <c r="J1182" s="79" t="s">
        <v>8</v>
      </c>
      <c r="K1182" s="80">
        <v>1.5</v>
      </c>
      <c r="L1182" s="80">
        <v>1.5</v>
      </c>
      <c r="M1182" s="80">
        <v>1.5</v>
      </c>
      <c r="N1182" t="s">
        <v>2168</v>
      </c>
      <c r="O1182" t="s">
        <v>457</v>
      </c>
      <c r="P1182" t="s">
        <v>456</v>
      </c>
      <c r="Q1182">
        <v>4</v>
      </c>
      <c r="R1182">
        <v>2014</v>
      </c>
      <c r="S1182" t="s">
        <v>1502</v>
      </c>
      <c r="T1182" t="s">
        <v>1502</v>
      </c>
      <c r="U1182" t="s">
        <v>1871</v>
      </c>
    </row>
    <row r="1183" spans="1:21">
      <c r="A1183">
        <v>59232</v>
      </c>
      <c r="B1183" t="s">
        <v>979</v>
      </c>
      <c r="C1183">
        <v>59767</v>
      </c>
      <c r="D1183" t="s">
        <v>1026</v>
      </c>
      <c r="E1183" t="s">
        <v>1866</v>
      </c>
      <c r="F1183" t="s">
        <v>112</v>
      </c>
      <c r="G1183" s="79" t="s">
        <v>2597</v>
      </c>
      <c r="H1183" s="79"/>
      <c r="I1183" s="79"/>
      <c r="J1183" s="79" t="s">
        <v>8</v>
      </c>
      <c r="K1183" s="80">
        <v>4.8</v>
      </c>
      <c r="L1183" s="80">
        <v>4.8</v>
      </c>
      <c r="M1183" s="80">
        <v>4.8</v>
      </c>
      <c r="N1183" t="s">
        <v>2168</v>
      </c>
      <c r="O1183" t="s">
        <v>457</v>
      </c>
      <c r="P1183" t="s">
        <v>456</v>
      </c>
      <c r="Q1183">
        <v>6</v>
      </c>
      <c r="R1183">
        <v>2014</v>
      </c>
      <c r="S1183" t="s">
        <v>1502</v>
      </c>
      <c r="T1183" t="s">
        <v>1502</v>
      </c>
      <c r="U1183" t="s">
        <v>1871</v>
      </c>
    </row>
    <row r="1184" spans="1:21">
      <c r="A1184">
        <v>59232</v>
      </c>
      <c r="B1184" t="s">
        <v>979</v>
      </c>
      <c r="C1184">
        <v>59768</v>
      </c>
      <c r="D1184" t="s">
        <v>1027</v>
      </c>
      <c r="E1184" t="s">
        <v>1866</v>
      </c>
      <c r="F1184" t="s">
        <v>112</v>
      </c>
      <c r="G1184" s="79" t="s">
        <v>2598</v>
      </c>
      <c r="H1184" s="79"/>
      <c r="I1184" s="79"/>
      <c r="J1184" s="79" t="s">
        <v>8</v>
      </c>
      <c r="K1184" s="80">
        <v>1.5</v>
      </c>
      <c r="L1184" s="80">
        <v>1.5</v>
      </c>
      <c r="M1184" s="80">
        <v>1.5</v>
      </c>
      <c r="N1184" t="s">
        <v>2168</v>
      </c>
      <c r="O1184" t="s">
        <v>457</v>
      </c>
      <c r="P1184" t="s">
        <v>456</v>
      </c>
      <c r="Q1184">
        <v>4</v>
      </c>
      <c r="R1184">
        <v>2014</v>
      </c>
      <c r="S1184" t="s">
        <v>1502</v>
      </c>
      <c r="T1184" t="s">
        <v>1502</v>
      </c>
      <c r="U1184" t="s">
        <v>1871</v>
      </c>
    </row>
    <row r="1185" spans="1:21">
      <c r="A1185">
        <v>59542</v>
      </c>
      <c r="B1185" t="s">
        <v>1029</v>
      </c>
      <c r="C1185">
        <v>59775</v>
      </c>
      <c r="D1185" t="s">
        <v>1028</v>
      </c>
      <c r="E1185" t="s">
        <v>1866</v>
      </c>
      <c r="F1185" t="s">
        <v>112</v>
      </c>
      <c r="G1185" s="79" t="s">
        <v>2599</v>
      </c>
      <c r="H1185" s="79"/>
      <c r="I1185" s="79"/>
      <c r="J1185" s="79" t="s">
        <v>8</v>
      </c>
      <c r="K1185" s="80">
        <v>3</v>
      </c>
      <c r="L1185" s="80">
        <v>3</v>
      </c>
      <c r="M1185" s="80">
        <v>3</v>
      </c>
      <c r="N1185" t="s">
        <v>2168</v>
      </c>
      <c r="O1185" t="s">
        <v>457</v>
      </c>
      <c r="P1185" t="s">
        <v>456</v>
      </c>
      <c r="Q1185">
        <v>10</v>
      </c>
      <c r="R1185">
        <v>2013</v>
      </c>
      <c r="S1185" t="s">
        <v>1502</v>
      </c>
      <c r="T1185" t="s">
        <v>1502</v>
      </c>
      <c r="U1185" t="s">
        <v>1871</v>
      </c>
    </row>
    <row r="1186" spans="1:21">
      <c r="A1186">
        <v>59519</v>
      </c>
      <c r="B1186" t="s">
        <v>1021</v>
      </c>
      <c r="C1186">
        <v>59777</v>
      </c>
      <c r="D1186" t="s">
        <v>1030</v>
      </c>
      <c r="E1186" t="s">
        <v>1866</v>
      </c>
      <c r="F1186" t="s">
        <v>112</v>
      </c>
      <c r="G1186" s="79" t="s">
        <v>1883</v>
      </c>
      <c r="H1186" s="79"/>
      <c r="I1186" s="79"/>
      <c r="J1186" s="79" t="s">
        <v>8</v>
      </c>
      <c r="K1186" s="80">
        <v>2.6</v>
      </c>
      <c r="L1186" s="80">
        <v>2.6</v>
      </c>
      <c r="M1186" s="80">
        <v>2.6</v>
      </c>
      <c r="N1186" t="s">
        <v>2168</v>
      </c>
      <c r="O1186" t="s">
        <v>457</v>
      </c>
      <c r="P1186" t="s">
        <v>456</v>
      </c>
      <c r="Q1186">
        <v>11</v>
      </c>
      <c r="R1186">
        <v>2015</v>
      </c>
      <c r="S1186" t="s">
        <v>1502</v>
      </c>
      <c r="T1186" t="s">
        <v>1502</v>
      </c>
      <c r="U1186" t="s">
        <v>1871</v>
      </c>
    </row>
    <row r="1187" spans="1:21">
      <c r="A1187">
        <v>59545</v>
      </c>
      <c r="B1187" t="s">
        <v>1032</v>
      </c>
      <c r="C1187">
        <v>59780</v>
      </c>
      <c r="D1187" t="s">
        <v>1031</v>
      </c>
      <c r="E1187" t="s">
        <v>1866</v>
      </c>
      <c r="F1187" t="s">
        <v>112</v>
      </c>
      <c r="G1187" s="79" t="s">
        <v>1883</v>
      </c>
      <c r="H1187" s="79"/>
      <c r="I1187" s="79"/>
      <c r="J1187" s="79" t="s">
        <v>8</v>
      </c>
      <c r="K1187" s="80">
        <v>4.3</v>
      </c>
      <c r="L1187" s="80">
        <v>4.3</v>
      </c>
      <c r="M1187" s="80">
        <v>4.3</v>
      </c>
      <c r="N1187" t="s">
        <v>2168</v>
      </c>
      <c r="O1187" t="s">
        <v>457</v>
      </c>
      <c r="P1187" t="s">
        <v>456</v>
      </c>
      <c r="Q1187">
        <v>7</v>
      </c>
      <c r="R1187">
        <v>2014</v>
      </c>
      <c r="S1187" t="s">
        <v>1502</v>
      </c>
      <c r="T1187" t="s">
        <v>1502</v>
      </c>
      <c r="U1187" t="s">
        <v>1871</v>
      </c>
    </row>
    <row r="1188" spans="1:21">
      <c r="A1188">
        <v>59546</v>
      </c>
      <c r="B1188" t="s">
        <v>1034</v>
      </c>
      <c r="C1188">
        <v>59781</v>
      </c>
      <c r="D1188" t="s">
        <v>1033</v>
      </c>
      <c r="E1188" t="s">
        <v>1866</v>
      </c>
      <c r="F1188" t="s">
        <v>112</v>
      </c>
      <c r="G1188" s="79" t="s">
        <v>1883</v>
      </c>
      <c r="H1188" s="79"/>
      <c r="I1188" s="79"/>
      <c r="J1188" s="79" t="s">
        <v>8</v>
      </c>
      <c r="K1188" s="80">
        <v>5</v>
      </c>
      <c r="L1188" s="80">
        <v>5</v>
      </c>
      <c r="M1188" s="80">
        <v>5</v>
      </c>
      <c r="N1188" t="s">
        <v>2168</v>
      </c>
      <c r="O1188" t="s">
        <v>457</v>
      </c>
      <c r="P1188" t="s">
        <v>456</v>
      </c>
      <c r="Q1188">
        <v>7</v>
      </c>
      <c r="R1188">
        <v>2014</v>
      </c>
      <c r="S1188" t="s">
        <v>1502</v>
      </c>
      <c r="T1188" t="s">
        <v>1502</v>
      </c>
      <c r="U1188" t="s">
        <v>1871</v>
      </c>
    </row>
    <row r="1189" spans="1:21">
      <c r="A1189">
        <v>60947</v>
      </c>
      <c r="B1189" t="s">
        <v>842</v>
      </c>
      <c r="C1189">
        <v>59788</v>
      </c>
      <c r="D1189" t="s">
        <v>1035</v>
      </c>
      <c r="E1189" t="s">
        <v>1866</v>
      </c>
      <c r="F1189" t="s">
        <v>121</v>
      </c>
      <c r="G1189" s="79" t="s">
        <v>2435</v>
      </c>
      <c r="H1189" s="79"/>
      <c r="I1189" s="79"/>
      <c r="J1189" s="79" t="s">
        <v>8</v>
      </c>
      <c r="K1189" s="80">
        <v>1</v>
      </c>
      <c r="L1189" s="80">
        <v>1</v>
      </c>
      <c r="M1189" s="80">
        <v>1</v>
      </c>
      <c r="N1189" t="s">
        <v>2168</v>
      </c>
      <c r="O1189" t="s">
        <v>457</v>
      </c>
      <c r="P1189" t="s">
        <v>456</v>
      </c>
      <c r="Q1189">
        <v>11</v>
      </c>
      <c r="R1189">
        <v>2014</v>
      </c>
      <c r="S1189" t="s">
        <v>1502</v>
      </c>
      <c r="T1189" t="s">
        <v>1502</v>
      </c>
      <c r="U1189" t="s">
        <v>1871</v>
      </c>
    </row>
    <row r="1190" spans="1:21">
      <c r="A1190">
        <v>57128</v>
      </c>
      <c r="B1190" t="s">
        <v>1037</v>
      </c>
      <c r="C1190">
        <v>59801</v>
      </c>
      <c r="D1190" t="s">
        <v>1036</v>
      </c>
      <c r="E1190" t="s">
        <v>1866</v>
      </c>
      <c r="F1190" t="s">
        <v>121</v>
      </c>
      <c r="G1190" s="79" t="s">
        <v>2600</v>
      </c>
      <c r="H1190" s="79"/>
      <c r="I1190" s="79"/>
      <c r="J1190" s="79" t="s">
        <v>8</v>
      </c>
      <c r="K1190" s="80">
        <v>1.1000000000000001</v>
      </c>
      <c r="L1190" s="80">
        <v>1</v>
      </c>
      <c r="M1190" s="80">
        <v>1</v>
      </c>
      <c r="N1190" t="s">
        <v>2284</v>
      </c>
      <c r="O1190" t="s">
        <v>117</v>
      </c>
      <c r="P1190" t="s">
        <v>619</v>
      </c>
      <c r="Q1190">
        <v>11</v>
      </c>
      <c r="R1190">
        <v>2014</v>
      </c>
      <c r="S1190" t="s">
        <v>1502</v>
      </c>
      <c r="T1190" t="s">
        <v>1502</v>
      </c>
      <c r="U1190" t="s">
        <v>1871</v>
      </c>
    </row>
    <row r="1191" spans="1:21">
      <c r="A1191">
        <v>59596</v>
      </c>
      <c r="B1191" t="s">
        <v>1039</v>
      </c>
      <c r="C1191">
        <v>59815</v>
      </c>
      <c r="D1191" t="s">
        <v>1038</v>
      </c>
      <c r="E1191" t="s">
        <v>1866</v>
      </c>
      <c r="F1191" t="s">
        <v>112</v>
      </c>
      <c r="G1191" s="79" t="s">
        <v>2601</v>
      </c>
      <c r="H1191" s="79"/>
      <c r="I1191" s="79"/>
      <c r="J1191" s="79" t="s">
        <v>8</v>
      </c>
      <c r="K1191" s="80">
        <v>3.2</v>
      </c>
      <c r="L1191" s="80">
        <v>2.8</v>
      </c>
      <c r="M1191" s="80">
        <v>2.8</v>
      </c>
      <c r="N1191" t="s">
        <v>1440</v>
      </c>
      <c r="O1191" t="s">
        <v>212</v>
      </c>
      <c r="P1191" t="s">
        <v>242</v>
      </c>
      <c r="Q1191">
        <v>9</v>
      </c>
      <c r="R1191">
        <v>2001</v>
      </c>
      <c r="S1191" t="s">
        <v>1502</v>
      </c>
      <c r="T1191" t="s">
        <v>1502</v>
      </c>
      <c r="U1191" t="s">
        <v>1871</v>
      </c>
    </row>
    <row r="1192" spans="1:21">
      <c r="A1192">
        <v>59601</v>
      </c>
      <c r="B1192" t="s">
        <v>1041</v>
      </c>
      <c r="C1192">
        <v>59820</v>
      </c>
      <c r="D1192" t="s">
        <v>1040</v>
      </c>
      <c r="E1192" t="s">
        <v>1866</v>
      </c>
      <c r="F1192" t="s">
        <v>112</v>
      </c>
      <c r="G1192" s="79" t="s">
        <v>2602</v>
      </c>
      <c r="H1192" s="79"/>
      <c r="I1192" s="79"/>
      <c r="J1192" s="79" t="s">
        <v>8</v>
      </c>
      <c r="K1192" s="80">
        <v>3</v>
      </c>
      <c r="L1192" s="80">
        <v>3</v>
      </c>
      <c r="M1192" s="80">
        <v>3</v>
      </c>
      <c r="N1192" t="s">
        <v>2168</v>
      </c>
      <c r="O1192" t="s">
        <v>457</v>
      </c>
      <c r="P1192" t="s">
        <v>456</v>
      </c>
      <c r="Q1192">
        <v>9</v>
      </c>
      <c r="R1192">
        <v>2013</v>
      </c>
      <c r="S1192" t="s">
        <v>1502</v>
      </c>
      <c r="T1192" t="s">
        <v>1502</v>
      </c>
      <c r="U1192" t="s">
        <v>1871</v>
      </c>
    </row>
    <row r="1193" spans="1:21">
      <c r="A1193">
        <v>59602</v>
      </c>
      <c r="B1193" t="s">
        <v>1043</v>
      </c>
      <c r="C1193">
        <v>59821</v>
      </c>
      <c r="D1193" t="s">
        <v>1042</v>
      </c>
      <c r="E1193" t="s">
        <v>1866</v>
      </c>
      <c r="F1193" t="s">
        <v>112</v>
      </c>
      <c r="G1193" s="79" t="s">
        <v>2603</v>
      </c>
      <c r="H1193" s="79"/>
      <c r="I1193" s="79"/>
      <c r="J1193" s="79" t="s">
        <v>8</v>
      </c>
      <c r="K1193" s="80">
        <v>3</v>
      </c>
      <c r="L1193" s="80">
        <v>3</v>
      </c>
      <c r="M1193" s="80">
        <v>3</v>
      </c>
      <c r="N1193" t="s">
        <v>2168</v>
      </c>
      <c r="O1193" t="s">
        <v>457</v>
      </c>
      <c r="P1193" t="s">
        <v>456</v>
      </c>
      <c r="Q1193">
        <v>6</v>
      </c>
      <c r="R1193">
        <v>2014</v>
      </c>
      <c r="S1193" t="s">
        <v>1502</v>
      </c>
      <c r="T1193" t="s">
        <v>1502</v>
      </c>
      <c r="U1193" t="s">
        <v>1871</v>
      </c>
    </row>
    <row r="1194" spans="1:21">
      <c r="A1194">
        <v>59603</v>
      </c>
      <c r="B1194" t="s">
        <v>1045</v>
      </c>
      <c r="C1194">
        <v>59822</v>
      </c>
      <c r="D1194" t="s">
        <v>1044</v>
      </c>
      <c r="E1194" t="s">
        <v>1866</v>
      </c>
      <c r="F1194" t="s">
        <v>112</v>
      </c>
      <c r="G1194" s="79" t="s">
        <v>2604</v>
      </c>
      <c r="H1194" s="79"/>
      <c r="I1194" s="79"/>
      <c r="J1194" s="79" t="s">
        <v>8</v>
      </c>
      <c r="K1194" s="80">
        <v>2</v>
      </c>
      <c r="L1194" s="80">
        <v>2</v>
      </c>
      <c r="M1194" s="80">
        <v>2</v>
      </c>
      <c r="N1194" t="s">
        <v>2168</v>
      </c>
      <c r="O1194" t="s">
        <v>457</v>
      </c>
      <c r="P1194" t="s">
        <v>456</v>
      </c>
      <c r="Q1194">
        <v>6</v>
      </c>
      <c r="R1194">
        <v>2014</v>
      </c>
      <c r="S1194" t="s">
        <v>1502</v>
      </c>
      <c r="T1194" t="s">
        <v>1502</v>
      </c>
      <c r="U1194" t="s">
        <v>1871</v>
      </c>
    </row>
    <row r="1195" spans="1:21">
      <c r="A1195">
        <v>58661</v>
      </c>
      <c r="B1195" t="s">
        <v>1047</v>
      </c>
      <c r="C1195">
        <v>59839</v>
      </c>
      <c r="D1195" t="s">
        <v>1046</v>
      </c>
      <c r="E1195" t="s">
        <v>1866</v>
      </c>
      <c r="F1195" t="s">
        <v>112</v>
      </c>
      <c r="G1195" s="79" t="s">
        <v>2605</v>
      </c>
      <c r="H1195" s="79"/>
      <c r="I1195" s="79"/>
      <c r="J1195" s="79" t="s">
        <v>8</v>
      </c>
      <c r="K1195" s="80">
        <v>1.9</v>
      </c>
      <c r="L1195" s="80">
        <v>1.9</v>
      </c>
      <c r="M1195" s="80">
        <v>1.9</v>
      </c>
      <c r="N1195" t="s">
        <v>2168</v>
      </c>
      <c r="O1195" t="s">
        <v>457</v>
      </c>
      <c r="P1195" t="s">
        <v>456</v>
      </c>
      <c r="Q1195">
        <v>12</v>
      </c>
      <c r="R1195">
        <v>2015</v>
      </c>
      <c r="S1195" t="s">
        <v>1502</v>
      </c>
      <c r="T1195" t="s">
        <v>1502</v>
      </c>
      <c r="U1195" t="s">
        <v>1871</v>
      </c>
    </row>
    <row r="1196" spans="1:21">
      <c r="A1196">
        <v>59209</v>
      </c>
      <c r="B1196" t="s">
        <v>1049</v>
      </c>
      <c r="C1196">
        <v>59858</v>
      </c>
      <c r="D1196" t="s">
        <v>1048</v>
      </c>
      <c r="E1196" t="s">
        <v>1866</v>
      </c>
      <c r="F1196" t="s">
        <v>137</v>
      </c>
      <c r="G1196" s="79" t="s">
        <v>2606</v>
      </c>
      <c r="H1196" s="79"/>
      <c r="I1196" s="79"/>
      <c r="J1196" s="79" t="s">
        <v>8</v>
      </c>
      <c r="K1196" s="80">
        <v>1</v>
      </c>
      <c r="L1196" s="80">
        <v>1</v>
      </c>
      <c r="M1196" s="80">
        <v>1</v>
      </c>
      <c r="N1196" t="s">
        <v>2168</v>
      </c>
      <c r="O1196" t="s">
        <v>457</v>
      </c>
      <c r="P1196" t="s">
        <v>456</v>
      </c>
      <c r="Q1196">
        <v>7</v>
      </c>
      <c r="R1196">
        <v>2015</v>
      </c>
      <c r="S1196" t="s">
        <v>1502</v>
      </c>
      <c r="T1196" t="s">
        <v>1502</v>
      </c>
      <c r="U1196" t="s">
        <v>1871</v>
      </c>
    </row>
    <row r="1197" spans="1:21">
      <c r="A1197">
        <v>59653</v>
      </c>
      <c r="B1197" t="s">
        <v>1050</v>
      </c>
      <c r="C1197">
        <v>59866</v>
      </c>
      <c r="D1197" t="s">
        <v>1050</v>
      </c>
      <c r="E1197" t="s">
        <v>1866</v>
      </c>
      <c r="F1197" t="s">
        <v>112</v>
      </c>
      <c r="G1197" s="79" t="s">
        <v>2607</v>
      </c>
      <c r="H1197" s="79"/>
      <c r="I1197" s="79"/>
      <c r="J1197" s="79" t="s">
        <v>8</v>
      </c>
      <c r="K1197" s="80">
        <v>2.5</v>
      </c>
      <c r="L1197" s="80">
        <v>2.5</v>
      </c>
      <c r="M1197" s="80">
        <v>2.5</v>
      </c>
      <c r="N1197" t="s">
        <v>2168</v>
      </c>
      <c r="O1197" t="s">
        <v>457</v>
      </c>
      <c r="P1197" t="s">
        <v>456</v>
      </c>
      <c r="Q1197">
        <v>12</v>
      </c>
      <c r="R1197">
        <v>2013</v>
      </c>
      <c r="S1197" t="s">
        <v>1502</v>
      </c>
      <c r="T1197" t="s">
        <v>1502</v>
      </c>
      <c r="U1197" t="s">
        <v>1871</v>
      </c>
    </row>
    <row r="1198" spans="1:21">
      <c r="A1198">
        <v>59654</v>
      </c>
      <c r="B1198" t="s">
        <v>1052</v>
      </c>
      <c r="C1198">
        <v>59873</v>
      </c>
      <c r="D1198" t="s">
        <v>1051</v>
      </c>
      <c r="E1198" t="s">
        <v>1866</v>
      </c>
      <c r="F1198" t="s">
        <v>112</v>
      </c>
      <c r="G1198" s="79" t="s">
        <v>456</v>
      </c>
      <c r="H1198" s="79"/>
      <c r="I1198" s="79"/>
      <c r="J1198" s="79" t="s">
        <v>8</v>
      </c>
      <c r="K1198" s="80">
        <v>1.3</v>
      </c>
      <c r="L1198" s="80">
        <v>1.3</v>
      </c>
      <c r="M1198" s="80">
        <v>1.3</v>
      </c>
      <c r="N1198" t="s">
        <v>2168</v>
      </c>
      <c r="O1198" t="s">
        <v>457</v>
      </c>
      <c r="P1198" t="s">
        <v>456</v>
      </c>
      <c r="Q1198">
        <v>12</v>
      </c>
      <c r="R1198">
        <v>2013</v>
      </c>
      <c r="S1198" t="s">
        <v>1502</v>
      </c>
      <c r="T1198" t="s">
        <v>1502</v>
      </c>
      <c r="U1198" t="s">
        <v>1871</v>
      </c>
    </row>
    <row r="1199" spans="1:21">
      <c r="A1199">
        <v>58871</v>
      </c>
      <c r="B1199" t="s">
        <v>897</v>
      </c>
      <c r="C1199">
        <v>59927</v>
      </c>
      <c r="D1199" t="s">
        <v>1053</v>
      </c>
      <c r="E1199" t="s">
        <v>1866</v>
      </c>
      <c r="F1199" t="s">
        <v>112</v>
      </c>
      <c r="G1199" s="79" t="s">
        <v>2435</v>
      </c>
      <c r="H1199" s="79"/>
      <c r="I1199" s="79"/>
      <c r="J1199" s="79" t="s">
        <v>8</v>
      </c>
      <c r="K1199" s="80">
        <v>4.5</v>
      </c>
      <c r="L1199" s="80">
        <v>4.5</v>
      </c>
      <c r="M1199" s="80">
        <v>4.5</v>
      </c>
      <c r="N1199" t="s">
        <v>2168</v>
      </c>
      <c r="O1199" t="s">
        <v>457</v>
      </c>
      <c r="P1199" t="s">
        <v>456</v>
      </c>
      <c r="Q1199">
        <v>12</v>
      </c>
      <c r="R1199">
        <v>2016</v>
      </c>
      <c r="S1199" t="s">
        <v>1502</v>
      </c>
      <c r="T1199" t="s">
        <v>1502</v>
      </c>
      <c r="U1199" t="s">
        <v>1871</v>
      </c>
    </row>
    <row r="1200" spans="1:21">
      <c r="A1200">
        <v>59724</v>
      </c>
      <c r="B1200" t="s">
        <v>1055</v>
      </c>
      <c r="C1200">
        <v>59967</v>
      </c>
      <c r="D1200" t="s">
        <v>1054</v>
      </c>
      <c r="E1200" t="s">
        <v>1979</v>
      </c>
      <c r="F1200" t="s">
        <v>121</v>
      </c>
      <c r="G1200" s="79" t="s">
        <v>2608</v>
      </c>
      <c r="H1200" s="79"/>
      <c r="I1200" s="79"/>
      <c r="J1200" s="79" t="s">
        <v>8</v>
      </c>
      <c r="K1200" s="80">
        <v>1.2</v>
      </c>
      <c r="L1200" s="80">
        <v>1.2</v>
      </c>
      <c r="M1200" s="80">
        <v>1.2</v>
      </c>
      <c r="N1200" t="s">
        <v>2284</v>
      </c>
      <c r="O1200" t="s">
        <v>117</v>
      </c>
      <c r="P1200" t="s">
        <v>619</v>
      </c>
      <c r="Q1200">
        <v>8</v>
      </c>
      <c r="R1200">
        <v>2008</v>
      </c>
      <c r="S1200" t="s">
        <v>1502</v>
      </c>
      <c r="T1200" t="s">
        <v>1502</v>
      </c>
      <c r="U1200" t="s">
        <v>1871</v>
      </c>
    </row>
    <row r="1201" spans="1:21">
      <c r="A1201">
        <v>59724</v>
      </c>
      <c r="B1201" t="s">
        <v>1055</v>
      </c>
      <c r="C1201">
        <v>59967</v>
      </c>
      <c r="D1201" t="s">
        <v>1054</v>
      </c>
      <c r="E1201" t="s">
        <v>1979</v>
      </c>
      <c r="F1201" t="s">
        <v>121</v>
      </c>
      <c r="G1201" s="79" t="s">
        <v>2609</v>
      </c>
      <c r="H1201" s="79"/>
      <c r="I1201" s="79"/>
      <c r="J1201" s="79" t="s">
        <v>8</v>
      </c>
      <c r="K1201" s="80">
        <v>1.4</v>
      </c>
      <c r="L1201" s="80">
        <v>1.4</v>
      </c>
      <c r="M1201" s="80">
        <v>1.4</v>
      </c>
      <c r="N1201" t="s">
        <v>2284</v>
      </c>
      <c r="O1201" t="s">
        <v>117</v>
      </c>
      <c r="P1201" t="s">
        <v>619</v>
      </c>
      <c r="Q1201">
        <v>7</v>
      </c>
      <c r="R1201">
        <v>2016</v>
      </c>
      <c r="S1201" t="s">
        <v>1502</v>
      </c>
      <c r="T1201" t="s">
        <v>1502</v>
      </c>
      <c r="U1201" t="s">
        <v>1871</v>
      </c>
    </row>
    <row r="1202" spans="1:21">
      <c r="A1202">
        <v>60959</v>
      </c>
      <c r="B1202" t="s">
        <v>1057</v>
      </c>
      <c r="C1202">
        <v>59980</v>
      </c>
      <c r="D1202" t="s">
        <v>1056</v>
      </c>
      <c r="E1202" t="s">
        <v>1866</v>
      </c>
      <c r="F1202" t="s">
        <v>112</v>
      </c>
      <c r="G1202" s="79" t="s">
        <v>2610</v>
      </c>
      <c r="H1202" s="79"/>
      <c r="I1202" s="79"/>
      <c r="J1202" s="79" t="s">
        <v>8</v>
      </c>
      <c r="K1202" s="80">
        <v>1.5</v>
      </c>
      <c r="L1202" s="80">
        <v>1.5</v>
      </c>
      <c r="M1202" s="80">
        <v>1.5</v>
      </c>
      <c r="N1202" t="s">
        <v>2168</v>
      </c>
      <c r="O1202" t="s">
        <v>457</v>
      </c>
      <c r="P1202" t="s">
        <v>456</v>
      </c>
      <c r="Q1202">
        <v>9</v>
      </c>
      <c r="R1202">
        <v>2014</v>
      </c>
      <c r="S1202" t="s">
        <v>1502</v>
      </c>
      <c r="T1202" t="s">
        <v>1502</v>
      </c>
      <c r="U1202" t="s">
        <v>1871</v>
      </c>
    </row>
    <row r="1203" spans="1:21">
      <c r="A1203">
        <v>59762</v>
      </c>
      <c r="B1203" t="s">
        <v>1059</v>
      </c>
      <c r="C1203">
        <v>60022</v>
      </c>
      <c r="D1203" t="s">
        <v>1058</v>
      </c>
      <c r="E1203" t="s">
        <v>1866</v>
      </c>
      <c r="F1203" t="s">
        <v>112</v>
      </c>
      <c r="G1203" s="79" t="s">
        <v>2611</v>
      </c>
      <c r="H1203" s="79"/>
      <c r="I1203" s="79"/>
      <c r="J1203" s="79" t="s">
        <v>8</v>
      </c>
      <c r="K1203" s="80">
        <v>2.8</v>
      </c>
      <c r="L1203" s="80">
        <v>2.8</v>
      </c>
      <c r="M1203" s="80">
        <v>2.8</v>
      </c>
      <c r="N1203" t="s">
        <v>2168</v>
      </c>
      <c r="O1203" t="s">
        <v>457</v>
      </c>
      <c r="P1203" t="s">
        <v>456</v>
      </c>
      <c r="Q1203">
        <v>7</v>
      </c>
      <c r="R1203">
        <v>2014</v>
      </c>
      <c r="S1203" t="s">
        <v>1502</v>
      </c>
      <c r="T1203" t="s">
        <v>1502</v>
      </c>
      <c r="U1203" t="s">
        <v>1871</v>
      </c>
    </row>
    <row r="1204" spans="1:21">
      <c r="A1204">
        <v>19497</v>
      </c>
      <c r="B1204" t="s">
        <v>1061</v>
      </c>
      <c r="C1204">
        <v>60040</v>
      </c>
      <c r="D1204" t="s">
        <v>1060</v>
      </c>
      <c r="E1204" t="s">
        <v>131</v>
      </c>
      <c r="F1204" t="s">
        <v>121</v>
      </c>
      <c r="G1204" s="79" t="s">
        <v>2612</v>
      </c>
      <c r="H1204" s="79"/>
      <c r="I1204" s="79"/>
      <c r="J1204" s="79" t="s">
        <v>8</v>
      </c>
      <c r="K1204" s="80">
        <v>2.8</v>
      </c>
      <c r="L1204" s="80">
        <v>2.5</v>
      </c>
      <c r="M1204" s="80">
        <v>2.5</v>
      </c>
      <c r="N1204" t="s">
        <v>2284</v>
      </c>
      <c r="O1204" t="s">
        <v>117</v>
      </c>
      <c r="P1204" t="s">
        <v>619</v>
      </c>
      <c r="Q1204">
        <v>8</v>
      </c>
      <c r="R1204">
        <v>2015</v>
      </c>
      <c r="S1204" t="s">
        <v>1502</v>
      </c>
      <c r="T1204" t="s">
        <v>1502</v>
      </c>
      <c r="U1204" t="s">
        <v>1871</v>
      </c>
    </row>
    <row r="1205" spans="1:21">
      <c r="A1205">
        <v>19497</v>
      </c>
      <c r="B1205" t="s">
        <v>1061</v>
      </c>
      <c r="C1205">
        <v>60054</v>
      </c>
      <c r="D1205" t="s">
        <v>1062</v>
      </c>
      <c r="E1205" t="s">
        <v>131</v>
      </c>
      <c r="F1205" t="s">
        <v>121</v>
      </c>
      <c r="G1205" s="79" t="s">
        <v>2613</v>
      </c>
      <c r="H1205" s="79"/>
      <c r="I1205" s="79"/>
      <c r="J1205" s="79" t="s">
        <v>8</v>
      </c>
      <c r="K1205" s="80">
        <v>2.8</v>
      </c>
      <c r="L1205" s="80">
        <v>2.8</v>
      </c>
      <c r="M1205" s="80">
        <v>2.8</v>
      </c>
      <c r="N1205" t="s">
        <v>2284</v>
      </c>
      <c r="O1205" t="s">
        <v>117</v>
      </c>
      <c r="P1205" t="s">
        <v>619</v>
      </c>
      <c r="Q1205">
        <v>11</v>
      </c>
      <c r="R1205">
        <v>2015</v>
      </c>
      <c r="S1205" t="s">
        <v>1502</v>
      </c>
      <c r="T1205" t="s">
        <v>1502</v>
      </c>
      <c r="U1205" t="s">
        <v>1871</v>
      </c>
    </row>
    <row r="1206" spans="1:21">
      <c r="A1206">
        <v>19497</v>
      </c>
      <c r="B1206" t="s">
        <v>1061</v>
      </c>
      <c r="C1206">
        <v>60054</v>
      </c>
      <c r="D1206" t="s">
        <v>1062</v>
      </c>
      <c r="E1206" t="s">
        <v>131</v>
      </c>
      <c r="F1206" t="s">
        <v>121</v>
      </c>
      <c r="G1206" s="79" t="s">
        <v>2614</v>
      </c>
      <c r="H1206" s="79"/>
      <c r="I1206" s="79"/>
      <c r="J1206" s="79" t="s">
        <v>8</v>
      </c>
      <c r="K1206" s="80">
        <v>2.2000000000000002</v>
      </c>
      <c r="L1206" s="80">
        <v>2.2000000000000002</v>
      </c>
      <c r="M1206" s="80">
        <v>2.2000000000000002</v>
      </c>
      <c r="N1206" t="s">
        <v>2168</v>
      </c>
      <c r="O1206" t="s">
        <v>457</v>
      </c>
      <c r="P1206" t="s">
        <v>456</v>
      </c>
      <c r="Q1206">
        <v>4</v>
      </c>
      <c r="R1206">
        <v>2016</v>
      </c>
      <c r="S1206" t="s">
        <v>1502</v>
      </c>
      <c r="T1206" t="s">
        <v>1502</v>
      </c>
      <c r="U1206" t="s">
        <v>1871</v>
      </c>
    </row>
    <row r="1207" spans="1:21">
      <c r="A1207">
        <v>59785</v>
      </c>
      <c r="B1207" t="s">
        <v>1063</v>
      </c>
      <c r="C1207">
        <v>60056</v>
      </c>
      <c r="D1207" t="s">
        <v>1063</v>
      </c>
      <c r="E1207" t="s">
        <v>1866</v>
      </c>
      <c r="F1207" t="s">
        <v>112</v>
      </c>
      <c r="G1207" s="79" t="s">
        <v>2615</v>
      </c>
      <c r="H1207" s="79"/>
      <c r="I1207" s="79"/>
      <c r="J1207" s="79" t="s">
        <v>8</v>
      </c>
      <c r="K1207" s="80">
        <v>4.8</v>
      </c>
      <c r="L1207" s="80">
        <v>4.8</v>
      </c>
      <c r="M1207" s="80">
        <v>4.8</v>
      </c>
      <c r="N1207" t="s">
        <v>2168</v>
      </c>
      <c r="O1207" t="s">
        <v>457</v>
      </c>
      <c r="P1207" t="s">
        <v>456</v>
      </c>
      <c r="Q1207">
        <v>12</v>
      </c>
      <c r="R1207">
        <v>2015</v>
      </c>
      <c r="S1207" t="s">
        <v>1502</v>
      </c>
      <c r="T1207" t="s">
        <v>1502</v>
      </c>
      <c r="U1207" t="s">
        <v>1871</v>
      </c>
    </row>
    <row r="1208" spans="1:21">
      <c r="A1208">
        <v>59804</v>
      </c>
      <c r="B1208" t="s">
        <v>1065</v>
      </c>
      <c r="C1208">
        <v>60065</v>
      </c>
      <c r="D1208" t="s">
        <v>1065</v>
      </c>
      <c r="E1208" t="s">
        <v>1866</v>
      </c>
      <c r="F1208" t="s">
        <v>112</v>
      </c>
      <c r="G1208" s="79" t="s">
        <v>2616</v>
      </c>
      <c r="H1208" s="79"/>
      <c r="I1208" s="79"/>
      <c r="J1208" s="79" t="s">
        <v>8</v>
      </c>
      <c r="K1208" s="80">
        <v>4.4000000000000004</v>
      </c>
      <c r="L1208" s="80">
        <v>4.4000000000000004</v>
      </c>
      <c r="M1208" s="80">
        <v>4.4000000000000004</v>
      </c>
      <c r="N1208" t="s">
        <v>2168</v>
      </c>
      <c r="O1208" t="s">
        <v>457</v>
      </c>
      <c r="P1208" t="s">
        <v>456</v>
      </c>
      <c r="Q1208">
        <v>12</v>
      </c>
      <c r="R1208">
        <v>2015</v>
      </c>
      <c r="S1208" t="s">
        <v>1502</v>
      </c>
      <c r="T1208" t="s">
        <v>1502</v>
      </c>
      <c r="U1208" t="s">
        <v>1871</v>
      </c>
    </row>
    <row r="1209" spans="1:21">
      <c r="A1209">
        <v>59805</v>
      </c>
      <c r="B1209" t="s">
        <v>1067</v>
      </c>
      <c r="C1209">
        <v>60067</v>
      </c>
      <c r="D1209" t="s">
        <v>2617</v>
      </c>
      <c r="E1209" t="s">
        <v>1866</v>
      </c>
      <c r="F1209" t="s">
        <v>112</v>
      </c>
      <c r="G1209" s="79" t="s">
        <v>2618</v>
      </c>
      <c r="H1209" s="79"/>
      <c r="I1209" s="79"/>
      <c r="J1209" s="79" t="s">
        <v>8</v>
      </c>
      <c r="K1209" s="80">
        <v>1.6</v>
      </c>
      <c r="L1209" s="80">
        <v>1.6</v>
      </c>
      <c r="M1209" s="80">
        <v>1.6</v>
      </c>
      <c r="N1209" t="s">
        <v>2168</v>
      </c>
      <c r="O1209" t="s">
        <v>457</v>
      </c>
      <c r="P1209" t="s">
        <v>456</v>
      </c>
      <c r="Q1209">
        <v>12</v>
      </c>
      <c r="R1209">
        <v>2015</v>
      </c>
      <c r="S1209" t="s">
        <v>1502</v>
      </c>
      <c r="T1209" t="s">
        <v>1502</v>
      </c>
      <c r="U1209" t="s">
        <v>1871</v>
      </c>
    </row>
    <row r="1210" spans="1:21">
      <c r="A1210">
        <v>59822</v>
      </c>
      <c r="B1210" t="s">
        <v>1069</v>
      </c>
      <c r="C1210">
        <v>60073</v>
      </c>
      <c r="D1210" t="s">
        <v>1068</v>
      </c>
      <c r="E1210" t="s">
        <v>1866</v>
      </c>
      <c r="F1210" t="s">
        <v>112</v>
      </c>
      <c r="G1210" s="79" t="s">
        <v>2619</v>
      </c>
      <c r="H1210" s="79"/>
      <c r="I1210" s="79"/>
      <c r="J1210" s="79" t="s">
        <v>8</v>
      </c>
      <c r="K1210" s="80">
        <v>2</v>
      </c>
      <c r="L1210" s="80">
        <v>2</v>
      </c>
      <c r="M1210" s="80">
        <v>2</v>
      </c>
      <c r="N1210" t="s">
        <v>2168</v>
      </c>
      <c r="O1210" t="s">
        <v>457</v>
      </c>
      <c r="P1210" t="s">
        <v>456</v>
      </c>
      <c r="Q1210">
        <v>5</v>
      </c>
      <c r="R1210">
        <v>2015</v>
      </c>
      <c r="S1210" t="s">
        <v>1502</v>
      </c>
      <c r="T1210" t="s">
        <v>1502</v>
      </c>
      <c r="U1210" t="s">
        <v>1871</v>
      </c>
    </row>
    <row r="1211" spans="1:21">
      <c r="A1211">
        <v>59823</v>
      </c>
      <c r="B1211" t="s">
        <v>1071</v>
      </c>
      <c r="C1211">
        <v>60074</v>
      </c>
      <c r="D1211" t="s">
        <v>1070</v>
      </c>
      <c r="E1211" t="s">
        <v>1866</v>
      </c>
      <c r="F1211" t="s">
        <v>112</v>
      </c>
      <c r="G1211" s="79" t="s">
        <v>2620</v>
      </c>
      <c r="H1211" s="79"/>
      <c r="I1211" s="79"/>
      <c r="J1211" s="79" t="s">
        <v>8</v>
      </c>
      <c r="K1211" s="80">
        <v>2.2000000000000002</v>
      </c>
      <c r="L1211" s="80">
        <v>2.2000000000000002</v>
      </c>
      <c r="M1211" s="80">
        <v>2.2000000000000002</v>
      </c>
      <c r="N1211" t="s">
        <v>2168</v>
      </c>
      <c r="O1211" t="s">
        <v>457</v>
      </c>
      <c r="P1211" t="s">
        <v>456</v>
      </c>
      <c r="Q1211">
        <v>10</v>
      </c>
      <c r="R1211">
        <v>2015</v>
      </c>
      <c r="S1211" t="s">
        <v>1502</v>
      </c>
      <c r="T1211" t="s">
        <v>1502</v>
      </c>
      <c r="U1211" t="s">
        <v>1871</v>
      </c>
    </row>
    <row r="1212" spans="1:21">
      <c r="A1212">
        <v>59824</v>
      </c>
      <c r="B1212" t="s">
        <v>1073</v>
      </c>
      <c r="C1212">
        <v>60075</v>
      </c>
      <c r="D1212" t="s">
        <v>1072</v>
      </c>
      <c r="E1212" t="s">
        <v>1866</v>
      </c>
      <c r="F1212" t="s">
        <v>112</v>
      </c>
      <c r="G1212" s="79" t="s">
        <v>2621</v>
      </c>
      <c r="H1212" s="79"/>
      <c r="I1212" s="79"/>
      <c r="J1212" s="79" t="s">
        <v>8</v>
      </c>
      <c r="K1212" s="80">
        <v>4.5999999999999996</v>
      </c>
      <c r="L1212" s="80">
        <v>4.5999999999999996</v>
      </c>
      <c r="M1212" s="80">
        <v>4.5999999999999996</v>
      </c>
      <c r="N1212" t="s">
        <v>2168</v>
      </c>
      <c r="O1212" t="s">
        <v>457</v>
      </c>
      <c r="P1212" t="s">
        <v>456</v>
      </c>
      <c r="Q1212">
        <v>5</v>
      </c>
      <c r="R1212">
        <v>2015</v>
      </c>
      <c r="S1212" t="s">
        <v>1502</v>
      </c>
      <c r="T1212" t="s">
        <v>1502</v>
      </c>
      <c r="U1212" t="s">
        <v>1871</v>
      </c>
    </row>
    <row r="1213" spans="1:21">
      <c r="A1213">
        <v>59826</v>
      </c>
      <c r="B1213" t="s">
        <v>1075</v>
      </c>
      <c r="C1213">
        <v>60076</v>
      </c>
      <c r="D1213" t="s">
        <v>1074</v>
      </c>
      <c r="E1213" t="s">
        <v>1866</v>
      </c>
      <c r="F1213" t="s">
        <v>112</v>
      </c>
      <c r="G1213" s="79" t="s">
        <v>2622</v>
      </c>
      <c r="H1213" s="79"/>
      <c r="I1213" s="79"/>
      <c r="J1213" s="79" t="s">
        <v>8</v>
      </c>
      <c r="K1213" s="80">
        <v>4</v>
      </c>
      <c r="L1213" s="80">
        <v>4</v>
      </c>
      <c r="M1213" s="80">
        <v>4</v>
      </c>
      <c r="N1213" t="s">
        <v>2168</v>
      </c>
      <c r="O1213" t="s">
        <v>457</v>
      </c>
      <c r="P1213" t="s">
        <v>456</v>
      </c>
      <c r="Q1213">
        <v>12</v>
      </c>
      <c r="R1213">
        <v>2016</v>
      </c>
      <c r="S1213" t="s">
        <v>1502</v>
      </c>
      <c r="T1213" t="s">
        <v>1502</v>
      </c>
      <c r="U1213" t="s">
        <v>1871</v>
      </c>
    </row>
    <row r="1214" spans="1:21">
      <c r="A1214">
        <v>60947</v>
      </c>
      <c r="B1214" t="s">
        <v>842</v>
      </c>
      <c r="C1214">
        <v>60099</v>
      </c>
      <c r="D1214" t="s">
        <v>1076</v>
      </c>
      <c r="E1214" t="s">
        <v>1866</v>
      </c>
      <c r="F1214" t="s">
        <v>112</v>
      </c>
      <c r="G1214" s="79" t="s">
        <v>2435</v>
      </c>
      <c r="H1214" s="79"/>
      <c r="I1214" s="79"/>
      <c r="J1214" s="79" t="s">
        <v>8</v>
      </c>
      <c r="K1214" s="80">
        <v>1.7</v>
      </c>
      <c r="L1214" s="80">
        <v>1.7</v>
      </c>
      <c r="M1214" s="80">
        <v>1.7</v>
      </c>
      <c r="N1214" t="s">
        <v>2168</v>
      </c>
      <c r="O1214" t="s">
        <v>457</v>
      </c>
      <c r="P1214" t="s">
        <v>456</v>
      </c>
      <c r="Q1214">
        <v>6</v>
      </c>
      <c r="R1214">
        <v>2017</v>
      </c>
      <c r="S1214" t="s">
        <v>1502</v>
      </c>
      <c r="T1214" t="s">
        <v>1502</v>
      </c>
      <c r="U1214" t="s">
        <v>1871</v>
      </c>
    </row>
    <row r="1215" spans="1:21">
      <c r="A1215">
        <v>59885</v>
      </c>
      <c r="B1215" t="s">
        <v>1078</v>
      </c>
      <c r="C1215">
        <v>60109</v>
      </c>
      <c r="D1215" t="s">
        <v>1077</v>
      </c>
      <c r="E1215" t="s">
        <v>1866</v>
      </c>
      <c r="F1215" t="s">
        <v>121</v>
      </c>
      <c r="G1215" s="79" t="s">
        <v>2623</v>
      </c>
      <c r="H1215" s="79"/>
      <c r="I1215" s="79"/>
      <c r="J1215" s="79" t="s">
        <v>8</v>
      </c>
      <c r="K1215" s="80">
        <v>3.4</v>
      </c>
      <c r="L1215" s="80">
        <v>2.5</v>
      </c>
      <c r="M1215" s="80">
        <v>3.1</v>
      </c>
      <c r="N1215" t="s">
        <v>2284</v>
      </c>
      <c r="O1215" t="s">
        <v>117</v>
      </c>
      <c r="P1215" t="s">
        <v>619</v>
      </c>
      <c r="Q1215">
        <v>2</v>
      </c>
      <c r="R1215">
        <v>2016</v>
      </c>
      <c r="S1215" t="s">
        <v>1502</v>
      </c>
      <c r="T1215" t="s">
        <v>1502</v>
      </c>
      <c r="U1215" t="s">
        <v>1871</v>
      </c>
    </row>
    <row r="1216" spans="1:21">
      <c r="A1216">
        <v>60947</v>
      </c>
      <c r="B1216" t="s">
        <v>842</v>
      </c>
      <c r="C1216">
        <v>60110</v>
      </c>
      <c r="D1216" t="s">
        <v>2624</v>
      </c>
      <c r="E1216" t="s">
        <v>1866</v>
      </c>
      <c r="F1216" t="s">
        <v>112</v>
      </c>
      <c r="G1216" s="79" t="s">
        <v>2435</v>
      </c>
      <c r="H1216" s="79"/>
      <c r="I1216" s="79"/>
      <c r="J1216" s="79" t="s">
        <v>8</v>
      </c>
      <c r="K1216" s="80">
        <v>3</v>
      </c>
      <c r="L1216" s="80">
        <v>3</v>
      </c>
      <c r="M1216" s="80">
        <v>3</v>
      </c>
      <c r="N1216" t="s">
        <v>2168</v>
      </c>
      <c r="O1216" t="s">
        <v>457</v>
      </c>
      <c r="P1216" t="s">
        <v>456</v>
      </c>
      <c r="Q1216">
        <v>2</v>
      </c>
      <c r="R1216">
        <v>2016</v>
      </c>
      <c r="S1216" t="s">
        <v>1502</v>
      </c>
      <c r="T1216" t="s">
        <v>1502</v>
      </c>
      <c r="U1216" t="s">
        <v>1871</v>
      </c>
    </row>
    <row r="1217" spans="1:21">
      <c r="A1217">
        <v>60947</v>
      </c>
      <c r="B1217" t="s">
        <v>842</v>
      </c>
      <c r="C1217">
        <v>60111</v>
      </c>
      <c r="D1217" t="s">
        <v>2625</v>
      </c>
      <c r="E1217" t="s">
        <v>1866</v>
      </c>
      <c r="F1217" t="s">
        <v>112</v>
      </c>
      <c r="G1217" s="79" t="s">
        <v>2435</v>
      </c>
      <c r="H1217" s="79"/>
      <c r="I1217" s="79"/>
      <c r="J1217" s="79" t="s">
        <v>8</v>
      </c>
      <c r="K1217" s="80">
        <v>2.2000000000000002</v>
      </c>
      <c r="L1217" s="80">
        <v>2.2000000000000002</v>
      </c>
      <c r="M1217" s="80">
        <v>2.2000000000000002</v>
      </c>
      <c r="N1217" t="s">
        <v>2168</v>
      </c>
      <c r="O1217" t="s">
        <v>457</v>
      </c>
      <c r="P1217" t="s">
        <v>456</v>
      </c>
      <c r="Q1217">
        <v>2</v>
      </c>
      <c r="R1217">
        <v>2016</v>
      </c>
      <c r="S1217" t="s">
        <v>1502</v>
      </c>
      <c r="T1217" t="s">
        <v>1502</v>
      </c>
      <c r="U1217" t="s">
        <v>1871</v>
      </c>
    </row>
    <row r="1218" spans="1:21">
      <c r="A1218">
        <v>60947</v>
      </c>
      <c r="B1218" t="s">
        <v>842</v>
      </c>
      <c r="C1218">
        <v>60116</v>
      </c>
      <c r="D1218" t="s">
        <v>1081</v>
      </c>
      <c r="E1218" t="s">
        <v>1866</v>
      </c>
      <c r="F1218" t="s">
        <v>112</v>
      </c>
      <c r="G1218" s="79" t="s">
        <v>2435</v>
      </c>
      <c r="H1218" s="79"/>
      <c r="I1218" s="79"/>
      <c r="J1218" s="79" t="s">
        <v>8</v>
      </c>
      <c r="K1218" s="80">
        <v>1</v>
      </c>
      <c r="L1218" s="80">
        <v>1</v>
      </c>
      <c r="M1218" s="80">
        <v>1</v>
      </c>
      <c r="N1218" t="s">
        <v>2168</v>
      </c>
      <c r="O1218" t="s">
        <v>457</v>
      </c>
      <c r="P1218" t="s">
        <v>456</v>
      </c>
      <c r="Q1218">
        <v>7</v>
      </c>
      <c r="R1218">
        <v>2017</v>
      </c>
      <c r="S1218" t="s">
        <v>1502</v>
      </c>
      <c r="T1218" t="s">
        <v>1502</v>
      </c>
      <c r="U1218" t="s">
        <v>1871</v>
      </c>
    </row>
    <row r="1219" spans="1:21">
      <c r="A1219">
        <v>60947</v>
      </c>
      <c r="B1219" t="s">
        <v>842</v>
      </c>
      <c r="C1219">
        <v>60225</v>
      </c>
      <c r="D1219" t="s">
        <v>1082</v>
      </c>
      <c r="E1219" t="s">
        <v>1866</v>
      </c>
      <c r="F1219" t="s">
        <v>121</v>
      </c>
      <c r="G1219" s="79" t="s">
        <v>2435</v>
      </c>
      <c r="H1219" s="79"/>
      <c r="I1219" s="79"/>
      <c r="J1219" s="79" t="s">
        <v>8</v>
      </c>
      <c r="K1219" s="80">
        <v>2.5</v>
      </c>
      <c r="L1219" s="80">
        <v>2.5</v>
      </c>
      <c r="M1219" s="80">
        <v>2.5</v>
      </c>
      <c r="N1219" t="s">
        <v>2168</v>
      </c>
      <c r="O1219" t="s">
        <v>457</v>
      </c>
      <c r="P1219" t="s">
        <v>456</v>
      </c>
      <c r="Q1219">
        <v>12</v>
      </c>
      <c r="R1219">
        <v>2016</v>
      </c>
      <c r="S1219" t="s">
        <v>1502</v>
      </c>
      <c r="T1219" t="s">
        <v>1502</v>
      </c>
      <c r="U1219" t="s">
        <v>1871</v>
      </c>
    </row>
    <row r="1220" spans="1:21">
      <c r="A1220">
        <v>60947</v>
      </c>
      <c r="B1220" t="s">
        <v>842</v>
      </c>
      <c r="C1220">
        <v>60228</v>
      </c>
      <c r="D1220" t="s">
        <v>1083</v>
      </c>
      <c r="E1220" t="s">
        <v>1866</v>
      </c>
      <c r="F1220" t="s">
        <v>121</v>
      </c>
      <c r="G1220" s="79" t="s">
        <v>2435</v>
      </c>
      <c r="H1220" s="79"/>
      <c r="I1220" s="79"/>
      <c r="J1220" s="79" t="s">
        <v>8</v>
      </c>
      <c r="K1220" s="80">
        <v>1</v>
      </c>
      <c r="L1220" s="80">
        <v>1</v>
      </c>
      <c r="M1220" s="80">
        <v>1</v>
      </c>
      <c r="N1220" t="s">
        <v>2168</v>
      </c>
      <c r="O1220" t="s">
        <v>457</v>
      </c>
      <c r="P1220" t="s">
        <v>456</v>
      </c>
      <c r="Q1220">
        <v>12</v>
      </c>
      <c r="R1220">
        <v>2016</v>
      </c>
      <c r="S1220" t="s">
        <v>1502</v>
      </c>
      <c r="T1220" t="s">
        <v>1502</v>
      </c>
      <c r="U1220" t="s">
        <v>1871</v>
      </c>
    </row>
    <row r="1221" spans="1:21">
      <c r="A1221">
        <v>56769</v>
      </c>
      <c r="B1221" t="s">
        <v>727</v>
      </c>
      <c r="C1221">
        <v>60274</v>
      </c>
      <c r="D1221" t="s">
        <v>1084</v>
      </c>
      <c r="E1221" t="s">
        <v>1866</v>
      </c>
      <c r="F1221" t="s">
        <v>112</v>
      </c>
      <c r="G1221" s="79" t="s">
        <v>2626</v>
      </c>
      <c r="H1221" s="79"/>
      <c r="I1221" s="79"/>
      <c r="J1221" s="79" t="s">
        <v>8</v>
      </c>
      <c r="K1221" s="80">
        <v>2</v>
      </c>
      <c r="L1221" s="80">
        <v>2</v>
      </c>
      <c r="M1221" s="80">
        <v>2</v>
      </c>
      <c r="N1221" t="s">
        <v>2168</v>
      </c>
      <c r="O1221" t="s">
        <v>457</v>
      </c>
      <c r="P1221" t="s">
        <v>456</v>
      </c>
      <c r="Q1221">
        <v>8</v>
      </c>
      <c r="R1221">
        <v>2016</v>
      </c>
      <c r="S1221" t="s">
        <v>1502</v>
      </c>
      <c r="T1221" t="s">
        <v>1502</v>
      </c>
      <c r="U1221" t="s">
        <v>1871</v>
      </c>
    </row>
    <row r="1222" spans="1:21">
      <c r="A1222">
        <v>60058</v>
      </c>
      <c r="B1222" t="s">
        <v>2627</v>
      </c>
      <c r="C1222">
        <v>60276</v>
      </c>
      <c r="D1222" t="s">
        <v>1085</v>
      </c>
      <c r="E1222" t="s">
        <v>1979</v>
      </c>
      <c r="F1222" t="s">
        <v>112</v>
      </c>
      <c r="G1222" s="79" t="s">
        <v>2328</v>
      </c>
      <c r="H1222" s="79"/>
      <c r="I1222" s="79"/>
      <c r="J1222" s="79" t="s">
        <v>8</v>
      </c>
      <c r="K1222" s="80">
        <v>4.0999999999999996</v>
      </c>
      <c r="L1222" s="80">
        <v>3.8</v>
      </c>
      <c r="M1222" s="80">
        <v>3.8</v>
      </c>
      <c r="N1222" t="s">
        <v>1999</v>
      </c>
      <c r="O1222" t="s">
        <v>117</v>
      </c>
      <c r="P1222" t="s">
        <v>231</v>
      </c>
      <c r="Q1222">
        <v>12</v>
      </c>
      <c r="R1222">
        <v>2015</v>
      </c>
      <c r="S1222" t="s">
        <v>1502</v>
      </c>
      <c r="T1222" t="s">
        <v>1502</v>
      </c>
      <c r="U1222" t="s">
        <v>1871</v>
      </c>
    </row>
    <row r="1223" spans="1:21">
      <c r="A1223">
        <v>58661</v>
      </c>
      <c r="B1223" t="s">
        <v>1047</v>
      </c>
      <c r="C1223">
        <v>60278</v>
      </c>
      <c r="D1223" t="s">
        <v>1087</v>
      </c>
      <c r="E1223" t="s">
        <v>2250</v>
      </c>
      <c r="F1223" t="s">
        <v>112</v>
      </c>
      <c r="G1223" s="79" t="s">
        <v>2628</v>
      </c>
      <c r="H1223" s="79"/>
      <c r="I1223" s="79"/>
      <c r="J1223" s="79" t="s">
        <v>8</v>
      </c>
      <c r="K1223" s="80">
        <v>1.9</v>
      </c>
      <c r="L1223" s="80">
        <v>1.9</v>
      </c>
      <c r="M1223" s="80">
        <v>1.9</v>
      </c>
      <c r="N1223" t="s">
        <v>2168</v>
      </c>
      <c r="O1223" t="s">
        <v>457</v>
      </c>
      <c r="P1223" t="s">
        <v>456</v>
      </c>
      <c r="Q1223">
        <v>3</v>
      </c>
      <c r="R1223">
        <v>2016</v>
      </c>
      <c r="S1223" t="s">
        <v>1502</v>
      </c>
      <c r="T1223" t="s">
        <v>1502</v>
      </c>
      <c r="U1223" t="s">
        <v>1871</v>
      </c>
    </row>
    <row r="1224" spans="1:21">
      <c r="A1224">
        <v>58135</v>
      </c>
      <c r="B1224" t="s">
        <v>1089</v>
      </c>
      <c r="C1224">
        <v>60344</v>
      </c>
      <c r="D1224" t="s">
        <v>1088</v>
      </c>
      <c r="E1224" t="s">
        <v>1866</v>
      </c>
      <c r="F1224" t="s">
        <v>273</v>
      </c>
      <c r="G1224" s="79" t="s">
        <v>2629</v>
      </c>
      <c r="H1224" s="79"/>
      <c r="I1224" s="79"/>
      <c r="J1224" s="79" t="s">
        <v>8</v>
      </c>
      <c r="K1224" s="80">
        <v>2</v>
      </c>
      <c r="L1224" s="80">
        <v>2</v>
      </c>
      <c r="M1224" s="80">
        <v>2</v>
      </c>
      <c r="N1224" t="s">
        <v>2168</v>
      </c>
      <c r="O1224" t="s">
        <v>457</v>
      </c>
      <c r="P1224" t="s">
        <v>456</v>
      </c>
      <c r="Q1224">
        <v>5</v>
      </c>
      <c r="R1224">
        <v>2016</v>
      </c>
      <c r="S1224" t="s">
        <v>1502</v>
      </c>
      <c r="T1224" t="s">
        <v>1502</v>
      </c>
      <c r="U1224" t="s">
        <v>1871</v>
      </c>
    </row>
    <row r="1225" spans="1:21">
      <c r="A1225">
        <v>60189</v>
      </c>
      <c r="B1225" t="s">
        <v>1091</v>
      </c>
      <c r="C1225">
        <v>60391</v>
      </c>
      <c r="D1225" t="s">
        <v>2630</v>
      </c>
      <c r="E1225" t="s">
        <v>1866</v>
      </c>
      <c r="F1225" t="s">
        <v>112</v>
      </c>
      <c r="G1225" s="79" t="s">
        <v>2631</v>
      </c>
      <c r="H1225" s="79"/>
      <c r="I1225" s="79"/>
      <c r="J1225" s="79" t="s">
        <v>8</v>
      </c>
      <c r="K1225" s="80">
        <v>20.100000000000001</v>
      </c>
      <c r="L1225" s="80">
        <v>20.100000000000001</v>
      </c>
      <c r="M1225" s="80">
        <v>20.100000000000001</v>
      </c>
      <c r="N1225" t="s">
        <v>2168</v>
      </c>
      <c r="O1225" t="s">
        <v>457</v>
      </c>
      <c r="P1225" t="s">
        <v>456</v>
      </c>
      <c r="Q1225">
        <v>12</v>
      </c>
      <c r="R1225">
        <v>2016</v>
      </c>
      <c r="S1225" t="s">
        <v>1502</v>
      </c>
      <c r="T1225" t="s">
        <v>1502</v>
      </c>
      <c r="U1225" t="s">
        <v>1871</v>
      </c>
    </row>
    <row r="1226" spans="1:21">
      <c r="A1226">
        <v>60195</v>
      </c>
      <c r="B1226" t="s">
        <v>2632</v>
      </c>
      <c r="C1226">
        <v>60392</v>
      </c>
      <c r="D1226" t="s">
        <v>1093</v>
      </c>
      <c r="E1226" t="s">
        <v>1882</v>
      </c>
      <c r="F1226" t="s">
        <v>121</v>
      </c>
      <c r="G1226" s="79" t="s">
        <v>2633</v>
      </c>
      <c r="H1226" s="79"/>
      <c r="I1226" s="79"/>
      <c r="J1226" s="79" t="s">
        <v>8</v>
      </c>
      <c r="K1226" s="80">
        <v>2.8</v>
      </c>
      <c r="L1226" s="80">
        <v>2.8</v>
      </c>
      <c r="M1226" s="80">
        <v>2.8</v>
      </c>
      <c r="N1226" t="s">
        <v>2284</v>
      </c>
      <c r="O1226" t="s">
        <v>117</v>
      </c>
      <c r="P1226" t="s">
        <v>619</v>
      </c>
      <c r="Q1226">
        <v>10</v>
      </c>
      <c r="R1226">
        <v>2016</v>
      </c>
      <c r="S1226" t="s">
        <v>1502</v>
      </c>
      <c r="T1226" t="s">
        <v>1502</v>
      </c>
      <c r="U1226" t="s">
        <v>1871</v>
      </c>
    </row>
    <row r="1227" spans="1:21">
      <c r="A1227">
        <v>60195</v>
      </c>
      <c r="B1227" t="s">
        <v>2632</v>
      </c>
      <c r="C1227">
        <v>60392</v>
      </c>
      <c r="D1227" t="s">
        <v>1093</v>
      </c>
      <c r="E1227" t="s">
        <v>1882</v>
      </c>
      <c r="F1227" t="s">
        <v>121</v>
      </c>
      <c r="G1227" s="79" t="s">
        <v>2634</v>
      </c>
      <c r="H1227" s="79"/>
      <c r="I1227" s="79"/>
      <c r="J1227" s="79" t="s">
        <v>8</v>
      </c>
      <c r="K1227" s="80">
        <v>2.8</v>
      </c>
      <c r="L1227" s="80">
        <v>2.8</v>
      </c>
      <c r="M1227" s="80">
        <v>2.8</v>
      </c>
      <c r="N1227" t="s">
        <v>2284</v>
      </c>
      <c r="O1227" t="s">
        <v>117</v>
      </c>
      <c r="P1227" t="s">
        <v>619</v>
      </c>
      <c r="Q1227">
        <v>10</v>
      </c>
      <c r="R1227">
        <v>2016</v>
      </c>
      <c r="S1227" t="s">
        <v>1502</v>
      </c>
      <c r="T1227" t="s">
        <v>1502</v>
      </c>
      <c r="U1227" t="s">
        <v>1871</v>
      </c>
    </row>
    <row r="1228" spans="1:21">
      <c r="A1228">
        <v>60207</v>
      </c>
      <c r="B1228" t="s">
        <v>1096</v>
      </c>
      <c r="C1228">
        <v>60404</v>
      </c>
      <c r="D1228" t="s">
        <v>1095</v>
      </c>
      <c r="E1228" t="s">
        <v>1866</v>
      </c>
      <c r="F1228" t="s">
        <v>174</v>
      </c>
      <c r="G1228" s="79" t="s">
        <v>2635</v>
      </c>
      <c r="H1228" s="79"/>
      <c r="I1228" s="79"/>
      <c r="J1228" s="79" t="s">
        <v>8</v>
      </c>
      <c r="K1228" s="80">
        <v>9.1</v>
      </c>
      <c r="L1228" s="80">
        <v>9.1</v>
      </c>
      <c r="M1228" s="80">
        <v>9.1</v>
      </c>
      <c r="N1228" t="s">
        <v>2164</v>
      </c>
      <c r="O1228" t="s">
        <v>440</v>
      </c>
      <c r="P1228" t="s">
        <v>439</v>
      </c>
      <c r="Q1228">
        <v>12</v>
      </c>
      <c r="R1228">
        <v>2016</v>
      </c>
      <c r="S1228" t="s">
        <v>1502</v>
      </c>
      <c r="T1228" t="s">
        <v>1502</v>
      </c>
      <c r="U1228" t="s">
        <v>1871</v>
      </c>
    </row>
    <row r="1229" spans="1:21">
      <c r="A1229">
        <v>60163</v>
      </c>
      <c r="B1229" t="s">
        <v>1098</v>
      </c>
      <c r="C1229">
        <v>60411</v>
      </c>
      <c r="D1229" t="s">
        <v>1097</v>
      </c>
      <c r="E1229" t="s">
        <v>1866</v>
      </c>
      <c r="F1229" t="s">
        <v>273</v>
      </c>
      <c r="G1229" s="79" t="s">
        <v>2636</v>
      </c>
      <c r="H1229" s="79"/>
      <c r="I1229" s="79"/>
      <c r="J1229" s="79" t="s">
        <v>8</v>
      </c>
      <c r="K1229" s="80">
        <v>2.2000000000000002</v>
      </c>
      <c r="L1229" s="80">
        <v>2.2000000000000002</v>
      </c>
      <c r="M1229" s="80">
        <v>2.2000000000000002</v>
      </c>
      <c r="N1229" t="s">
        <v>2168</v>
      </c>
      <c r="O1229" t="s">
        <v>457</v>
      </c>
      <c r="P1229" t="s">
        <v>456</v>
      </c>
      <c r="Q1229">
        <v>8</v>
      </c>
      <c r="R1229">
        <v>2014</v>
      </c>
      <c r="S1229" t="s">
        <v>1502</v>
      </c>
      <c r="T1229" t="s">
        <v>1502</v>
      </c>
      <c r="U1229" t="s">
        <v>1871</v>
      </c>
    </row>
    <row r="1230" spans="1:21">
      <c r="A1230">
        <v>58519</v>
      </c>
      <c r="B1230" t="s">
        <v>1100</v>
      </c>
      <c r="C1230">
        <v>60423</v>
      </c>
      <c r="D1230" t="s">
        <v>1099</v>
      </c>
      <c r="E1230" t="s">
        <v>1866</v>
      </c>
      <c r="F1230" t="s">
        <v>112</v>
      </c>
      <c r="G1230" s="79" t="s">
        <v>2637</v>
      </c>
      <c r="H1230" s="79"/>
      <c r="I1230" s="79"/>
      <c r="J1230" s="79" t="s">
        <v>8</v>
      </c>
      <c r="K1230" s="80">
        <v>1.6</v>
      </c>
      <c r="L1230" s="80">
        <v>1.6</v>
      </c>
      <c r="M1230" s="80">
        <v>1.6</v>
      </c>
      <c r="N1230" t="s">
        <v>2168</v>
      </c>
      <c r="O1230" t="s">
        <v>457</v>
      </c>
      <c r="P1230" t="s">
        <v>456</v>
      </c>
      <c r="Q1230">
        <v>5</v>
      </c>
      <c r="R1230">
        <v>2017</v>
      </c>
      <c r="S1230" t="s">
        <v>1502</v>
      </c>
      <c r="T1230" t="s">
        <v>1502</v>
      </c>
      <c r="U1230" t="s">
        <v>1871</v>
      </c>
    </row>
    <row r="1231" spans="1:21">
      <c r="A1231">
        <v>58519</v>
      </c>
      <c r="B1231" t="s">
        <v>1100</v>
      </c>
      <c r="C1231">
        <v>60424</v>
      </c>
      <c r="D1231" t="s">
        <v>2638</v>
      </c>
      <c r="E1231" t="s">
        <v>1866</v>
      </c>
      <c r="F1231" t="s">
        <v>112</v>
      </c>
      <c r="G1231" s="79" t="s">
        <v>2639</v>
      </c>
      <c r="H1231" s="79"/>
      <c r="I1231" s="79"/>
      <c r="J1231" s="79" t="s">
        <v>8</v>
      </c>
      <c r="K1231" s="80">
        <v>1.7</v>
      </c>
      <c r="L1231" s="80">
        <v>1.7</v>
      </c>
      <c r="M1231" s="80">
        <v>1.7</v>
      </c>
      <c r="N1231" t="s">
        <v>2168</v>
      </c>
      <c r="O1231" t="s">
        <v>457</v>
      </c>
      <c r="P1231" t="s">
        <v>456</v>
      </c>
      <c r="Q1231">
        <v>6</v>
      </c>
      <c r="R1231">
        <v>2017</v>
      </c>
      <c r="S1231" t="s">
        <v>1502</v>
      </c>
      <c r="T1231" t="s">
        <v>1502</v>
      </c>
      <c r="U1231" t="s">
        <v>1871</v>
      </c>
    </row>
    <row r="1232" spans="1:21">
      <c r="A1232">
        <v>58519</v>
      </c>
      <c r="B1232" t="s">
        <v>1100</v>
      </c>
      <c r="C1232">
        <v>60442</v>
      </c>
      <c r="D1232" t="s">
        <v>2640</v>
      </c>
      <c r="E1232" t="s">
        <v>1866</v>
      </c>
      <c r="F1232" t="s">
        <v>112</v>
      </c>
      <c r="G1232" s="79" t="s">
        <v>2641</v>
      </c>
      <c r="H1232" s="79"/>
      <c r="I1232" s="79"/>
      <c r="J1232" s="79" t="s">
        <v>8</v>
      </c>
      <c r="K1232" s="80">
        <v>2</v>
      </c>
      <c r="L1232" s="80">
        <v>2</v>
      </c>
      <c r="M1232" s="80">
        <v>2</v>
      </c>
      <c r="N1232" t="s">
        <v>2168</v>
      </c>
      <c r="O1232" t="s">
        <v>457</v>
      </c>
      <c r="P1232" t="s">
        <v>456</v>
      </c>
      <c r="Q1232">
        <v>9</v>
      </c>
      <c r="R1232">
        <v>2016</v>
      </c>
      <c r="S1232" t="s">
        <v>1502</v>
      </c>
      <c r="T1232" t="s">
        <v>1502</v>
      </c>
      <c r="U1232" t="s">
        <v>1871</v>
      </c>
    </row>
    <row r="1233" spans="1:21">
      <c r="A1233">
        <v>58519</v>
      </c>
      <c r="B1233" t="s">
        <v>1100</v>
      </c>
      <c r="C1233">
        <v>60443</v>
      </c>
      <c r="D1233" t="s">
        <v>2642</v>
      </c>
      <c r="E1233" t="s">
        <v>1866</v>
      </c>
      <c r="F1233" t="s">
        <v>112</v>
      </c>
      <c r="G1233" s="79" t="s">
        <v>2643</v>
      </c>
      <c r="H1233" s="79"/>
      <c r="I1233" s="79"/>
      <c r="J1233" s="79" t="s">
        <v>8</v>
      </c>
      <c r="K1233" s="80">
        <v>2</v>
      </c>
      <c r="L1233" s="80">
        <v>2</v>
      </c>
      <c r="M1233" s="80">
        <v>2</v>
      </c>
      <c r="N1233" t="s">
        <v>2168</v>
      </c>
      <c r="O1233" t="s">
        <v>457</v>
      </c>
      <c r="P1233" t="s">
        <v>456</v>
      </c>
      <c r="Q1233">
        <v>9</v>
      </c>
      <c r="R1233">
        <v>2016</v>
      </c>
      <c r="S1233" t="s">
        <v>1502</v>
      </c>
      <c r="T1233" t="s">
        <v>1502</v>
      </c>
      <c r="U1233" t="s">
        <v>1871</v>
      </c>
    </row>
    <row r="1234" spans="1:21">
      <c r="A1234">
        <v>57081</v>
      </c>
      <c r="B1234" t="s">
        <v>827</v>
      </c>
      <c r="C1234">
        <v>60451</v>
      </c>
      <c r="D1234" t="s">
        <v>1104</v>
      </c>
      <c r="E1234" t="s">
        <v>1866</v>
      </c>
      <c r="F1234" t="s">
        <v>137</v>
      </c>
      <c r="G1234" s="79" t="s">
        <v>2644</v>
      </c>
      <c r="H1234" s="79"/>
      <c r="I1234" s="79"/>
      <c r="J1234" s="79" t="s">
        <v>8</v>
      </c>
      <c r="K1234" s="80">
        <v>1</v>
      </c>
      <c r="L1234" s="80">
        <v>1</v>
      </c>
      <c r="M1234" s="80">
        <v>1</v>
      </c>
      <c r="N1234" t="s">
        <v>2168</v>
      </c>
      <c r="O1234" t="s">
        <v>457</v>
      </c>
      <c r="P1234" t="s">
        <v>456</v>
      </c>
      <c r="Q1234">
        <v>11</v>
      </c>
      <c r="R1234">
        <v>2015</v>
      </c>
      <c r="S1234" t="s">
        <v>1502</v>
      </c>
      <c r="T1234" t="s">
        <v>1502</v>
      </c>
      <c r="U1234" t="s">
        <v>1871</v>
      </c>
    </row>
    <row r="1235" spans="1:21">
      <c r="A1235">
        <v>60242</v>
      </c>
      <c r="B1235" t="s">
        <v>1106</v>
      </c>
      <c r="C1235">
        <v>60457</v>
      </c>
      <c r="D1235" t="s">
        <v>1105</v>
      </c>
      <c r="E1235" t="s">
        <v>1866</v>
      </c>
      <c r="F1235" t="s">
        <v>174</v>
      </c>
      <c r="G1235" s="79" t="s">
        <v>1883</v>
      </c>
      <c r="H1235" s="79"/>
      <c r="I1235" s="79"/>
      <c r="J1235" s="79" t="s">
        <v>8</v>
      </c>
      <c r="K1235" s="80">
        <v>8.5</v>
      </c>
      <c r="L1235" s="80">
        <v>7.1</v>
      </c>
      <c r="M1235" s="80">
        <v>7.1</v>
      </c>
      <c r="N1235" t="s">
        <v>2025</v>
      </c>
      <c r="O1235" t="s">
        <v>274</v>
      </c>
      <c r="P1235" t="s">
        <v>1107</v>
      </c>
      <c r="Q1235">
        <v>10</v>
      </c>
      <c r="R1235">
        <v>2016</v>
      </c>
      <c r="S1235" t="s">
        <v>1502</v>
      </c>
      <c r="T1235" t="s">
        <v>1502</v>
      </c>
      <c r="U1235" t="s">
        <v>1871</v>
      </c>
    </row>
    <row r="1236" spans="1:21">
      <c r="A1236">
        <v>60240</v>
      </c>
      <c r="B1236" t="s">
        <v>1109</v>
      </c>
      <c r="C1236">
        <v>60458</v>
      </c>
      <c r="D1236" t="s">
        <v>1108</v>
      </c>
      <c r="E1236" t="s">
        <v>1866</v>
      </c>
      <c r="F1236" t="s">
        <v>112</v>
      </c>
      <c r="G1236" s="79" t="s">
        <v>2645</v>
      </c>
      <c r="H1236" s="79"/>
      <c r="I1236" s="79"/>
      <c r="J1236" s="79" t="s">
        <v>8</v>
      </c>
      <c r="K1236" s="80">
        <v>2.8</v>
      </c>
      <c r="L1236" s="80">
        <v>2.8</v>
      </c>
      <c r="M1236" s="80">
        <v>2.8</v>
      </c>
      <c r="N1236" t="s">
        <v>2168</v>
      </c>
      <c r="O1236" t="s">
        <v>457</v>
      </c>
      <c r="P1236" t="s">
        <v>456</v>
      </c>
      <c r="Q1236">
        <v>7</v>
      </c>
      <c r="R1236">
        <v>2015</v>
      </c>
      <c r="S1236" t="s">
        <v>1502</v>
      </c>
      <c r="T1236" t="s">
        <v>1502</v>
      </c>
      <c r="U1236" t="s">
        <v>1871</v>
      </c>
    </row>
    <row r="1237" spans="1:21">
      <c r="A1237">
        <v>58519</v>
      </c>
      <c r="B1237" t="s">
        <v>1100</v>
      </c>
      <c r="C1237">
        <v>60473</v>
      </c>
      <c r="D1237" t="s">
        <v>2646</v>
      </c>
      <c r="E1237" t="s">
        <v>1866</v>
      </c>
      <c r="F1237" t="s">
        <v>112</v>
      </c>
      <c r="G1237" s="79" t="s">
        <v>2647</v>
      </c>
      <c r="H1237" s="79"/>
      <c r="I1237" s="79"/>
      <c r="J1237" s="79" t="s">
        <v>8</v>
      </c>
      <c r="K1237" s="80">
        <v>1.3</v>
      </c>
      <c r="L1237" s="80">
        <v>1.3</v>
      </c>
      <c r="M1237" s="80">
        <v>1.3</v>
      </c>
      <c r="N1237" t="s">
        <v>2168</v>
      </c>
      <c r="O1237" t="s">
        <v>457</v>
      </c>
      <c r="P1237" t="s">
        <v>456</v>
      </c>
      <c r="Q1237">
        <v>9</v>
      </c>
      <c r="R1237">
        <v>2016</v>
      </c>
      <c r="S1237" t="s">
        <v>1502</v>
      </c>
      <c r="T1237" t="s">
        <v>1502</v>
      </c>
      <c r="U1237" t="s">
        <v>1871</v>
      </c>
    </row>
    <row r="1238" spans="1:21">
      <c r="A1238">
        <v>58519</v>
      </c>
      <c r="B1238" t="s">
        <v>1100</v>
      </c>
      <c r="C1238">
        <v>60476</v>
      </c>
      <c r="D1238" t="s">
        <v>2648</v>
      </c>
      <c r="E1238" t="s">
        <v>1866</v>
      </c>
      <c r="F1238" t="s">
        <v>112</v>
      </c>
      <c r="G1238" s="79" t="s">
        <v>2649</v>
      </c>
      <c r="H1238" s="79"/>
      <c r="I1238" s="79"/>
      <c r="J1238" s="79" t="s">
        <v>8</v>
      </c>
      <c r="K1238" s="80">
        <v>1.2</v>
      </c>
      <c r="L1238" s="80">
        <v>1.2</v>
      </c>
      <c r="M1238" s="80">
        <v>1.2</v>
      </c>
      <c r="N1238" t="s">
        <v>2168</v>
      </c>
      <c r="O1238" t="s">
        <v>457</v>
      </c>
      <c r="P1238" t="s">
        <v>456</v>
      </c>
      <c r="Q1238">
        <v>9</v>
      </c>
      <c r="R1238">
        <v>2016</v>
      </c>
      <c r="S1238" t="s">
        <v>1502</v>
      </c>
      <c r="T1238" t="s">
        <v>1502</v>
      </c>
      <c r="U1238" t="s">
        <v>1871</v>
      </c>
    </row>
    <row r="1239" spans="1:21">
      <c r="A1239">
        <v>60281</v>
      </c>
      <c r="B1239" t="s">
        <v>1113</v>
      </c>
      <c r="C1239">
        <v>60492</v>
      </c>
      <c r="D1239" t="s">
        <v>1112</v>
      </c>
      <c r="E1239" t="s">
        <v>1866</v>
      </c>
      <c r="F1239" t="s">
        <v>112</v>
      </c>
      <c r="G1239" s="79" t="s">
        <v>2435</v>
      </c>
      <c r="H1239" s="79"/>
      <c r="I1239" s="79"/>
      <c r="J1239" s="79" t="s">
        <v>8</v>
      </c>
      <c r="K1239" s="80">
        <v>2</v>
      </c>
      <c r="L1239" s="80">
        <v>2</v>
      </c>
      <c r="M1239" s="80">
        <v>2</v>
      </c>
      <c r="N1239" t="s">
        <v>2168</v>
      </c>
      <c r="O1239" t="s">
        <v>457</v>
      </c>
      <c r="P1239" t="s">
        <v>456</v>
      </c>
      <c r="Q1239">
        <v>5</v>
      </c>
      <c r="R1239">
        <v>2016</v>
      </c>
      <c r="S1239" t="s">
        <v>1502</v>
      </c>
      <c r="T1239" t="s">
        <v>1502</v>
      </c>
      <c r="U1239" t="s">
        <v>1871</v>
      </c>
    </row>
    <row r="1240" spans="1:21">
      <c r="A1240">
        <v>60281</v>
      </c>
      <c r="B1240" t="s">
        <v>1113</v>
      </c>
      <c r="C1240">
        <v>60493</v>
      </c>
      <c r="D1240" t="s">
        <v>1114</v>
      </c>
      <c r="E1240" t="s">
        <v>1866</v>
      </c>
      <c r="F1240" t="s">
        <v>112</v>
      </c>
      <c r="G1240" s="79" t="s">
        <v>1883</v>
      </c>
      <c r="H1240" s="79"/>
      <c r="I1240" s="79"/>
      <c r="J1240" s="79" t="s">
        <v>8</v>
      </c>
      <c r="K1240" s="80">
        <v>2.5</v>
      </c>
      <c r="L1240" s="80">
        <v>2.5</v>
      </c>
      <c r="M1240" s="80">
        <v>2.5</v>
      </c>
      <c r="N1240" t="s">
        <v>2168</v>
      </c>
      <c r="O1240" t="s">
        <v>457</v>
      </c>
      <c r="P1240" t="s">
        <v>456</v>
      </c>
      <c r="Q1240">
        <v>5</v>
      </c>
      <c r="R1240">
        <v>2016</v>
      </c>
      <c r="S1240" t="s">
        <v>1502</v>
      </c>
      <c r="T1240" t="s">
        <v>1502</v>
      </c>
      <c r="U1240" t="s">
        <v>1871</v>
      </c>
    </row>
    <row r="1241" spans="1:21">
      <c r="A1241">
        <v>60281</v>
      </c>
      <c r="B1241" t="s">
        <v>1113</v>
      </c>
      <c r="C1241">
        <v>60494</v>
      </c>
      <c r="D1241" t="s">
        <v>1115</v>
      </c>
      <c r="E1241" t="s">
        <v>1866</v>
      </c>
      <c r="F1241" t="s">
        <v>112</v>
      </c>
      <c r="G1241" s="79" t="s">
        <v>1883</v>
      </c>
      <c r="H1241" s="79"/>
      <c r="I1241" s="79"/>
      <c r="J1241" s="79" t="s">
        <v>8</v>
      </c>
      <c r="K1241" s="80">
        <v>3.2</v>
      </c>
      <c r="L1241" s="80">
        <v>3.2</v>
      </c>
      <c r="M1241" s="80">
        <v>3.2</v>
      </c>
      <c r="N1241" t="s">
        <v>2168</v>
      </c>
      <c r="O1241" t="s">
        <v>457</v>
      </c>
      <c r="P1241" t="s">
        <v>456</v>
      </c>
      <c r="Q1241">
        <v>7</v>
      </c>
      <c r="R1241">
        <v>2015</v>
      </c>
      <c r="S1241" t="s">
        <v>1502</v>
      </c>
      <c r="T1241" t="s">
        <v>1502</v>
      </c>
      <c r="U1241" t="s">
        <v>1871</v>
      </c>
    </row>
    <row r="1242" spans="1:21">
      <c r="A1242">
        <v>60281</v>
      </c>
      <c r="B1242" t="s">
        <v>1113</v>
      </c>
      <c r="C1242">
        <v>60495</v>
      </c>
      <c r="D1242" t="s">
        <v>1116</v>
      </c>
      <c r="E1242" t="s">
        <v>1866</v>
      </c>
      <c r="F1242" t="s">
        <v>137</v>
      </c>
      <c r="G1242" s="79" t="s">
        <v>1883</v>
      </c>
      <c r="H1242" s="79"/>
      <c r="I1242" s="79"/>
      <c r="J1242" s="79" t="s">
        <v>8</v>
      </c>
      <c r="K1242" s="80">
        <v>1.3</v>
      </c>
      <c r="L1242" s="80">
        <v>1.3</v>
      </c>
      <c r="M1242" s="80">
        <v>1.3</v>
      </c>
      <c r="N1242" t="s">
        <v>2168</v>
      </c>
      <c r="O1242" t="s">
        <v>457</v>
      </c>
      <c r="P1242" t="s">
        <v>456</v>
      </c>
      <c r="Q1242">
        <v>3</v>
      </c>
      <c r="R1242">
        <v>2014</v>
      </c>
      <c r="S1242" t="s">
        <v>1502</v>
      </c>
      <c r="T1242" t="s">
        <v>1502</v>
      </c>
      <c r="U1242" t="s">
        <v>1871</v>
      </c>
    </row>
    <row r="1243" spans="1:21">
      <c r="A1243">
        <v>60281</v>
      </c>
      <c r="B1243" t="s">
        <v>1113</v>
      </c>
      <c r="C1243">
        <v>60498</v>
      </c>
      <c r="D1243" t="s">
        <v>1117</v>
      </c>
      <c r="E1243" t="s">
        <v>1866</v>
      </c>
      <c r="F1243" t="s">
        <v>112</v>
      </c>
      <c r="G1243" s="79" t="s">
        <v>1883</v>
      </c>
      <c r="H1243" s="79"/>
      <c r="I1243" s="79"/>
      <c r="J1243" s="79" t="s">
        <v>8</v>
      </c>
      <c r="K1243" s="80">
        <v>2</v>
      </c>
      <c r="L1243" s="80">
        <v>2</v>
      </c>
      <c r="M1243" s="80">
        <v>2</v>
      </c>
      <c r="N1243" t="s">
        <v>2168</v>
      </c>
      <c r="O1243" t="s">
        <v>457</v>
      </c>
      <c r="P1243" t="s">
        <v>456</v>
      </c>
      <c r="Q1243">
        <v>8</v>
      </c>
      <c r="R1243">
        <v>2016</v>
      </c>
      <c r="S1243" t="s">
        <v>1502</v>
      </c>
      <c r="T1243" t="s">
        <v>1502</v>
      </c>
      <c r="U1243" t="s">
        <v>1871</v>
      </c>
    </row>
    <row r="1244" spans="1:21">
      <c r="A1244">
        <v>7601</v>
      </c>
      <c r="B1244" t="s">
        <v>279</v>
      </c>
      <c r="C1244">
        <v>60518</v>
      </c>
      <c r="D1244" t="s">
        <v>1118</v>
      </c>
      <c r="E1244" t="s">
        <v>131</v>
      </c>
      <c r="F1244" t="s">
        <v>273</v>
      </c>
      <c r="G1244" s="79" t="s">
        <v>2650</v>
      </c>
      <c r="H1244" s="79"/>
      <c r="I1244" s="79"/>
      <c r="J1244" s="79" t="s">
        <v>8</v>
      </c>
      <c r="K1244" s="80">
        <v>2</v>
      </c>
      <c r="L1244" s="80">
        <v>2</v>
      </c>
      <c r="M1244" s="80">
        <v>2</v>
      </c>
      <c r="N1244" t="s">
        <v>2071</v>
      </c>
      <c r="O1244" t="s">
        <v>309</v>
      </c>
      <c r="P1244" t="s">
        <v>308</v>
      </c>
      <c r="Q1244">
        <v>9</v>
      </c>
      <c r="R1244">
        <v>2015</v>
      </c>
      <c r="S1244" t="s">
        <v>1502</v>
      </c>
      <c r="T1244" t="s">
        <v>1502</v>
      </c>
      <c r="U1244" t="s">
        <v>1871</v>
      </c>
    </row>
    <row r="1245" spans="1:21">
      <c r="A1245">
        <v>7601</v>
      </c>
      <c r="B1245" t="s">
        <v>279</v>
      </c>
      <c r="C1245">
        <v>60518</v>
      </c>
      <c r="D1245" t="s">
        <v>1118</v>
      </c>
      <c r="E1245" t="s">
        <v>131</v>
      </c>
      <c r="F1245" t="s">
        <v>273</v>
      </c>
      <c r="G1245" s="79" t="s">
        <v>2435</v>
      </c>
      <c r="H1245" s="79"/>
      <c r="I1245" s="79"/>
      <c r="J1245" s="79" t="s">
        <v>8</v>
      </c>
      <c r="K1245" s="80">
        <v>2</v>
      </c>
      <c r="L1245" s="80">
        <v>2</v>
      </c>
      <c r="M1245" s="80">
        <v>2</v>
      </c>
      <c r="N1245" t="s">
        <v>2168</v>
      </c>
      <c r="O1245" t="s">
        <v>457</v>
      </c>
      <c r="P1245" t="s">
        <v>456</v>
      </c>
      <c r="Q1245">
        <v>3</v>
      </c>
      <c r="R1245">
        <v>2015</v>
      </c>
      <c r="S1245" t="s">
        <v>1502</v>
      </c>
      <c r="T1245" t="s">
        <v>1502</v>
      </c>
      <c r="U1245" t="s">
        <v>1871</v>
      </c>
    </row>
    <row r="1246" spans="1:21">
      <c r="A1246">
        <v>60297</v>
      </c>
      <c r="B1246" t="s">
        <v>1120</v>
      </c>
      <c r="C1246">
        <v>60537</v>
      </c>
      <c r="D1246" t="s">
        <v>1119</v>
      </c>
      <c r="E1246" t="s">
        <v>1866</v>
      </c>
      <c r="F1246" t="s">
        <v>273</v>
      </c>
      <c r="G1246" s="79" t="s">
        <v>2651</v>
      </c>
      <c r="H1246" s="79"/>
      <c r="I1246" s="79"/>
      <c r="J1246" s="79" t="s">
        <v>8</v>
      </c>
      <c r="K1246" s="80">
        <v>2.2000000000000002</v>
      </c>
      <c r="L1246" s="80">
        <v>2.2000000000000002</v>
      </c>
      <c r="M1246" s="80">
        <v>2.2000000000000002</v>
      </c>
      <c r="N1246" t="s">
        <v>2168</v>
      </c>
      <c r="O1246" t="s">
        <v>457</v>
      </c>
      <c r="P1246" t="s">
        <v>456</v>
      </c>
      <c r="Q1246">
        <v>12</v>
      </c>
      <c r="R1246">
        <v>2013</v>
      </c>
      <c r="S1246" t="s">
        <v>1502</v>
      </c>
      <c r="T1246" t="s">
        <v>1502</v>
      </c>
      <c r="U1246" t="s">
        <v>1871</v>
      </c>
    </row>
    <row r="1247" spans="1:21">
      <c r="A1247">
        <v>60301</v>
      </c>
      <c r="B1247" t="s">
        <v>1122</v>
      </c>
      <c r="C1247">
        <v>60542</v>
      </c>
      <c r="D1247" t="s">
        <v>1121</v>
      </c>
      <c r="E1247" t="s">
        <v>1866</v>
      </c>
      <c r="F1247" t="s">
        <v>273</v>
      </c>
      <c r="G1247" s="79" t="s">
        <v>2652</v>
      </c>
      <c r="H1247" s="79"/>
      <c r="I1247" s="79"/>
      <c r="J1247" s="79" t="s">
        <v>8</v>
      </c>
      <c r="K1247" s="80">
        <v>1.3</v>
      </c>
      <c r="L1247" s="80">
        <v>1.3</v>
      </c>
      <c r="M1247" s="80">
        <v>1.3</v>
      </c>
      <c r="N1247" t="s">
        <v>2168</v>
      </c>
      <c r="O1247" t="s">
        <v>457</v>
      </c>
      <c r="P1247" t="s">
        <v>456</v>
      </c>
      <c r="Q1247">
        <v>9</v>
      </c>
      <c r="R1247">
        <v>2011</v>
      </c>
      <c r="S1247" t="s">
        <v>1502</v>
      </c>
      <c r="T1247" t="s">
        <v>1502</v>
      </c>
      <c r="U1247" t="s">
        <v>1871</v>
      </c>
    </row>
    <row r="1248" spans="1:21">
      <c r="A1248">
        <v>7601</v>
      </c>
      <c r="B1248" t="s">
        <v>279</v>
      </c>
      <c r="C1248">
        <v>60547</v>
      </c>
      <c r="D1248" t="s">
        <v>1123</v>
      </c>
      <c r="E1248" t="s">
        <v>131</v>
      </c>
      <c r="F1248" t="s">
        <v>273</v>
      </c>
      <c r="G1248" s="79" t="s">
        <v>2435</v>
      </c>
      <c r="H1248" s="79"/>
      <c r="I1248" s="79"/>
      <c r="J1248" s="79" t="s">
        <v>8</v>
      </c>
      <c r="K1248" s="80">
        <v>1.9</v>
      </c>
      <c r="L1248" s="80">
        <v>1.9</v>
      </c>
      <c r="M1248" s="80">
        <v>1.9</v>
      </c>
      <c r="N1248" t="s">
        <v>2168</v>
      </c>
      <c r="O1248" t="s">
        <v>457</v>
      </c>
      <c r="P1248" t="s">
        <v>456</v>
      </c>
      <c r="Q1248">
        <v>10</v>
      </c>
      <c r="R1248">
        <v>2016</v>
      </c>
      <c r="S1248" t="s">
        <v>1502</v>
      </c>
      <c r="T1248" t="s">
        <v>1502</v>
      </c>
      <c r="U1248" t="s">
        <v>1871</v>
      </c>
    </row>
    <row r="1249" spans="1:21">
      <c r="A1249">
        <v>7601</v>
      </c>
      <c r="B1249" t="s">
        <v>279</v>
      </c>
      <c r="C1249">
        <v>60562</v>
      </c>
      <c r="D1249" t="s">
        <v>1124</v>
      </c>
      <c r="E1249" t="s">
        <v>131</v>
      </c>
      <c r="F1249" t="s">
        <v>273</v>
      </c>
      <c r="G1249" s="79" t="s">
        <v>2653</v>
      </c>
      <c r="H1249" s="79"/>
      <c r="I1249" s="79"/>
      <c r="J1249" s="79" t="s">
        <v>8</v>
      </c>
      <c r="K1249" s="80">
        <v>4.9000000000000004</v>
      </c>
      <c r="L1249" s="80">
        <v>4.9000000000000004</v>
      </c>
      <c r="M1249" s="80">
        <v>4.9000000000000004</v>
      </c>
      <c r="N1249" t="s">
        <v>2168</v>
      </c>
      <c r="O1249" t="s">
        <v>457</v>
      </c>
      <c r="P1249" t="s">
        <v>456</v>
      </c>
      <c r="Q1249">
        <v>12</v>
      </c>
      <c r="R1249">
        <v>2016</v>
      </c>
      <c r="S1249" t="s">
        <v>1502</v>
      </c>
      <c r="T1249" t="s">
        <v>1502</v>
      </c>
      <c r="U1249" t="s">
        <v>1871</v>
      </c>
    </row>
    <row r="1250" spans="1:21">
      <c r="A1250">
        <v>19497</v>
      </c>
      <c r="B1250" t="s">
        <v>1061</v>
      </c>
      <c r="C1250">
        <v>60593</v>
      </c>
      <c r="D1250" t="s">
        <v>1125</v>
      </c>
      <c r="E1250" t="s">
        <v>131</v>
      </c>
      <c r="F1250" t="s">
        <v>121</v>
      </c>
      <c r="G1250" s="79" t="s">
        <v>2654</v>
      </c>
      <c r="H1250" s="79"/>
      <c r="I1250" s="79"/>
      <c r="J1250" s="79" t="s">
        <v>8</v>
      </c>
      <c r="K1250" s="80">
        <v>2.8</v>
      </c>
      <c r="L1250" s="80">
        <v>2.2000000000000002</v>
      </c>
      <c r="M1250" s="80">
        <v>2.2000000000000002</v>
      </c>
      <c r="N1250" t="s">
        <v>2284</v>
      </c>
      <c r="O1250" t="s">
        <v>117</v>
      </c>
      <c r="P1250" t="s">
        <v>619</v>
      </c>
      <c r="Q1250">
        <v>12</v>
      </c>
      <c r="R1250">
        <v>2016</v>
      </c>
      <c r="S1250" t="s">
        <v>1502</v>
      </c>
      <c r="T1250" t="s">
        <v>1502</v>
      </c>
      <c r="U1250" t="s">
        <v>1871</v>
      </c>
    </row>
    <row r="1251" spans="1:21">
      <c r="A1251">
        <v>60947</v>
      </c>
      <c r="B1251" t="s">
        <v>842</v>
      </c>
      <c r="C1251">
        <v>60605</v>
      </c>
      <c r="D1251" t="s">
        <v>1126</v>
      </c>
      <c r="E1251" t="s">
        <v>1866</v>
      </c>
      <c r="F1251" t="s">
        <v>121</v>
      </c>
      <c r="G1251" s="79" t="s">
        <v>2435</v>
      </c>
      <c r="H1251" s="79"/>
      <c r="I1251" s="79"/>
      <c r="J1251" s="79" t="s">
        <v>8</v>
      </c>
      <c r="K1251" s="80">
        <v>1.5</v>
      </c>
      <c r="L1251" s="80">
        <v>1.5</v>
      </c>
      <c r="M1251" s="80">
        <v>1.5</v>
      </c>
      <c r="N1251" t="s">
        <v>2168</v>
      </c>
      <c r="O1251" t="s">
        <v>457</v>
      </c>
      <c r="P1251" t="s">
        <v>456</v>
      </c>
      <c r="Q1251">
        <v>2</v>
      </c>
      <c r="R1251">
        <v>2017</v>
      </c>
      <c r="S1251" t="s">
        <v>1502</v>
      </c>
      <c r="T1251" t="s">
        <v>1502</v>
      </c>
      <c r="U1251" t="s">
        <v>1871</v>
      </c>
    </row>
    <row r="1252" spans="1:21">
      <c r="A1252">
        <v>60947</v>
      </c>
      <c r="B1252" t="s">
        <v>842</v>
      </c>
      <c r="C1252">
        <v>60607</v>
      </c>
      <c r="D1252" t="s">
        <v>1127</v>
      </c>
      <c r="E1252" t="s">
        <v>1866</v>
      </c>
      <c r="F1252" t="s">
        <v>121</v>
      </c>
      <c r="G1252" s="79" t="s">
        <v>2650</v>
      </c>
      <c r="H1252" s="79"/>
      <c r="I1252" s="79"/>
      <c r="J1252" s="79" t="s">
        <v>8</v>
      </c>
      <c r="K1252" s="80">
        <v>0.8</v>
      </c>
      <c r="L1252" s="80">
        <v>0.8</v>
      </c>
      <c r="M1252" s="80">
        <v>0.8</v>
      </c>
      <c r="N1252" t="s">
        <v>2071</v>
      </c>
      <c r="O1252" t="s">
        <v>309</v>
      </c>
      <c r="P1252" t="s">
        <v>308</v>
      </c>
      <c r="Q1252">
        <v>8</v>
      </c>
      <c r="R1252">
        <v>2017</v>
      </c>
      <c r="S1252" t="s">
        <v>1502</v>
      </c>
      <c r="T1252" t="s">
        <v>1502</v>
      </c>
      <c r="U1252" t="s">
        <v>1871</v>
      </c>
    </row>
    <row r="1253" spans="1:21">
      <c r="A1253">
        <v>60947</v>
      </c>
      <c r="B1253" t="s">
        <v>842</v>
      </c>
      <c r="C1253">
        <v>60607</v>
      </c>
      <c r="D1253" t="s">
        <v>1127</v>
      </c>
      <c r="E1253" t="s">
        <v>1866</v>
      </c>
      <c r="F1253" t="s">
        <v>121</v>
      </c>
      <c r="G1253" s="79" t="s">
        <v>2435</v>
      </c>
      <c r="H1253" s="79"/>
      <c r="I1253" s="79"/>
      <c r="J1253" s="79" t="s">
        <v>8</v>
      </c>
      <c r="K1253" s="80">
        <v>3.5</v>
      </c>
      <c r="L1253" s="80">
        <v>3.5</v>
      </c>
      <c r="M1253" s="80">
        <v>3.5</v>
      </c>
      <c r="N1253" t="s">
        <v>2168</v>
      </c>
      <c r="O1253" t="s">
        <v>457</v>
      </c>
      <c r="P1253" t="s">
        <v>456</v>
      </c>
      <c r="Q1253">
        <v>8</v>
      </c>
      <c r="R1253">
        <v>2017</v>
      </c>
      <c r="S1253" t="s">
        <v>1502</v>
      </c>
      <c r="T1253" t="s">
        <v>1502</v>
      </c>
      <c r="U1253" t="s">
        <v>1871</v>
      </c>
    </row>
    <row r="1254" spans="1:21">
      <c r="A1254">
        <v>60947</v>
      </c>
      <c r="B1254" t="s">
        <v>842</v>
      </c>
      <c r="C1254">
        <v>60608</v>
      </c>
      <c r="D1254" t="s">
        <v>1128</v>
      </c>
      <c r="E1254" t="s">
        <v>1866</v>
      </c>
      <c r="F1254" t="s">
        <v>121</v>
      </c>
      <c r="G1254" s="79" t="s">
        <v>2435</v>
      </c>
      <c r="H1254" s="79"/>
      <c r="I1254" s="79"/>
      <c r="J1254" s="79" t="s">
        <v>8</v>
      </c>
      <c r="K1254" s="80">
        <v>1</v>
      </c>
      <c r="L1254" s="80">
        <v>1</v>
      </c>
      <c r="M1254" s="80">
        <v>1</v>
      </c>
      <c r="N1254" t="s">
        <v>2168</v>
      </c>
      <c r="O1254" t="s">
        <v>457</v>
      </c>
      <c r="P1254" t="s">
        <v>456</v>
      </c>
      <c r="Q1254">
        <v>6</v>
      </c>
      <c r="R1254">
        <v>2017</v>
      </c>
      <c r="S1254" t="s">
        <v>1502</v>
      </c>
      <c r="T1254" t="s">
        <v>1502</v>
      </c>
      <c r="U1254" t="s">
        <v>1871</v>
      </c>
    </row>
    <row r="1255" spans="1:21">
      <c r="A1255">
        <v>60947</v>
      </c>
      <c r="B1255" t="s">
        <v>842</v>
      </c>
      <c r="C1255">
        <v>60609</v>
      </c>
      <c r="D1255" t="s">
        <v>1129</v>
      </c>
      <c r="E1255" t="s">
        <v>1866</v>
      </c>
      <c r="F1255" t="s">
        <v>121</v>
      </c>
      <c r="G1255" s="79" t="s">
        <v>2650</v>
      </c>
      <c r="H1255" s="79"/>
      <c r="I1255" s="79"/>
      <c r="J1255" s="79" t="s">
        <v>8</v>
      </c>
      <c r="K1255" s="80">
        <v>0.8</v>
      </c>
      <c r="L1255" s="80">
        <v>0.8</v>
      </c>
      <c r="M1255" s="80">
        <v>0.8</v>
      </c>
      <c r="N1255" t="s">
        <v>2071</v>
      </c>
      <c r="O1255" t="s">
        <v>309</v>
      </c>
      <c r="P1255" t="s">
        <v>308</v>
      </c>
      <c r="Q1255">
        <v>12</v>
      </c>
      <c r="R1255">
        <v>2016</v>
      </c>
      <c r="S1255" t="s">
        <v>1502</v>
      </c>
      <c r="T1255" t="s">
        <v>1502</v>
      </c>
      <c r="U1255" t="s">
        <v>1871</v>
      </c>
    </row>
    <row r="1256" spans="1:21">
      <c r="A1256">
        <v>60947</v>
      </c>
      <c r="B1256" t="s">
        <v>842</v>
      </c>
      <c r="C1256">
        <v>60609</v>
      </c>
      <c r="D1256" t="s">
        <v>1129</v>
      </c>
      <c r="E1256" t="s">
        <v>1866</v>
      </c>
      <c r="F1256" t="s">
        <v>121</v>
      </c>
      <c r="G1256" s="79" t="s">
        <v>2435</v>
      </c>
      <c r="H1256" s="79"/>
      <c r="I1256" s="79"/>
      <c r="J1256" s="79" t="s">
        <v>8</v>
      </c>
      <c r="K1256" s="80">
        <v>3.5</v>
      </c>
      <c r="L1256" s="80">
        <v>3.5</v>
      </c>
      <c r="M1256" s="80">
        <v>3.5</v>
      </c>
      <c r="N1256" t="s">
        <v>2168</v>
      </c>
      <c r="O1256" t="s">
        <v>457</v>
      </c>
      <c r="P1256" t="s">
        <v>456</v>
      </c>
      <c r="Q1256">
        <v>12</v>
      </c>
      <c r="R1256">
        <v>2016</v>
      </c>
      <c r="S1256" t="s">
        <v>1502</v>
      </c>
      <c r="T1256" t="s">
        <v>1502</v>
      </c>
      <c r="U1256" t="s">
        <v>1871</v>
      </c>
    </row>
    <row r="1257" spans="1:21">
      <c r="A1257">
        <v>60163</v>
      </c>
      <c r="B1257" t="s">
        <v>1098</v>
      </c>
      <c r="C1257">
        <v>60612</v>
      </c>
      <c r="D1257" t="s">
        <v>1130</v>
      </c>
      <c r="E1257" t="s">
        <v>1866</v>
      </c>
      <c r="F1257" t="s">
        <v>112</v>
      </c>
      <c r="G1257" s="79" t="s">
        <v>2655</v>
      </c>
      <c r="H1257" s="79"/>
      <c r="I1257" s="79"/>
      <c r="J1257" s="79" t="s">
        <v>8</v>
      </c>
      <c r="K1257" s="80">
        <v>4</v>
      </c>
      <c r="L1257" s="80">
        <v>4</v>
      </c>
      <c r="M1257" s="80">
        <v>4</v>
      </c>
      <c r="N1257" t="s">
        <v>2168</v>
      </c>
      <c r="O1257" t="s">
        <v>457</v>
      </c>
      <c r="P1257" t="s">
        <v>456</v>
      </c>
      <c r="Q1257">
        <v>12</v>
      </c>
      <c r="R1257">
        <v>2013</v>
      </c>
      <c r="S1257" t="s">
        <v>1502</v>
      </c>
      <c r="T1257" t="s">
        <v>1502</v>
      </c>
      <c r="U1257" t="s">
        <v>1871</v>
      </c>
    </row>
    <row r="1258" spans="1:21">
      <c r="A1258">
        <v>60163</v>
      </c>
      <c r="B1258" t="s">
        <v>1098</v>
      </c>
      <c r="C1258">
        <v>60613</v>
      </c>
      <c r="D1258" t="s">
        <v>1131</v>
      </c>
      <c r="E1258" t="s">
        <v>1866</v>
      </c>
      <c r="F1258" t="s">
        <v>112</v>
      </c>
      <c r="G1258" s="79" t="s">
        <v>2656</v>
      </c>
      <c r="H1258" s="79"/>
      <c r="I1258" s="79"/>
      <c r="J1258" s="79" t="s">
        <v>8</v>
      </c>
      <c r="K1258" s="80">
        <v>2</v>
      </c>
      <c r="L1258" s="80">
        <v>2</v>
      </c>
      <c r="M1258" s="80">
        <v>2</v>
      </c>
      <c r="N1258" t="s">
        <v>2168</v>
      </c>
      <c r="O1258" t="s">
        <v>457</v>
      </c>
      <c r="P1258" t="s">
        <v>456</v>
      </c>
      <c r="Q1258">
        <v>12</v>
      </c>
      <c r="R1258">
        <v>2013</v>
      </c>
      <c r="S1258" t="s">
        <v>1502</v>
      </c>
      <c r="T1258" t="s">
        <v>1502</v>
      </c>
      <c r="U1258" t="s">
        <v>1871</v>
      </c>
    </row>
    <row r="1259" spans="1:21">
      <c r="A1259">
        <v>60163</v>
      </c>
      <c r="B1259" t="s">
        <v>1098</v>
      </c>
      <c r="C1259">
        <v>60614</v>
      </c>
      <c r="D1259" t="s">
        <v>1132</v>
      </c>
      <c r="E1259" t="s">
        <v>1866</v>
      </c>
      <c r="F1259" t="s">
        <v>112</v>
      </c>
      <c r="G1259" s="79" t="s">
        <v>2657</v>
      </c>
      <c r="H1259" s="79"/>
      <c r="I1259" s="79"/>
      <c r="J1259" s="79" t="s">
        <v>8</v>
      </c>
      <c r="K1259" s="80">
        <v>1</v>
      </c>
      <c r="L1259" s="80">
        <v>1</v>
      </c>
      <c r="M1259" s="80">
        <v>1</v>
      </c>
      <c r="N1259" t="s">
        <v>2168</v>
      </c>
      <c r="O1259" t="s">
        <v>457</v>
      </c>
      <c r="P1259" t="s">
        <v>456</v>
      </c>
      <c r="Q1259">
        <v>9</v>
      </c>
      <c r="R1259">
        <v>2013</v>
      </c>
      <c r="S1259" t="s">
        <v>1502</v>
      </c>
      <c r="T1259" t="s">
        <v>1502</v>
      </c>
      <c r="U1259" t="s">
        <v>1871</v>
      </c>
    </row>
    <row r="1260" spans="1:21">
      <c r="A1260">
        <v>60163</v>
      </c>
      <c r="B1260" t="s">
        <v>1098</v>
      </c>
      <c r="C1260">
        <v>60615</v>
      </c>
      <c r="D1260" t="s">
        <v>1133</v>
      </c>
      <c r="E1260" t="s">
        <v>1866</v>
      </c>
      <c r="F1260" t="s">
        <v>112</v>
      </c>
      <c r="G1260" s="79" t="s">
        <v>2658</v>
      </c>
      <c r="H1260" s="79"/>
      <c r="I1260" s="79"/>
      <c r="J1260" s="79" t="s">
        <v>8</v>
      </c>
      <c r="K1260" s="80">
        <v>3</v>
      </c>
      <c r="L1260" s="80">
        <v>3</v>
      </c>
      <c r="M1260" s="80">
        <v>3</v>
      </c>
      <c r="N1260" t="s">
        <v>2168</v>
      </c>
      <c r="O1260" t="s">
        <v>457</v>
      </c>
      <c r="P1260" t="s">
        <v>456</v>
      </c>
      <c r="Q1260">
        <v>6</v>
      </c>
      <c r="R1260">
        <v>2014</v>
      </c>
      <c r="S1260" t="s">
        <v>1502</v>
      </c>
      <c r="T1260" t="s">
        <v>1502</v>
      </c>
      <c r="U1260" t="s">
        <v>1871</v>
      </c>
    </row>
    <row r="1261" spans="1:21">
      <c r="A1261">
        <v>60369</v>
      </c>
      <c r="B1261" t="s">
        <v>1135</v>
      </c>
      <c r="C1261">
        <v>60621</v>
      </c>
      <c r="D1261" t="s">
        <v>1134</v>
      </c>
      <c r="E1261" t="s">
        <v>1866</v>
      </c>
      <c r="F1261" t="s">
        <v>112</v>
      </c>
      <c r="G1261" s="79" t="s">
        <v>2659</v>
      </c>
      <c r="H1261" s="79"/>
      <c r="I1261" s="79"/>
      <c r="J1261" s="79" t="s">
        <v>8</v>
      </c>
      <c r="K1261" s="80">
        <v>6.5</v>
      </c>
      <c r="L1261" s="80">
        <v>6.5</v>
      </c>
      <c r="M1261" s="80">
        <v>6.5</v>
      </c>
      <c r="N1261" t="s">
        <v>2168</v>
      </c>
      <c r="O1261" t="s">
        <v>457</v>
      </c>
      <c r="P1261" t="s">
        <v>456</v>
      </c>
      <c r="Q1261">
        <v>5</v>
      </c>
      <c r="R1261">
        <v>2017</v>
      </c>
      <c r="S1261" t="s">
        <v>1502</v>
      </c>
      <c r="T1261" t="s">
        <v>1502</v>
      </c>
      <c r="U1261" t="s">
        <v>1871</v>
      </c>
    </row>
    <row r="1262" spans="1:21">
      <c r="A1262">
        <v>60365</v>
      </c>
      <c r="B1262" t="s">
        <v>1137</v>
      </c>
      <c r="C1262">
        <v>60625</v>
      </c>
      <c r="D1262" t="s">
        <v>1136</v>
      </c>
      <c r="E1262" t="s">
        <v>1866</v>
      </c>
      <c r="F1262" t="s">
        <v>112</v>
      </c>
      <c r="G1262" s="79" t="s">
        <v>2660</v>
      </c>
      <c r="H1262" s="79"/>
      <c r="I1262" s="79"/>
      <c r="J1262" s="79" t="s">
        <v>8</v>
      </c>
      <c r="K1262" s="80">
        <v>1.2</v>
      </c>
      <c r="L1262" s="80">
        <v>1.2</v>
      </c>
      <c r="M1262" s="80">
        <v>1.2</v>
      </c>
      <c r="N1262" t="s">
        <v>2168</v>
      </c>
      <c r="O1262" t="s">
        <v>457</v>
      </c>
      <c r="P1262" t="s">
        <v>456</v>
      </c>
      <c r="Q1262">
        <v>6</v>
      </c>
      <c r="R1262">
        <v>2017</v>
      </c>
      <c r="S1262" t="s">
        <v>1502</v>
      </c>
      <c r="T1262" t="s">
        <v>1502</v>
      </c>
      <c r="U1262" t="s">
        <v>1871</v>
      </c>
    </row>
    <row r="1263" spans="1:21">
      <c r="A1263">
        <v>60363</v>
      </c>
      <c r="B1263" t="s">
        <v>1138</v>
      </c>
      <c r="C1263">
        <v>60640</v>
      </c>
      <c r="D1263" t="s">
        <v>1138</v>
      </c>
      <c r="E1263" t="s">
        <v>1866</v>
      </c>
      <c r="F1263" t="s">
        <v>174</v>
      </c>
      <c r="G1263" s="79" t="s">
        <v>2661</v>
      </c>
      <c r="H1263" s="79"/>
      <c r="I1263" s="79"/>
      <c r="J1263" s="79" t="s">
        <v>8</v>
      </c>
      <c r="K1263" s="80">
        <v>1.5</v>
      </c>
      <c r="L1263" s="80">
        <v>1.5</v>
      </c>
      <c r="M1263" s="80">
        <v>1.5</v>
      </c>
      <c r="N1263" t="s">
        <v>2168</v>
      </c>
      <c r="O1263" t="s">
        <v>457</v>
      </c>
      <c r="P1263" t="s">
        <v>456</v>
      </c>
      <c r="Q1263">
        <v>9</v>
      </c>
      <c r="R1263">
        <v>2017</v>
      </c>
      <c r="S1263" t="s">
        <v>1502</v>
      </c>
      <c r="T1263" t="s">
        <v>1502</v>
      </c>
      <c r="U1263" t="s">
        <v>1871</v>
      </c>
    </row>
    <row r="1264" spans="1:21">
      <c r="A1264">
        <v>60163</v>
      </c>
      <c r="B1264" t="s">
        <v>1098</v>
      </c>
      <c r="C1264">
        <v>60644</v>
      </c>
      <c r="D1264" t="s">
        <v>1139</v>
      </c>
      <c r="E1264" t="s">
        <v>1866</v>
      </c>
      <c r="F1264" t="s">
        <v>112</v>
      </c>
      <c r="G1264" s="79" t="s">
        <v>2662</v>
      </c>
      <c r="H1264" s="79"/>
      <c r="I1264" s="79"/>
      <c r="J1264" s="79" t="s">
        <v>8</v>
      </c>
      <c r="K1264" s="80">
        <v>1.4</v>
      </c>
      <c r="L1264" s="80">
        <v>1.4</v>
      </c>
      <c r="M1264" s="80">
        <v>1.4</v>
      </c>
      <c r="N1264" t="s">
        <v>2168</v>
      </c>
      <c r="O1264" t="s">
        <v>457</v>
      </c>
      <c r="P1264" t="s">
        <v>456</v>
      </c>
      <c r="Q1264">
        <v>1</v>
      </c>
      <c r="R1264">
        <v>2016</v>
      </c>
      <c r="S1264" t="s">
        <v>1502</v>
      </c>
      <c r="T1264" t="s">
        <v>1502</v>
      </c>
      <c r="U1264" t="s">
        <v>1871</v>
      </c>
    </row>
    <row r="1265" spans="1:21">
      <c r="A1265">
        <v>60281</v>
      </c>
      <c r="B1265" t="s">
        <v>1113</v>
      </c>
      <c r="C1265">
        <v>60653</v>
      </c>
      <c r="D1265" t="s">
        <v>1140</v>
      </c>
      <c r="E1265" t="s">
        <v>1866</v>
      </c>
      <c r="F1265" t="s">
        <v>112</v>
      </c>
      <c r="G1265" s="79" t="s">
        <v>2435</v>
      </c>
      <c r="H1265" s="79"/>
      <c r="I1265" s="79"/>
      <c r="J1265" s="79" t="s">
        <v>8</v>
      </c>
      <c r="K1265" s="80">
        <v>1</v>
      </c>
      <c r="L1265" s="80">
        <v>1</v>
      </c>
      <c r="M1265" s="80">
        <v>1</v>
      </c>
      <c r="N1265" t="s">
        <v>2168</v>
      </c>
      <c r="O1265" t="s">
        <v>457</v>
      </c>
      <c r="P1265" t="s">
        <v>456</v>
      </c>
      <c r="Q1265">
        <v>12</v>
      </c>
      <c r="R1265">
        <v>2015</v>
      </c>
      <c r="S1265" t="s">
        <v>1502</v>
      </c>
      <c r="T1265" t="s">
        <v>1502</v>
      </c>
      <c r="U1265" t="s">
        <v>1871</v>
      </c>
    </row>
    <row r="1266" spans="1:21">
      <c r="A1266">
        <v>60430</v>
      </c>
      <c r="B1266" t="s">
        <v>1143</v>
      </c>
      <c r="C1266">
        <v>60700</v>
      </c>
      <c r="D1266" t="s">
        <v>1143</v>
      </c>
      <c r="E1266" t="s">
        <v>1866</v>
      </c>
      <c r="F1266" t="s">
        <v>121</v>
      </c>
      <c r="G1266" s="79" t="s">
        <v>2663</v>
      </c>
      <c r="H1266" s="79"/>
      <c r="I1266" s="79"/>
      <c r="J1266" s="79" t="s">
        <v>8</v>
      </c>
      <c r="K1266" s="80">
        <v>5</v>
      </c>
      <c r="L1266" s="80">
        <v>1.1000000000000001</v>
      </c>
      <c r="M1266" s="80">
        <v>1.6</v>
      </c>
      <c r="N1266" t="s">
        <v>2164</v>
      </c>
      <c r="O1266" t="s">
        <v>440</v>
      </c>
      <c r="P1266" t="s">
        <v>439</v>
      </c>
      <c r="Q1266">
        <v>11</v>
      </c>
      <c r="R1266">
        <v>2015</v>
      </c>
      <c r="S1266" t="s">
        <v>1502</v>
      </c>
      <c r="T1266" t="s">
        <v>1502</v>
      </c>
      <c r="U1266" t="s">
        <v>1871</v>
      </c>
    </row>
    <row r="1267" spans="1:21">
      <c r="A1267">
        <v>56997</v>
      </c>
      <c r="B1267" t="s">
        <v>926</v>
      </c>
      <c r="C1267">
        <v>60710</v>
      </c>
      <c r="D1267" t="s">
        <v>2664</v>
      </c>
      <c r="E1267" t="s">
        <v>1866</v>
      </c>
      <c r="F1267" t="s">
        <v>112</v>
      </c>
      <c r="G1267" s="79" t="s">
        <v>2435</v>
      </c>
      <c r="H1267" s="79"/>
      <c r="I1267" s="79"/>
      <c r="J1267" s="79" t="s">
        <v>8</v>
      </c>
      <c r="K1267" s="80">
        <v>2</v>
      </c>
      <c r="L1267" s="80">
        <v>2</v>
      </c>
      <c r="M1267" s="80">
        <v>2</v>
      </c>
      <c r="N1267" t="s">
        <v>2168</v>
      </c>
      <c r="O1267" t="s">
        <v>457</v>
      </c>
      <c r="P1267" t="s">
        <v>456</v>
      </c>
      <c r="Q1267">
        <v>7</v>
      </c>
      <c r="R1267">
        <v>2014</v>
      </c>
      <c r="S1267" t="s">
        <v>1502</v>
      </c>
      <c r="T1267" t="s">
        <v>1502</v>
      </c>
      <c r="U1267" t="s">
        <v>1871</v>
      </c>
    </row>
    <row r="1268" spans="1:21">
      <c r="A1268">
        <v>56997</v>
      </c>
      <c r="B1268" t="s">
        <v>926</v>
      </c>
      <c r="C1268">
        <v>60730</v>
      </c>
      <c r="D1268" t="s">
        <v>2665</v>
      </c>
      <c r="E1268" t="s">
        <v>1866</v>
      </c>
      <c r="F1268" t="s">
        <v>112</v>
      </c>
      <c r="G1268" s="79" t="s">
        <v>2435</v>
      </c>
      <c r="H1268" s="79"/>
      <c r="I1268" s="79"/>
      <c r="J1268" s="79" t="s">
        <v>8</v>
      </c>
      <c r="K1268" s="80">
        <v>1.3</v>
      </c>
      <c r="L1268" s="80">
        <v>2</v>
      </c>
      <c r="M1268" s="80">
        <v>2</v>
      </c>
      <c r="N1268" t="s">
        <v>2168</v>
      </c>
      <c r="O1268" t="s">
        <v>457</v>
      </c>
      <c r="P1268" t="s">
        <v>456</v>
      </c>
      <c r="Q1268">
        <v>8</v>
      </c>
      <c r="R1268">
        <v>2015</v>
      </c>
      <c r="S1268" t="s">
        <v>1502</v>
      </c>
      <c r="T1268" t="s">
        <v>1502</v>
      </c>
      <c r="U1268" t="s">
        <v>1871</v>
      </c>
    </row>
    <row r="1269" spans="1:21">
      <c r="A1269">
        <v>56997</v>
      </c>
      <c r="B1269" t="s">
        <v>926</v>
      </c>
      <c r="C1269">
        <v>60730</v>
      </c>
      <c r="D1269" t="s">
        <v>2665</v>
      </c>
      <c r="E1269" t="s">
        <v>1866</v>
      </c>
      <c r="F1269" t="s">
        <v>112</v>
      </c>
      <c r="G1269" s="79" t="s">
        <v>2570</v>
      </c>
      <c r="H1269" s="79"/>
      <c r="I1269" s="79"/>
      <c r="J1269" s="79" t="s">
        <v>8</v>
      </c>
      <c r="K1269" s="80">
        <v>1</v>
      </c>
      <c r="L1269" s="80">
        <v>1</v>
      </c>
      <c r="M1269" s="80">
        <v>1</v>
      </c>
      <c r="N1269" t="s">
        <v>2168</v>
      </c>
      <c r="O1269" t="s">
        <v>457</v>
      </c>
      <c r="P1269" t="s">
        <v>456</v>
      </c>
      <c r="Q1269">
        <v>8</v>
      </c>
      <c r="R1269">
        <v>2015</v>
      </c>
      <c r="S1269" t="s">
        <v>1502</v>
      </c>
      <c r="T1269" t="s">
        <v>1502</v>
      </c>
      <c r="U1269" t="s">
        <v>1871</v>
      </c>
    </row>
    <row r="1270" spans="1:21">
      <c r="A1270">
        <v>56997</v>
      </c>
      <c r="B1270" t="s">
        <v>926</v>
      </c>
      <c r="C1270">
        <v>60731</v>
      </c>
      <c r="D1270" t="s">
        <v>2666</v>
      </c>
      <c r="E1270" t="s">
        <v>1866</v>
      </c>
      <c r="F1270" t="s">
        <v>112</v>
      </c>
      <c r="G1270" s="79" t="s">
        <v>2435</v>
      </c>
      <c r="H1270" s="79"/>
      <c r="I1270" s="79"/>
      <c r="J1270" s="79" t="s">
        <v>8</v>
      </c>
      <c r="K1270" s="80">
        <v>1</v>
      </c>
      <c r="L1270" s="80">
        <v>1</v>
      </c>
      <c r="M1270" s="80">
        <v>1</v>
      </c>
      <c r="N1270" t="s">
        <v>2168</v>
      </c>
      <c r="O1270" t="s">
        <v>457</v>
      </c>
      <c r="P1270" t="s">
        <v>456</v>
      </c>
      <c r="Q1270">
        <v>7</v>
      </c>
      <c r="R1270">
        <v>2015</v>
      </c>
      <c r="S1270" t="s">
        <v>1502</v>
      </c>
      <c r="T1270" t="s">
        <v>1502</v>
      </c>
      <c r="U1270" t="s">
        <v>1871</v>
      </c>
    </row>
    <row r="1271" spans="1:21">
      <c r="A1271">
        <v>56997</v>
      </c>
      <c r="B1271" t="s">
        <v>926</v>
      </c>
      <c r="C1271">
        <v>60736</v>
      </c>
      <c r="D1271" t="s">
        <v>1147</v>
      </c>
      <c r="E1271" t="s">
        <v>1866</v>
      </c>
      <c r="F1271" t="s">
        <v>112</v>
      </c>
      <c r="G1271" s="79" t="s">
        <v>2435</v>
      </c>
      <c r="H1271" s="79"/>
      <c r="I1271" s="79"/>
      <c r="J1271" s="79" t="s">
        <v>8</v>
      </c>
      <c r="K1271" s="80">
        <v>2</v>
      </c>
      <c r="L1271" s="80">
        <v>2</v>
      </c>
      <c r="M1271" s="80">
        <v>2</v>
      </c>
      <c r="N1271" t="s">
        <v>2168</v>
      </c>
      <c r="O1271" t="s">
        <v>457</v>
      </c>
      <c r="P1271" t="s">
        <v>456</v>
      </c>
      <c r="Q1271">
        <v>11</v>
      </c>
      <c r="R1271">
        <v>2015</v>
      </c>
      <c r="S1271" t="s">
        <v>1502</v>
      </c>
      <c r="T1271" t="s">
        <v>1502</v>
      </c>
      <c r="U1271" t="s">
        <v>1871</v>
      </c>
    </row>
    <row r="1272" spans="1:21">
      <c r="A1272">
        <v>56997</v>
      </c>
      <c r="B1272" t="s">
        <v>926</v>
      </c>
      <c r="C1272">
        <v>60738</v>
      </c>
      <c r="D1272" t="s">
        <v>2667</v>
      </c>
      <c r="E1272" t="s">
        <v>1866</v>
      </c>
      <c r="F1272" t="s">
        <v>112</v>
      </c>
      <c r="G1272" s="79" t="s">
        <v>2435</v>
      </c>
      <c r="H1272" s="79"/>
      <c r="I1272" s="79"/>
      <c r="J1272" s="79" t="s">
        <v>8</v>
      </c>
      <c r="K1272" s="80">
        <v>2</v>
      </c>
      <c r="L1272" s="80">
        <v>2</v>
      </c>
      <c r="M1272" s="80">
        <v>2</v>
      </c>
      <c r="N1272" t="s">
        <v>2168</v>
      </c>
      <c r="O1272" t="s">
        <v>457</v>
      </c>
      <c r="P1272" t="s">
        <v>456</v>
      </c>
      <c r="Q1272">
        <v>2</v>
      </c>
      <c r="R1272">
        <v>2013</v>
      </c>
      <c r="S1272" t="s">
        <v>1502</v>
      </c>
      <c r="T1272" t="s">
        <v>1502</v>
      </c>
      <c r="U1272" t="s">
        <v>1871</v>
      </c>
    </row>
    <row r="1273" spans="1:21">
      <c r="A1273">
        <v>60281</v>
      </c>
      <c r="B1273" t="s">
        <v>1113</v>
      </c>
      <c r="C1273">
        <v>60753</v>
      </c>
      <c r="D1273" t="s">
        <v>1150</v>
      </c>
      <c r="E1273" t="s">
        <v>1866</v>
      </c>
      <c r="F1273" t="s">
        <v>112</v>
      </c>
      <c r="G1273" s="79" t="s">
        <v>2435</v>
      </c>
      <c r="H1273" s="79"/>
      <c r="I1273" s="79"/>
      <c r="J1273" s="79" t="s">
        <v>8</v>
      </c>
      <c r="K1273" s="80">
        <v>1</v>
      </c>
      <c r="L1273" s="80">
        <v>1</v>
      </c>
      <c r="M1273" s="80">
        <v>1</v>
      </c>
      <c r="N1273" t="s">
        <v>2168</v>
      </c>
      <c r="O1273" t="s">
        <v>457</v>
      </c>
      <c r="P1273" t="s">
        <v>456</v>
      </c>
      <c r="Q1273">
        <v>5</v>
      </c>
      <c r="R1273">
        <v>2017</v>
      </c>
      <c r="S1273" t="s">
        <v>1502</v>
      </c>
      <c r="T1273" t="s">
        <v>1502</v>
      </c>
      <c r="U1273" t="s">
        <v>1871</v>
      </c>
    </row>
    <row r="1274" spans="1:21">
      <c r="A1274">
        <v>60281</v>
      </c>
      <c r="B1274" t="s">
        <v>1113</v>
      </c>
      <c r="C1274">
        <v>60754</v>
      </c>
      <c r="D1274" t="s">
        <v>1151</v>
      </c>
      <c r="E1274" t="s">
        <v>1866</v>
      </c>
      <c r="F1274" t="s">
        <v>112</v>
      </c>
      <c r="G1274" s="79" t="s">
        <v>2435</v>
      </c>
      <c r="H1274" s="79"/>
      <c r="I1274" s="79"/>
      <c r="J1274" s="79" t="s">
        <v>8</v>
      </c>
      <c r="K1274" s="80">
        <v>1.3</v>
      </c>
      <c r="L1274" s="80">
        <v>1.3</v>
      </c>
      <c r="M1274" s="80">
        <v>1.3</v>
      </c>
      <c r="N1274" t="s">
        <v>2168</v>
      </c>
      <c r="O1274" t="s">
        <v>457</v>
      </c>
      <c r="P1274" t="s">
        <v>456</v>
      </c>
      <c r="Q1274">
        <v>11</v>
      </c>
      <c r="R1274">
        <v>2017</v>
      </c>
      <c r="S1274" t="s">
        <v>1502</v>
      </c>
      <c r="T1274" t="s">
        <v>1502</v>
      </c>
      <c r="U1274" t="s">
        <v>1871</v>
      </c>
    </row>
    <row r="1275" spans="1:21">
      <c r="A1275">
        <v>60281</v>
      </c>
      <c r="B1275" t="s">
        <v>1113</v>
      </c>
      <c r="C1275">
        <v>60756</v>
      </c>
      <c r="D1275" t="s">
        <v>1152</v>
      </c>
      <c r="E1275" t="s">
        <v>1866</v>
      </c>
      <c r="F1275" t="s">
        <v>112</v>
      </c>
      <c r="G1275" s="79" t="s">
        <v>2435</v>
      </c>
      <c r="H1275" s="79"/>
      <c r="I1275" s="79"/>
      <c r="J1275" s="79" t="s">
        <v>8</v>
      </c>
      <c r="K1275" s="80">
        <v>3</v>
      </c>
      <c r="L1275" s="80">
        <v>3</v>
      </c>
      <c r="M1275" s="80">
        <v>3</v>
      </c>
      <c r="N1275" t="s">
        <v>2168</v>
      </c>
      <c r="O1275" t="s">
        <v>457</v>
      </c>
      <c r="P1275" t="s">
        <v>456</v>
      </c>
      <c r="Q1275">
        <v>12</v>
      </c>
      <c r="R1275">
        <v>2016</v>
      </c>
      <c r="S1275" t="s">
        <v>1502</v>
      </c>
      <c r="T1275" t="s">
        <v>1502</v>
      </c>
      <c r="U1275" t="s">
        <v>1871</v>
      </c>
    </row>
    <row r="1276" spans="1:21">
      <c r="A1276">
        <v>60281</v>
      </c>
      <c r="B1276" t="s">
        <v>1113</v>
      </c>
      <c r="C1276">
        <v>60757</v>
      </c>
      <c r="D1276" t="s">
        <v>2668</v>
      </c>
      <c r="E1276" t="s">
        <v>1866</v>
      </c>
      <c r="F1276" t="s">
        <v>112</v>
      </c>
      <c r="G1276" s="79" t="s">
        <v>2435</v>
      </c>
      <c r="H1276" s="79"/>
      <c r="I1276" s="79"/>
      <c r="J1276" s="79" t="s">
        <v>8</v>
      </c>
      <c r="K1276" s="80">
        <v>0.5</v>
      </c>
      <c r="L1276" s="80">
        <v>0.5</v>
      </c>
      <c r="M1276" s="80">
        <v>0.5</v>
      </c>
      <c r="N1276" t="s">
        <v>2168</v>
      </c>
      <c r="O1276" t="s">
        <v>457</v>
      </c>
      <c r="P1276" t="s">
        <v>456</v>
      </c>
      <c r="Q1276">
        <v>7</v>
      </c>
      <c r="R1276">
        <v>2017</v>
      </c>
      <c r="S1276" t="s">
        <v>1502</v>
      </c>
      <c r="T1276" t="s">
        <v>1502</v>
      </c>
      <c r="U1276" t="s">
        <v>1871</v>
      </c>
    </row>
    <row r="1277" spans="1:21">
      <c r="A1277">
        <v>60281</v>
      </c>
      <c r="B1277" t="s">
        <v>1113</v>
      </c>
      <c r="C1277">
        <v>60757</v>
      </c>
      <c r="D1277" t="s">
        <v>2668</v>
      </c>
      <c r="E1277" t="s">
        <v>1866</v>
      </c>
      <c r="F1277" t="s">
        <v>112</v>
      </c>
      <c r="G1277" s="79" t="s">
        <v>2570</v>
      </c>
      <c r="H1277" s="79"/>
      <c r="I1277" s="79"/>
      <c r="J1277" s="79" t="s">
        <v>8</v>
      </c>
      <c r="K1277" s="80">
        <v>1</v>
      </c>
      <c r="L1277" s="80">
        <v>1</v>
      </c>
      <c r="M1277" s="80">
        <v>1</v>
      </c>
      <c r="N1277" t="s">
        <v>2168</v>
      </c>
      <c r="O1277" t="s">
        <v>457</v>
      </c>
      <c r="P1277" t="s">
        <v>456</v>
      </c>
      <c r="Q1277">
        <v>7</v>
      </c>
      <c r="R1277">
        <v>2017</v>
      </c>
      <c r="S1277" t="s">
        <v>1502</v>
      </c>
      <c r="T1277" t="s">
        <v>1502</v>
      </c>
      <c r="U1277" t="s">
        <v>1871</v>
      </c>
    </row>
    <row r="1278" spans="1:21">
      <c r="A1278">
        <v>60281</v>
      </c>
      <c r="B1278" t="s">
        <v>1113</v>
      </c>
      <c r="C1278">
        <v>60757</v>
      </c>
      <c r="D1278" t="s">
        <v>2668</v>
      </c>
      <c r="E1278" t="s">
        <v>1866</v>
      </c>
      <c r="F1278" t="s">
        <v>112</v>
      </c>
      <c r="G1278" s="79" t="s">
        <v>2669</v>
      </c>
      <c r="H1278" s="79"/>
      <c r="I1278" s="79"/>
      <c r="J1278" s="79" t="s">
        <v>8</v>
      </c>
      <c r="K1278" s="80">
        <v>1</v>
      </c>
      <c r="L1278" s="80">
        <v>1</v>
      </c>
      <c r="M1278" s="80">
        <v>1</v>
      </c>
      <c r="N1278" t="s">
        <v>2168</v>
      </c>
      <c r="O1278" t="s">
        <v>457</v>
      </c>
      <c r="P1278" t="s">
        <v>456</v>
      </c>
      <c r="Q1278">
        <v>7</v>
      </c>
      <c r="R1278">
        <v>2017</v>
      </c>
      <c r="S1278" t="s">
        <v>1502</v>
      </c>
      <c r="T1278" t="s">
        <v>1502</v>
      </c>
      <c r="U1278" t="s">
        <v>1871</v>
      </c>
    </row>
    <row r="1279" spans="1:21">
      <c r="A1279">
        <v>60461</v>
      </c>
      <c r="B1279" t="s">
        <v>1155</v>
      </c>
      <c r="C1279">
        <v>60775</v>
      </c>
      <c r="D1279" t="s">
        <v>2670</v>
      </c>
      <c r="E1279" t="s">
        <v>1866</v>
      </c>
      <c r="F1279" t="s">
        <v>112</v>
      </c>
      <c r="G1279" s="79" t="s">
        <v>2435</v>
      </c>
      <c r="H1279" s="79"/>
      <c r="I1279" s="79"/>
      <c r="J1279" s="79" t="s">
        <v>8</v>
      </c>
      <c r="K1279" s="80">
        <v>6</v>
      </c>
      <c r="L1279" s="80">
        <v>6</v>
      </c>
      <c r="M1279" s="80">
        <v>6</v>
      </c>
      <c r="N1279" t="s">
        <v>2168</v>
      </c>
      <c r="O1279" t="s">
        <v>457</v>
      </c>
      <c r="P1279" t="s">
        <v>456</v>
      </c>
      <c r="Q1279">
        <v>12</v>
      </c>
      <c r="R1279">
        <v>2017</v>
      </c>
      <c r="S1279" t="s">
        <v>1502</v>
      </c>
      <c r="T1279" t="s">
        <v>1502</v>
      </c>
      <c r="U1279" t="s">
        <v>1871</v>
      </c>
    </row>
    <row r="1280" spans="1:21">
      <c r="A1280">
        <v>60479</v>
      </c>
      <c r="B1280" t="s">
        <v>1156</v>
      </c>
      <c r="C1280">
        <v>60799</v>
      </c>
      <c r="D1280" t="s">
        <v>1156</v>
      </c>
      <c r="E1280" t="s">
        <v>1866</v>
      </c>
      <c r="F1280" t="s">
        <v>112</v>
      </c>
      <c r="G1280" s="79" t="s">
        <v>2435</v>
      </c>
      <c r="H1280" s="79"/>
      <c r="I1280" s="79"/>
      <c r="J1280" s="79" t="s">
        <v>8</v>
      </c>
      <c r="K1280" s="80">
        <v>4.5</v>
      </c>
      <c r="L1280" s="80">
        <v>4.5</v>
      </c>
      <c r="M1280" s="80">
        <v>4.5</v>
      </c>
      <c r="N1280" t="s">
        <v>2168</v>
      </c>
      <c r="O1280" t="s">
        <v>457</v>
      </c>
      <c r="P1280" t="s">
        <v>456</v>
      </c>
      <c r="Q1280">
        <v>6</v>
      </c>
      <c r="R1280">
        <v>2017</v>
      </c>
      <c r="S1280" t="s">
        <v>1502</v>
      </c>
      <c r="T1280" t="s">
        <v>1502</v>
      </c>
      <c r="U1280" t="s">
        <v>1871</v>
      </c>
    </row>
    <row r="1281" spans="1:21">
      <c r="A1281">
        <v>60947</v>
      </c>
      <c r="B1281" t="s">
        <v>842</v>
      </c>
      <c r="C1281">
        <v>60815</v>
      </c>
      <c r="D1281" t="s">
        <v>1157</v>
      </c>
      <c r="E1281" t="s">
        <v>1866</v>
      </c>
      <c r="F1281" t="s">
        <v>112</v>
      </c>
      <c r="G1281" s="79" t="s">
        <v>2650</v>
      </c>
      <c r="H1281" s="79"/>
      <c r="I1281" s="79"/>
      <c r="J1281" s="79" t="s">
        <v>8</v>
      </c>
      <c r="K1281" s="80">
        <v>0.5</v>
      </c>
      <c r="L1281" s="80">
        <v>0.5</v>
      </c>
      <c r="M1281" s="80">
        <v>0.5</v>
      </c>
      <c r="N1281" t="s">
        <v>2071</v>
      </c>
      <c r="O1281" t="s">
        <v>309</v>
      </c>
      <c r="P1281" t="s">
        <v>308</v>
      </c>
      <c r="Q1281">
        <v>5</v>
      </c>
      <c r="R1281">
        <v>2017</v>
      </c>
      <c r="S1281" t="s">
        <v>1502</v>
      </c>
      <c r="T1281" t="s">
        <v>1502</v>
      </c>
      <c r="U1281" t="s">
        <v>1871</v>
      </c>
    </row>
    <row r="1282" spans="1:21">
      <c r="A1282">
        <v>60947</v>
      </c>
      <c r="B1282" t="s">
        <v>842</v>
      </c>
      <c r="C1282">
        <v>60815</v>
      </c>
      <c r="D1282" t="s">
        <v>1157</v>
      </c>
      <c r="E1282" t="s">
        <v>1866</v>
      </c>
      <c r="F1282" t="s">
        <v>112</v>
      </c>
      <c r="G1282" s="79" t="s">
        <v>2671</v>
      </c>
      <c r="H1282" s="79"/>
      <c r="I1282" s="79"/>
      <c r="J1282" s="79" t="s">
        <v>8</v>
      </c>
      <c r="K1282" s="80">
        <v>0.5</v>
      </c>
      <c r="L1282" s="80">
        <v>0.5</v>
      </c>
      <c r="M1282" s="80">
        <v>0.5</v>
      </c>
      <c r="N1282" t="s">
        <v>2071</v>
      </c>
      <c r="O1282" t="s">
        <v>309</v>
      </c>
      <c r="P1282" t="s">
        <v>308</v>
      </c>
      <c r="Q1282">
        <v>12</v>
      </c>
      <c r="R1282">
        <v>2017</v>
      </c>
      <c r="S1282" t="s">
        <v>1502</v>
      </c>
      <c r="T1282" t="s">
        <v>1502</v>
      </c>
      <c r="U1282" t="s">
        <v>1871</v>
      </c>
    </row>
    <row r="1283" spans="1:21">
      <c r="A1283">
        <v>60947</v>
      </c>
      <c r="B1283" t="s">
        <v>842</v>
      </c>
      <c r="C1283">
        <v>60815</v>
      </c>
      <c r="D1283" t="s">
        <v>1157</v>
      </c>
      <c r="E1283" t="s">
        <v>1866</v>
      </c>
      <c r="F1283" t="s">
        <v>112</v>
      </c>
      <c r="G1283" s="79" t="s">
        <v>2435</v>
      </c>
      <c r="H1283" s="79"/>
      <c r="I1283" s="79"/>
      <c r="J1283" s="79" t="s">
        <v>8</v>
      </c>
      <c r="K1283" s="80">
        <v>1.7</v>
      </c>
      <c r="L1283" s="80">
        <v>1.7</v>
      </c>
      <c r="M1283" s="80">
        <v>1.7</v>
      </c>
      <c r="N1283" t="s">
        <v>2168</v>
      </c>
      <c r="O1283" t="s">
        <v>457</v>
      </c>
      <c r="P1283" t="s">
        <v>456</v>
      </c>
      <c r="Q1283">
        <v>5</v>
      </c>
      <c r="R1283">
        <v>2017</v>
      </c>
      <c r="S1283" t="s">
        <v>1502</v>
      </c>
      <c r="T1283" t="s">
        <v>1502</v>
      </c>
      <c r="U1283" t="s">
        <v>1871</v>
      </c>
    </row>
    <row r="1284" spans="1:21">
      <c r="A1284">
        <v>60947</v>
      </c>
      <c r="B1284" t="s">
        <v>842</v>
      </c>
      <c r="C1284">
        <v>60815</v>
      </c>
      <c r="D1284" t="s">
        <v>1157</v>
      </c>
      <c r="E1284" t="s">
        <v>1866</v>
      </c>
      <c r="F1284" t="s">
        <v>112</v>
      </c>
      <c r="G1284" s="79" t="s">
        <v>2570</v>
      </c>
      <c r="H1284" s="79"/>
      <c r="I1284" s="79"/>
      <c r="J1284" s="79" t="s">
        <v>8</v>
      </c>
      <c r="K1284" s="80">
        <v>1.7</v>
      </c>
      <c r="L1284" s="80">
        <v>1.7</v>
      </c>
      <c r="M1284" s="80">
        <v>1.7</v>
      </c>
      <c r="N1284" t="s">
        <v>2168</v>
      </c>
      <c r="O1284" t="s">
        <v>457</v>
      </c>
      <c r="P1284" t="s">
        <v>456</v>
      </c>
      <c r="Q1284">
        <v>12</v>
      </c>
      <c r="R1284">
        <v>2017</v>
      </c>
      <c r="S1284" t="s">
        <v>1502</v>
      </c>
      <c r="T1284" t="s">
        <v>1502</v>
      </c>
      <c r="U1284" t="s">
        <v>1871</v>
      </c>
    </row>
    <row r="1285" spans="1:21">
      <c r="A1285">
        <v>61132</v>
      </c>
      <c r="B1285" t="s">
        <v>1159</v>
      </c>
      <c r="C1285">
        <v>60816</v>
      </c>
      <c r="D1285" t="s">
        <v>1158</v>
      </c>
      <c r="E1285" t="s">
        <v>1866</v>
      </c>
      <c r="F1285" t="s">
        <v>112</v>
      </c>
      <c r="G1285" s="79" t="s">
        <v>2435</v>
      </c>
      <c r="H1285" s="79"/>
      <c r="I1285" s="79"/>
      <c r="J1285" s="79" t="s">
        <v>8</v>
      </c>
      <c r="K1285" s="80">
        <v>1.6</v>
      </c>
      <c r="L1285" s="80">
        <v>1.6</v>
      </c>
      <c r="M1285" s="80">
        <v>1.6</v>
      </c>
      <c r="N1285" t="s">
        <v>2168</v>
      </c>
      <c r="O1285" t="s">
        <v>457</v>
      </c>
      <c r="P1285" t="s">
        <v>456</v>
      </c>
      <c r="Q1285">
        <v>5</v>
      </c>
      <c r="R1285">
        <v>2017</v>
      </c>
      <c r="S1285" t="s">
        <v>1502</v>
      </c>
      <c r="T1285" t="s">
        <v>1502</v>
      </c>
      <c r="U1285" t="s">
        <v>1871</v>
      </c>
    </row>
    <row r="1286" spans="1:21">
      <c r="A1286">
        <v>61249</v>
      </c>
      <c r="B1286" t="s">
        <v>1161</v>
      </c>
      <c r="C1286">
        <v>60831</v>
      </c>
      <c r="D1286" t="s">
        <v>1160</v>
      </c>
      <c r="E1286" t="s">
        <v>1866</v>
      </c>
      <c r="F1286" t="s">
        <v>137</v>
      </c>
      <c r="G1286" s="79" t="s">
        <v>1883</v>
      </c>
      <c r="H1286" s="79"/>
      <c r="I1286" s="79"/>
      <c r="J1286" s="79" t="s">
        <v>8</v>
      </c>
      <c r="K1286" s="80">
        <v>3.2</v>
      </c>
      <c r="L1286" s="80">
        <v>3.2</v>
      </c>
      <c r="M1286" s="80">
        <v>3.2</v>
      </c>
      <c r="N1286" t="s">
        <v>2236</v>
      </c>
      <c r="O1286" t="s">
        <v>527</v>
      </c>
      <c r="P1286" t="s">
        <v>242</v>
      </c>
      <c r="Q1286">
        <v>7</v>
      </c>
      <c r="R1286">
        <v>2017</v>
      </c>
      <c r="S1286" t="s">
        <v>1502</v>
      </c>
      <c r="T1286" t="s">
        <v>1502</v>
      </c>
      <c r="U1286" t="s">
        <v>1932</v>
      </c>
    </row>
    <row r="1287" spans="1:21">
      <c r="A1287">
        <v>60510</v>
      </c>
      <c r="B1287" t="s">
        <v>2672</v>
      </c>
      <c r="C1287">
        <v>60851</v>
      </c>
      <c r="D1287" t="s">
        <v>2673</v>
      </c>
      <c r="E1287" t="s">
        <v>1866</v>
      </c>
      <c r="F1287" t="s">
        <v>112</v>
      </c>
      <c r="G1287" s="79" t="s">
        <v>2435</v>
      </c>
      <c r="H1287" s="79"/>
      <c r="I1287" s="79"/>
      <c r="J1287" s="79" t="s">
        <v>8</v>
      </c>
      <c r="K1287" s="80">
        <v>2</v>
      </c>
      <c r="L1287" s="80">
        <v>1.9</v>
      </c>
      <c r="M1287" s="80">
        <v>1.9</v>
      </c>
      <c r="N1287" t="s">
        <v>2168</v>
      </c>
      <c r="O1287" t="s">
        <v>457</v>
      </c>
      <c r="P1287" t="s">
        <v>456</v>
      </c>
      <c r="Q1287">
        <v>10</v>
      </c>
      <c r="R1287">
        <v>2016</v>
      </c>
      <c r="S1287" t="s">
        <v>1502</v>
      </c>
      <c r="T1287" t="s">
        <v>1502</v>
      </c>
      <c r="U1287" t="s">
        <v>1871</v>
      </c>
    </row>
    <row r="1288" spans="1:21">
      <c r="A1288">
        <v>60510</v>
      </c>
      <c r="B1288" t="s">
        <v>2672</v>
      </c>
      <c r="C1288">
        <v>60852</v>
      </c>
      <c r="D1288" t="s">
        <v>2674</v>
      </c>
      <c r="E1288" t="s">
        <v>1866</v>
      </c>
      <c r="F1288" t="s">
        <v>112</v>
      </c>
      <c r="G1288" s="79" t="s">
        <v>2435</v>
      </c>
      <c r="H1288" s="79"/>
      <c r="I1288" s="79"/>
      <c r="J1288" s="79" t="s">
        <v>8</v>
      </c>
      <c r="K1288" s="80">
        <v>2</v>
      </c>
      <c r="L1288" s="80">
        <v>1.9</v>
      </c>
      <c r="M1288" s="80">
        <v>1.9</v>
      </c>
      <c r="N1288" t="s">
        <v>2168</v>
      </c>
      <c r="O1288" t="s">
        <v>457</v>
      </c>
      <c r="P1288" t="s">
        <v>456</v>
      </c>
      <c r="Q1288">
        <v>10</v>
      </c>
      <c r="R1288">
        <v>2016</v>
      </c>
      <c r="S1288" t="s">
        <v>1502</v>
      </c>
      <c r="T1288" t="s">
        <v>1502</v>
      </c>
      <c r="U1288" t="s">
        <v>1871</v>
      </c>
    </row>
    <row r="1289" spans="1:21">
      <c r="A1289">
        <v>60513</v>
      </c>
      <c r="B1289" t="s">
        <v>1166</v>
      </c>
      <c r="C1289">
        <v>60854</v>
      </c>
      <c r="D1289" t="s">
        <v>1165</v>
      </c>
      <c r="E1289" t="s">
        <v>1866</v>
      </c>
      <c r="F1289" t="s">
        <v>112</v>
      </c>
      <c r="G1289" s="79" t="s">
        <v>2675</v>
      </c>
      <c r="H1289" s="79"/>
      <c r="I1289" s="79"/>
      <c r="J1289" s="79" t="s">
        <v>8</v>
      </c>
      <c r="K1289" s="80">
        <v>4.5999999999999996</v>
      </c>
      <c r="L1289" s="80">
        <v>4.5999999999999996</v>
      </c>
      <c r="M1289" s="80">
        <v>4.5999999999999996</v>
      </c>
      <c r="N1289" t="s">
        <v>2168</v>
      </c>
      <c r="O1289" t="s">
        <v>457</v>
      </c>
      <c r="P1289" t="s">
        <v>456</v>
      </c>
      <c r="Q1289">
        <v>8</v>
      </c>
      <c r="R1289">
        <v>2017</v>
      </c>
      <c r="S1289" t="s">
        <v>1502</v>
      </c>
      <c r="T1289" t="s">
        <v>1502</v>
      </c>
      <c r="U1289" t="s">
        <v>1871</v>
      </c>
    </row>
    <row r="1290" spans="1:21">
      <c r="A1290">
        <v>60514</v>
      </c>
      <c r="B1290" t="s">
        <v>1168</v>
      </c>
      <c r="C1290">
        <v>60855</v>
      </c>
      <c r="D1290" t="s">
        <v>1167</v>
      </c>
      <c r="E1290" t="s">
        <v>1866</v>
      </c>
      <c r="F1290" t="s">
        <v>112</v>
      </c>
      <c r="G1290" s="79" t="s">
        <v>2676</v>
      </c>
      <c r="H1290" s="79"/>
      <c r="I1290" s="79"/>
      <c r="J1290" s="79" t="s">
        <v>8</v>
      </c>
      <c r="K1290" s="80">
        <v>2.9</v>
      </c>
      <c r="L1290" s="80">
        <v>2.9</v>
      </c>
      <c r="M1290" s="80">
        <v>2.9</v>
      </c>
      <c r="N1290" t="s">
        <v>2168</v>
      </c>
      <c r="O1290" t="s">
        <v>457</v>
      </c>
      <c r="P1290" t="s">
        <v>456</v>
      </c>
      <c r="Q1290">
        <v>12</v>
      </c>
      <c r="R1290">
        <v>2016</v>
      </c>
      <c r="S1290" t="s">
        <v>1502</v>
      </c>
      <c r="T1290" t="s">
        <v>1502</v>
      </c>
      <c r="U1290" t="s">
        <v>1871</v>
      </c>
    </row>
    <row r="1291" spans="1:21">
      <c r="A1291">
        <v>60517</v>
      </c>
      <c r="B1291" t="s">
        <v>1169</v>
      </c>
      <c r="C1291">
        <v>60858</v>
      </c>
      <c r="D1291" t="s">
        <v>1169</v>
      </c>
      <c r="E1291" t="s">
        <v>1866</v>
      </c>
      <c r="F1291" t="s">
        <v>112</v>
      </c>
      <c r="G1291" s="79" t="s">
        <v>2435</v>
      </c>
      <c r="H1291" s="79"/>
      <c r="I1291" s="79"/>
      <c r="J1291" s="79" t="s">
        <v>8</v>
      </c>
      <c r="K1291" s="80">
        <v>2</v>
      </c>
      <c r="L1291" s="80">
        <v>2</v>
      </c>
      <c r="M1291" s="80">
        <v>2</v>
      </c>
      <c r="N1291" t="s">
        <v>2168</v>
      </c>
      <c r="O1291" t="s">
        <v>457</v>
      </c>
      <c r="P1291" t="s">
        <v>456</v>
      </c>
      <c r="Q1291">
        <v>6</v>
      </c>
      <c r="R1291">
        <v>2012</v>
      </c>
      <c r="S1291" t="s">
        <v>1502</v>
      </c>
      <c r="T1291" t="s">
        <v>1502</v>
      </c>
      <c r="U1291" t="s">
        <v>1871</v>
      </c>
    </row>
    <row r="1292" spans="1:21">
      <c r="A1292">
        <v>60520</v>
      </c>
      <c r="B1292" t="s">
        <v>1171</v>
      </c>
      <c r="C1292">
        <v>60860</v>
      </c>
      <c r="D1292" t="s">
        <v>1170</v>
      </c>
      <c r="E1292" t="s">
        <v>1866</v>
      </c>
      <c r="F1292" t="s">
        <v>273</v>
      </c>
      <c r="G1292" s="79" t="s">
        <v>2435</v>
      </c>
      <c r="H1292" s="79"/>
      <c r="I1292" s="79"/>
      <c r="J1292" s="79" t="s">
        <v>8</v>
      </c>
      <c r="K1292" s="80">
        <v>1</v>
      </c>
      <c r="L1292" s="80">
        <v>1</v>
      </c>
      <c r="M1292" s="80">
        <v>1</v>
      </c>
      <c r="N1292" t="s">
        <v>2168</v>
      </c>
      <c r="O1292" t="s">
        <v>457</v>
      </c>
      <c r="P1292" t="s">
        <v>456</v>
      </c>
      <c r="Q1292">
        <v>12</v>
      </c>
      <c r="R1292">
        <v>2016</v>
      </c>
      <c r="S1292" t="s">
        <v>1502</v>
      </c>
      <c r="T1292" t="s">
        <v>1502</v>
      </c>
      <c r="U1292" t="s">
        <v>1871</v>
      </c>
    </row>
    <row r="1293" spans="1:21">
      <c r="A1293">
        <v>60521</v>
      </c>
      <c r="B1293" t="s">
        <v>1172</v>
      </c>
      <c r="C1293">
        <v>60865</v>
      </c>
      <c r="D1293" t="s">
        <v>1172</v>
      </c>
      <c r="E1293" t="s">
        <v>1866</v>
      </c>
      <c r="F1293" t="s">
        <v>112</v>
      </c>
      <c r="G1293" s="79" t="s">
        <v>2428</v>
      </c>
      <c r="H1293" s="79"/>
      <c r="I1293" s="79"/>
      <c r="J1293" s="79" t="s">
        <v>8</v>
      </c>
      <c r="K1293" s="80">
        <v>4</v>
      </c>
      <c r="L1293" s="80">
        <v>4</v>
      </c>
      <c r="M1293" s="80">
        <v>4</v>
      </c>
      <c r="N1293" t="s">
        <v>2164</v>
      </c>
      <c r="O1293" t="s">
        <v>440</v>
      </c>
      <c r="P1293" t="s">
        <v>439</v>
      </c>
      <c r="Q1293">
        <v>12</v>
      </c>
      <c r="R1293">
        <v>2012</v>
      </c>
      <c r="S1293" t="s">
        <v>1502</v>
      </c>
      <c r="T1293" t="s">
        <v>1502</v>
      </c>
      <c r="U1293" t="s">
        <v>1871</v>
      </c>
    </row>
    <row r="1294" spans="1:21">
      <c r="A1294">
        <v>60484</v>
      </c>
      <c r="B1294" t="s">
        <v>1174</v>
      </c>
      <c r="C1294">
        <v>60866</v>
      </c>
      <c r="D1294" t="s">
        <v>1173</v>
      </c>
      <c r="E1294" t="s">
        <v>1866</v>
      </c>
      <c r="F1294" t="s">
        <v>112</v>
      </c>
      <c r="G1294" s="79" t="s">
        <v>2677</v>
      </c>
      <c r="H1294" s="79"/>
      <c r="I1294" s="79"/>
      <c r="J1294" s="79" t="s">
        <v>8</v>
      </c>
      <c r="K1294" s="80">
        <v>2</v>
      </c>
      <c r="L1294" s="80">
        <v>2</v>
      </c>
      <c r="M1294" s="80">
        <v>2</v>
      </c>
      <c r="N1294" t="s">
        <v>2168</v>
      </c>
      <c r="O1294" t="s">
        <v>457</v>
      </c>
      <c r="P1294" t="s">
        <v>456</v>
      </c>
      <c r="Q1294">
        <v>4</v>
      </c>
      <c r="R1294">
        <v>2017</v>
      </c>
      <c r="S1294" t="s">
        <v>1502</v>
      </c>
      <c r="T1294" t="s">
        <v>1502</v>
      </c>
      <c r="U1294" t="s">
        <v>1871</v>
      </c>
    </row>
    <row r="1295" spans="1:21">
      <c r="A1295">
        <v>59232</v>
      </c>
      <c r="B1295" t="s">
        <v>979</v>
      </c>
      <c r="C1295">
        <v>60867</v>
      </c>
      <c r="D1295" t="s">
        <v>1175</v>
      </c>
      <c r="E1295" t="s">
        <v>1866</v>
      </c>
      <c r="F1295" t="s">
        <v>112</v>
      </c>
      <c r="G1295" s="79" t="s">
        <v>2678</v>
      </c>
      <c r="H1295" s="79"/>
      <c r="I1295" s="79"/>
      <c r="J1295" s="79" t="s">
        <v>8</v>
      </c>
      <c r="K1295" s="80">
        <v>3.3</v>
      </c>
      <c r="L1295" s="80">
        <v>3.3</v>
      </c>
      <c r="M1295" s="80">
        <v>3.3</v>
      </c>
      <c r="N1295" t="s">
        <v>2168</v>
      </c>
      <c r="O1295" t="s">
        <v>457</v>
      </c>
      <c r="P1295" t="s">
        <v>456</v>
      </c>
      <c r="Q1295">
        <v>3</v>
      </c>
      <c r="R1295">
        <v>2015</v>
      </c>
      <c r="S1295" t="s">
        <v>1502</v>
      </c>
      <c r="T1295" t="s">
        <v>1502</v>
      </c>
      <c r="U1295" t="s">
        <v>1871</v>
      </c>
    </row>
    <row r="1296" spans="1:21">
      <c r="A1296">
        <v>7601</v>
      </c>
      <c r="B1296" t="s">
        <v>279</v>
      </c>
      <c r="C1296">
        <v>60874</v>
      </c>
      <c r="D1296" t="s">
        <v>1176</v>
      </c>
      <c r="E1296" t="s">
        <v>131</v>
      </c>
      <c r="F1296" t="s">
        <v>273</v>
      </c>
      <c r="G1296" s="79" t="s">
        <v>2679</v>
      </c>
      <c r="H1296" s="79"/>
      <c r="I1296" s="79"/>
      <c r="J1296" s="79" t="s">
        <v>8</v>
      </c>
      <c r="K1296" s="80">
        <v>5</v>
      </c>
      <c r="L1296" s="80">
        <v>5</v>
      </c>
      <c r="M1296" s="80">
        <v>5</v>
      </c>
      <c r="N1296" t="s">
        <v>2168</v>
      </c>
      <c r="O1296" t="s">
        <v>457</v>
      </c>
      <c r="P1296" t="s">
        <v>456</v>
      </c>
      <c r="Q1296">
        <v>12</v>
      </c>
      <c r="R1296">
        <v>2016</v>
      </c>
      <c r="S1296" t="s">
        <v>1502</v>
      </c>
      <c r="T1296" t="s">
        <v>1502</v>
      </c>
      <c r="U1296" t="s">
        <v>1871</v>
      </c>
    </row>
    <row r="1297" spans="1:21">
      <c r="A1297">
        <v>7601</v>
      </c>
      <c r="B1297" t="s">
        <v>279</v>
      </c>
      <c r="C1297">
        <v>60875</v>
      </c>
      <c r="D1297" t="s">
        <v>1177</v>
      </c>
      <c r="E1297" t="s">
        <v>131</v>
      </c>
      <c r="F1297" t="s">
        <v>273</v>
      </c>
      <c r="G1297" s="79" t="s">
        <v>2680</v>
      </c>
      <c r="H1297" s="79"/>
      <c r="I1297" s="79"/>
      <c r="J1297" s="79" t="s">
        <v>8</v>
      </c>
      <c r="K1297" s="80">
        <v>4.7</v>
      </c>
      <c r="L1297" s="80">
        <v>4.7</v>
      </c>
      <c r="M1297" s="80">
        <v>4.7</v>
      </c>
      <c r="N1297" t="s">
        <v>2168</v>
      </c>
      <c r="O1297" t="s">
        <v>457</v>
      </c>
      <c r="P1297" t="s">
        <v>456</v>
      </c>
      <c r="Q1297">
        <v>11</v>
      </c>
      <c r="R1297">
        <v>2016</v>
      </c>
      <c r="S1297" t="s">
        <v>1502</v>
      </c>
      <c r="T1297" t="s">
        <v>1502</v>
      </c>
      <c r="U1297" t="s">
        <v>1871</v>
      </c>
    </row>
    <row r="1298" spans="1:21">
      <c r="A1298">
        <v>7601</v>
      </c>
      <c r="B1298" t="s">
        <v>279</v>
      </c>
      <c r="C1298">
        <v>60877</v>
      </c>
      <c r="D1298" t="s">
        <v>1178</v>
      </c>
      <c r="E1298" t="s">
        <v>131</v>
      </c>
      <c r="F1298" t="s">
        <v>273</v>
      </c>
      <c r="G1298" s="79" t="s">
        <v>2681</v>
      </c>
      <c r="H1298" s="79"/>
      <c r="I1298" s="79"/>
      <c r="J1298" s="79" t="s">
        <v>8</v>
      </c>
      <c r="K1298" s="80">
        <v>5</v>
      </c>
      <c r="L1298" s="80">
        <v>5</v>
      </c>
      <c r="M1298" s="80">
        <v>5</v>
      </c>
      <c r="N1298" t="s">
        <v>2168</v>
      </c>
      <c r="O1298" t="s">
        <v>457</v>
      </c>
      <c r="P1298" t="s">
        <v>456</v>
      </c>
      <c r="Q1298">
        <v>12</v>
      </c>
      <c r="R1298">
        <v>2016</v>
      </c>
      <c r="S1298" t="s">
        <v>1502</v>
      </c>
      <c r="T1298" t="s">
        <v>1502</v>
      </c>
      <c r="U1298" t="s">
        <v>1871</v>
      </c>
    </row>
    <row r="1299" spans="1:21">
      <c r="A1299">
        <v>60529</v>
      </c>
      <c r="B1299" t="s">
        <v>1180</v>
      </c>
      <c r="C1299">
        <v>60878</v>
      </c>
      <c r="D1299" t="s">
        <v>2682</v>
      </c>
      <c r="E1299" t="s">
        <v>1866</v>
      </c>
      <c r="F1299" t="s">
        <v>112</v>
      </c>
      <c r="G1299" s="79" t="s">
        <v>2683</v>
      </c>
      <c r="H1299" s="79"/>
      <c r="I1299" s="79"/>
      <c r="J1299" s="79" t="s">
        <v>8</v>
      </c>
      <c r="K1299" s="80">
        <v>1.9</v>
      </c>
      <c r="L1299" s="80">
        <v>1.9</v>
      </c>
      <c r="M1299" s="80">
        <v>1.6</v>
      </c>
      <c r="N1299" t="s">
        <v>2168</v>
      </c>
      <c r="O1299" t="s">
        <v>457</v>
      </c>
      <c r="P1299" t="s">
        <v>456</v>
      </c>
      <c r="Q1299">
        <v>11</v>
      </c>
      <c r="R1299">
        <v>2016</v>
      </c>
      <c r="S1299" t="s">
        <v>1502</v>
      </c>
      <c r="T1299" t="s">
        <v>1502</v>
      </c>
      <c r="U1299" t="s">
        <v>1871</v>
      </c>
    </row>
    <row r="1300" spans="1:21">
      <c r="A1300">
        <v>60530</v>
      </c>
      <c r="B1300" t="s">
        <v>1182</v>
      </c>
      <c r="C1300">
        <v>60879</v>
      </c>
      <c r="D1300" t="s">
        <v>2684</v>
      </c>
      <c r="E1300" t="s">
        <v>1866</v>
      </c>
      <c r="F1300" t="s">
        <v>112</v>
      </c>
      <c r="G1300" s="79" t="s">
        <v>2685</v>
      </c>
      <c r="H1300" s="79"/>
      <c r="I1300" s="79"/>
      <c r="J1300" s="79" t="s">
        <v>8</v>
      </c>
      <c r="K1300" s="80">
        <v>2</v>
      </c>
      <c r="L1300" s="80">
        <v>1.7</v>
      </c>
      <c r="M1300" s="80">
        <v>1.2</v>
      </c>
      <c r="N1300" t="s">
        <v>2168</v>
      </c>
      <c r="O1300" t="s">
        <v>457</v>
      </c>
      <c r="P1300" t="s">
        <v>456</v>
      </c>
      <c r="Q1300">
        <v>12</v>
      </c>
      <c r="R1300">
        <v>2015</v>
      </c>
      <c r="S1300" t="s">
        <v>1502</v>
      </c>
      <c r="T1300" t="s">
        <v>1502</v>
      </c>
      <c r="U1300" t="s">
        <v>1871</v>
      </c>
    </row>
    <row r="1301" spans="1:21">
      <c r="A1301">
        <v>60911</v>
      </c>
      <c r="B1301" t="s">
        <v>1184</v>
      </c>
      <c r="C1301">
        <v>60880</v>
      </c>
      <c r="D1301" t="s">
        <v>2686</v>
      </c>
      <c r="E1301" t="s">
        <v>1866</v>
      </c>
      <c r="F1301" t="s">
        <v>121</v>
      </c>
      <c r="G1301" s="79" t="s">
        <v>2687</v>
      </c>
      <c r="H1301" s="79"/>
      <c r="I1301" s="79"/>
      <c r="J1301" s="79" t="s">
        <v>8</v>
      </c>
      <c r="K1301" s="80">
        <v>1</v>
      </c>
      <c r="L1301" s="80">
        <v>1</v>
      </c>
      <c r="M1301" s="80">
        <v>1</v>
      </c>
      <c r="N1301" t="s">
        <v>2168</v>
      </c>
      <c r="O1301" t="s">
        <v>457</v>
      </c>
      <c r="P1301" t="s">
        <v>456</v>
      </c>
      <c r="Q1301">
        <v>7</v>
      </c>
      <c r="R1301">
        <v>2016</v>
      </c>
      <c r="S1301" t="s">
        <v>1502</v>
      </c>
      <c r="T1301" t="s">
        <v>1502</v>
      </c>
      <c r="U1301" t="s">
        <v>1871</v>
      </c>
    </row>
    <row r="1302" spans="1:21">
      <c r="A1302">
        <v>60911</v>
      </c>
      <c r="B1302" t="s">
        <v>1184</v>
      </c>
      <c r="C1302">
        <v>60880</v>
      </c>
      <c r="D1302" t="s">
        <v>2686</v>
      </c>
      <c r="E1302" t="s">
        <v>1866</v>
      </c>
      <c r="F1302" t="s">
        <v>121</v>
      </c>
      <c r="G1302" s="79" t="s">
        <v>2688</v>
      </c>
      <c r="H1302" s="79"/>
      <c r="I1302" s="79"/>
      <c r="J1302" s="79" t="s">
        <v>8</v>
      </c>
      <c r="K1302" s="80">
        <v>1</v>
      </c>
      <c r="L1302" s="80">
        <v>1</v>
      </c>
      <c r="M1302" s="80">
        <v>1</v>
      </c>
      <c r="N1302" t="s">
        <v>2168</v>
      </c>
      <c r="O1302" t="s">
        <v>457</v>
      </c>
      <c r="P1302" t="s">
        <v>456</v>
      </c>
      <c r="Q1302">
        <v>7</v>
      </c>
      <c r="R1302">
        <v>2016</v>
      </c>
      <c r="S1302" t="s">
        <v>1502</v>
      </c>
      <c r="T1302" t="s">
        <v>1502</v>
      </c>
      <c r="U1302" t="s">
        <v>1871</v>
      </c>
    </row>
    <row r="1303" spans="1:21">
      <c r="A1303">
        <v>60471</v>
      </c>
      <c r="B1303" t="s">
        <v>1186</v>
      </c>
      <c r="C1303">
        <v>60906</v>
      </c>
      <c r="D1303" t="s">
        <v>1185</v>
      </c>
      <c r="E1303" t="s">
        <v>1866</v>
      </c>
      <c r="F1303" t="s">
        <v>112</v>
      </c>
      <c r="G1303" s="79" t="s">
        <v>2435</v>
      </c>
      <c r="H1303" s="79"/>
      <c r="I1303" s="79"/>
      <c r="J1303" s="79" t="s">
        <v>8</v>
      </c>
      <c r="K1303" s="80">
        <v>4.5</v>
      </c>
      <c r="L1303" s="80">
        <v>4.5</v>
      </c>
      <c r="M1303" s="80">
        <v>4.5</v>
      </c>
      <c r="N1303" t="s">
        <v>2168</v>
      </c>
      <c r="O1303" t="s">
        <v>457</v>
      </c>
      <c r="P1303" t="s">
        <v>456</v>
      </c>
      <c r="Q1303">
        <v>1</v>
      </c>
      <c r="R1303">
        <v>2017</v>
      </c>
      <c r="S1303" t="s">
        <v>1502</v>
      </c>
      <c r="T1303" t="s">
        <v>1502</v>
      </c>
      <c r="U1303" t="s">
        <v>1871</v>
      </c>
    </row>
    <row r="1304" spans="1:21">
      <c r="A1304">
        <v>60541</v>
      </c>
      <c r="B1304" t="s">
        <v>1188</v>
      </c>
      <c r="C1304">
        <v>60908</v>
      </c>
      <c r="D1304" t="s">
        <v>1187</v>
      </c>
      <c r="E1304" t="s">
        <v>1866</v>
      </c>
      <c r="F1304" t="s">
        <v>112</v>
      </c>
      <c r="G1304" s="79" t="s">
        <v>2689</v>
      </c>
      <c r="H1304" s="79"/>
      <c r="I1304" s="79"/>
      <c r="J1304" s="79" t="s">
        <v>8</v>
      </c>
      <c r="K1304" s="80">
        <v>2.4</v>
      </c>
      <c r="L1304" s="80">
        <v>2.4</v>
      </c>
      <c r="M1304" s="80">
        <v>2.4</v>
      </c>
      <c r="N1304" t="s">
        <v>2168</v>
      </c>
      <c r="O1304" t="s">
        <v>457</v>
      </c>
      <c r="P1304" t="s">
        <v>456</v>
      </c>
      <c r="Q1304">
        <v>11</v>
      </c>
      <c r="R1304">
        <v>2017</v>
      </c>
      <c r="S1304" t="s">
        <v>1502</v>
      </c>
      <c r="T1304" t="s">
        <v>1502</v>
      </c>
      <c r="U1304" t="s">
        <v>1871</v>
      </c>
    </row>
    <row r="1305" spans="1:21">
      <c r="A1305">
        <v>60166</v>
      </c>
      <c r="B1305" t="s">
        <v>1190</v>
      </c>
      <c r="C1305">
        <v>60909</v>
      </c>
      <c r="D1305" t="s">
        <v>1189</v>
      </c>
      <c r="E1305" t="s">
        <v>1866</v>
      </c>
      <c r="F1305" t="s">
        <v>121</v>
      </c>
      <c r="G1305" s="79" t="s">
        <v>2435</v>
      </c>
      <c r="H1305" s="79"/>
      <c r="I1305" s="79"/>
      <c r="J1305" s="79" t="s">
        <v>8</v>
      </c>
      <c r="K1305" s="80">
        <v>1</v>
      </c>
      <c r="L1305" s="80">
        <v>1</v>
      </c>
      <c r="M1305" s="80">
        <v>1</v>
      </c>
      <c r="N1305" t="s">
        <v>2168</v>
      </c>
      <c r="O1305" t="s">
        <v>457</v>
      </c>
      <c r="P1305" t="s">
        <v>456</v>
      </c>
      <c r="Q1305">
        <v>6</v>
      </c>
      <c r="R1305">
        <v>2014</v>
      </c>
      <c r="S1305" t="s">
        <v>1502</v>
      </c>
      <c r="T1305" t="s">
        <v>1502</v>
      </c>
      <c r="U1305" t="s">
        <v>1871</v>
      </c>
    </row>
    <row r="1306" spans="1:21">
      <c r="A1306">
        <v>60571</v>
      </c>
      <c r="B1306" t="s">
        <v>1192</v>
      </c>
      <c r="C1306">
        <v>60912</v>
      </c>
      <c r="D1306" t="s">
        <v>1191</v>
      </c>
      <c r="E1306" t="s">
        <v>1866</v>
      </c>
      <c r="F1306" t="s">
        <v>273</v>
      </c>
      <c r="G1306" s="79" t="s">
        <v>2435</v>
      </c>
      <c r="H1306" s="79"/>
      <c r="I1306" s="79"/>
      <c r="J1306" s="79" t="s">
        <v>8</v>
      </c>
      <c r="K1306" s="80">
        <v>2.2999999999999998</v>
      </c>
      <c r="L1306" s="80">
        <v>2.2999999999999998</v>
      </c>
      <c r="M1306" s="80">
        <v>2.2999999999999998</v>
      </c>
      <c r="N1306" t="s">
        <v>2168</v>
      </c>
      <c r="O1306" t="s">
        <v>457</v>
      </c>
      <c r="P1306" t="s">
        <v>456</v>
      </c>
      <c r="Q1306">
        <v>12</v>
      </c>
      <c r="R1306">
        <v>2016</v>
      </c>
      <c r="S1306" t="s">
        <v>1502</v>
      </c>
      <c r="T1306" t="s">
        <v>1502</v>
      </c>
      <c r="U1306" t="s">
        <v>1871</v>
      </c>
    </row>
    <row r="1307" spans="1:21">
      <c r="A1307">
        <v>60520</v>
      </c>
      <c r="B1307" t="s">
        <v>1171</v>
      </c>
      <c r="C1307">
        <v>60954</v>
      </c>
      <c r="D1307" t="s">
        <v>1193</v>
      </c>
      <c r="E1307" t="s">
        <v>1866</v>
      </c>
      <c r="F1307" t="s">
        <v>273</v>
      </c>
      <c r="G1307" s="79" t="s">
        <v>2435</v>
      </c>
      <c r="H1307" s="79"/>
      <c r="I1307" s="79"/>
      <c r="J1307" s="79" t="s">
        <v>8</v>
      </c>
      <c r="K1307" s="80">
        <v>1.3</v>
      </c>
      <c r="L1307" s="80">
        <v>1.3</v>
      </c>
      <c r="M1307" s="80">
        <v>1.3</v>
      </c>
      <c r="N1307" t="s">
        <v>2168</v>
      </c>
      <c r="O1307" t="s">
        <v>457</v>
      </c>
      <c r="P1307" t="s">
        <v>456</v>
      </c>
      <c r="Q1307">
        <v>11</v>
      </c>
      <c r="R1307">
        <v>2017</v>
      </c>
      <c r="S1307" t="s">
        <v>1502</v>
      </c>
      <c r="T1307" t="s">
        <v>1502</v>
      </c>
      <c r="U1307" t="s">
        <v>1871</v>
      </c>
    </row>
    <row r="1308" spans="1:21">
      <c r="A1308">
        <v>58375</v>
      </c>
      <c r="B1308" t="s">
        <v>1195</v>
      </c>
      <c r="C1308">
        <v>60959</v>
      </c>
      <c r="D1308" t="s">
        <v>1194</v>
      </c>
      <c r="E1308" t="s">
        <v>131</v>
      </c>
      <c r="F1308" t="s">
        <v>112</v>
      </c>
      <c r="G1308" s="79" t="s">
        <v>2650</v>
      </c>
      <c r="H1308" s="79"/>
      <c r="I1308" s="79"/>
      <c r="J1308" s="79" t="s">
        <v>8</v>
      </c>
      <c r="K1308" s="80">
        <v>2</v>
      </c>
      <c r="L1308" s="80">
        <v>3.9</v>
      </c>
      <c r="M1308" s="80">
        <v>3.9</v>
      </c>
      <c r="N1308" t="s">
        <v>2071</v>
      </c>
      <c r="O1308" t="s">
        <v>309</v>
      </c>
      <c r="P1308" t="s">
        <v>308</v>
      </c>
      <c r="Q1308">
        <v>4</v>
      </c>
      <c r="R1308">
        <v>2017</v>
      </c>
      <c r="S1308" t="s">
        <v>1502</v>
      </c>
      <c r="T1308" t="s">
        <v>1502</v>
      </c>
      <c r="U1308" t="s">
        <v>1871</v>
      </c>
    </row>
    <row r="1309" spans="1:21">
      <c r="A1309">
        <v>57081</v>
      </c>
      <c r="B1309" t="s">
        <v>827</v>
      </c>
      <c r="C1309">
        <v>60986</v>
      </c>
      <c r="D1309" t="s">
        <v>1196</v>
      </c>
      <c r="E1309" t="s">
        <v>1866</v>
      </c>
      <c r="F1309" t="s">
        <v>112</v>
      </c>
      <c r="G1309" s="79" t="s">
        <v>2690</v>
      </c>
      <c r="H1309" s="79"/>
      <c r="I1309" s="79"/>
      <c r="J1309" s="79" t="s">
        <v>8</v>
      </c>
      <c r="K1309" s="80">
        <v>2.5</v>
      </c>
      <c r="L1309" s="80">
        <v>2.5</v>
      </c>
      <c r="M1309" s="80">
        <v>2.5</v>
      </c>
      <c r="N1309" t="s">
        <v>2168</v>
      </c>
      <c r="O1309" t="s">
        <v>457</v>
      </c>
      <c r="P1309" t="s">
        <v>456</v>
      </c>
      <c r="Q1309">
        <v>12</v>
      </c>
      <c r="R1309">
        <v>2016</v>
      </c>
      <c r="S1309" t="s">
        <v>1502</v>
      </c>
      <c r="T1309" t="s">
        <v>1502</v>
      </c>
      <c r="U1309" t="s">
        <v>1871</v>
      </c>
    </row>
    <row r="1310" spans="1:21">
      <c r="A1310">
        <v>60621</v>
      </c>
      <c r="B1310" t="s">
        <v>1197</v>
      </c>
      <c r="C1310">
        <v>61002</v>
      </c>
      <c r="D1310" t="s">
        <v>1197</v>
      </c>
      <c r="E1310" t="s">
        <v>1866</v>
      </c>
      <c r="F1310" t="s">
        <v>137</v>
      </c>
      <c r="G1310" s="79" t="s">
        <v>2691</v>
      </c>
      <c r="H1310" s="79"/>
      <c r="I1310" s="79"/>
      <c r="J1310" s="79" t="s">
        <v>8</v>
      </c>
      <c r="K1310" s="80">
        <v>1.5</v>
      </c>
      <c r="L1310" s="80">
        <v>1.5</v>
      </c>
      <c r="M1310" s="80">
        <v>1.5</v>
      </c>
      <c r="N1310" t="s">
        <v>2164</v>
      </c>
      <c r="O1310" t="s">
        <v>440</v>
      </c>
      <c r="P1310" t="s">
        <v>439</v>
      </c>
      <c r="Q1310">
        <v>8</v>
      </c>
      <c r="R1310">
        <v>2016</v>
      </c>
      <c r="S1310" t="s">
        <v>1502</v>
      </c>
      <c r="T1310" t="s">
        <v>1502</v>
      </c>
      <c r="U1310" t="s">
        <v>1871</v>
      </c>
    </row>
    <row r="1311" spans="1:21">
      <c r="A1311">
        <v>60649</v>
      </c>
      <c r="B1311" t="s">
        <v>1199</v>
      </c>
      <c r="C1311">
        <v>61007</v>
      </c>
      <c r="D1311" t="s">
        <v>1198</v>
      </c>
      <c r="E1311" t="s">
        <v>1866</v>
      </c>
      <c r="F1311" t="s">
        <v>112</v>
      </c>
      <c r="G1311" s="79" t="s">
        <v>2692</v>
      </c>
      <c r="H1311" s="79"/>
      <c r="I1311" s="79"/>
      <c r="J1311" s="79" t="s">
        <v>8</v>
      </c>
      <c r="K1311" s="80">
        <v>4</v>
      </c>
      <c r="L1311" s="80">
        <v>4</v>
      </c>
      <c r="M1311" s="80">
        <v>4</v>
      </c>
      <c r="N1311" t="s">
        <v>2168</v>
      </c>
      <c r="O1311" t="s">
        <v>457</v>
      </c>
      <c r="P1311" t="s">
        <v>456</v>
      </c>
      <c r="Q1311">
        <v>10</v>
      </c>
      <c r="R1311">
        <v>2017</v>
      </c>
      <c r="S1311" t="s">
        <v>1502</v>
      </c>
      <c r="T1311" t="s">
        <v>1502</v>
      </c>
      <c r="U1311" t="s">
        <v>1871</v>
      </c>
    </row>
    <row r="1312" spans="1:21">
      <c r="A1312">
        <v>60650</v>
      </c>
      <c r="B1312" t="s">
        <v>1201</v>
      </c>
      <c r="C1312">
        <v>61008</v>
      </c>
      <c r="D1312" t="s">
        <v>2693</v>
      </c>
      <c r="E1312" t="s">
        <v>1866</v>
      </c>
      <c r="F1312" t="s">
        <v>112</v>
      </c>
      <c r="G1312" s="79" t="s">
        <v>2694</v>
      </c>
      <c r="H1312" s="79"/>
      <c r="I1312" s="79"/>
      <c r="J1312" s="79" t="s">
        <v>8</v>
      </c>
      <c r="K1312" s="80">
        <v>5</v>
      </c>
      <c r="L1312" s="80">
        <v>5</v>
      </c>
      <c r="M1312" s="80">
        <v>5</v>
      </c>
      <c r="N1312" t="s">
        <v>2168</v>
      </c>
      <c r="O1312" t="s">
        <v>457</v>
      </c>
      <c r="P1312" t="s">
        <v>456</v>
      </c>
      <c r="Q1312">
        <v>8</v>
      </c>
      <c r="R1312">
        <v>2017</v>
      </c>
      <c r="S1312" t="s">
        <v>1502</v>
      </c>
      <c r="T1312" t="s">
        <v>1502</v>
      </c>
      <c r="U1312" t="s">
        <v>1871</v>
      </c>
    </row>
    <row r="1313" spans="1:21">
      <c r="A1313">
        <v>60651</v>
      </c>
      <c r="B1313" t="s">
        <v>1203</v>
      </c>
      <c r="C1313">
        <v>61009</v>
      </c>
      <c r="D1313" t="s">
        <v>1202</v>
      </c>
      <c r="E1313" t="s">
        <v>1866</v>
      </c>
      <c r="F1313" t="s">
        <v>112</v>
      </c>
      <c r="G1313" s="79" t="s">
        <v>2695</v>
      </c>
      <c r="H1313" s="79"/>
      <c r="I1313" s="79"/>
      <c r="J1313" s="79" t="s">
        <v>8</v>
      </c>
      <c r="K1313" s="80">
        <v>2</v>
      </c>
      <c r="L1313" s="80">
        <v>2</v>
      </c>
      <c r="M1313" s="80">
        <v>2</v>
      </c>
      <c r="N1313" t="s">
        <v>2168</v>
      </c>
      <c r="O1313" t="s">
        <v>457</v>
      </c>
      <c r="P1313" t="s">
        <v>456</v>
      </c>
      <c r="Q1313">
        <v>3</v>
      </c>
      <c r="R1313">
        <v>2017</v>
      </c>
      <c r="S1313" t="s">
        <v>1502</v>
      </c>
      <c r="T1313" t="s">
        <v>1502</v>
      </c>
      <c r="U1313" t="s">
        <v>1871</v>
      </c>
    </row>
    <row r="1314" spans="1:21">
      <c r="A1314">
        <v>60652</v>
      </c>
      <c r="B1314" t="s">
        <v>1207</v>
      </c>
      <c r="C1314">
        <v>61016</v>
      </c>
      <c r="D1314" t="s">
        <v>2696</v>
      </c>
      <c r="E1314" t="s">
        <v>1866</v>
      </c>
      <c r="F1314" t="s">
        <v>112</v>
      </c>
      <c r="G1314" s="79" t="s">
        <v>2697</v>
      </c>
      <c r="H1314" s="79"/>
      <c r="I1314" s="79"/>
      <c r="J1314" s="79" t="s">
        <v>8</v>
      </c>
      <c r="K1314" s="80">
        <v>2</v>
      </c>
      <c r="L1314" s="80">
        <v>2</v>
      </c>
      <c r="M1314" s="80">
        <v>2</v>
      </c>
      <c r="N1314" t="s">
        <v>2168</v>
      </c>
      <c r="O1314" t="s">
        <v>457</v>
      </c>
      <c r="P1314" t="s">
        <v>456</v>
      </c>
      <c r="Q1314">
        <v>12</v>
      </c>
      <c r="R1314">
        <v>2017</v>
      </c>
      <c r="S1314" t="s">
        <v>1502</v>
      </c>
      <c r="T1314" t="s">
        <v>1502</v>
      </c>
      <c r="U1314" t="s">
        <v>1871</v>
      </c>
    </row>
    <row r="1315" spans="1:21">
      <c r="A1315">
        <v>60654</v>
      </c>
      <c r="B1315" t="s">
        <v>1211</v>
      </c>
      <c r="C1315">
        <v>61018</v>
      </c>
      <c r="D1315" t="s">
        <v>2698</v>
      </c>
      <c r="E1315" t="s">
        <v>1866</v>
      </c>
      <c r="F1315" t="s">
        <v>112</v>
      </c>
      <c r="G1315" s="79" t="s">
        <v>2699</v>
      </c>
      <c r="H1315" s="79"/>
      <c r="I1315" s="79"/>
      <c r="J1315" s="79" t="s">
        <v>8</v>
      </c>
      <c r="K1315" s="80">
        <v>1</v>
      </c>
      <c r="L1315" s="80">
        <v>1</v>
      </c>
      <c r="M1315" s="80">
        <v>1</v>
      </c>
      <c r="N1315" t="s">
        <v>2168</v>
      </c>
      <c r="O1315" t="s">
        <v>457</v>
      </c>
      <c r="P1315" t="s">
        <v>456</v>
      </c>
      <c r="Q1315">
        <v>12</v>
      </c>
      <c r="R1315">
        <v>2017</v>
      </c>
      <c r="S1315" t="s">
        <v>1502</v>
      </c>
      <c r="T1315" t="s">
        <v>1502</v>
      </c>
      <c r="U1315" t="s">
        <v>1871</v>
      </c>
    </row>
    <row r="1316" spans="1:21">
      <c r="A1316">
        <v>15399</v>
      </c>
      <c r="B1316" t="s">
        <v>683</v>
      </c>
      <c r="C1316">
        <v>61039</v>
      </c>
      <c r="D1316" t="s">
        <v>1212</v>
      </c>
      <c r="E1316" t="s">
        <v>1866</v>
      </c>
      <c r="F1316" t="s">
        <v>273</v>
      </c>
      <c r="G1316" s="79" t="s">
        <v>2428</v>
      </c>
      <c r="H1316" s="79"/>
      <c r="I1316" s="79"/>
      <c r="J1316" s="79" t="s">
        <v>8</v>
      </c>
      <c r="K1316" s="80">
        <v>30</v>
      </c>
      <c r="L1316" s="80">
        <v>30</v>
      </c>
      <c r="M1316" s="80">
        <v>30</v>
      </c>
      <c r="N1316" t="s">
        <v>2164</v>
      </c>
      <c r="O1316" t="s">
        <v>440</v>
      </c>
      <c r="P1316" t="s">
        <v>439</v>
      </c>
      <c r="Q1316">
        <v>12</v>
      </c>
      <c r="R1316">
        <v>2017</v>
      </c>
      <c r="S1316" t="s">
        <v>1502</v>
      </c>
      <c r="T1316" t="s">
        <v>1502</v>
      </c>
      <c r="U1316" t="s">
        <v>1871</v>
      </c>
    </row>
    <row r="1317" spans="1:21">
      <c r="A1317">
        <v>60692</v>
      </c>
      <c r="B1317" t="s">
        <v>1214</v>
      </c>
      <c r="C1317">
        <v>61069</v>
      </c>
      <c r="D1317" t="s">
        <v>2700</v>
      </c>
      <c r="E1317" t="s">
        <v>1866</v>
      </c>
      <c r="F1317" t="s">
        <v>112</v>
      </c>
      <c r="G1317" s="79" t="s">
        <v>2701</v>
      </c>
      <c r="H1317" s="79"/>
      <c r="I1317" s="79"/>
      <c r="J1317" s="79" t="s">
        <v>8</v>
      </c>
      <c r="K1317" s="80">
        <v>3</v>
      </c>
      <c r="L1317" s="80">
        <v>3</v>
      </c>
      <c r="M1317" s="80">
        <v>3</v>
      </c>
      <c r="N1317" t="s">
        <v>2168</v>
      </c>
      <c r="O1317" t="s">
        <v>457</v>
      </c>
      <c r="P1317" t="s">
        <v>456</v>
      </c>
      <c r="Q1317">
        <v>11</v>
      </c>
      <c r="R1317">
        <v>2017</v>
      </c>
      <c r="S1317" t="s">
        <v>1502</v>
      </c>
      <c r="T1317" t="s">
        <v>1502</v>
      </c>
      <c r="U1317" t="s">
        <v>1871</v>
      </c>
    </row>
    <row r="1318" spans="1:21">
      <c r="A1318">
        <v>60710</v>
      </c>
      <c r="B1318" t="s">
        <v>1216</v>
      </c>
      <c r="C1318">
        <v>61097</v>
      </c>
      <c r="D1318" t="s">
        <v>1215</v>
      </c>
      <c r="E1318" t="s">
        <v>1866</v>
      </c>
      <c r="F1318" t="s">
        <v>112</v>
      </c>
      <c r="G1318" s="79" t="s">
        <v>2702</v>
      </c>
      <c r="H1318" s="79"/>
      <c r="I1318" s="79"/>
      <c r="J1318" s="79" t="s">
        <v>8</v>
      </c>
      <c r="K1318" s="80">
        <v>3.9</v>
      </c>
      <c r="L1318" s="80">
        <v>3.9</v>
      </c>
      <c r="M1318" s="80">
        <v>3.9</v>
      </c>
      <c r="N1318" t="s">
        <v>2168</v>
      </c>
      <c r="O1318" t="s">
        <v>457</v>
      </c>
      <c r="P1318" t="s">
        <v>456</v>
      </c>
      <c r="Q1318">
        <v>11</v>
      </c>
      <c r="R1318">
        <v>2016</v>
      </c>
      <c r="S1318" t="s">
        <v>1502</v>
      </c>
      <c r="T1318" t="s">
        <v>1502</v>
      </c>
      <c r="U1318" t="s">
        <v>1871</v>
      </c>
    </row>
    <row r="1319" spans="1:21">
      <c r="A1319">
        <v>60734</v>
      </c>
      <c r="B1319" t="s">
        <v>1218</v>
      </c>
      <c r="C1319">
        <v>61124</v>
      </c>
      <c r="D1319" t="s">
        <v>1217</v>
      </c>
      <c r="E1319" t="s">
        <v>1866</v>
      </c>
      <c r="F1319" t="s">
        <v>273</v>
      </c>
      <c r="G1319" s="79" t="s">
        <v>2703</v>
      </c>
      <c r="H1319" s="79"/>
      <c r="I1319" s="79"/>
      <c r="J1319" s="79" t="s">
        <v>8</v>
      </c>
      <c r="K1319" s="80">
        <v>5</v>
      </c>
      <c r="L1319" s="80">
        <v>5</v>
      </c>
      <c r="M1319" s="80">
        <v>5</v>
      </c>
      <c r="N1319" t="s">
        <v>2168</v>
      </c>
      <c r="O1319" t="s">
        <v>457</v>
      </c>
      <c r="P1319" t="s">
        <v>456</v>
      </c>
      <c r="Q1319">
        <v>11</v>
      </c>
      <c r="R1319">
        <v>2017</v>
      </c>
      <c r="S1319">
        <v>9</v>
      </c>
      <c r="T1319">
        <v>2047</v>
      </c>
      <c r="U1319" t="s">
        <v>1871</v>
      </c>
    </row>
    <row r="1320" spans="1:21">
      <c r="A1320">
        <v>27316</v>
      </c>
      <c r="B1320" t="s">
        <v>1220</v>
      </c>
      <c r="C1320">
        <v>61125</v>
      </c>
      <c r="D1320" t="s">
        <v>1219</v>
      </c>
      <c r="E1320" t="s">
        <v>131</v>
      </c>
      <c r="F1320" t="s">
        <v>273</v>
      </c>
      <c r="G1320" s="79" t="s">
        <v>2704</v>
      </c>
      <c r="H1320" s="79"/>
      <c r="I1320" s="79"/>
      <c r="J1320" s="79" t="s">
        <v>8</v>
      </c>
      <c r="K1320" s="80">
        <v>1</v>
      </c>
      <c r="L1320" s="80">
        <v>1</v>
      </c>
      <c r="M1320" s="80">
        <v>1</v>
      </c>
      <c r="N1320" t="s">
        <v>2168</v>
      </c>
      <c r="O1320" t="s">
        <v>457</v>
      </c>
      <c r="P1320" t="s">
        <v>456</v>
      </c>
      <c r="Q1320">
        <v>8</v>
      </c>
      <c r="R1320">
        <v>2016</v>
      </c>
      <c r="S1320" t="s">
        <v>1502</v>
      </c>
      <c r="T1320" t="s">
        <v>1502</v>
      </c>
      <c r="U1320" t="s">
        <v>1871</v>
      </c>
    </row>
    <row r="1321" spans="1:21">
      <c r="A1321">
        <v>60792</v>
      </c>
      <c r="B1321" t="s">
        <v>1222</v>
      </c>
      <c r="C1321">
        <v>61163</v>
      </c>
      <c r="D1321" t="s">
        <v>2705</v>
      </c>
      <c r="E1321" t="s">
        <v>1866</v>
      </c>
      <c r="F1321" t="s">
        <v>112</v>
      </c>
      <c r="G1321" s="79" t="s">
        <v>2706</v>
      </c>
      <c r="H1321" s="79"/>
      <c r="I1321" s="79"/>
      <c r="J1321" s="79" t="s">
        <v>8</v>
      </c>
      <c r="K1321" s="80">
        <v>1</v>
      </c>
      <c r="L1321" s="80">
        <v>1</v>
      </c>
      <c r="M1321" s="80">
        <v>1</v>
      </c>
      <c r="N1321" t="s">
        <v>2168</v>
      </c>
      <c r="O1321" t="s">
        <v>457</v>
      </c>
      <c r="P1321" t="s">
        <v>456</v>
      </c>
      <c r="Q1321">
        <v>4</v>
      </c>
      <c r="R1321">
        <v>2016</v>
      </c>
      <c r="S1321" t="s">
        <v>1502</v>
      </c>
      <c r="T1321" t="s">
        <v>1502</v>
      </c>
      <c r="U1321" t="s">
        <v>1871</v>
      </c>
    </row>
    <row r="1322" spans="1:21">
      <c r="A1322">
        <v>60792</v>
      </c>
      <c r="B1322" t="s">
        <v>1222</v>
      </c>
      <c r="C1322">
        <v>61164</v>
      </c>
      <c r="D1322" t="s">
        <v>2707</v>
      </c>
      <c r="E1322" t="s">
        <v>1866</v>
      </c>
      <c r="F1322" t="s">
        <v>112</v>
      </c>
      <c r="G1322" s="79" t="s">
        <v>2708</v>
      </c>
      <c r="H1322" s="79"/>
      <c r="I1322" s="79"/>
      <c r="J1322" s="79" t="s">
        <v>8</v>
      </c>
      <c r="K1322" s="80">
        <v>1</v>
      </c>
      <c r="L1322" s="80">
        <v>1</v>
      </c>
      <c r="M1322" s="80">
        <v>1</v>
      </c>
      <c r="N1322" t="s">
        <v>2168</v>
      </c>
      <c r="O1322" t="s">
        <v>457</v>
      </c>
      <c r="P1322" t="s">
        <v>456</v>
      </c>
      <c r="Q1322">
        <v>4</v>
      </c>
      <c r="R1322">
        <v>2016</v>
      </c>
      <c r="S1322" t="s">
        <v>1502</v>
      </c>
      <c r="T1322" t="s">
        <v>1502</v>
      </c>
      <c r="U1322" t="s">
        <v>1871</v>
      </c>
    </row>
    <row r="1323" spans="1:21">
      <c r="A1323">
        <v>60816</v>
      </c>
      <c r="B1323" t="s">
        <v>1225</v>
      </c>
      <c r="C1323">
        <v>61186</v>
      </c>
      <c r="D1323" t="s">
        <v>1224</v>
      </c>
      <c r="E1323" t="s">
        <v>1934</v>
      </c>
      <c r="F1323" t="s">
        <v>112</v>
      </c>
      <c r="G1323" s="79" t="s">
        <v>2483</v>
      </c>
      <c r="H1323" s="79"/>
      <c r="I1323" s="79"/>
      <c r="J1323" s="79" t="s">
        <v>8</v>
      </c>
      <c r="K1323" s="80">
        <v>2</v>
      </c>
      <c r="L1323" s="80">
        <v>2</v>
      </c>
      <c r="M1323" s="80">
        <v>2</v>
      </c>
      <c r="N1323" t="s">
        <v>2132</v>
      </c>
      <c r="O1323" t="s">
        <v>117</v>
      </c>
      <c r="P1323" t="s">
        <v>242</v>
      </c>
      <c r="Q1323">
        <v>4</v>
      </c>
      <c r="R1323">
        <v>2017</v>
      </c>
      <c r="S1323" t="s">
        <v>1502</v>
      </c>
      <c r="T1323" t="s">
        <v>1502</v>
      </c>
      <c r="U1323" t="s">
        <v>1871</v>
      </c>
    </row>
    <row r="1324" spans="1:21">
      <c r="A1324">
        <v>60858</v>
      </c>
      <c r="B1324" t="s">
        <v>1226</v>
      </c>
      <c r="C1324">
        <v>61237</v>
      </c>
      <c r="D1324" t="s">
        <v>1226</v>
      </c>
      <c r="E1324" t="s">
        <v>1866</v>
      </c>
      <c r="F1324" t="s">
        <v>112</v>
      </c>
      <c r="G1324" s="79" t="s">
        <v>2709</v>
      </c>
      <c r="H1324" s="79"/>
      <c r="I1324" s="79"/>
      <c r="J1324" s="79" t="s">
        <v>8</v>
      </c>
      <c r="K1324" s="80">
        <v>2.5</v>
      </c>
      <c r="L1324" s="80">
        <v>2</v>
      </c>
      <c r="M1324" s="80">
        <v>0.5</v>
      </c>
      <c r="N1324" t="s">
        <v>2168</v>
      </c>
      <c r="O1324" t="s">
        <v>457</v>
      </c>
      <c r="P1324" t="s">
        <v>456</v>
      </c>
      <c r="Q1324">
        <v>4</v>
      </c>
      <c r="R1324">
        <v>2012</v>
      </c>
      <c r="S1324" t="s">
        <v>1502</v>
      </c>
      <c r="T1324" t="s">
        <v>1502</v>
      </c>
      <c r="U1324" t="s">
        <v>1871</v>
      </c>
    </row>
    <row r="1325" spans="1:21">
      <c r="A1325">
        <v>59254</v>
      </c>
      <c r="B1325" t="s">
        <v>985</v>
      </c>
      <c r="C1325">
        <v>61243</v>
      </c>
      <c r="D1325" t="s">
        <v>1227</v>
      </c>
      <c r="E1325" t="s">
        <v>1866</v>
      </c>
      <c r="F1325" t="s">
        <v>112</v>
      </c>
      <c r="G1325" s="79" t="s">
        <v>2710</v>
      </c>
      <c r="H1325" s="79"/>
      <c r="I1325" s="79"/>
      <c r="J1325" s="79" t="s">
        <v>8</v>
      </c>
      <c r="K1325" s="80">
        <v>5.5</v>
      </c>
      <c r="L1325" s="80">
        <v>4.3</v>
      </c>
      <c r="M1325" s="80">
        <v>1.7</v>
      </c>
      <c r="N1325" t="s">
        <v>2168</v>
      </c>
      <c r="O1325" t="s">
        <v>457</v>
      </c>
      <c r="P1325" t="s">
        <v>456</v>
      </c>
      <c r="Q1325">
        <v>1</v>
      </c>
      <c r="R1325">
        <v>2016</v>
      </c>
      <c r="S1325" t="s">
        <v>1502</v>
      </c>
      <c r="T1325" t="s">
        <v>1502</v>
      </c>
      <c r="U1325" t="s">
        <v>1871</v>
      </c>
    </row>
    <row r="1326" spans="1:21">
      <c r="A1326">
        <v>59254</v>
      </c>
      <c r="B1326" t="s">
        <v>985</v>
      </c>
      <c r="C1326">
        <v>61244</v>
      </c>
      <c r="D1326" t="s">
        <v>1228</v>
      </c>
      <c r="E1326" t="s">
        <v>1866</v>
      </c>
      <c r="F1326" t="s">
        <v>112</v>
      </c>
      <c r="G1326" s="79" t="s">
        <v>2711</v>
      </c>
      <c r="H1326" s="79"/>
      <c r="I1326" s="79"/>
      <c r="J1326" s="79" t="s">
        <v>8</v>
      </c>
      <c r="K1326" s="80">
        <v>2.2000000000000002</v>
      </c>
      <c r="L1326" s="80">
        <v>2.2000000000000002</v>
      </c>
      <c r="M1326" s="80">
        <v>2.2000000000000002</v>
      </c>
      <c r="N1326" t="s">
        <v>2168</v>
      </c>
      <c r="O1326" t="s">
        <v>457</v>
      </c>
      <c r="P1326" t="s">
        <v>456</v>
      </c>
      <c r="Q1326">
        <v>4</v>
      </c>
      <c r="R1326">
        <v>2016</v>
      </c>
      <c r="S1326" t="s">
        <v>1502</v>
      </c>
      <c r="T1326" t="s">
        <v>1502</v>
      </c>
      <c r="U1326" t="s">
        <v>1871</v>
      </c>
    </row>
    <row r="1327" spans="1:21">
      <c r="A1327">
        <v>59254</v>
      </c>
      <c r="B1327" t="s">
        <v>985</v>
      </c>
      <c r="C1327">
        <v>61245</v>
      </c>
      <c r="D1327" t="s">
        <v>1229</v>
      </c>
      <c r="E1327" t="s">
        <v>1866</v>
      </c>
      <c r="F1327" t="s">
        <v>112</v>
      </c>
      <c r="G1327" s="79" t="s">
        <v>2712</v>
      </c>
      <c r="H1327" s="79"/>
      <c r="I1327" s="79"/>
      <c r="J1327" s="79" t="s">
        <v>8</v>
      </c>
      <c r="K1327" s="80">
        <v>5.5</v>
      </c>
      <c r="L1327" s="80">
        <v>4.7</v>
      </c>
      <c r="M1327" s="80">
        <v>1.7</v>
      </c>
      <c r="N1327" t="s">
        <v>2168</v>
      </c>
      <c r="O1327" t="s">
        <v>457</v>
      </c>
      <c r="P1327" t="s">
        <v>456</v>
      </c>
      <c r="Q1327">
        <v>1</v>
      </c>
      <c r="R1327">
        <v>2016</v>
      </c>
      <c r="S1327" t="s">
        <v>1502</v>
      </c>
      <c r="T1327" t="s">
        <v>1502</v>
      </c>
      <c r="U1327" t="s">
        <v>1871</v>
      </c>
    </row>
    <row r="1328" spans="1:21">
      <c r="A1328">
        <v>60921</v>
      </c>
      <c r="B1328" t="s">
        <v>1231</v>
      </c>
      <c r="C1328">
        <v>61294</v>
      </c>
      <c r="D1328" t="s">
        <v>2713</v>
      </c>
      <c r="E1328" t="s">
        <v>1866</v>
      </c>
      <c r="F1328" t="s">
        <v>112</v>
      </c>
      <c r="G1328" s="79" t="s">
        <v>2714</v>
      </c>
      <c r="H1328" s="79"/>
      <c r="I1328" s="79"/>
      <c r="J1328" s="79" t="s">
        <v>8</v>
      </c>
      <c r="K1328" s="80">
        <v>1.9</v>
      </c>
      <c r="L1328" s="80">
        <v>1.9</v>
      </c>
      <c r="M1328" s="80">
        <v>1.5</v>
      </c>
      <c r="N1328" t="s">
        <v>2168</v>
      </c>
      <c r="O1328" t="s">
        <v>457</v>
      </c>
      <c r="P1328" t="s">
        <v>456</v>
      </c>
      <c r="Q1328">
        <v>8</v>
      </c>
      <c r="R1328">
        <v>2017</v>
      </c>
      <c r="S1328" t="s">
        <v>1502</v>
      </c>
      <c r="T1328" t="s">
        <v>1502</v>
      </c>
      <c r="U1328" t="s">
        <v>1871</v>
      </c>
    </row>
    <row r="1329" spans="1:21">
      <c r="A1329">
        <v>60924</v>
      </c>
      <c r="B1329" t="s">
        <v>1237</v>
      </c>
      <c r="C1329">
        <v>61297</v>
      </c>
      <c r="D1329" t="s">
        <v>2715</v>
      </c>
      <c r="E1329" t="s">
        <v>1866</v>
      </c>
      <c r="F1329" t="s">
        <v>112</v>
      </c>
      <c r="G1329" s="79" t="s">
        <v>2716</v>
      </c>
      <c r="H1329" s="79"/>
      <c r="I1329" s="79"/>
      <c r="J1329" s="79" t="s">
        <v>8</v>
      </c>
      <c r="K1329" s="80">
        <v>2</v>
      </c>
      <c r="L1329" s="80">
        <v>2</v>
      </c>
      <c r="M1329" s="80">
        <v>1.6</v>
      </c>
      <c r="N1329" t="s">
        <v>2168</v>
      </c>
      <c r="O1329" t="s">
        <v>457</v>
      </c>
      <c r="P1329" t="s">
        <v>456</v>
      </c>
      <c r="Q1329">
        <v>9</v>
      </c>
      <c r="R1329">
        <v>2017</v>
      </c>
      <c r="S1329" t="s">
        <v>1502</v>
      </c>
      <c r="T1329" t="s">
        <v>1502</v>
      </c>
      <c r="U1329" t="s">
        <v>1871</v>
      </c>
    </row>
    <row r="1330" spans="1:21">
      <c r="A1330">
        <v>60925</v>
      </c>
      <c r="B1330" t="s">
        <v>1239</v>
      </c>
      <c r="C1330">
        <v>61298</v>
      </c>
      <c r="D1330" t="s">
        <v>2717</v>
      </c>
      <c r="E1330" t="s">
        <v>1866</v>
      </c>
      <c r="F1330" t="s">
        <v>112</v>
      </c>
      <c r="G1330" s="79" t="s">
        <v>2718</v>
      </c>
      <c r="H1330" s="79"/>
      <c r="I1330" s="79"/>
      <c r="J1330" s="79" t="s">
        <v>8</v>
      </c>
      <c r="K1330" s="80">
        <v>1</v>
      </c>
      <c r="L1330" s="80">
        <v>1</v>
      </c>
      <c r="M1330" s="80">
        <v>0.8</v>
      </c>
      <c r="N1330" t="s">
        <v>2168</v>
      </c>
      <c r="O1330" t="s">
        <v>457</v>
      </c>
      <c r="P1330" t="s">
        <v>456</v>
      </c>
      <c r="Q1330">
        <v>9</v>
      </c>
      <c r="R1330">
        <v>2017</v>
      </c>
      <c r="S1330" t="s">
        <v>1502</v>
      </c>
      <c r="T1330" t="s">
        <v>1502</v>
      </c>
      <c r="U1330" t="s">
        <v>1871</v>
      </c>
    </row>
    <row r="1331" spans="1:21">
      <c r="A1331">
        <v>60926</v>
      </c>
      <c r="B1331" t="s">
        <v>1241</v>
      </c>
      <c r="C1331">
        <v>61299</v>
      </c>
      <c r="D1331" t="s">
        <v>2719</v>
      </c>
      <c r="E1331" t="s">
        <v>1866</v>
      </c>
      <c r="F1331" t="s">
        <v>112</v>
      </c>
      <c r="G1331" s="79" t="s">
        <v>2720</v>
      </c>
      <c r="H1331" s="79"/>
      <c r="I1331" s="79"/>
      <c r="J1331" s="79" t="s">
        <v>8</v>
      </c>
      <c r="K1331" s="80">
        <v>1.9</v>
      </c>
      <c r="L1331" s="80">
        <v>1.9</v>
      </c>
      <c r="M1331" s="80">
        <v>1.5</v>
      </c>
      <c r="N1331" t="s">
        <v>2168</v>
      </c>
      <c r="O1331" t="s">
        <v>457</v>
      </c>
      <c r="P1331" t="s">
        <v>456</v>
      </c>
      <c r="Q1331">
        <v>9</v>
      </c>
      <c r="R1331">
        <v>2017</v>
      </c>
      <c r="S1331" t="s">
        <v>1502</v>
      </c>
      <c r="T1331" t="s">
        <v>1502</v>
      </c>
      <c r="U1331" t="s">
        <v>1871</v>
      </c>
    </row>
    <row r="1332" spans="1:21">
      <c r="A1332">
        <v>60920</v>
      </c>
      <c r="B1332" t="s">
        <v>1243</v>
      </c>
      <c r="C1332">
        <v>61307</v>
      </c>
      <c r="D1332" t="s">
        <v>1242</v>
      </c>
      <c r="E1332" t="s">
        <v>1866</v>
      </c>
      <c r="F1332" t="s">
        <v>112</v>
      </c>
      <c r="G1332" s="79" t="s">
        <v>2721</v>
      </c>
      <c r="H1332" s="79"/>
      <c r="I1332" s="79"/>
      <c r="J1332" s="79" t="s">
        <v>8</v>
      </c>
      <c r="K1332" s="80">
        <v>2.5</v>
      </c>
      <c r="L1332" s="80">
        <v>2.5</v>
      </c>
      <c r="M1332" s="80">
        <v>2</v>
      </c>
      <c r="N1332" t="s">
        <v>2168</v>
      </c>
      <c r="O1332" t="s">
        <v>457</v>
      </c>
      <c r="P1332" t="s">
        <v>456</v>
      </c>
      <c r="Q1332">
        <v>4</v>
      </c>
      <c r="R1332">
        <v>2017</v>
      </c>
      <c r="S1332" t="s">
        <v>1502</v>
      </c>
      <c r="T1332" t="s">
        <v>1502</v>
      </c>
      <c r="U1332" t="s">
        <v>1871</v>
      </c>
    </row>
    <row r="1333" spans="1:21">
      <c r="A1333">
        <v>60919</v>
      </c>
      <c r="B1333" t="s">
        <v>1245</v>
      </c>
      <c r="C1333">
        <v>61308</v>
      </c>
      <c r="D1333" t="s">
        <v>2722</v>
      </c>
      <c r="E1333" t="s">
        <v>1866</v>
      </c>
      <c r="F1333" t="s">
        <v>112</v>
      </c>
      <c r="G1333" s="79" t="s">
        <v>2723</v>
      </c>
      <c r="H1333" s="79"/>
      <c r="I1333" s="79"/>
      <c r="J1333" s="79" t="s">
        <v>8</v>
      </c>
      <c r="K1333" s="80">
        <v>2</v>
      </c>
      <c r="L1333" s="80">
        <v>2</v>
      </c>
      <c r="M1333" s="80">
        <v>1.6</v>
      </c>
      <c r="N1333" t="s">
        <v>2168</v>
      </c>
      <c r="O1333" t="s">
        <v>457</v>
      </c>
      <c r="P1333" t="s">
        <v>456</v>
      </c>
      <c r="Q1333">
        <v>12</v>
      </c>
      <c r="R1333">
        <v>2017</v>
      </c>
      <c r="S1333" t="s">
        <v>1502</v>
      </c>
      <c r="T1333" t="s">
        <v>1502</v>
      </c>
      <c r="U1333" t="s">
        <v>1871</v>
      </c>
    </row>
    <row r="1334" spans="1:21">
      <c r="A1334">
        <v>60917</v>
      </c>
      <c r="B1334" t="s">
        <v>1247</v>
      </c>
      <c r="C1334">
        <v>61315</v>
      </c>
      <c r="D1334" t="s">
        <v>1246</v>
      </c>
      <c r="E1334" t="s">
        <v>1866</v>
      </c>
      <c r="F1334" t="s">
        <v>112</v>
      </c>
      <c r="G1334" s="79" t="s">
        <v>2724</v>
      </c>
      <c r="H1334" s="79"/>
      <c r="I1334" s="79"/>
      <c r="J1334" s="79" t="s">
        <v>8</v>
      </c>
      <c r="K1334" s="80">
        <v>4.7</v>
      </c>
      <c r="L1334" s="80">
        <v>4.7</v>
      </c>
      <c r="M1334" s="80">
        <v>3.8</v>
      </c>
      <c r="N1334" t="s">
        <v>2168</v>
      </c>
      <c r="O1334" t="s">
        <v>457</v>
      </c>
      <c r="P1334" t="s">
        <v>456</v>
      </c>
      <c r="Q1334">
        <v>9</v>
      </c>
      <c r="R1334">
        <v>2017</v>
      </c>
      <c r="S1334" t="s">
        <v>1502</v>
      </c>
      <c r="T1334" t="s">
        <v>1502</v>
      </c>
      <c r="U1334" t="s">
        <v>1871</v>
      </c>
    </row>
    <row r="1335" spans="1:21">
      <c r="A1335">
        <v>61060</v>
      </c>
      <c r="B1335" t="s">
        <v>1249</v>
      </c>
      <c r="C1335">
        <v>61340</v>
      </c>
      <c r="D1335" t="s">
        <v>1248</v>
      </c>
      <c r="E1335" t="s">
        <v>1866</v>
      </c>
      <c r="F1335" t="s">
        <v>273</v>
      </c>
      <c r="G1335" s="79" t="s">
        <v>2725</v>
      </c>
      <c r="H1335" s="79"/>
      <c r="I1335" s="79"/>
      <c r="J1335" s="79" t="s">
        <v>8</v>
      </c>
      <c r="K1335" s="80">
        <v>2.2000000000000002</v>
      </c>
      <c r="L1335" s="80">
        <v>2.2000000000000002</v>
      </c>
      <c r="M1335" s="80">
        <v>2.2000000000000002</v>
      </c>
      <c r="N1335" t="s">
        <v>2168</v>
      </c>
      <c r="O1335" t="s">
        <v>457</v>
      </c>
      <c r="P1335" t="s">
        <v>456</v>
      </c>
      <c r="Q1335">
        <v>12</v>
      </c>
      <c r="R1335">
        <v>2017</v>
      </c>
      <c r="S1335" t="s">
        <v>1502</v>
      </c>
      <c r="T1335" t="s">
        <v>1502</v>
      </c>
      <c r="U1335" t="s">
        <v>1871</v>
      </c>
    </row>
    <row r="1336" spans="1:21">
      <c r="A1336">
        <v>60979</v>
      </c>
      <c r="B1336" t="s">
        <v>1251</v>
      </c>
      <c r="C1336">
        <v>61341</v>
      </c>
      <c r="D1336" t="s">
        <v>1250</v>
      </c>
      <c r="E1336" t="s">
        <v>1866</v>
      </c>
      <c r="F1336" t="s">
        <v>112</v>
      </c>
      <c r="G1336" s="79" t="s">
        <v>2726</v>
      </c>
      <c r="H1336" s="79"/>
      <c r="I1336" s="79"/>
      <c r="J1336" s="79" t="s">
        <v>8</v>
      </c>
      <c r="K1336" s="80">
        <v>2.7</v>
      </c>
      <c r="L1336" s="80">
        <v>2.7</v>
      </c>
      <c r="M1336" s="80">
        <v>2.7</v>
      </c>
      <c r="N1336" t="s">
        <v>2168</v>
      </c>
      <c r="O1336" t="s">
        <v>457</v>
      </c>
      <c r="P1336" t="s">
        <v>456</v>
      </c>
      <c r="Q1336">
        <v>10</v>
      </c>
      <c r="R1336">
        <v>2016</v>
      </c>
      <c r="S1336" t="s">
        <v>1502</v>
      </c>
      <c r="T1336" t="s">
        <v>1502</v>
      </c>
      <c r="U1336" t="s">
        <v>1871</v>
      </c>
    </row>
    <row r="1337" spans="1:21">
      <c r="A1337">
        <v>60980</v>
      </c>
      <c r="B1337" t="s">
        <v>1253</v>
      </c>
      <c r="C1337">
        <v>61342</v>
      </c>
      <c r="D1337" t="s">
        <v>1252</v>
      </c>
      <c r="E1337" t="s">
        <v>1866</v>
      </c>
      <c r="F1337" t="s">
        <v>112</v>
      </c>
      <c r="G1337" s="79" t="s">
        <v>2727</v>
      </c>
      <c r="H1337" s="79"/>
      <c r="I1337" s="79"/>
      <c r="J1337" s="79" t="s">
        <v>8</v>
      </c>
      <c r="K1337" s="80">
        <v>11.9</v>
      </c>
      <c r="L1337" s="80">
        <v>11.9</v>
      </c>
      <c r="M1337" s="80">
        <v>11.9</v>
      </c>
      <c r="N1337" t="s">
        <v>2168</v>
      </c>
      <c r="O1337" t="s">
        <v>457</v>
      </c>
      <c r="P1337" t="s">
        <v>456</v>
      </c>
      <c r="Q1337">
        <v>11</v>
      </c>
      <c r="R1337">
        <v>2016</v>
      </c>
      <c r="S1337" t="s">
        <v>1502</v>
      </c>
      <c r="T1337" t="s">
        <v>1502</v>
      </c>
      <c r="U1337" t="s">
        <v>1871</v>
      </c>
    </row>
    <row r="1338" spans="1:21">
      <c r="A1338">
        <v>57081</v>
      </c>
      <c r="B1338" t="s">
        <v>827</v>
      </c>
      <c r="C1338">
        <v>61350</v>
      </c>
      <c r="D1338" t="s">
        <v>1254</v>
      </c>
      <c r="E1338" t="s">
        <v>1866</v>
      </c>
      <c r="F1338" t="s">
        <v>112</v>
      </c>
      <c r="G1338" s="79" t="s">
        <v>2728</v>
      </c>
      <c r="H1338" s="79"/>
      <c r="I1338" s="79"/>
      <c r="J1338" s="79" t="s">
        <v>8</v>
      </c>
      <c r="K1338" s="80">
        <v>2.5</v>
      </c>
      <c r="L1338" s="80">
        <v>2.5</v>
      </c>
      <c r="M1338" s="80">
        <v>2.5</v>
      </c>
      <c r="N1338" t="s">
        <v>2168</v>
      </c>
      <c r="O1338" t="s">
        <v>457</v>
      </c>
      <c r="P1338" t="s">
        <v>456</v>
      </c>
      <c r="Q1338">
        <v>3</v>
      </c>
      <c r="R1338">
        <v>2016</v>
      </c>
      <c r="S1338" t="s">
        <v>1502</v>
      </c>
      <c r="T1338" t="s">
        <v>1502</v>
      </c>
      <c r="U1338" t="s">
        <v>1871</v>
      </c>
    </row>
    <row r="1339" spans="1:21">
      <c r="A1339">
        <v>57319</v>
      </c>
      <c r="B1339" t="s">
        <v>757</v>
      </c>
      <c r="C1339">
        <v>61367</v>
      </c>
      <c r="D1339" t="s">
        <v>1255</v>
      </c>
      <c r="E1339" t="s">
        <v>1866</v>
      </c>
      <c r="F1339" t="s">
        <v>112</v>
      </c>
      <c r="G1339" s="79" t="s">
        <v>2435</v>
      </c>
      <c r="H1339" s="79"/>
      <c r="I1339" s="79"/>
      <c r="J1339" s="79" t="s">
        <v>8</v>
      </c>
      <c r="K1339" s="80">
        <v>1.9</v>
      </c>
      <c r="L1339" s="80">
        <v>1.9</v>
      </c>
      <c r="M1339" s="80">
        <v>1.9</v>
      </c>
      <c r="N1339" t="s">
        <v>2168</v>
      </c>
      <c r="O1339" t="s">
        <v>457</v>
      </c>
      <c r="P1339" t="s">
        <v>456</v>
      </c>
      <c r="Q1339">
        <v>7</v>
      </c>
      <c r="R1339">
        <v>2017</v>
      </c>
      <c r="S1339" t="s">
        <v>1502</v>
      </c>
      <c r="T1339" t="s">
        <v>1502</v>
      </c>
      <c r="U1339" t="s">
        <v>1871</v>
      </c>
    </row>
    <row r="1340" spans="1:21">
      <c r="A1340">
        <v>61009</v>
      </c>
      <c r="B1340" t="s">
        <v>1257</v>
      </c>
      <c r="C1340">
        <v>61371</v>
      </c>
      <c r="D1340" t="s">
        <v>1256</v>
      </c>
      <c r="E1340" t="s">
        <v>1866</v>
      </c>
      <c r="F1340" t="s">
        <v>112</v>
      </c>
      <c r="G1340" s="79" t="s">
        <v>2729</v>
      </c>
      <c r="H1340" s="79"/>
      <c r="I1340" s="79"/>
      <c r="J1340" s="79" t="s">
        <v>8</v>
      </c>
      <c r="K1340" s="80">
        <v>2.4</v>
      </c>
      <c r="L1340" s="80">
        <v>2.4</v>
      </c>
      <c r="M1340" s="80">
        <v>2.4</v>
      </c>
      <c r="N1340" t="s">
        <v>2168</v>
      </c>
      <c r="O1340" t="s">
        <v>457</v>
      </c>
      <c r="P1340" t="s">
        <v>456</v>
      </c>
      <c r="Q1340">
        <v>11</v>
      </c>
      <c r="R1340">
        <v>2016</v>
      </c>
      <c r="S1340" t="s">
        <v>1502</v>
      </c>
      <c r="T1340" t="s">
        <v>1502</v>
      </c>
      <c r="U1340" t="s">
        <v>1871</v>
      </c>
    </row>
    <row r="1341" spans="1:21">
      <c r="A1341">
        <v>61011</v>
      </c>
      <c r="B1341" t="s">
        <v>1259</v>
      </c>
      <c r="C1341">
        <v>61373</v>
      </c>
      <c r="D1341" t="s">
        <v>1258</v>
      </c>
      <c r="E1341" t="s">
        <v>1866</v>
      </c>
      <c r="F1341" t="s">
        <v>112</v>
      </c>
      <c r="G1341" s="79" t="s">
        <v>2730</v>
      </c>
      <c r="H1341" s="79"/>
      <c r="I1341" s="79"/>
      <c r="J1341" s="79" t="s">
        <v>8</v>
      </c>
      <c r="K1341" s="80">
        <v>2.9</v>
      </c>
      <c r="L1341" s="80">
        <v>2.9</v>
      </c>
      <c r="M1341" s="80">
        <v>2.9</v>
      </c>
      <c r="N1341" t="s">
        <v>2168</v>
      </c>
      <c r="O1341" t="s">
        <v>457</v>
      </c>
      <c r="P1341" t="s">
        <v>456</v>
      </c>
      <c r="Q1341">
        <v>12</v>
      </c>
      <c r="R1341">
        <v>2016</v>
      </c>
      <c r="S1341" t="s">
        <v>1502</v>
      </c>
      <c r="T1341" t="s">
        <v>1502</v>
      </c>
      <c r="U1341" t="s">
        <v>1871</v>
      </c>
    </row>
    <row r="1342" spans="1:21">
      <c r="A1342">
        <v>61025</v>
      </c>
      <c r="B1342" t="s">
        <v>1261</v>
      </c>
      <c r="C1342">
        <v>61398</v>
      </c>
      <c r="D1342" t="s">
        <v>1260</v>
      </c>
      <c r="E1342" t="s">
        <v>1866</v>
      </c>
      <c r="F1342" t="s">
        <v>121</v>
      </c>
      <c r="G1342" s="79" t="s">
        <v>2731</v>
      </c>
      <c r="H1342" s="79"/>
      <c r="I1342" s="79"/>
      <c r="J1342" s="79" t="s">
        <v>8</v>
      </c>
      <c r="K1342" s="80">
        <v>2</v>
      </c>
      <c r="L1342" s="80">
        <v>2</v>
      </c>
      <c r="M1342" s="80">
        <v>2</v>
      </c>
      <c r="N1342" t="s">
        <v>2168</v>
      </c>
      <c r="O1342" t="s">
        <v>457</v>
      </c>
      <c r="P1342" t="s">
        <v>456</v>
      </c>
      <c r="Q1342">
        <v>12</v>
      </c>
      <c r="R1342">
        <v>2016</v>
      </c>
      <c r="S1342" t="s">
        <v>1502</v>
      </c>
      <c r="T1342" t="s">
        <v>1502</v>
      </c>
      <c r="U1342" t="s">
        <v>1871</v>
      </c>
    </row>
    <row r="1343" spans="1:21">
      <c r="A1343">
        <v>61028</v>
      </c>
      <c r="B1343" t="s">
        <v>1263</v>
      </c>
      <c r="C1343">
        <v>61399</v>
      </c>
      <c r="D1343" t="s">
        <v>2732</v>
      </c>
      <c r="E1343" t="s">
        <v>1866</v>
      </c>
      <c r="F1343" t="s">
        <v>112</v>
      </c>
      <c r="G1343" s="79" t="s">
        <v>2733</v>
      </c>
      <c r="H1343" s="79"/>
      <c r="I1343" s="79"/>
      <c r="J1343" s="79" t="s">
        <v>8</v>
      </c>
      <c r="K1343" s="80">
        <v>1.8</v>
      </c>
      <c r="L1343" s="80">
        <v>1.8</v>
      </c>
      <c r="M1343" s="80">
        <v>1.8</v>
      </c>
      <c r="N1343" t="s">
        <v>2168</v>
      </c>
      <c r="O1343" t="s">
        <v>457</v>
      </c>
      <c r="P1343" t="s">
        <v>456</v>
      </c>
      <c r="Q1343">
        <v>12</v>
      </c>
      <c r="R1343">
        <v>2017</v>
      </c>
      <c r="S1343" t="s">
        <v>1502</v>
      </c>
      <c r="T1343" t="s">
        <v>1502</v>
      </c>
      <c r="U1343" t="s">
        <v>1871</v>
      </c>
    </row>
    <row r="1344" spans="1:21">
      <c r="A1344">
        <v>61043</v>
      </c>
      <c r="B1344" t="s">
        <v>1265</v>
      </c>
      <c r="C1344">
        <v>61408</v>
      </c>
      <c r="D1344" t="s">
        <v>1264</v>
      </c>
      <c r="E1344" t="s">
        <v>1866</v>
      </c>
      <c r="F1344" t="s">
        <v>121</v>
      </c>
      <c r="G1344" s="79" t="s">
        <v>2734</v>
      </c>
      <c r="H1344" s="79"/>
      <c r="I1344" s="79"/>
      <c r="J1344" s="79" t="s">
        <v>8</v>
      </c>
      <c r="K1344" s="80">
        <v>1</v>
      </c>
      <c r="L1344" s="80">
        <v>1</v>
      </c>
      <c r="M1344" s="80">
        <v>1</v>
      </c>
      <c r="N1344" t="s">
        <v>2168</v>
      </c>
      <c r="O1344" t="s">
        <v>457</v>
      </c>
      <c r="P1344" t="s">
        <v>456</v>
      </c>
      <c r="Q1344">
        <v>12</v>
      </c>
      <c r="R1344">
        <v>2016</v>
      </c>
      <c r="S1344" t="s">
        <v>1502</v>
      </c>
      <c r="T1344" t="s">
        <v>1502</v>
      </c>
      <c r="U1344" t="s">
        <v>1871</v>
      </c>
    </row>
    <row r="1345" spans="1:21">
      <c r="A1345">
        <v>20326</v>
      </c>
      <c r="B1345" t="s">
        <v>1267</v>
      </c>
      <c r="C1345">
        <v>61415</v>
      </c>
      <c r="D1345" t="s">
        <v>1266</v>
      </c>
      <c r="E1345" t="s">
        <v>131</v>
      </c>
      <c r="F1345" t="s">
        <v>112</v>
      </c>
      <c r="G1345" s="79" t="s">
        <v>2735</v>
      </c>
      <c r="H1345" s="79"/>
      <c r="I1345" s="79"/>
      <c r="J1345" s="79" t="s">
        <v>8</v>
      </c>
      <c r="K1345" s="80">
        <v>1.5</v>
      </c>
      <c r="L1345" s="80">
        <v>1.5</v>
      </c>
      <c r="M1345" s="80">
        <v>1.5</v>
      </c>
      <c r="N1345" t="s">
        <v>2168</v>
      </c>
      <c r="O1345" t="s">
        <v>457</v>
      </c>
      <c r="P1345" t="s">
        <v>456</v>
      </c>
      <c r="Q1345">
        <v>12</v>
      </c>
      <c r="R1345">
        <v>2016</v>
      </c>
      <c r="S1345" t="s">
        <v>1502</v>
      </c>
      <c r="T1345" t="s">
        <v>1502</v>
      </c>
      <c r="U1345" t="s">
        <v>1871</v>
      </c>
    </row>
    <row r="1346" spans="1:21">
      <c r="A1346">
        <v>61077</v>
      </c>
      <c r="B1346" t="s">
        <v>1270</v>
      </c>
      <c r="C1346">
        <v>61460</v>
      </c>
      <c r="D1346" t="s">
        <v>1269</v>
      </c>
      <c r="E1346" t="s">
        <v>1866</v>
      </c>
      <c r="F1346" t="s">
        <v>174</v>
      </c>
      <c r="G1346" s="79" t="s">
        <v>2736</v>
      </c>
      <c r="H1346" s="79"/>
      <c r="I1346" s="79"/>
      <c r="J1346" s="79" t="s">
        <v>8</v>
      </c>
      <c r="K1346" s="80">
        <v>4.0999999999999996</v>
      </c>
      <c r="L1346" s="80">
        <v>4.0999999999999996</v>
      </c>
      <c r="M1346" s="80">
        <v>2.9</v>
      </c>
      <c r="N1346" t="s">
        <v>2168</v>
      </c>
      <c r="O1346" t="s">
        <v>457</v>
      </c>
      <c r="P1346" t="s">
        <v>456</v>
      </c>
      <c r="Q1346">
        <v>1</v>
      </c>
      <c r="R1346">
        <v>2017</v>
      </c>
      <c r="S1346" t="s">
        <v>1502</v>
      </c>
      <c r="T1346" t="s">
        <v>1502</v>
      </c>
      <c r="U1346" t="s">
        <v>1871</v>
      </c>
    </row>
    <row r="1347" spans="1:21">
      <c r="A1347">
        <v>56769</v>
      </c>
      <c r="B1347" t="s">
        <v>727</v>
      </c>
      <c r="C1347">
        <v>61499</v>
      </c>
      <c r="D1347" t="s">
        <v>1273</v>
      </c>
      <c r="E1347" t="s">
        <v>1866</v>
      </c>
      <c r="F1347" t="s">
        <v>137</v>
      </c>
      <c r="G1347" s="79" t="s">
        <v>2737</v>
      </c>
      <c r="H1347" s="79"/>
      <c r="I1347" s="79"/>
      <c r="J1347" s="79" t="s">
        <v>8</v>
      </c>
      <c r="K1347" s="80">
        <v>2</v>
      </c>
      <c r="L1347" s="80">
        <v>2</v>
      </c>
      <c r="M1347" s="80">
        <v>2</v>
      </c>
      <c r="N1347" t="s">
        <v>2168</v>
      </c>
      <c r="O1347" t="s">
        <v>457</v>
      </c>
      <c r="P1347" t="s">
        <v>456</v>
      </c>
      <c r="Q1347">
        <v>12</v>
      </c>
      <c r="R1347">
        <v>2017</v>
      </c>
      <c r="S1347" t="s">
        <v>1502</v>
      </c>
      <c r="T1347" t="s">
        <v>1502</v>
      </c>
      <c r="U1347" t="s">
        <v>1871</v>
      </c>
    </row>
    <row r="1348" spans="1:21">
      <c r="A1348">
        <v>61125</v>
      </c>
      <c r="B1348" t="s">
        <v>1275</v>
      </c>
      <c r="C1348">
        <v>61518</v>
      </c>
      <c r="D1348" t="s">
        <v>1274</v>
      </c>
      <c r="E1348" t="s">
        <v>1866</v>
      </c>
      <c r="F1348" t="s">
        <v>112</v>
      </c>
      <c r="G1348" s="79" t="s">
        <v>2738</v>
      </c>
      <c r="H1348" s="79"/>
      <c r="I1348" s="79"/>
      <c r="J1348" s="79" t="s">
        <v>8</v>
      </c>
      <c r="K1348" s="80">
        <v>4.3</v>
      </c>
      <c r="L1348" s="80">
        <v>4.3</v>
      </c>
      <c r="M1348" s="80">
        <v>1.7</v>
      </c>
      <c r="N1348" t="s">
        <v>2168</v>
      </c>
      <c r="O1348" t="s">
        <v>457</v>
      </c>
      <c r="P1348" t="s">
        <v>456</v>
      </c>
      <c r="Q1348">
        <v>4</v>
      </c>
      <c r="R1348">
        <v>2017</v>
      </c>
      <c r="S1348" t="s">
        <v>1502</v>
      </c>
      <c r="T1348" t="s">
        <v>1502</v>
      </c>
      <c r="U1348" t="s">
        <v>1871</v>
      </c>
    </row>
    <row r="1349" spans="1:21">
      <c r="A1349">
        <v>61146</v>
      </c>
      <c r="B1349" t="s">
        <v>1278</v>
      </c>
      <c r="C1349">
        <v>61537</v>
      </c>
      <c r="D1349" t="s">
        <v>1277</v>
      </c>
      <c r="E1349" t="s">
        <v>1866</v>
      </c>
      <c r="F1349" t="s">
        <v>112</v>
      </c>
      <c r="G1349" s="79" t="s">
        <v>2739</v>
      </c>
      <c r="H1349" s="79"/>
      <c r="I1349" s="79"/>
      <c r="J1349" s="79" t="s">
        <v>8</v>
      </c>
      <c r="K1349" s="80">
        <v>1.8</v>
      </c>
      <c r="L1349" s="80">
        <v>1.8</v>
      </c>
      <c r="M1349" s="80">
        <v>1.8</v>
      </c>
      <c r="N1349" t="s">
        <v>2168</v>
      </c>
      <c r="O1349" t="s">
        <v>457</v>
      </c>
      <c r="P1349" t="s">
        <v>456</v>
      </c>
      <c r="Q1349">
        <v>3</v>
      </c>
      <c r="R1349">
        <v>2016</v>
      </c>
      <c r="S1349" t="s">
        <v>1502</v>
      </c>
      <c r="T1349" t="s">
        <v>1502</v>
      </c>
      <c r="U1349" t="s">
        <v>1871</v>
      </c>
    </row>
    <row r="1350" spans="1:21">
      <c r="A1350">
        <v>61147</v>
      </c>
      <c r="B1350" t="s">
        <v>1280</v>
      </c>
      <c r="C1350">
        <v>61538</v>
      </c>
      <c r="D1350" t="s">
        <v>1279</v>
      </c>
      <c r="E1350" t="s">
        <v>1866</v>
      </c>
      <c r="F1350" t="s">
        <v>112</v>
      </c>
      <c r="G1350" s="79" t="s">
        <v>2740</v>
      </c>
      <c r="H1350" s="79"/>
      <c r="I1350" s="79"/>
      <c r="J1350" s="79" t="s">
        <v>8</v>
      </c>
      <c r="K1350" s="80">
        <v>1</v>
      </c>
      <c r="L1350" s="80">
        <v>1</v>
      </c>
      <c r="M1350" s="80">
        <v>1</v>
      </c>
      <c r="N1350" t="s">
        <v>2168</v>
      </c>
      <c r="O1350" t="s">
        <v>457</v>
      </c>
      <c r="P1350" t="s">
        <v>456</v>
      </c>
      <c r="Q1350">
        <v>12</v>
      </c>
      <c r="R1350">
        <v>2014</v>
      </c>
      <c r="S1350" t="s">
        <v>1502</v>
      </c>
      <c r="T1350" t="s">
        <v>1502</v>
      </c>
      <c r="U1350" t="s">
        <v>1871</v>
      </c>
    </row>
    <row r="1351" spans="1:21">
      <c r="A1351">
        <v>61148</v>
      </c>
      <c r="B1351" t="s">
        <v>1282</v>
      </c>
      <c r="C1351">
        <v>61539</v>
      </c>
      <c r="D1351" t="s">
        <v>1281</v>
      </c>
      <c r="E1351" t="s">
        <v>1866</v>
      </c>
      <c r="F1351" t="s">
        <v>112</v>
      </c>
      <c r="G1351" s="79" t="s">
        <v>2741</v>
      </c>
      <c r="H1351" s="79"/>
      <c r="I1351" s="79"/>
      <c r="J1351" s="79" t="s">
        <v>8</v>
      </c>
      <c r="K1351" s="80">
        <v>2.2999999999999998</v>
      </c>
      <c r="L1351" s="80">
        <v>2.2999999999999998</v>
      </c>
      <c r="M1351" s="80">
        <v>2.2999999999999998</v>
      </c>
      <c r="N1351" t="s">
        <v>2168</v>
      </c>
      <c r="O1351" t="s">
        <v>457</v>
      </c>
      <c r="P1351" t="s">
        <v>456</v>
      </c>
      <c r="Q1351">
        <v>6</v>
      </c>
      <c r="R1351">
        <v>2016</v>
      </c>
      <c r="S1351" t="s">
        <v>1502</v>
      </c>
      <c r="T1351" t="s">
        <v>1502</v>
      </c>
      <c r="U1351" t="s">
        <v>1871</v>
      </c>
    </row>
    <row r="1352" spans="1:21">
      <c r="A1352">
        <v>61151</v>
      </c>
      <c r="B1352" t="s">
        <v>1285</v>
      </c>
      <c r="C1352">
        <v>61550</v>
      </c>
      <c r="D1352" t="s">
        <v>2742</v>
      </c>
      <c r="E1352" t="s">
        <v>1866</v>
      </c>
      <c r="F1352" t="s">
        <v>112</v>
      </c>
      <c r="G1352" s="79" t="s">
        <v>2743</v>
      </c>
      <c r="H1352" s="79"/>
      <c r="I1352" s="79"/>
      <c r="J1352" s="79" t="s">
        <v>8</v>
      </c>
      <c r="K1352" s="80">
        <v>4.2</v>
      </c>
      <c r="L1352" s="80">
        <v>4.2</v>
      </c>
      <c r="M1352" s="80">
        <v>4.2</v>
      </c>
      <c r="N1352" t="s">
        <v>2168</v>
      </c>
      <c r="O1352" t="s">
        <v>457</v>
      </c>
      <c r="P1352" t="s">
        <v>456</v>
      </c>
      <c r="Q1352">
        <v>9</v>
      </c>
      <c r="R1352">
        <v>2017</v>
      </c>
      <c r="S1352" t="s">
        <v>1502</v>
      </c>
      <c r="T1352" t="s">
        <v>1502</v>
      </c>
      <c r="U1352" t="s">
        <v>1871</v>
      </c>
    </row>
    <row r="1353" spans="1:21">
      <c r="A1353">
        <v>61155</v>
      </c>
      <c r="B1353" t="s">
        <v>1287</v>
      </c>
      <c r="C1353">
        <v>61555</v>
      </c>
      <c r="D1353" t="s">
        <v>2744</v>
      </c>
      <c r="E1353" t="s">
        <v>1866</v>
      </c>
      <c r="F1353" t="s">
        <v>112</v>
      </c>
      <c r="G1353" s="79" t="s">
        <v>2695</v>
      </c>
      <c r="H1353" s="79"/>
      <c r="I1353" s="79"/>
      <c r="J1353" s="79" t="s">
        <v>8</v>
      </c>
      <c r="K1353" s="80">
        <v>4.2</v>
      </c>
      <c r="L1353" s="80">
        <v>4.2</v>
      </c>
      <c r="M1353" s="80">
        <v>4.2</v>
      </c>
      <c r="N1353" t="s">
        <v>2168</v>
      </c>
      <c r="O1353" t="s">
        <v>457</v>
      </c>
      <c r="P1353" t="s">
        <v>456</v>
      </c>
      <c r="Q1353">
        <v>7</v>
      </c>
      <c r="R1353">
        <v>2017</v>
      </c>
      <c r="S1353" t="s">
        <v>1502</v>
      </c>
      <c r="T1353" t="s">
        <v>1502</v>
      </c>
      <c r="U1353" t="s">
        <v>1871</v>
      </c>
    </row>
    <row r="1354" spans="1:21">
      <c r="A1354">
        <v>58871</v>
      </c>
      <c r="B1354" t="s">
        <v>897</v>
      </c>
      <c r="C1354">
        <v>61562</v>
      </c>
      <c r="D1354" t="s">
        <v>1288</v>
      </c>
      <c r="E1354" t="s">
        <v>1866</v>
      </c>
      <c r="F1354" t="s">
        <v>112</v>
      </c>
      <c r="G1354" s="79" t="s">
        <v>2745</v>
      </c>
      <c r="H1354" s="79"/>
      <c r="I1354" s="79"/>
      <c r="J1354" s="79" t="s">
        <v>8</v>
      </c>
      <c r="K1354" s="80">
        <v>3</v>
      </c>
      <c r="L1354" s="80">
        <v>3</v>
      </c>
      <c r="M1354" s="80">
        <v>3</v>
      </c>
      <c r="N1354" t="s">
        <v>2168</v>
      </c>
      <c r="O1354" t="s">
        <v>457</v>
      </c>
      <c r="P1354" t="s">
        <v>456</v>
      </c>
      <c r="Q1354">
        <v>4</v>
      </c>
      <c r="R1354">
        <v>2017</v>
      </c>
      <c r="S1354" t="s">
        <v>1502</v>
      </c>
      <c r="T1354" t="s">
        <v>1502</v>
      </c>
      <c r="U1354" t="s">
        <v>1871</v>
      </c>
    </row>
    <row r="1355" spans="1:21">
      <c r="A1355">
        <v>61189</v>
      </c>
      <c r="B1355" t="s">
        <v>1290</v>
      </c>
      <c r="C1355">
        <v>61590</v>
      </c>
      <c r="D1355" t="s">
        <v>2746</v>
      </c>
      <c r="E1355" t="s">
        <v>1866</v>
      </c>
      <c r="F1355" t="s">
        <v>112</v>
      </c>
      <c r="G1355" s="79" t="s">
        <v>2747</v>
      </c>
      <c r="H1355" s="79"/>
      <c r="I1355" s="79"/>
      <c r="J1355" s="79" t="s">
        <v>8</v>
      </c>
      <c r="K1355" s="80">
        <v>2</v>
      </c>
      <c r="L1355" s="80">
        <v>2</v>
      </c>
      <c r="M1355" s="80">
        <v>2</v>
      </c>
      <c r="N1355" t="s">
        <v>2168</v>
      </c>
      <c r="O1355" t="s">
        <v>457</v>
      </c>
      <c r="P1355" t="s">
        <v>456</v>
      </c>
      <c r="Q1355">
        <v>8</v>
      </c>
      <c r="R1355">
        <v>2017</v>
      </c>
      <c r="S1355" t="s">
        <v>1502</v>
      </c>
      <c r="T1355" t="s">
        <v>1502</v>
      </c>
      <c r="U1355" t="s">
        <v>1871</v>
      </c>
    </row>
    <row r="1356" spans="1:21">
      <c r="A1356">
        <v>61190</v>
      </c>
      <c r="B1356" t="s">
        <v>1292</v>
      </c>
      <c r="C1356">
        <v>61591</v>
      </c>
      <c r="D1356" t="s">
        <v>1292</v>
      </c>
      <c r="E1356" t="s">
        <v>1866</v>
      </c>
      <c r="F1356" t="s">
        <v>112</v>
      </c>
      <c r="G1356" s="79" t="s">
        <v>2748</v>
      </c>
      <c r="H1356" s="79"/>
      <c r="I1356" s="79"/>
      <c r="J1356" s="79" t="s">
        <v>8</v>
      </c>
      <c r="K1356" s="80">
        <v>1.2</v>
      </c>
      <c r="L1356" s="80">
        <v>1.2</v>
      </c>
      <c r="M1356" s="80">
        <v>1.2</v>
      </c>
      <c r="N1356" t="s">
        <v>2168</v>
      </c>
      <c r="O1356" t="s">
        <v>457</v>
      </c>
      <c r="P1356" t="s">
        <v>456</v>
      </c>
      <c r="Q1356">
        <v>8</v>
      </c>
      <c r="R1356">
        <v>2017</v>
      </c>
      <c r="S1356" t="s">
        <v>1502</v>
      </c>
      <c r="T1356" t="s">
        <v>1502</v>
      </c>
      <c r="U1356" t="s">
        <v>1871</v>
      </c>
    </row>
    <row r="1357" spans="1:21">
      <c r="A1357">
        <v>58871</v>
      </c>
      <c r="B1357" t="s">
        <v>897</v>
      </c>
      <c r="C1357">
        <v>61596</v>
      </c>
      <c r="D1357" t="s">
        <v>1293</v>
      </c>
      <c r="E1357" t="s">
        <v>1866</v>
      </c>
      <c r="F1357" t="s">
        <v>112</v>
      </c>
      <c r="G1357" s="79" t="s">
        <v>2435</v>
      </c>
      <c r="H1357" s="79"/>
      <c r="I1357" s="79"/>
      <c r="J1357" s="79" t="s">
        <v>8</v>
      </c>
      <c r="K1357" s="80">
        <v>1.8</v>
      </c>
      <c r="L1357" s="80">
        <v>1.8</v>
      </c>
      <c r="M1357" s="80">
        <v>1.8</v>
      </c>
      <c r="N1357" t="s">
        <v>2168</v>
      </c>
      <c r="O1357" t="s">
        <v>457</v>
      </c>
      <c r="P1357" t="s">
        <v>456</v>
      </c>
      <c r="Q1357">
        <v>4</v>
      </c>
      <c r="R1357">
        <v>2017</v>
      </c>
      <c r="S1357" t="s">
        <v>1502</v>
      </c>
      <c r="T1357" t="s">
        <v>1502</v>
      </c>
      <c r="U1357" t="s">
        <v>1871</v>
      </c>
    </row>
    <row r="1358" spans="1:21">
      <c r="A1358">
        <v>58871</v>
      </c>
      <c r="B1358" t="s">
        <v>897</v>
      </c>
      <c r="C1358">
        <v>61597</v>
      </c>
      <c r="D1358" t="s">
        <v>1294</v>
      </c>
      <c r="E1358" t="s">
        <v>1866</v>
      </c>
      <c r="F1358" t="s">
        <v>112</v>
      </c>
      <c r="G1358" s="79" t="s">
        <v>2435</v>
      </c>
      <c r="H1358" s="79"/>
      <c r="I1358" s="79"/>
      <c r="J1358" s="79" t="s">
        <v>8</v>
      </c>
      <c r="K1358" s="80">
        <v>1.5</v>
      </c>
      <c r="L1358" s="80">
        <v>1.5</v>
      </c>
      <c r="M1358" s="80">
        <v>1.5</v>
      </c>
      <c r="N1358" t="s">
        <v>2168</v>
      </c>
      <c r="O1358" t="s">
        <v>457</v>
      </c>
      <c r="P1358" t="s">
        <v>456</v>
      </c>
      <c r="Q1358">
        <v>1</v>
      </c>
      <c r="R1358">
        <v>2017</v>
      </c>
      <c r="S1358" t="s">
        <v>1502</v>
      </c>
      <c r="T1358" t="s">
        <v>1502</v>
      </c>
      <c r="U1358" t="s">
        <v>1871</v>
      </c>
    </row>
    <row r="1359" spans="1:21">
      <c r="A1359">
        <v>58871</v>
      </c>
      <c r="B1359" t="s">
        <v>897</v>
      </c>
      <c r="C1359">
        <v>61598</v>
      </c>
      <c r="D1359" t="s">
        <v>1295</v>
      </c>
      <c r="E1359" t="s">
        <v>1866</v>
      </c>
      <c r="F1359" t="s">
        <v>112</v>
      </c>
      <c r="G1359" s="79" t="s">
        <v>2435</v>
      </c>
      <c r="H1359" s="79"/>
      <c r="I1359" s="79"/>
      <c r="J1359" s="79" t="s">
        <v>8</v>
      </c>
      <c r="K1359" s="80">
        <v>2.6</v>
      </c>
      <c r="L1359" s="80">
        <v>2.6</v>
      </c>
      <c r="M1359" s="80">
        <v>2.6</v>
      </c>
      <c r="N1359" t="s">
        <v>2168</v>
      </c>
      <c r="O1359" t="s">
        <v>457</v>
      </c>
      <c r="P1359" t="s">
        <v>456</v>
      </c>
      <c r="Q1359">
        <v>1</v>
      </c>
      <c r="R1359">
        <v>2017</v>
      </c>
      <c r="S1359" t="s">
        <v>1502</v>
      </c>
      <c r="T1359" t="s">
        <v>1502</v>
      </c>
      <c r="U1359" t="s">
        <v>1871</v>
      </c>
    </row>
    <row r="1360" spans="1:21">
      <c r="A1360">
        <v>56769</v>
      </c>
      <c r="B1360" t="s">
        <v>727</v>
      </c>
      <c r="C1360">
        <v>61602</v>
      </c>
      <c r="D1360" t="s">
        <v>1296</v>
      </c>
      <c r="E1360" t="s">
        <v>1866</v>
      </c>
      <c r="F1360" t="s">
        <v>112</v>
      </c>
      <c r="G1360" s="79" t="s">
        <v>2749</v>
      </c>
      <c r="H1360" s="79"/>
      <c r="I1360" s="79"/>
      <c r="J1360" s="79" t="s">
        <v>8</v>
      </c>
      <c r="K1360" s="80">
        <v>3</v>
      </c>
      <c r="L1360" s="80">
        <v>3</v>
      </c>
      <c r="M1360" s="80">
        <v>3</v>
      </c>
      <c r="N1360" t="s">
        <v>2168</v>
      </c>
      <c r="O1360" t="s">
        <v>457</v>
      </c>
      <c r="P1360" t="s">
        <v>456</v>
      </c>
      <c r="Q1360">
        <v>7</v>
      </c>
      <c r="R1360">
        <v>2017</v>
      </c>
      <c r="S1360" t="s">
        <v>1502</v>
      </c>
      <c r="T1360" t="s">
        <v>1502</v>
      </c>
      <c r="U1360" t="s">
        <v>1871</v>
      </c>
    </row>
    <row r="1361" spans="1:22">
      <c r="A1361">
        <v>56769</v>
      </c>
      <c r="B1361" t="s">
        <v>727</v>
      </c>
      <c r="C1361">
        <v>61603</v>
      </c>
      <c r="D1361" t="s">
        <v>1297</v>
      </c>
      <c r="E1361" t="s">
        <v>1866</v>
      </c>
      <c r="F1361" t="s">
        <v>112</v>
      </c>
      <c r="G1361" s="79" t="s">
        <v>1297</v>
      </c>
      <c r="H1361" s="79"/>
      <c r="I1361" s="79"/>
      <c r="J1361" s="79" t="s">
        <v>8</v>
      </c>
      <c r="K1361" s="80">
        <v>4</v>
      </c>
      <c r="L1361" s="80">
        <v>4</v>
      </c>
      <c r="M1361" s="80">
        <v>4</v>
      </c>
      <c r="N1361" t="s">
        <v>2168</v>
      </c>
      <c r="O1361" t="s">
        <v>457</v>
      </c>
      <c r="P1361" t="s">
        <v>456</v>
      </c>
      <c r="Q1361">
        <v>10</v>
      </c>
      <c r="R1361">
        <v>2016</v>
      </c>
      <c r="S1361" t="s">
        <v>1502</v>
      </c>
      <c r="T1361" t="s">
        <v>1502</v>
      </c>
      <c r="U1361" t="s">
        <v>1871</v>
      </c>
    </row>
    <row r="1362" spans="1:22">
      <c r="A1362">
        <v>61216</v>
      </c>
      <c r="B1362" t="s">
        <v>1299</v>
      </c>
      <c r="C1362">
        <v>61612</v>
      </c>
      <c r="D1362" t="s">
        <v>1298</v>
      </c>
      <c r="E1362" t="s">
        <v>1866</v>
      </c>
      <c r="F1362" t="s">
        <v>137</v>
      </c>
      <c r="G1362" s="79" t="s">
        <v>2750</v>
      </c>
      <c r="H1362" s="79"/>
      <c r="I1362" s="79"/>
      <c r="J1362" s="79" t="s">
        <v>8</v>
      </c>
      <c r="K1362" s="80">
        <v>1.5</v>
      </c>
      <c r="L1362" s="80">
        <v>1.5</v>
      </c>
      <c r="M1362" s="80">
        <v>1.5</v>
      </c>
      <c r="N1362" t="s">
        <v>2168</v>
      </c>
      <c r="O1362" t="s">
        <v>457</v>
      </c>
      <c r="P1362" t="s">
        <v>456</v>
      </c>
      <c r="Q1362">
        <v>12</v>
      </c>
      <c r="R1362">
        <v>2017</v>
      </c>
      <c r="S1362" t="s">
        <v>1502</v>
      </c>
      <c r="T1362" t="s">
        <v>1502</v>
      </c>
      <c r="U1362" t="s">
        <v>1871</v>
      </c>
    </row>
    <row r="1363" spans="1:22">
      <c r="A1363">
        <v>61217</v>
      </c>
      <c r="B1363" t="s">
        <v>1301</v>
      </c>
      <c r="C1363">
        <v>61613</v>
      </c>
      <c r="D1363" t="s">
        <v>1300</v>
      </c>
      <c r="E1363" t="s">
        <v>1866</v>
      </c>
      <c r="F1363" t="s">
        <v>137</v>
      </c>
      <c r="G1363" s="79" t="s">
        <v>2751</v>
      </c>
      <c r="H1363" s="79"/>
      <c r="I1363" s="79"/>
      <c r="J1363" s="79" t="s">
        <v>8</v>
      </c>
      <c r="K1363" s="80">
        <v>2</v>
      </c>
      <c r="L1363" s="80">
        <v>2</v>
      </c>
      <c r="M1363" s="80">
        <v>2</v>
      </c>
      <c r="N1363" t="s">
        <v>2168</v>
      </c>
      <c r="O1363" t="s">
        <v>457</v>
      </c>
      <c r="P1363" t="s">
        <v>456</v>
      </c>
      <c r="Q1363">
        <v>12</v>
      </c>
      <c r="R1363">
        <v>2017</v>
      </c>
      <c r="S1363" t="s">
        <v>1502</v>
      </c>
      <c r="T1363" t="s">
        <v>1502</v>
      </c>
      <c r="U1363" t="s">
        <v>1871</v>
      </c>
    </row>
    <row r="1364" spans="1:22">
      <c r="A1364">
        <v>61216</v>
      </c>
      <c r="B1364" t="s">
        <v>1299</v>
      </c>
      <c r="C1364">
        <v>61622</v>
      </c>
      <c r="D1364" t="s">
        <v>1302</v>
      </c>
      <c r="E1364" t="s">
        <v>1866</v>
      </c>
      <c r="F1364" t="s">
        <v>137</v>
      </c>
      <c r="G1364" s="79" t="s">
        <v>2752</v>
      </c>
      <c r="H1364" s="79"/>
      <c r="I1364" s="79"/>
      <c r="J1364" s="79" t="s">
        <v>8</v>
      </c>
      <c r="K1364" s="80">
        <v>3</v>
      </c>
      <c r="L1364" s="80">
        <v>3</v>
      </c>
      <c r="M1364" s="80">
        <v>3</v>
      </c>
      <c r="N1364" t="s">
        <v>2168</v>
      </c>
      <c r="O1364" t="s">
        <v>457</v>
      </c>
      <c r="P1364" t="s">
        <v>456</v>
      </c>
      <c r="Q1364">
        <v>12</v>
      </c>
      <c r="R1364">
        <v>2017</v>
      </c>
      <c r="S1364" t="s">
        <v>1502</v>
      </c>
      <c r="T1364" t="s">
        <v>1502</v>
      </c>
      <c r="U1364" t="s">
        <v>1871</v>
      </c>
    </row>
    <row r="1365" spans="1:22">
      <c r="A1365">
        <v>61227</v>
      </c>
      <c r="B1365" t="s">
        <v>1304</v>
      </c>
      <c r="C1365">
        <v>61629</v>
      </c>
      <c r="D1365" t="s">
        <v>2753</v>
      </c>
      <c r="E1365" t="s">
        <v>1866</v>
      </c>
      <c r="F1365" t="s">
        <v>112</v>
      </c>
      <c r="G1365" s="79" t="s">
        <v>2754</v>
      </c>
      <c r="H1365" s="79"/>
      <c r="I1365" s="79"/>
      <c r="J1365" s="79" t="s">
        <v>8</v>
      </c>
      <c r="K1365" s="80">
        <v>4</v>
      </c>
      <c r="L1365" s="80">
        <v>4</v>
      </c>
      <c r="M1365" s="80">
        <v>3</v>
      </c>
      <c r="N1365" t="s">
        <v>2168</v>
      </c>
      <c r="O1365" t="s">
        <v>457</v>
      </c>
      <c r="P1365" t="s">
        <v>456</v>
      </c>
      <c r="Q1365">
        <v>6</v>
      </c>
      <c r="R1365">
        <v>2017</v>
      </c>
      <c r="S1365" t="s">
        <v>1502</v>
      </c>
      <c r="T1365" t="s">
        <v>1502</v>
      </c>
      <c r="U1365" t="s">
        <v>1871</v>
      </c>
    </row>
    <row r="1366" spans="1:22">
      <c r="A1366">
        <v>61233</v>
      </c>
      <c r="B1366" t="s">
        <v>1306</v>
      </c>
      <c r="C1366">
        <v>61633</v>
      </c>
      <c r="D1366" t="s">
        <v>1306</v>
      </c>
      <c r="E1366" t="s">
        <v>1866</v>
      </c>
      <c r="F1366" t="s">
        <v>112</v>
      </c>
      <c r="G1366" s="79" t="s">
        <v>2755</v>
      </c>
      <c r="H1366" s="79"/>
      <c r="I1366" s="79"/>
      <c r="J1366" s="79" t="s">
        <v>8</v>
      </c>
      <c r="K1366" s="80">
        <v>1</v>
      </c>
      <c r="L1366" s="80">
        <v>1</v>
      </c>
      <c r="M1366" s="80">
        <v>1</v>
      </c>
      <c r="N1366" t="s">
        <v>2168</v>
      </c>
      <c r="O1366" t="s">
        <v>457</v>
      </c>
      <c r="P1366" t="s">
        <v>456</v>
      </c>
      <c r="Q1366">
        <v>2</v>
      </c>
      <c r="R1366">
        <v>2017</v>
      </c>
      <c r="S1366" t="s">
        <v>1502</v>
      </c>
      <c r="T1366" t="s">
        <v>1502</v>
      </c>
      <c r="U1366" t="s">
        <v>1871</v>
      </c>
    </row>
    <row r="1367" spans="1:22">
      <c r="A1367">
        <v>61234</v>
      </c>
      <c r="B1367" t="s">
        <v>1308</v>
      </c>
      <c r="C1367">
        <v>61634</v>
      </c>
      <c r="D1367" t="s">
        <v>1308</v>
      </c>
      <c r="E1367" t="s">
        <v>1866</v>
      </c>
      <c r="F1367" t="s">
        <v>112</v>
      </c>
      <c r="G1367" s="79" t="s">
        <v>2756</v>
      </c>
      <c r="H1367" s="79"/>
      <c r="I1367" s="79"/>
      <c r="J1367" s="79" t="s">
        <v>8</v>
      </c>
      <c r="K1367" s="80">
        <v>3.1</v>
      </c>
      <c r="L1367" s="80">
        <v>3.1</v>
      </c>
      <c r="M1367" s="80">
        <v>3.1</v>
      </c>
      <c r="N1367" t="s">
        <v>2168</v>
      </c>
      <c r="O1367" t="s">
        <v>457</v>
      </c>
      <c r="P1367" t="s">
        <v>456</v>
      </c>
      <c r="Q1367">
        <v>7</v>
      </c>
      <c r="R1367">
        <v>2017</v>
      </c>
      <c r="S1367" t="s">
        <v>1502</v>
      </c>
      <c r="T1367" t="s">
        <v>1502</v>
      </c>
      <c r="U1367" t="s">
        <v>1871</v>
      </c>
    </row>
    <row r="1368" spans="1:22">
      <c r="A1368">
        <v>61231</v>
      </c>
      <c r="B1368" t="s">
        <v>1310</v>
      </c>
      <c r="C1368">
        <v>61635</v>
      </c>
      <c r="D1368" t="s">
        <v>1310</v>
      </c>
      <c r="E1368" t="s">
        <v>1866</v>
      </c>
      <c r="F1368" t="s">
        <v>112</v>
      </c>
      <c r="G1368" s="79" t="s">
        <v>2757</v>
      </c>
      <c r="H1368" s="79"/>
      <c r="I1368" s="79"/>
      <c r="J1368" s="79" t="s">
        <v>8</v>
      </c>
      <c r="K1368" s="80">
        <v>2</v>
      </c>
      <c r="L1368" s="80">
        <v>2</v>
      </c>
      <c r="M1368" s="80">
        <v>2</v>
      </c>
      <c r="N1368" t="s">
        <v>2168</v>
      </c>
      <c r="O1368" t="s">
        <v>457</v>
      </c>
      <c r="P1368" t="s">
        <v>456</v>
      </c>
      <c r="Q1368">
        <v>8</v>
      </c>
      <c r="R1368">
        <v>2017</v>
      </c>
      <c r="S1368" t="s">
        <v>1502</v>
      </c>
      <c r="T1368" t="s">
        <v>1502</v>
      </c>
      <c r="U1368" t="s">
        <v>1871</v>
      </c>
    </row>
    <row r="1369" spans="1:22">
      <c r="A1369">
        <v>61232</v>
      </c>
      <c r="B1369" t="s">
        <v>1312</v>
      </c>
      <c r="C1369">
        <v>61636</v>
      </c>
      <c r="D1369" t="s">
        <v>1312</v>
      </c>
      <c r="E1369" t="s">
        <v>1866</v>
      </c>
      <c r="F1369" t="s">
        <v>112</v>
      </c>
      <c r="G1369" s="79" t="s">
        <v>2758</v>
      </c>
      <c r="H1369" s="79"/>
      <c r="I1369" s="79"/>
      <c r="J1369" s="79" t="s">
        <v>8</v>
      </c>
      <c r="K1369" s="80">
        <v>1.3</v>
      </c>
      <c r="L1369" s="80">
        <v>1.3</v>
      </c>
      <c r="M1369" s="80">
        <v>1.3</v>
      </c>
      <c r="N1369" t="s">
        <v>2168</v>
      </c>
      <c r="O1369" t="s">
        <v>457</v>
      </c>
      <c r="P1369" t="s">
        <v>456</v>
      </c>
      <c r="Q1369">
        <v>12</v>
      </c>
      <c r="R1369">
        <v>2017</v>
      </c>
      <c r="S1369" t="s">
        <v>1502</v>
      </c>
      <c r="T1369" t="s">
        <v>1502</v>
      </c>
      <c r="U1369" t="s">
        <v>1871</v>
      </c>
    </row>
    <row r="1370" spans="1:22">
      <c r="A1370">
        <v>61253</v>
      </c>
      <c r="B1370" t="s">
        <v>1314</v>
      </c>
      <c r="C1370">
        <v>61640</v>
      </c>
      <c r="D1370" t="s">
        <v>1313</v>
      </c>
      <c r="E1370" t="s">
        <v>1866</v>
      </c>
      <c r="F1370" t="s">
        <v>112</v>
      </c>
      <c r="G1370" s="79" t="s">
        <v>1883</v>
      </c>
      <c r="H1370" s="79"/>
      <c r="I1370" s="79"/>
      <c r="J1370" s="79" t="s">
        <v>8</v>
      </c>
      <c r="K1370" s="80">
        <v>1.5</v>
      </c>
      <c r="L1370" s="80">
        <v>1.5</v>
      </c>
      <c r="M1370" s="80">
        <v>1.5</v>
      </c>
      <c r="N1370" t="s">
        <v>2004</v>
      </c>
      <c r="O1370" t="s">
        <v>226</v>
      </c>
      <c r="P1370" t="s">
        <v>235</v>
      </c>
      <c r="Q1370">
        <v>1</v>
      </c>
      <c r="R1370">
        <v>1982</v>
      </c>
      <c r="S1370" t="s">
        <v>1502</v>
      </c>
      <c r="T1370" t="s">
        <v>1502</v>
      </c>
      <c r="U1370" t="s">
        <v>1871</v>
      </c>
    </row>
    <row r="1371" spans="1:22">
      <c r="A1371">
        <v>61335</v>
      </c>
      <c r="B1371" t="s">
        <v>1316</v>
      </c>
      <c r="C1371">
        <v>61702</v>
      </c>
      <c r="D1371" t="s">
        <v>1315</v>
      </c>
      <c r="E1371" t="s">
        <v>1866</v>
      </c>
      <c r="F1371" t="s">
        <v>112</v>
      </c>
      <c r="G1371" s="79" t="s">
        <v>2759</v>
      </c>
      <c r="H1371" s="79"/>
      <c r="I1371" s="79"/>
      <c r="J1371" s="79" t="s">
        <v>8</v>
      </c>
      <c r="K1371" s="80">
        <v>3.3</v>
      </c>
      <c r="L1371" s="80">
        <v>3.2</v>
      </c>
      <c r="M1371" s="80">
        <v>3.2</v>
      </c>
      <c r="N1371" t="s">
        <v>1440</v>
      </c>
      <c r="O1371" t="s">
        <v>212</v>
      </c>
      <c r="P1371" t="s">
        <v>242</v>
      </c>
      <c r="Q1371">
        <v>10</v>
      </c>
      <c r="R1371">
        <v>2005</v>
      </c>
      <c r="S1371" t="s">
        <v>1502</v>
      </c>
      <c r="T1371" t="s">
        <v>1502</v>
      </c>
      <c r="U1371" t="s">
        <v>1871</v>
      </c>
    </row>
    <row r="1372" spans="1:22">
      <c r="A1372">
        <v>61332</v>
      </c>
      <c r="B1372" t="s">
        <v>1318</v>
      </c>
      <c r="C1372">
        <v>61703</v>
      </c>
      <c r="D1372" t="s">
        <v>1317</v>
      </c>
      <c r="E1372" t="s">
        <v>1979</v>
      </c>
      <c r="F1372" t="s">
        <v>121</v>
      </c>
      <c r="G1372" s="79" t="s">
        <v>2760</v>
      </c>
      <c r="H1372" s="79"/>
      <c r="I1372" s="79"/>
      <c r="J1372" s="79" t="s">
        <v>8</v>
      </c>
      <c r="K1372" s="80">
        <v>0.1</v>
      </c>
      <c r="L1372" s="80">
        <v>0.1</v>
      </c>
      <c r="M1372" s="80">
        <v>0.1</v>
      </c>
      <c r="N1372" t="s">
        <v>2168</v>
      </c>
      <c r="O1372" t="s">
        <v>457</v>
      </c>
      <c r="P1372" t="s">
        <v>456</v>
      </c>
      <c r="Q1372">
        <v>6</v>
      </c>
      <c r="R1372">
        <v>2010</v>
      </c>
      <c r="S1372" t="s">
        <v>1502</v>
      </c>
      <c r="T1372" t="s">
        <v>1502</v>
      </c>
      <c r="U1372" t="s">
        <v>1871</v>
      </c>
    </row>
    <row r="1373" spans="1:22">
      <c r="A1373">
        <v>61332</v>
      </c>
      <c r="B1373" t="s">
        <v>1318</v>
      </c>
      <c r="C1373">
        <v>61703</v>
      </c>
      <c r="D1373" t="s">
        <v>1317</v>
      </c>
      <c r="E1373" t="s">
        <v>1979</v>
      </c>
      <c r="F1373" t="s">
        <v>121</v>
      </c>
      <c r="G1373" s="79" t="s">
        <v>2453</v>
      </c>
      <c r="H1373" s="79"/>
      <c r="I1373" s="79"/>
      <c r="J1373" s="79" t="s">
        <v>8</v>
      </c>
      <c r="K1373" s="80">
        <v>9.1999999999999993</v>
      </c>
      <c r="L1373" s="80">
        <v>10.3</v>
      </c>
      <c r="M1373" s="80">
        <v>10.3</v>
      </c>
      <c r="N1373" t="s">
        <v>1999</v>
      </c>
      <c r="O1373" t="s">
        <v>117</v>
      </c>
      <c r="P1373" t="s">
        <v>231</v>
      </c>
      <c r="Q1373">
        <v>5</v>
      </c>
      <c r="R1373">
        <v>2011</v>
      </c>
      <c r="S1373" t="s">
        <v>1502</v>
      </c>
      <c r="T1373" t="s">
        <v>1502</v>
      </c>
      <c r="U1373" t="s">
        <v>1871</v>
      </c>
      <c r="V1373" t="s">
        <v>122</v>
      </c>
    </row>
    <row r="1374" spans="1:22">
      <c r="A1374">
        <v>60584</v>
      </c>
      <c r="B1374" t="s">
        <v>1320</v>
      </c>
      <c r="C1374">
        <v>61726</v>
      </c>
      <c r="D1374" t="s">
        <v>1319</v>
      </c>
      <c r="E1374" t="s">
        <v>1866</v>
      </c>
      <c r="F1374" t="s">
        <v>112</v>
      </c>
      <c r="G1374" s="79" t="s">
        <v>2761</v>
      </c>
      <c r="H1374" s="79"/>
      <c r="I1374" s="79"/>
      <c r="J1374" s="79" t="s">
        <v>8</v>
      </c>
      <c r="K1374" s="80">
        <v>2.4</v>
      </c>
      <c r="L1374" s="80">
        <v>2.4</v>
      </c>
      <c r="M1374" s="80">
        <v>2.4</v>
      </c>
      <c r="N1374" t="s">
        <v>2168</v>
      </c>
      <c r="O1374" t="s">
        <v>457</v>
      </c>
      <c r="P1374" t="s">
        <v>456</v>
      </c>
      <c r="Q1374">
        <v>12</v>
      </c>
      <c r="R1374">
        <v>2017</v>
      </c>
      <c r="S1374" t="s">
        <v>1502</v>
      </c>
      <c r="T1374" t="s">
        <v>1502</v>
      </c>
      <c r="U1374" t="s">
        <v>1871</v>
      </c>
    </row>
    <row r="1375" spans="1:22">
      <c r="A1375">
        <v>60584</v>
      </c>
      <c r="B1375" t="s">
        <v>1320</v>
      </c>
      <c r="C1375">
        <v>61727</v>
      </c>
      <c r="D1375" t="s">
        <v>2762</v>
      </c>
      <c r="E1375" t="s">
        <v>1866</v>
      </c>
      <c r="F1375" t="s">
        <v>112</v>
      </c>
      <c r="G1375" s="79" t="s">
        <v>2763</v>
      </c>
      <c r="H1375" s="79"/>
      <c r="I1375" s="79"/>
      <c r="J1375" s="79" t="s">
        <v>8</v>
      </c>
      <c r="K1375" s="80">
        <v>3.7</v>
      </c>
      <c r="L1375" s="80">
        <v>3.7</v>
      </c>
      <c r="M1375" s="80">
        <v>3.7</v>
      </c>
      <c r="N1375" t="s">
        <v>2168</v>
      </c>
      <c r="O1375" t="s">
        <v>457</v>
      </c>
      <c r="P1375" t="s">
        <v>456</v>
      </c>
      <c r="Q1375">
        <v>11</v>
      </c>
      <c r="R1375">
        <v>2017</v>
      </c>
      <c r="S1375" t="s">
        <v>1502</v>
      </c>
      <c r="T1375" t="s">
        <v>1502</v>
      </c>
      <c r="U1375" t="s">
        <v>1871</v>
      </c>
    </row>
    <row r="1376" spans="1:22">
      <c r="A1376">
        <v>60584</v>
      </c>
      <c r="B1376" t="s">
        <v>1320</v>
      </c>
      <c r="C1376">
        <v>61728</v>
      </c>
      <c r="D1376" t="s">
        <v>1322</v>
      </c>
      <c r="E1376" t="s">
        <v>1866</v>
      </c>
      <c r="F1376" t="s">
        <v>121</v>
      </c>
      <c r="G1376" s="79" t="s">
        <v>2764</v>
      </c>
      <c r="H1376" s="79"/>
      <c r="I1376" s="79"/>
      <c r="J1376" s="79" t="s">
        <v>8</v>
      </c>
      <c r="K1376" s="80">
        <v>1.7</v>
      </c>
      <c r="L1376" s="80">
        <v>2.4</v>
      </c>
      <c r="M1376" s="80">
        <v>2.4</v>
      </c>
      <c r="N1376" t="s">
        <v>2168</v>
      </c>
      <c r="O1376" t="s">
        <v>457</v>
      </c>
      <c r="P1376" t="s">
        <v>456</v>
      </c>
      <c r="Q1376">
        <v>10</v>
      </c>
      <c r="R1376">
        <v>2017</v>
      </c>
      <c r="S1376" t="s">
        <v>1502</v>
      </c>
      <c r="T1376" t="s">
        <v>1502</v>
      </c>
      <c r="U1376" t="s">
        <v>1871</v>
      </c>
    </row>
    <row r="1377" spans="22:22">
      <c r="V1377" t="s">
        <v>122</v>
      </c>
    </row>
  </sheetData>
  <autoFilter ref="A1:V1377" xr:uid="{EC347C12-A1A6-C946-93A3-5E1E32B5332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739169-2C27-8847-9B11-AAE6B305F3E0}">
  <dimension ref="A1:B882"/>
  <sheetViews>
    <sheetView topLeftCell="A7" workbookViewId="0">
      <selection activeCell="B58" sqref="B58"/>
    </sheetView>
  </sheetViews>
  <sheetFormatPr baseColWidth="10" defaultColWidth="9.1640625" defaultRowHeight="16"/>
  <cols>
    <col min="1" max="1" width="54.33203125" style="72" bestFit="1" customWidth="1"/>
    <col min="2" max="2" width="155.33203125" style="72" customWidth="1"/>
    <col min="3" max="16384" width="9.1640625" style="15"/>
  </cols>
  <sheetData>
    <row r="1" spans="1:2">
      <c r="A1" s="14" t="s">
        <v>1502</v>
      </c>
      <c r="B1" s="14"/>
    </row>
    <row r="2" spans="1:2">
      <c r="A2" s="16" t="s">
        <v>1503</v>
      </c>
      <c r="B2" s="16"/>
    </row>
    <row r="3" spans="1:2">
      <c r="A3" s="17"/>
      <c r="B3" s="18"/>
    </row>
    <row r="4" spans="1:2">
      <c r="A4" s="19" t="s">
        <v>1504</v>
      </c>
      <c r="B4" s="20"/>
    </row>
    <row r="5" spans="1:2">
      <c r="A5" s="21"/>
      <c r="B5" s="20"/>
    </row>
    <row r="6" spans="1:2" ht="19" thickBot="1">
      <c r="A6" s="22" t="s">
        <v>1505</v>
      </c>
      <c r="B6" s="18"/>
    </row>
    <row r="7" spans="1:2" ht="17" thickBot="1">
      <c r="A7" s="23" t="s">
        <v>1506</v>
      </c>
      <c r="B7" s="24" t="s">
        <v>1507</v>
      </c>
    </row>
    <row r="8" spans="1:2" ht="17" thickBot="1">
      <c r="A8" s="25"/>
      <c r="B8" s="26"/>
    </row>
    <row r="9" spans="1:2">
      <c r="A9" s="8" t="s">
        <v>1508</v>
      </c>
      <c r="B9" s="9" t="s">
        <v>1509</v>
      </c>
    </row>
    <row r="10" spans="1:2">
      <c r="A10" s="27" t="s">
        <v>1510</v>
      </c>
      <c r="B10" s="11" t="s">
        <v>1511</v>
      </c>
    </row>
    <row r="11" spans="1:2">
      <c r="A11" s="27" t="s">
        <v>1512</v>
      </c>
      <c r="B11" s="11" t="s">
        <v>1513</v>
      </c>
    </row>
    <row r="12" spans="1:2">
      <c r="A12" s="28" t="s">
        <v>12</v>
      </c>
      <c r="B12" s="11" t="s">
        <v>1514</v>
      </c>
    </row>
    <row r="13" spans="1:2">
      <c r="A13" s="28" t="s">
        <v>13</v>
      </c>
      <c r="B13" s="11" t="s">
        <v>1515</v>
      </c>
    </row>
    <row r="14" spans="1:2">
      <c r="A14" s="28" t="s">
        <v>1516</v>
      </c>
      <c r="B14" s="11" t="s">
        <v>1517</v>
      </c>
    </row>
    <row r="15" spans="1:2" ht="17" thickBot="1">
      <c r="A15" s="29" t="s">
        <v>1518</v>
      </c>
      <c r="B15" s="13" t="s">
        <v>1519</v>
      </c>
    </row>
    <row r="16" spans="1:2">
      <c r="A16" s="30" t="s">
        <v>16</v>
      </c>
      <c r="B16" s="9" t="s">
        <v>1520</v>
      </c>
    </row>
    <row r="17" spans="1:2">
      <c r="A17" s="10" t="s">
        <v>1521</v>
      </c>
      <c r="B17" s="11" t="s">
        <v>1522</v>
      </c>
    </row>
    <row r="18" spans="1:2">
      <c r="A18" s="10" t="s">
        <v>1523</v>
      </c>
      <c r="B18" s="11" t="s">
        <v>1524</v>
      </c>
    </row>
    <row r="19" spans="1:2">
      <c r="A19" s="10" t="s">
        <v>1525</v>
      </c>
      <c r="B19" s="11" t="s">
        <v>1526</v>
      </c>
    </row>
    <row r="20" spans="1:2">
      <c r="A20" s="10" t="s">
        <v>1527</v>
      </c>
      <c r="B20" s="11" t="s">
        <v>1528</v>
      </c>
    </row>
    <row r="21" spans="1:2">
      <c r="A21" s="10" t="s">
        <v>1529</v>
      </c>
      <c r="B21" s="11" t="s">
        <v>1530</v>
      </c>
    </row>
    <row r="22" spans="1:2">
      <c r="A22" s="10" t="s">
        <v>1531</v>
      </c>
      <c r="B22" s="11" t="s">
        <v>1532</v>
      </c>
    </row>
    <row r="23" spans="1:2">
      <c r="A23" s="10" t="s">
        <v>1533</v>
      </c>
      <c r="B23" s="11" t="s">
        <v>1534</v>
      </c>
    </row>
    <row r="24" spans="1:2">
      <c r="A24" s="10" t="s">
        <v>1535</v>
      </c>
      <c r="B24" s="11" t="s">
        <v>1536</v>
      </c>
    </row>
    <row r="25" spans="1:2">
      <c r="A25" s="10" t="s">
        <v>1537</v>
      </c>
      <c r="B25" s="11" t="s">
        <v>1538</v>
      </c>
    </row>
    <row r="26" spans="1:2" ht="17" thickBot="1">
      <c r="A26" s="12" t="s">
        <v>1539</v>
      </c>
      <c r="B26" s="13" t="s">
        <v>1540</v>
      </c>
    </row>
    <row r="27" spans="1:2">
      <c r="A27" s="30" t="s">
        <v>17</v>
      </c>
      <c r="B27" s="9" t="s">
        <v>1541</v>
      </c>
    </row>
    <row r="28" spans="1:2">
      <c r="A28" s="10" t="s">
        <v>1542</v>
      </c>
      <c r="B28" s="11" t="s">
        <v>1543</v>
      </c>
    </row>
    <row r="29" spans="1:2">
      <c r="A29" s="10" t="s">
        <v>1544</v>
      </c>
      <c r="B29" s="11" t="s">
        <v>1545</v>
      </c>
    </row>
    <row r="30" spans="1:2">
      <c r="A30" s="10" t="s">
        <v>1546</v>
      </c>
      <c r="B30" s="11" t="s">
        <v>1547</v>
      </c>
    </row>
    <row r="31" spans="1:2">
      <c r="A31" s="10" t="s">
        <v>1548</v>
      </c>
      <c r="B31" s="11" t="s">
        <v>1549</v>
      </c>
    </row>
    <row r="32" spans="1:2">
      <c r="A32" s="10" t="s">
        <v>1550</v>
      </c>
      <c r="B32" s="11" t="s">
        <v>1551</v>
      </c>
    </row>
    <row r="33" spans="1:2">
      <c r="A33" s="10" t="s">
        <v>1552</v>
      </c>
      <c r="B33" s="11" t="s">
        <v>1553</v>
      </c>
    </row>
    <row r="34" spans="1:2">
      <c r="A34" s="10" t="s">
        <v>1554</v>
      </c>
      <c r="B34" s="11" t="s">
        <v>1555</v>
      </c>
    </row>
    <row r="35" spans="1:2" ht="17" thickBot="1">
      <c r="A35" s="12" t="s">
        <v>1556</v>
      </c>
      <c r="B35" s="13" t="s">
        <v>1557</v>
      </c>
    </row>
    <row r="36" spans="1:2" ht="17" thickBot="1">
      <c r="A36" s="31" t="s">
        <v>19</v>
      </c>
      <c r="B36" s="32" t="s">
        <v>1558</v>
      </c>
    </row>
    <row r="37" spans="1:2">
      <c r="A37" s="8" t="s">
        <v>1559</v>
      </c>
      <c r="B37" s="9" t="s">
        <v>1560</v>
      </c>
    </row>
    <row r="38" spans="1:2">
      <c r="A38" s="33">
        <v>1</v>
      </c>
      <c r="B38" s="11" t="s">
        <v>1561</v>
      </c>
    </row>
    <row r="39" spans="1:2">
      <c r="A39" s="33">
        <v>2</v>
      </c>
      <c r="B39" s="11" t="s">
        <v>1562</v>
      </c>
    </row>
    <row r="40" spans="1:2">
      <c r="A40" s="33">
        <v>3</v>
      </c>
      <c r="B40" s="11" t="s">
        <v>1563</v>
      </c>
    </row>
    <row r="41" spans="1:2">
      <c r="A41" s="33">
        <v>4</v>
      </c>
      <c r="B41" s="11" t="s">
        <v>1564</v>
      </c>
    </row>
    <row r="42" spans="1:2">
      <c r="A42" s="33">
        <v>5</v>
      </c>
      <c r="B42" s="11" t="s">
        <v>1565</v>
      </c>
    </row>
    <row r="43" spans="1:2">
      <c r="A43" s="33">
        <v>6</v>
      </c>
      <c r="B43" s="11" t="s">
        <v>1566</v>
      </c>
    </row>
    <row r="44" spans="1:2" ht="17" thickBot="1">
      <c r="A44" s="34">
        <v>7</v>
      </c>
      <c r="B44" s="13" t="s">
        <v>1567</v>
      </c>
    </row>
    <row r="45" spans="1:2">
      <c r="A45" s="8" t="s">
        <v>1568</v>
      </c>
      <c r="B45" s="9" t="s">
        <v>1569</v>
      </c>
    </row>
    <row r="46" spans="1:2">
      <c r="A46" s="10" t="s">
        <v>1570</v>
      </c>
      <c r="B46" s="11" t="s">
        <v>1571</v>
      </c>
    </row>
    <row r="47" spans="1:2">
      <c r="A47" s="10" t="s">
        <v>1572</v>
      </c>
      <c r="B47" s="11" t="s">
        <v>1573</v>
      </c>
    </row>
    <row r="48" spans="1:2">
      <c r="A48" s="10" t="s">
        <v>1574</v>
      </c>
      <c r="B48" s="11" t="s">
        <v>1575</v>
      </c>
    </row>
    <row r="49" spans="1:2">
      <c r="A49" s="10" t="s">
        <v>1576</v>
      </c>
      <c r="B49" s="11" t="s">
        <v>1577</v>
      </c>
    </row>
    <row r="50" spans="1:2">
      <c r="A50" s="10" t="s">
        <v>1578</v>
      </c>
      <c r="B50" s="11" t="s">
        <v>1579</v>
      </c>
    </row>
    <row r="51" spans="1:2">
      <c r="A51" s="10" t="s">
        <v>1580</v>
      </c>
      <c r="B51" s="11" t="s">
        <v>1581</v>
      </c>
    </row>
    <row r="52" spans="1:2">
      <c r="A52" s="10" t="s">
        <v>1582</v>
      </c>
      <c r="B52" s="11" t="s">
        <v>1583</v>
      </c>
    </row>
    <row r="53" spans="1:2">
      <c r="A53" s="10" t="s">
        <v>1584</v>
      </c>
      <c r="B53" s="11" t="s">
        <v>1585</v>
      </c>
    </row>
    <row r="54" spans="1:2">
      <c r="A54" s="10" t="s">
        <v>1586</v>
      </c>
      <c r="B54" s="11" t="s">
        <v>1587</v>
      </c>
    </row>
    <row r="55" spans="1:2">
      <c r="A55" s="10" t="s">
        <v>1588</v>
      </c>
      <c r="B55" s="11" t="s">
        <v>1589</v>
      </c>
    </row>
    <row r="56" spans="1:2">
      <c r="A56" s="10" t="s">
        <v>1590</v>
      </c>
      <c r="B56" s="11" t="s">
        <v>1591</v>
      </c>
    </row>
    <row r="57" spans="1:2">
      <c r="A57" s="10" t="s">
        <v>1592</v>
      </c>
      <c r="B57" s="11" t="s">
        <v>1593</v>
      </c>
    </row>
    <row r="58" spans="1:2">
      <c r="A58" s="10" t="s">
        <v>1594</v>
      </c>
      <c r="B58" s="11" t="s">
        <v>1595</v>
      </c>
    </row>
    <row r="59" spans="1:2">
      <c r="A59" s="10" t="s">
        <v>1596</v>
      </c>
      <c r="B59" s="11" t="s">
        <v>1597</v>
      </c>
    </row>
    <row r="60" spans="1:2">
      <c r="A60" s="10" t="s">
        <v>1598</v>
      </c>
      <c r="B60" s="11" t="s">
        <v>1599</v>
      </c>
    </row>
    <row r="61" spans="1:2">
      <c r="A61" s="10" t="s">
        <v>1600</v>
      </c>
      <c r="B61" s="11" t="s">
        <v>1601</v>
      </c>
    </row>
    <row r="62" spans="1:2">
      <c r="A62" s="10" t="s">
        <v>1602</v>
      </c>
      <c r="B62" s="11" t="s">
        <v>1603</v>
      </c>
    </row>
    <row r="63" spans="1:2">
      <c r="A63" s="10" t="s">
        <v>1604</v>
      </c>
      <c r="B63" s="11" t="s">
        <v>1605</v>
      </c>
    </row>
    <row r="64" spans="1:2">
      <c r="A64" s="10" t="s">
        <v>1606</v>
      </c>
      <c r="B64" s="11" t="s">
        <v>1607</v>
      </c>
    </row>
    <row r="65" spans="1:2">
      <c r="A65" s="10" t="s">
        <v>1608</v>
      </c>
      <c r="B65" s="11" t="s">
        <v>1609</v>
      </c>
    </row>
    <row r="66" spans="1:2">
      <c r="A66" s="10" t="s">
        <v>1610</v>
      </c>
      <c r="B66" s="11" t="s">
        <v>1611</v>
      </c>
    </row>
    <row r="67" spans="1:2" ht="17" thickBot="1">
      <c r="A67" s="12" t="s">
        <v>1612</v>
      </c>
      <c r="B67" s="13" t="s">
        <v>1613</v>
      </c>
    </row>
    <row r="68" spans="1:2">
      <c r="A68" s="8" t="s">
        <v>1419</v>
      </c>
      <c r="B68" s="9" t="s">
        <v>1420</v>
      </c>
    </row>
    <row r="69" spans="1:2">
      <c r="A69" s="10" t="s">
        <v>1421</v>
      </c>
      <c r="B69" s="11" t="s">
        <v>1422</v>
      </c>
    </row>
    <row r="70" spans="1:2">
      <c r="A70" s="10" t="s">
        <v>1423</v>
      </c>
      <c r="B70" s="11" t="s">
        <v>1424</v>
      </c>
    </row>
    <row r="71" spans="1:2">
      <c r="A71" s="10" t="s">
        <v>1425</v>
      </c>
      <c r="B71" s="11" t="s">
        <v>1426</v>
      </c>
    </row>
    <row r="72" spans="1:2">
      <c r="A72" s="10" t="s">
        <v>1427</v>
      </c>
      <c r="B72" s="11" t="s">
        <v>1428</v>
      </c>
    </row>
    <row r="73" spans="1:2">
      <c r="A73" s="10" t="s">
        <v>1429</v>
      </c>
      <c r="B73" s="11" t="s">
        <v>1430</v>
      </c>
    </row>
    <row r="74" spans="1:2">
      <c r="A74" s="10" t="s">
        <v>1431</v>
      </c>
      <c r="B74" s="11" t="s">
        <v>1432</v>
      </c>
    </row>
    <row r="75" spans="1:2">
      <c r="A75" s="10" t="s">
        <v>1433</v>
      </c>
      <c r="B75" s="11" t="s">
        <v>1434</v>
      </c>
    </row>
    <row r="76" spans="1:2">
      <c r="A76" s="10" t="s">
        <v>1435</v>
      </c>
      <c r="B76" s="11" t="s">
        <v>1436</v>
      </c>
    </row>
    <row r="77" spans="1:2">
      <c r="A77" s="10" t="s">
        <v>1437</v>
      </c>
      <c r="B77" s="11" t="s">
        <v>1438</v>
      </c>
    </row>
    <row r="78" spans="1:2">
      <c r="A78" s="10" t="s">
        <v>1439</v>
      </c>
      <c r="B78" s="11" t="s">
        <v>1440</v>
      </c>
    </row>
    <row r="79" spans="1:2">
      <c r="A79" s="10" t="s">
        <v>1441</v>
      </c>
      <c r="B79" s="11" t="s">
        <v>1442</v>
      </c>
    </row>
    <row r="80" spans="1:2">
      <c r="A80" s="10" t="s">
        <v>1443</v>
      </c>
      <c r="B80" s="11" t="s">
        <v>1444</v>
      </c>
    </row>
    <row r="81" spans="1:2">
      <c r="A81" s="10" t="s">
        <v>1445</v>
      </c>
      <c r="B81" s="11" t="s">
        <v>1446</v>
      </c>
    </row>
    <row r="82" spans="1:2">
      <c r="A82" s="10" t="s">
        <v>1447</v>
      </c>
      <c r="B82" s="11" t="s">
        <v>1448</v>
      </c>
    </row>
    <row r="83" spans="1:2">
      <c r="A83" s="10" t="s">
        <v>1449</v>
      </c>
      <c r="B83" s="11" t="s">
        <v>1450</v>
      </c>
    </row>
    <row r="84" spans="1:2">
      <c r="A84" s="10" t="s">
        <v>1451</v>
      </c>
      <c r="B84" s="11" t="s">
        <v>1452</v>
      </c>
    </row>
    <row r="85" spans="1:2">
      <c r="A85" s="10" t="s">
        <v>1453</v>
      </c>
      <c r="B85" s="11" t="s">
        <v>1454</v>
      </c>
    </row>
    <row r="86" spans="1:2">
      <c r="A86" s="10" t="s">
        <v>1455</v>
      </c>
      <c r="B86" s="11" t="s">
        <v>1456</v>
      </c>
    </row>
    <row r="87" spans="1:2">
      <c r="A87" s="10" t="s">
        <v>1457</v>
      </c>
      <c r="B87" s="11" t="s">
        <v>1458</v>
      </c>
    </row>
    <row r="88" spans="1:2">
      <c r="A88" s="10" t="s">
        <v>1459</v>
      </c>
      <c r="B88" s="11" t="s">
        <v>1460</v>
      </c>
    </row>
    <row r="89" spans="1:2">
      <c r="A89" s="10" t="s">
        <v>1461</v>
      </c>
      <c r="B89" s="11" t="s">
        <v>1462</v>
      </c>
    </row>
    <row r="90" spans="1:2">
      <c r="A90" s="10" t="s">
        <v>1463</v>
      </c>
      <c r="B90" s="11" t="s">
        <v>1464</v>
      </c>
    </row>
    <row r="91" spans="1:2">
      <c r="A91" s="10" t="s">
        <v>1465</v>
      </c>
      <c r="B91" s="11" t="s">
        <v>1466</v>
      </c>
    </row>
    <row r="92" spans="1:2">
      <c r="A92" s="10" t="s">
        <v>1467</v>
      </c>
      <c r="B92" s="11" t="s">
        <v>1468</v>
      </c>
    </row>
    <row r="93" spans="1:2">
      <c r="A93" s="10" t="s">
        <v>1469</v>
      </c>
      <c r="B93" s="11" t="s">
        <v>1470</v>
      </c>
    </row>
    <row r="94" spans="1:2">
      <c r="A94" s="10" t="s">
        <v>1471</v>
      </c>
      <c r="B94" s="11" t="s">
        <v>1472</v>
      </c>
    </row>
    <row r="95" spans="1:2">
      <c r="A95" s="10" t="s">
        <v>1473</v>
      </c>
      <c r="B95" s="11" t="s">
        <v>1474</v>
      </c>
    </row>
    <row r="96" spans="1:2">
      <c r="A96" s="10" t="s">
        <v>1475</v>
      </c>
      <c r="B96" s="11" t="s">
        <v>1476</v>
      </c>
    </row>
    <row r="97" spans="1:2">
      <c r="A97" s="10" t="s">
        <v>1477</v>
      </c>
      <c r="B97" s="11" t="s">
        <v>1478</v>
      </c>
    </row>
    <row r="98" spans="1:2">
      <c r="A98" s="10" t="s">
        <v>1479</v>
      </c>
      <c r="B98" s="11" t="s">
        <v>1480</v>
      </c>
    </row>
    <row r="99" spans="1:2">
      <c r="A99" s="10" t="s">
        <v>1481</v>
      </c>
      <c r="B99" s="11" t="s">
        <v>1482</v>
      </c>
    </row>
    <row r="100" spans="1:2">
      <c r="A100" s="10" t="s">
        <v>1483</v>
      </c>
      <c r="B100" s="11" t="s">
        <v>1484</v>
      </c>
    </row>
    <row r="101" spans="1:2">
      <c r="A101" s="10" t="s">
        <v>1485</v>
      </c>
      <c r="B101" s="11" t="s">
        <v>1486</v>
      </c>
    </row>
    <row r="102" spans="1:2">
      <c r="A102" s="10" t="s">
        <v>1487</v>
      </c>
      <c r="B102" s="11" t="s">
        <v>1488</v>
      </c>
    </row>
    <row r="103" spans="1:2">
      <c r="A103" s="10" t="s">
        <v>1489</v>
      </c>
      <c r="B103" s="11" t="s">
        <v>1490</v>
      </c>
    </row>
    <row r="104" spans="1:2">
      <c r="A104" s="10" t="s">
        <v>1491</v>
      </c>
      <c r="B104" s="11" t="s">
        <v>1492</v>
      </c>
    </row>
    <row r="105" spans="1:2">
      <c r="A105" s="10" t="s">
        <v>1493</v>
      </c>
      <c r="B105" s="11" t="s">
        <v>1494</v>
      </c>
    </row>
    <row r="106" spans="1:2">
      <c r="A106" s="10" t="s">
        <v>1495</v>
      </c>
      <c r="B106" s="11" t="s">
        <v>1496</v>
      </c>
    </row>
    <row r="107" spans="1:2">
      <c r="A107" s="10" t="s">
        <v>1497</v>
      </c>
      <c r="B107" s="11" t="s">
        <v>1498</v>
      </c>
    </row>
    <row r="108" spans="1:2" ht="17" thickBot="1">
      <c r="A108" s="12" t="s">
        <v>1499</v>
      </c>
      <c r="B108" s="13" t="s">
        <v>1500</v>
      </c>
    </row>
    <row r="109" spans="1:2">
      <c r="A109" s="8" t="s">
        <v>1614</v>
      </c>
      <c r="B109" s="9" t="s">
        <v>1615</v>
      </c>
    </row>
    <row r="110" spans="1:2">
      <c r="A110" s="10" t="s">
        <v>1483</v>
      </c>
      <c r="B110" s="11" t="s">
        <v>1616</v>
      </c>
    </row>
    <row r="111" spans="1:2">
      <c r="A111" s="10" t="s">
        <v>1617</v>
      </c>
      <c r="B111" s="11" t="s">
        <v>1618</v>
      </c>
    </row>
    <row r="112" spans="1:2">
      <c r="A112" s="10" t="s">
        <v>1431</v>
      </c>
      <c r="B112" s="11" t="s">
        <v>1619</v>
      </c>
    </row>
    <row r="113" spans="1:2">
      <c r="A113" s="10" t="s">
        <v>1433</v>
      </c>
      <c r="B113" s="11" t="s">
        <v>1434</v>
      </c>
    </row>
    <row r="114" spans="1:2">
      <c r="A114" s="10" t="s">
        <v>1620</v>
      </c>
      <c r="B114" s="11" t="s">
        <v>1621</v>
      </c>
    </row>
    <row r="115" spans="1:2">
      <c r="A115" s="10" t="s">
        <v>1622</v>
      </c>
      <c r="B115" s="11" t="s">
        <v>1623</v>
      </c>
    </row>
    <row r="116" spans="1:2">
      <c r="A116" s="10" t="s">
        <v>1624</v>
      </c>
      <c r="B116" s="11" t="s">
        <v>1625</v>
      </c>
    </row>
    <row r="117" spans="1:2">
      <c r="A117" s="10" t="s">
        <v>1449</v>
      </c>
      <c r="B117" s="11" t="s">
        <v>1450</v>
      </c>
    </row>
    <row r="118" spans="1:2">
      <c r="A118" s="10" t="s">
        <v>1451</v>
      </c>
      <c r="B118" s="11" t="s">
        <v>1626</v>
      </c>
    </row>
    <row r="119" spans="1:2">
      <c r="A119" s="10" t="s">
        <v>1627</v>
      </c>
      <c r="B119" s="11" t="s">
        <v>1628</v>
      </c>
    </row>
    <row r="120" spans="1:2">
      <c r="A120" s="10" t="s">
        <v>1629</v>
      </c>
      <c r="B120" s="11" t="s">
        <v>1630</v>
      </c>
    </row>
    <row r="121" spans="1:2">
      <c r="A121" s="10" t="s">
        <v>1461</v>
      </c>
      <c r="B121" s="11" t="s">
        <v>1631</v>
      </c>
    </row>
    <row r="122" spans="1:2">
      <c r="A122" s="10" t="s">
        <v>1463</v>
      </c>
      <c r="B122" s="11" t="s">
        <v>1464</v>
      </c>
    </row>
    <row r="123" spans="1:2">
      <c r="A123" s="10" t="s">
        <v>1471</v>
      </c>
      <c r="B123" s="11" t="s">
        <v>1632</v>
      </c>
    </row>
    <row r="124" spans="1:2">
      <c r="A124" s="10" t="s">
        <v>1497</v>
      </c>
      <c r="B124" s="11" t="s">
        <v>1498</v>
      </c>
    </row>
    <row r="125" spans="1:2">
      <c r="A125" s="10" t="s">
        <v>1633</v>
      </c>
      <c r="B125" s="11" t="s">
        <v>1634</v>
      </c>
    </row>
    <row r="126" spans="1:2">
      <c r="A126" s="10" t="s">
        <v>1635</v>
      </c>
      <c r="B126" s="11" t="s">
        <v>1636</v>
      </c>
    </row>
    <row r="127" spans="1:2" ht="17" thickBot="1">
      <c r="A127" s="12" t="s">
        <v>1637</v>
      </c>
      <c r="B127" s="13" t="s">
        <v>1638</v>
      </c>
    </row>
    <row r="128" spans="1:2">
      <c r="A128" s="8" t="s">
        <v>1639</v>
      </c>
      <c r="B128" s="9" t="s">
        <v>1640</v>
      </c>
    </row>
    <row r="129" spans="1:2">
      <c r="A129" s="35" t="s">
        <v>1641</v>
      </c>
      <c r="B129" s="11" t="s">
        <v>1642</v>
      </c>
    </row>
    <row r="130" spans="1:2">
      <c r="A130" s="35" t="s">
        <v>1643</v>
      </c>
      <c r="B130" s="11" t="s">
        <v>1644</v>
      </c>
    </row>
    <row r="131" spans="1:2" ht="17" thickBot="1">
      <c r="A131" s="36" t="s">
        <v>1645</v>
      </c>
      <c r="B131" s="13" t="s">
        <v>1646</v>
      </c>
    </row>
    <row r="132" spans="1:2">
      <c r="A132" s="37" t="s">
        <v>1647</v>
      </c>
      <c r="B132" s="38" t="s">
        <v>1648</v>
      </c>
    </row>
    <row r="133" spans="1:2">
      <c r="A133" s="27" t="s">
        <v>1649</v>
      </c>
      <c r="B133" s="11" t="s">
        <v>1650</v>
      </c>
    </row>
    <row r="134" spans="1:2">
      <c r="A134" s="27" t="s">
        <v>1651</v>
      </c>
      <c r="B134" s="11" t="s">
        <v>1652</v>
      </c>
    </row>
    <row r="135" spans="1:2">
      <c r="A135" s="27" t="s">
        <v>1653</v>
      </c>
      <c r="B135" s="11" t="s">
        <v>1654</v>
      </c>
    </row>
    <row r="136" spans="1:2">
      <c r="A136" s="27" t="s">
        <v>1655</v>
      </c>
      <c r="B136" s="11" t="s">
        <v>1656</v>
      </c>
    </row>
    <row r="137" spans="1:2">
      <c r="A137" s="27" t="s">
        <v>1657</v>
      </c>
      <c r="B137" s="11" t="s">
        <v>1658</v>
      </c>
    </row>
    <row r="138" spans="1:2">
      <c r="A138" s="27" t="s">
        <v>1659</v>
      </c>
      <c r="B138" s="11" t="s">
        <v>1660</v>
      </c>
    </row>
    <row r="139" spans="1:2">
      <c r="A139" s="27" t="s">
        <v>1661</v>
      </c>
      <c r="B139" s="11" t="s">
        <v>1662</v>
      </c>
    </row>
    <row r="140" spans="1:2">
      <c r="A140" s="27" t="s">
        <v>1663</v>
      </c>
      <c r="B140" s="11" t="s">
        <v>1664</v>
      </c>
    </row>
    <row r="141" spans="1:2">
      <c r="A141" s="27" t="s">
        <v>1665</v>
      </c>
      <c r="B141" s="11" t="s">
        <v>1666</v>
      </c>
    </row>
    <row r="142" spans="1:2">
      <c r="A142" s="27" t="s">
        <v>1667</v>
      </c>
      <c r="B142" s="11" t="s">
        <v>1668</v>
      </c>
    </row>
    <row r="143" spans="1:2" ht="17" thickBot="1">
      <c r="A143" s="39" t="s">
        <v>1669</v>
      </c>
      <c r="B143" s="13" t="s">
        <v>1670</v>
      </c>
    </row>
    <row r="144" spans="1:2">
      <c r="A144" s="21"/>
      <c r="B144" s="20"/>
    </row>
    <row r="145" spans="1:2" ht="19" thickBot="1">
      <c r="A145" s="22" t="s">
        <v>1671</v>
      </c>
      <c r="B145" s="18"/>
    </row>
    <row r="146" spans="1:2" ht="17" thickBot="1">
      <c r="A146" s="23" t="s">
        <v>1506</v>
      </c>
      <c r="B146" s="24" t="s">
        <v>1507</v>
      </c>
    </row>
    <row r="147" spans="1:2" ht="17" thickBot="1">
      <c r="A147" s="25"/>
      <c r="B147" s="26"/>
    </row>
    <row r="148" spans="1:2">
      <c r="A148" s="8" t="s">
        <v>1508</v>
      </c>
      <c r="B148" s="9" t="s">
        <v>1509</v>
      </c>
    </row>
    <row r="149" spans="1:2">
      <c r="A149" s="27" t="s">
        <v>1510</v>
      </c>
      <c r="B149" s="11" t="s">
        <v>1511</v>
      </c>
    </row>
    <row r="150" spans="1:2">
      <c r="A150" s="28" t="s">
        <v>12</v>
      </c>
      <c r="B150" s="11" t="s">
        <v>1514</v>
      </c>
    </row>
    <row r="151" spans="1:2">
      <c r="A151" s="28" t="s">
        <v>13</v>
      </c>
      <c r="B151" s="11" t="s">
        <v>1515</v>
      </c>
    </row>
    <row r="152" spans="1:2">
      <c r="A152" s="28" t="s">
        <v>1516</v>
      </c>
      <c r="B152" s="11" t="s">
        <v>1517</v>
      </c>
    </row>
    <row r="153" spans="1:2" ht="17" thickBot="1">
      <c r="A153" s="29" t="s">
        <v>1518</v>
      </c>
      <c r="B153" s="13" t="s">
        <v>1519</v>
      </c>
    </row>
    <row r="154" spans="1:2">
      <c r="A154" s="30" t="s">
        <v>16</v>
      </c>
      <c r="B154" s="9" t="s">
        <v>1520</v>
      </c>
    </row>
    <row r="155" spans="1:2">
      <c r="A155" s="10" t="s">
        <v>1521</v>
      </c>
      <c r="B155" s="11" t="s">
        <v>1522</v>
      </c>
    </row>
    <row r="156" spans="1:2">
      <c r="A156" s="10" t="s">
        <v>1523</v>
      </c>
      <c r="B156" s="11" t="s">
        <v>1524</v>
      </c>
    </row>
    <row r="157" spans="1:2">
      <c r="A157" s="10" t="s">
        <v>1525</v>
      </c>
      <c r="B157" s="11" t="s">
        <v>1526</v>
      </c>
    </row>
    <row r="158" spans="1:2">
      <c r="A158" s="10" t="s">
        <v>1527</v>
      </c>
      <c r="B158" s="11" t="s">
        <v>1528</v>
      </c>
    </row>
    <row r="159" spans="1:2">
      <c r="A159" s="10" t="s">
        <v>1529</v>
      </c>
      <c r="B159" s="11" t="s">
        <v>1530</v>
      </c>
    </row>
    <row r="160" spans="1:2">
      <c r="A160" s="10" t="s">
        <v>1531</v>
      </c>
      <c r="B160" s="11" t="s">
        <v>1532</v>
      </c>
    </row>
    <row r="161" spans="1:2">
      <c r="A161" s="10" t="s">
        <v>1533</v>
      </c>
      <c r="B161" s="11" t="s">
        <v>1534</v>
      </c>
    </row>
    <row r="162" spans="1:2">
      <c r="A162" s="10" t="s">
        <v>1535</v>
      </c>
      <c r="B162" s="11" t="s">
        <v>1536</v>
      </c>
    </row>
    <row r="163" spans="1:2">
      <c r="A163" s="10" t="s">
        <v>1537</v>
      </c>
      <c r="B163" s="11" t="s">
        <v>1538</v>
      </c>
    </row>
    <row r="164" spans="1:2" ht="17" thickBot="1">
      <c r="A164" s="12" t="s">
        <v>1539</v>
      </c>
      <c r="B164" s="13" t="s">
        <v>1540</v>
      </c>
    </row>
    <row r="165" spans="1:2">
      <c r="A165" s="30" t="s">
        <v>17</v>
      </c>
      <c r="B165" s="9" t="s">
        <v>1541</v>
      </c>
    </row>
    <row r="166" spans="1:2">
      <c r="A166" s="10" t="s">
        <v>1542</v>
      </c>
      <c r="B166" s="11" t="s">
        <v>1543</v>
      </c>
    </row>
    <row r="167" spans="1:2">
      <c r="A167" s="10" t="s">
        <v>1544</v>
      </c>
      <c r="B167" s="11" t="s">
        <v>1545</v>
      </c>
    </row>
    <row r="168" spans="1:2">
      <c r="A168" s="10" t="s">
        <v>1546</v>
      </c>
      <c r="B168" s="11" t="s">
        <v>1547</v>
      </c>
    </row>
    <row r="169" spans="1:2">
      <c r="A169" s="10" t="s">
        <v>1548</v>
      </c>
      <c r="B169" s="11" t="s">
        <v>1549</v>
      </c>
    </row>
    <row r="170" spans="1:2">
      <c r="A170" s="10" t="s">
        <v>1550</v>
      </c>
      <c r="B170" s="11" t="s">
        <v>1551</v>
      </c>
    </row>
    <row r="171" spans="1:2">
      <c r="A171" s="10" t="s">
        <v>1552</v>
      </c>
      <c r="B171" s="11" t="s">
        <v>1553</v>
      </c>
    </row>
    <row r="172" spans="1:2">
      <c r="A172" s="10" t="s">
        <v>1554</v>
      </c>
      <c r="B172" s="11" t="s">
        <v>1555</v>
      </c>
    </row>
    <row r="173" spans="1:2" ht="17" thickBot="1">
      <c r="A173" s="12" t="s">
        <v>1556</v>
      </c>
      <c r="B173" s="13" t="s">
        <v>1557</v>
      </c>
    </row>
    <row r="174" spans="1:2" ht="17" thickBot="1">
      <c r="A174" s="31" t="s">
        <v>19</v>
      </c>
      <c r="B174" s="32" t="s">
        <v>1558</v>
      </c>
    </row>
    <row r="175" spans="1:2">
      <c r="A175" s="8" t="s">
        <v>1559</v>
      </c>
      <c r="B175" s="9" t="s">
        <v>1560</v>
      </c>
    </row>
    <row r="176" spans="1:2">
      <c r="A176" s="33">
        <v>1</v>
      </c>
      <c r="B176" s="11" t="s">
        <v>1561</v>
      </c>
    </row>
    <row r="177" spans="1:2">
      <c r="A177" s="33">
        <v>2</v>
      </c>
      <c r="B177" s="11" t="s">
        <v>1562</v>
      </c>
    </row>
    <row r="178" spans="1:2">
      <c r="A178" s="33">
        <v>3</v>
      </c>
      <c r="B178" s="11" t="s">
        <v>1563</v>
      </c>
    </row>
    <row r="179" spans="1:2">
      <c r="A179" s="33">
        <v>4</v>
      </c>
      <c r="B179" s="11" t="s">
        <v>1564</v>
      </c>
    </row>
    <row r="180" spans="1:2">
      <c r="A180" s="33">
        <v>5</v>
      </c>
      <c r="B180" s="11" t="s">
        <v>1565</v>
      </c>
    </row>
    <row r="181" spans="1:2">
      <c r="A181" s="33">
        <v>6</v>
      </c>
      <c r="B181" s="11" t="s">
        <v>1566</v>
      </c>
    </row>
    <row r="182" spans="1:2" ht="17" thickBot="1">
      <c r="A182" s="34">
        <v>7</v>
      </c>
      <c r="B182" s="13" t="s">
        <v>1567</v>
      </c>
    </row>
    <row r="183" spans="1:2">
      <c r="A183" s="8" t="s">
        <v>1568</v>
      </c>
      <c r="B183" s="9" t="s">
        <v>1569</v>
      </c>
    </row>
    <row r="184" spans="1:2">
      <c r="A184" s="10" t="s">
        <v>1570</v>
      </c>
      <c r="B184" s="11" t="s">
        <v>1571</v>
      </c>
    </row>
    <row r="185" spans="1:2">
      <c r="A185" s="10" t="s">
        <v>1572</v>
      </c>
      <c r="B185" s="11" t="s">
        <v>1573</v>
      </c>
    </row>
    <row r="186" spans="1:2">
      <c r="A186" s="10" t="s">
        <v>1574</v>
      </c>
      <c r="B186" s="11" t="s">
        <v>1575</v>
      </c>
    </row>
    <row r="187" spans="1:2">
      <c r="A187" s="10" t="s">
        <v>1576</v>
      </c>
      <c r="B187" s="11" t="s">
        <v>1577</v>
      </c>
    </row>
    <row r="188" spans="1:2">
      <c r="A188" s="10" t="s">
        <v>1578</v>
      </c>
      <c r="B188" s="11" t="s">
        <v>1579</v>
      </c>
    </row>
    <row r="189" spans="1:2">
      <c r="A189" s="10" t="s">
        <v>1580</v>
      </c>
      <c r="B189" s="11" t="s">
        <v>1581</v>
      </c>
    </row>
    <row r="190" spans="1:2">
      <c r="A190" s="10" t="s">
        <v>1582</v>
      </c>
      <c r="B190" s="11" t="s">
        <v>1583</v>
      </c>
    </row>
    <row r="191" spans="1:2">
      <c r="A191" s="10" t="s">
        <v>1584</v>
      </c>
      <c r="B191" s="11" t="s">
        <v>1585</v>
      </c>
    </row>
    <row r="192" spans="1:2">
      <c r="A192" s="10" t="s">
        <v>1586</v>
      </c>
      <c r="B192" s="11" t="s">
        <v>1587</v>
      </c>
    </row>
    <row r="193" spans="1:2">
      <c r="A193" s="10" t="s">
        <v>1588</v>
      </c>
      <c r="B193" s="11" t="s">
        <v>1589</v>
      </c>
    </row>
    <row r="194" spans="1:2">
      <c r="A194" s="10" t="s">
        <v>1590</v>
      </c>
      <c r="B194" s="11" t="s">
        <v>1591</v>
      </c>
    </row>
    <row r="195" spans="1:2">
      <c r="A195" s="10" t="s">
        <v>1592</v>
      </c>
      <c r="B195" s="11" t="s">
        <v>1593</v>
      </c>
    </row>
    <row r="196" spans="1:2">
      <c r="A196" s="10" t="s">
        <v>1594</v>
      </c>
      <c r="B196" s="11" t="s">
        <v>1595</v>
      </c>
    </row>
    <row r="197" spans="1:2">
      <c r="A197" s="10" t="s">
        <v>1596</v>
      </c>
      <c r="B197" s="11" t="s">
        <v>1597</v>
      </c>
    </row>
    <row r="198" spans="1:2">
      <c r="A198" s="10" t="s">
        <v>1598</v>
      </c>
      <c r="B198" s="11" t="s">
        <v>1599</v>
      </c>
    </row>
    <row r="199" spans="1:2">
      <c r="A199" s="10" t="s">
        <v>1600</v>
      </c>
      <c r="B199" s="11" t="s">
        <v>1601</v>
      </c>
    </row>
    <row r="200" spans="1:2">
      <c r="A200" s="10" t="s">
        <v>1602</v>
      </c>
      <c r="B200" s="11" t="s">
        <v>1603</v>
      </c>
    </row>
    <row r="201" spans="1:2">
      <c r="A201" s="10" t="s">
        <v>1604</v>
      </c>
      <c r="B201" s="11" t="s">
        <v>1605</v>
      </c>
    </row>
    <row r="202" spans="1:2">
      <c r="A202" s="10" t="s">
        <v>1606</v>
      </c>
      <c r="B202" s="11" t="s">
        <v>1607</v>
      </c>
    </row>
    <row r="203" spans="1:2">
      <c r="A203" s="10" t="s">
        <v>1608</v>
      </c>
      <c r="B203" s="11" t="s">
        <v>1609</v>
      </c>
    </row>
    <row r="204" spans="1:2">
      <c r="A204" s="10" t="s">
        <v>1610</v>
      </c>
      <c r="B204" s="11" t="s">
        <v>1611</v>
      </c>
    </row>
    <row r="205" spans="1:2" ht="17" thickBot="1">
      <c r="A205" s="12" t="s">
        <v>1612</v>
      </c>
      <c r="B205" s="13" t="s">
        <v>1613</v>
      </c>
    </row>
    <row r="206" spans="1:2">
      <c r="A206" s="8" t="s">
        <v>1419</v>
      </c>
      <c r="B206" s="9" t="s">
        <v>1420</v>
      </c>
    </row>
    <row r="207" spans="1:2">
      <c r="A207" s="10" t="s">
        <v>1421</v>
      </c>
      <c r="B207" s="11" t="s">
        <v>1422</v>
      </c>
    </row>
    <row r="208" spans="1:2">
      <c r="A208" s="10" t="s">
        <v>1423</v>
      </c>
      <c r="B208" s="11" t="s">
        <v>1424</v>
      </c>
    </row>
    <row r="209" spans="1:2">
      <c r="A209" s="10" t="s">
        <v>1425</v>
      </c>
      <c r="B209" s="11" t="s">
        <v>1426</v>
      </c>
    </row>
    <row r="210" spans="1:2">
      <c r="A210" s="10" t="s">
        <v>1427</v>
      </c>
      <c r="B210" s="11" t="s">
        <v>1428</v>
      </c>
    </row>
    <row r="211" spans="1:2">
      <c r="A211" s="10" t="s">
        <v>1429</v>
      </c>
      <c r="B211" s="11" t="s">
        <v>1430</v>
      </c>
    </row>
    <row r="212" spans="1:2">
      <c r="A212" s="10" t="s">
        <v>1431</v>
      </c>
      <c r="B212" s="11" t="s">
        <v>1432</v>
      </c>
    </row>
    <row r="213" spans="1:2">
      <c r="A213" s="10" t="s">
        <v>1433</v>
      </c>
      <c r="B213" s="11" t="s">
        <v>1434</v>
      </c>
    </row>
    <row r="214" spans="1:2">
      <c r="A214" s="10" t="s">
        <v>1435</v>
      </c>
      <c r="B214" s="11" t="s">
        <v>1436</v>
      </c>
    </row>
    <row r="215" spans="1:2">
      <c r="A215" s="10" t="s">
        <v>1437</v>
      </c>
      <c r="B215" s="11" t="s">
        <v>1438</v>
      </c>
    </row>
    <row r="216" spans="1:2">
      <c r="A216" s="10" t="s">
        <v>1439</v>
      </c>
      <c r="B216" s="11" t="s">
        <v>1440</v>
      </c>
    </row>
    <row r="217" spans="1:2">
      <c r="A217" s="10" t="s">
        <v>1441</v>
      </c>
      <c r="B217" s="11" t="s">
        <v>1442</v>
      </c>
    </row>
    <row r="218" spans="1:2">
      <c r="A218" s="10" t="s">
        <v>1443</v>
      </c>
      <c r="B218" s="11" t="s">
        <v>1444</v>
      </c>
    </row>
    <row r="219" spans="1:2">
      <c r="A219" s="10" t="s">
        <v>1445</v>
      </c>
      <c r="B219" s="11" t="s">
        <v>1446</v>
      </c>
    </row>
    <row r="220" spans="1:2">
      <c r="A220" s="10" t="s">
        <v>1447</v>
      </c>
      <c r="B220" s="11" t="s">
        <v>1448</v>
      </c>
    </row>
    <row r="221" spans="1:2">
      <c r="A221" s="10" t="s">
        <v>1449</v>
      </c>
      <c r="B221" s="11" t="s">
        <v>1450</v>
      </c>
    </row>
    <row r="222" spans="1:2">
      <c r="A222" s="10" t="s">
        <v>1451</v>
      </c>
      <c r="B222" s="11" t="s">
        <v>1452</v>
      </c>
    </row>
    <row r="223" spans="1:2">
      <c r="A223" s="10" t="s">
        <v>1453</v>
      </c>
      <c r="B223" s="11" t="s">
        <v>1454</v>
      </c>
    </row>
    <row r="224" spans="1:2">
      <c r="A224" s="10" t="s">
        <v>1455</v>
      </c>
      <c r="B224" s="11" t="s">
        <v>1456</v>
      </c>
    </row>
    <row r="225" spans="1:2">
      <c r="A225" s="10" t="s">
        <v>1457</v>
      </c>
      <c r="B225" s="11" t="s">
        <v>1458</v>
      </c>
    </row>
    <row r="226" spans="1:2">
      <c r="A226" s="10" t="s">
        <v>1459</v>
      </c>
      <c r="B226" s="11" t="s">
        <v>1460</v>
      </c>
    </row>
    <row r="227" spans="1:2">
      <c r="A227" s="10" t="s">
        <v>1461</v>
      </c>
      <c r="B227" s="11" t="s">
        <v>1462</v>
      </c>
    </row>
    <row r="228" spans="1:2">
      <c r="A228" s="10" t="s">
        <v>1463</v>
      </c>
      <c r="B228" s="11" t="s">
        <v>1464</v>
      </c>
    </row>
    <row r="229" spans="1:2">
      <c r="A229" s="10" t="s">
        <v>1465</v>
      </c>
      <c r="B229" s="11" t="s">
        <v>1466</v>
      </c>
    </row>
    <row r="230" spans="1:2">
      <c r="A230" s="10" t="s">
        <v>1467</v>
      </c>
      <c r="B230" s="11" t="s">
        <v>1468</v>
      </c>
    </row>
    <row r="231" spans="1:2">
      <c r="A231" s="10" t="s">
        <v>1469</v>
      </c>
      <c r="B231" s="11" t="s">
        <v>1470</v>
      </c>
    </row>
    <row r="232" spans="1:2">
      <c r="A232" s="10" t="s">
        <v>1471</v>
      </c>
      <c r="B232" s="11" t="s">
        <v>1472</v>
      </c>
    </row>
    <row r="233" spans="1:2">
      <c r="A233" s="10" t="s">
        <v>1473</v>
      </c>
      <c r="B233" s="11" t="s">
        <v>1474</v>
      </c>
    </row>
    <row r="234" spans="1:2">
      <c r="A234" s="10" t="s">
        <v>1475</v>
      </c>
      <c r="B234" s="11" t="s">
        <v>1476</v>
      </c>
    </row>
    <row r="235" spans="1:2">
      <c r="A235" s="10" t="s">
        <v>1477</v>
      </c>
      <c r="B235" s="11" t="s">
        <v>1478</v>
      </c>
    </row>
    <row r="236" spans="1:2">
      <c r="A236" s="10" t="s">
        <v>1479</v>
      </c>
      <c r="B236" s="11" t="s">
        <v>1480</v>
      </c>
    </row>
    <row r="237" spans="1:2">
      <c r="A237" s="10" t="s">
        <v>1481</v>
      </c>
      <c r="B237" s="11" t="s">
        <v>1482</v>
      </c>
    </row>
    <row r="238" spans="1:2">
      <c r="A238" s="10" t="s">
        <v>1483</v>
      </c>
      <c r="B238" s="11" t="s">
        <v>1484</v>
      </c>
    </row>
    <row r="239" spans="1:2">
      <c r="A239" s="10" t="s">
        <v>1485</v>
      </c>
      <c r="B239" s="11" t="s">
        <v>1486</v>
      </c>
    </row>
    <row r="240" spans="1:2">
      <c r="A240" s="10" t="s">
        <v>1487</v>
      </c>
      <c r="B240" s="11" t="s">
        <v>1488</v>
      </c>
    </row>
    <row r="241" spans="1:2">
      <c r="A241" s="10" t="s">
        <v>1489</v>
      </c>
      <c r="B241" s="11" t="s">
        <v>1490</v>
      </c>
    </row>
    <row r="242" spans="1:2">
      <c r="A242" s="10" t="s">
        <v>1491</v>
      </c>
      <c r="B242" s="11" t="s">
        <v>1492</v>
      </c>
    </row>
    <row r="243" spans="1:2">
      <c r="A243" s="10" t="s">
        <v>1493</v>
      </c>
      <c r="B243" s="11" t="s">
        <v>1494</v>
      </c>
    </row>
    <row r="244" spans="1:2">
      <c r="A244" s="10" t="s">
        <v>1495</v>
      </c>
      <c r="B244" s="11" t="s">
        <v>1496</v>
      </c>
    </row>
    <row r="245" spans="1:2">
      <c r="A245" s="10" t="s">
        <v>1497</v>
      </c>
      <c r="B245" s="11" t="s">
        <v>1498</v>
      </c>
    </row>
    <row r="246" spans="1:2" ht="17" thickBot="1">
      <c r="A246" s="12" t="s">
        <v>1499</v>
      </c>
      <c r="B246" s="13" t="s">
        <v>1500</v>
      </c>
    </row>
    <row r="247" spans="1:2">
      <c r="A247" s="8" t="s">
        <v>1614</v>
      </c>
      <c r="B247" s="9" t="s">
        <v>1615</v>
      </c>
    </row>
    <row r="248" spans="1:2">
      <c r="A248" s="10" t="s">
        <v>1483</v>
      </c>
      <c r="B248" s="11" t="s">
        <v>1616</v>
      </c>
    </row>
    <row r="249" spans="1:2">
      <c r="A249" s="10" t="s">
        <v>1617</v>
      </c>
      <c r="B249" s="11" t="s">
        <v>1618</v>
      </c>
    </row>
    <row r="250" spans="1:2">
      <c r="A250" s="10" t="s">
        <v>1431</v>
      </c>
      <c r="B250" s="11" t="s">
        <v>1619</v>
      </c>
    </row>
    <row r="251" spans="1:2">
      <c r="A251" s="10" t="s">
        <v>1433</v>
      </c>
      <c r="B251" s="11" t="s">
        <v>1434</v>
      </c>
    </row>
    <row r="252" spans="1:2">
      <c r="A252" s="10" t="s">
        <v>1620</v>
      </c>
      <c r="B252" s="11" t="s">
        <v>1621</v>
      </c>
    </row>
    <row r="253" spans="1:2">
      <c r="A253" s="10" t="s">
        <v>1622</v>
      </c>
      <c r="B253" s="11" t="s">
        <v>1623</v>
      </c>
    </row>
    <row r="254" spans="1:2">
      <c r="A254" s="10" t="s">
        <v>1624</v>
      </c>
      <c r="B254" s="11" t="s">
        <v>1625</v>
      </c>
    </row>
    <row r="255" spans="1:2">
      <c r="A255" s="10" t="s">
        <v>1449</v>
      </c>
      <c r="B255" s="11" t="s">
        <v>1450</v>
      </c>
    </row>
    <row r="256" spans="1:2">
      <c r="A256" s="10" t="s">
        <v>1451</v>
      </c>
      <c r="B256" s="11" t="s">
        <v>1626</v>
      </c>
    </row>
    <row r="257" spans="1:2">
      <c r="A257" s="10" t="s">
        <v>1627</v>
      </c>
      <c r="B257" s="11" t="s">
        <v>1628</v>
      </c>
    </row>
    <row r="258" spans="1:2">
      <c r="A258" s="10" t="s">
        <v>1629</v>
      </c>
      <c r="B258" s="11" t="s">
        <v>1630</v>
      </c>
    </row>
    <row r="259" spans="1:2">
      <c r="A259" s="10" t="s">
        <v>1461</v>
      </c>
      <c r="B259" s="11" t="s">
        <v>1631</v>
      </c>
    </row>
    <row r="260" spans="1:2">
      <c r="A260" s="10" t="s">
        <v>1463</v>
      </c>
      <c r="B260" s="11" t="s">
        <v>1464</v>
      </c>
    </row>
    <row r="261" spans="1:2">
      <c r="A261" s="10" t="s">
        <v>1471</v>
      </c>
      <c r="B261" s="11" t="s">
        <v>1632</v>
      </c>
    </row>
    <row r="262" spans="1:2">
      <c r="A262" s="10" t="s">
        <v>1497</v>
      </c>
      <c r="B262" s="11" t="s">
        <v>1498</v>
      </c>
    </row>
    <row r="263" spans="1:2">
      <c r="A263" s="10" t="s">
        <v>1633</v>
      </c>
      <c r="B263" s="11" t="s">
        <v>1634</v>
      </c>
    </row>
    <row r="264" spans="1:2">
      <c r="A264" s="10" t="s">
        <v>1635</v>
      </c>
      <c r="B264" s="11" t="s">
        <v>1636</v>
      </c>
    </row>
    <row r="265" spans="1:2" ht="17" thickBot="1">
      <c r="A265" s="12" t="s">
        <v>1637</v>
      </c>
      <c r="B265" s="13" t="s">
        <v>1638</v>
      </c>
    </row>
    <row r="266" spans="1:2">
      <c r="A266" s="8" t="s">
        <v>1639</v>
      </c>
      <c r="B266" s="9" t="s">
        <v>1640</v>
      </c>
    </row>
    <row r="267" spans="1:2">
      <c r="A267" s="35" t="s">
        <v>1641</v>
      </c>
      <c r="B267" s="11" t="s">
        <v>1642</v>
      </c>
    </row>
    <row r="268" spans="1:2">
      <c r="A268" s="35" t="s">
        <v>1643</v>
      </c>
      <c r="B268" s="11" t="s">
        <v>1644</v>
      </c>
    </row>
    <row r="269" spans="1:2">
      <c r="A269" s="40" t="s">
        <v>1645</v>
      </c>
      <c r="B269" s="41" t="s">
        <v>1646</v>
      </c>
    </row>
    <row r="270" spans="1:2" ht="17" thickBot="1">
      <c r="A270" s="36" t="s">
        <v>1672</v>
      </c>
      <c r="B270" s="13" t="s">
        <v>1673</v>
      </c>
    </row>
    <row r="271" spans="1:2">
      <c r="A271" s="37" t="s">
        <v>1647</v>
      </c>
      <c r="B271" s="38" t="s">
        <v>1648</v>
      </c>
    </row>
    <row r="272" spans="1:2">
      <c r="A272" s="27" t="s">
        <v>1649</v>
      </c>
      <c r="B272" s="11" t="s">
        <v>1674</v>
      </c>
    </row>
    <row r="273" spans="1:2">
      <c r="A273" s="27" t="s">
        <v>1675</v>
      </c>
      <c r="B273" s="11" t="s">
        <v>1676</v>
      </c>
    </row>
    <row r="274" spans="1:2">
      <c r="A274" s="27" t="s">
        <v>1657</v>
      </c>
      <c r="B274" s="11" t="s">
        <v>1677</v>
      </c>
    </row>
    <row r="275" spans="1:2">
      <c r="A275" s="27" t="s">
        <v>1659</v>
      </c>
      <c r="B275" s="11" t="s">
        <v>1678</v>
      </c>
    </row>
    <row r="276" spans="1:2">
      <c r="A276" s="27" t="s">
        <v>1661</v>
      </c>
      <c r="B276" s="11" t="s">
        <v>1662</v>
      </c>
    </row>
    <row r="277" spans="1:2">
      <c r="A277" s="27" t="s">
        <v>1679</v>
      </c>
      <c r="B277" s="11" t="s">
        <v>1680</v>
      </c>
    </row>
    <row r="278" spans="1:2">
      <c r="A278" s="27" t="s">
        <v>1667</v>
      </c>
      <c r="B278" s="11" t="s">
        <v>1681</v>
      </c>
    </row>
    <row r="279" spans="1:2" ht="17" thickBot="1">
      <c r="A279" s="39" t="s">
        <v>1669</v>
      </c>
      <c r="B279" s="13" t="s">
        <v>1670</v>
      </c>
    </row>
    <row r="280" spans="1:2">
      <c r="A280" s="21"/>
      <c r="B280" s="20"/>
    </row>
    <row r="281" spans="1:2" ht="19" thickBot="1">
      <c r="A281" s="22" t="s">
        <v>1682</v>
      </c>
      <c r="B281" s="18"/>
    </row>
    <row r="282" spans="1:2" ht="17" thickBot="1">
      <c r="A282" s="42" t="s">
        <v>1506</v>
      </c>
      <c r="B282" s="43" t="s">
        <v>1507</v>
      </c>
    </row>
    <row r="283" spans="1:2">
      <c r="A283" s="44"/>
      <c r="B283" s="45"/>
    </row>
    <row r="284" spans="1:2">
      <c r="A284" s="46" t="s">
        <v>1683</v>
      </c>
      <c r="B284" s="47" t="s">
        <v>1684</v>
      </c>
    </row>
    <row r="285" spans="1:2">
      <c r="A285" s="46" t="s">
        <v>1685</v>
      </c>
      <c r="B285" s="47" t="s">
        <v>1686</v>
      </c>
    </row>
    <row r="286" spans="1:2">
      <c r="A286" s="46" t="s">
        <v>1687</v>
      </c>
      <c r="B286" s="47" t="s">
        <v>1688</v>
      </c>
    </row>
    <row r="287" spans="1:2" ht="17" thickBot="1">
      <c r="A287" s="48" t="s">
        <v>1689</v>
      </c>
      <c r="B287" s="49" t="s">
        <v>1690</v>
      </c>
    </row>
    <row r="288" spans="1:2">
      <c r="A288" s="15"/>
      <c r="B288" s="15"/>
    </row>
    <row r="289" spans="1:2" ht="19" thickBot="1">
      <c r="A289" s="22" t="s">
        <v>1691</v>
      </c>
      <c r="B289" s="18"/>
    </row>
    <row r="290" spans="1:2" ht="17" thickBot="1">
      <c r="A290" s="23" t="s">
        <v>1506</v>
      </c>
      <c r="B290" s="24" t="s">
        <v>1507</v>
      </c>
    </row>
    <row r="291" spans="1:2" ht="17" thickBot="1">
      <c r="A291" s="25"/>
      <c r="B291" s="26"/>
    </row>
    <row r="292" spans="1:2">
      <c r="A292" s="8" t="s">
        <v>1508</v>
      </c>
      <c r="B292" s="9" t="s">
        <v>1509</v>
      </c>
    </row>
    <row r="293" spans="1:2">
      <c r="A293" s="27" t="s">
        <v>1510</v>
      </c>
      <c r="B293" s="11" t="s">
        <v>1511</v>
      </c>
    </row>
    <row r="294" spans="1:2">
      <c r="A294" s="28" t="s">
        <v>12</v>
      </c>
      <c r="B294" s="11" t="s">
        <v>1514</v>
      </c>
    </row>
    <row r="295" spans="1:2">
      <c r="A295" s="28" t="s">
        <v>13</v>
      </c>
      <c r="B295" s="11" t="s">
        <v>1515</v>
      </c>
    </row>
    <row r="296" spans="1:2">
      <c r="A296" s="28" t="s">
        <v>1516</v>
      </c>
      <c r="B296" s="11" t="s">
        <v>1517</v>
      </c>
    </row>
    <row r="297" spans="1:2" ht="17" thickBot="1">
      <c r="A297" s="29" t="s">
        <v>1518</v>
      </c>
      <c r="B297" s="13" t="s">
        <v>1519</v>
      </c>
    </row>
    <row r="298" spans="1:2">
      <c r="A298" s="30" t="s">
        <v>16</v>
      </c>
      <c r="B298" s="9" t="s">
        <v>1520</v>
      </c>
    </row>
    <row r="299" spans="1:2">
      <c r="A299" s="10" t="s">
        <v>1521</v>
      </c>
      <c r="B299" s="11" t="s">
        <v>1522</v>
      </c>
    </row>
    <row r="300" spans="1:2">
      <c r="A300" s="10" t="s">
        <v>1523</v>
      </c>
      <c r="B300" s="11" t="s">
        <v>1524</v>
      </c>
    </row>
    <row r="301" spans="1:2">
      <c r="A301" s="10" t="s">
        <v>1525</v>
      </c>
      <c r="B301" s="11" t="s">
        <v>1526</v>
      </c>
    </row>
    <row r="302" spans="1:2">
      <c r="A302" s="10" t="s">
        <v>1527</v>
      </c>
      <c r="B302" s="11" t="s">
        <v>1528</v>
      </c>
    </row>
    <row r="303" spans="1:2">
      <c r="A303" s="10" t="s">
        <v>1529</v>
      </c>
      <c r="B303" s="11" t="s">
        <v>1530</v>
      </c>
    </row>
    <row r="304" spans="1:2">
      <c r="A304" s="10" t="s">
        <v>1531</v>
      </c>
      <c r="B304" s="11" t="s">
        <v>1532</v>
      </c>
    </row>
    <row r="305" spans="1:2">
      <c r="A305" s="10" t="s">
        <v>1533</v>
      </c>
      <c r="B305" s="11" t="s">
        <v>1534</v>
      </c>
    </row>
    <row r="306" spans="1:2">
      <c r="A306" s="10" t="s">
        <v>1535</v>
      </c>
      <c r="B306" s="11" t="s">
        <v>1536</v>
      </c>
    </row>
    <row r="307" spans="1:2">
      <c r="A307" s="10" t="s">
        <v>1537</v>
      </c>
      <c r="B307" s="11" t="s">
        <v>1538</v>
      </c>
    </row>
    <row r="308" spans="1:2" ht="17" thickBot="1">
      <c r="A308" s="12" t="s">
        <v>1539</v>
      </c>
      <c r="B308" s="13" t="s">
        <v>1540</v>
      </c>
    </row>
    <row r="309" spans="1:2">
      <c r="A309" s="30" t="s">
        <v>17</v>
      </c>
      <c r="B309" s="9" t="s">
        <v>1541</v>
      </c>
    </row>
    <row r="310" spans="1:2">
      <c r="A310" s="10" t="s">
        <v>1542</v>
      </c>
      <c r="B310" s="11" t="s">
        <v>1543</v>
      </c>
    </row>
    <row r="311" spans="1:2">
      <c r="A311" s="10" t="s">
        <v>1544</v>
      </c>
      <c r="B311" s="11" t="s">
        <v>1545</v>
      </c>
    </row>
    <row r="312" spans="1:2">
      <c r="A312" s="10" t="s">
        <v>1546</v>
      </c>
      <c r="B312" s="11" t="s">
        <v>1547</v>
      </c>
    </row>
    <row r="313" spans="1:2">
      <c r="A313" s="10" t="s">
        <v>1548</v>
      </c>
      <c r="B313" s="11" t="s">
        <v>1549</v>
      </c>
    </row>
    <row r="314" spans="1:2">
      <c r="A314" s="10" t="s">
        <v>1550</v>
      </c>
      <c r="B314" s="11" t="s">
        <v>1551</v>
      </c>
    </row>
    <row r="315" spans="1:2">
      <c r="A315" s="10" t="s">
        <v>1552</v>
      </c>
      <c r="B315" s="11" t="s">
        <v>1553</v>
      </c>
    </row>
    <row r="316" spans="1:2">
      <c r="A316" s="10" t="s">
        <v>1554</v>
      </c>
      <c r="B316" s="11" t="s">
        <v>1555</v>
      </c>
    </row>
    <row r="317" spans="1:2" ht="17" thickBot="1">
      <c r="A317" s="12" t="s">
        <v>1556</v>
      </c>
      <c r="B317" s="13" t="s">
        <v>1557</v>
      </c>
    </row>
    <row r="318" spans="1:2" ht="17" thickBot="1">
      <c r="A318" s="31" t="s">
        <v>19</v>
      </c>
      <c r="B318" s="32" t="s">
        <v>1558</v>
      </c>
    </row>
    <row r="319" spans="1:2">
      <c r="A319" s="8" t="s">
        <v>1559</v>
      </c>
      <c r="B319" s="9" t="s">
        <v>1560</v>
      </c>
    </row>
    <row r="320" spans="1:2">
      <c r="A320" s="33">
        <v>1</v>
      </c>
      <c r="B320" s="11" t="s">
        <v>1561</v>
      </c>
    </row>
    <row r="321" spans="1:2">
      <c r="A321" s="33">
        <v>2</v>
      </c>
      <c r="B321" s="11" t="s">
        <v>1562</v>
      </c>
    </row>
    <row r="322" spans="1:2">
      <c r="A322" s="33">
        <v>3</v>
      </c>
      <c r="B322" s="11" t="s">
        <v>1563</v>
      </c>
    </row>
    <row r="323" spans="1:2">
      <c r="A323" s="33">
        <v>4</v>
      </c>
      <c r="B323" s="11" t="s">
        <v>1564</v>
      </c>
    </row>
    <row r="324" spans="1:2">
      <c r="A324" s="33">
        <v>5</v>
      </c>
      <c r="B324" s="11" t="s">
        <v>1565</v>
      </c>
    </row>
    <row r="325" spans="1:2">
      <c r="A325" s="33">
        <v>6</v>
      </c>
      <c r="B325" s="11" t="s">
        <v>1566</v>
      </c>
    </row>
    <row r="326" spans="1:2" ht="17" thickBot="1">
      <c r="A326" s="34">
        <v>7</v>
      </c>
      <c r="B326" s="13" t="s">
        <v>1567</v>
      </c>
    </row>
    <row r="327" spans="1:2">
      <c r="A327" s="8" t="s">
        <v>1419</v>
      </c>
      <c r="B327" s="9" t="s">
        <v>1420</v>
      </c>
    </row>
    <row r="328" spans="1:2">
      <c r="A328" s="10" t="s">
        <v>1421</v>
      </c>
      <c r="B328" s="11" t="s">
        <v>1422</v>
      </c>
    </row>
    <row r="329" spans="1:2">
      <c r="A329" s="10" t="s">
        <v>1423</v>
      </c>
      <c r="B329" s="11" t="s">
        <v>1424</v>
      </c>
    </row>
    <row r="330" spans="1:2">
      <c r="A330" s="10" t="s">
        <v>1425</v>
      </c>
      <c r="B330" s="11" t="s">
        <v>1426</v>
      </c>
    </row>
    <row r="331" spans="1:2">
      <c r="A331" s="10" t="s">
        <v>1427</v>
      </c>
      <c r="B331" s="11" t="s">
        <v>1428</v>
      </c>
    </row>
    <row r="332" spans="1:2">
      <c r="A332" s="10" t="s">
        <v>1429</v>
      </c>
      <c r="B332" s="11" t="s">
        <v>1430</v>
      </c>
    </row>
    <row r="333" spans="1:2">
      <c r="A333" s="10" t="s">
        <v>1431</v>
      </c>
      <c r="B333" s="11" t="s">
        <v>1432</v>
      </c>
    </row>
    <row r="334" spans="1:2">
      <c r="A334" s="10" t="s">
        <v>1433</v>
      </c>
      <c r="B334" s="11" t="s">
        <v>1434</v>
      </c>
    </row>
    <row r="335" spans="1:2">
      <c r="A335" s="10" t="s">
        <v>1435</v>
      </c>
      <c r="B335" s="11" t="s">
        <v>1436</v>
      </c>
    </row>
    <row r="336" spans="1:2">
      <c r="A336" s="10" t="s">
        <v>1437</v>
      </c>
      <c r="B336" s="11" t="s">
        <v>1438</v>
      </c>
    </row>
    <row r="337" spans="1:2">
      <c r="A337" s="10" t="s">
        <v>1439</v>
      </c>
      <c r="B337" s="11" t="s">
        <v>1440</v>
      </c>
    </row>
    <row r="338" spans="1:2">
      <c r="A338" s="10" t="s">
        <v>1441</v>
      </c>
      <c r="B338" s="11" t="s">
        <v>1442</v>
      </c>
    </row>
    <row r="339" spans="1:2">
      <c r="A339" s="10" t="s">
        <v>1443</v>
      </c>
      <c r="B339" s="11" t="s">
        <v>1444</v>
      </c>
    </row>
    <row r="340" spans="1:2">
      <c r="A340" s="10" t="s">
        <v>1445</v>
      </c>
      <c r="B340" s="11" t="s">
        <v>1446</v>
      </c>
    </row>
    <row r="341" spans="1:2">
      <c r="A341" s="10" t="s">
        <v>1447</v>
      </c>
      <c r="B341" s="11" t="s">
        <v>1448</v>
      </c>
    </row>
    <row r="342" spans="1:2">
      <c r="A342" s="10" t="s">
        <v>1449</v>
      </c>
      <c r="B342" s="11" t="s">
        <v>1450</v>
      </c>
    </row>
    <row r="343" spans="1:2">
      <c r="A343" s="10" t="s">
        <v>1451</v>
      </c>
      <c r="B343" s="11" t="s">
        <v>1452</v>
      </c>
    </row>
    <row r="344" spans="1:2">
      <c r="A344" s="10" t="s">
        <v>1453</v>
      </c>
      <c r="B344" s="11" t="s">
        <v>1454</v>
      </c>
    </row>
    <row r="345" spans="1:2">
      <c r="A345" s="10" t="s">
        <v>1455</v>
      </c>
      <c r="B345" s="11" t="s">
        <v>1456</v>
      </c>
    </row>
    <row r="346" spans="1:2">
      <c r="A346" s="10" t="s">
        <v>1457</v>
      </c>
      <c r="B346" s="11" t="s">
        <v>1458</v>
      </c>
    </row>
    <row r="347" spans="1:2">
      <c r="A347" s="10" t="s">
        <v>1459</v>
      </c>
      <c r="B347" s="11" t="s">
        <v>1460</v>
      </c>
    </row>
    <row r="348" spans="1:2">
      <c r="A348" s="10" t="s">
        <v>1461</v>
      </c>
      <c r="B348" s="11" t="s">
        <v>1462</v>
      </c>
    </row>
    <row r="349" spans="1:2">
      <c r="A349" s="10" t="s">
        <v>1463</v>
      </c>
      <c r="B349" s="11" t="s">
        <v>1464</v>
      </c>
    </row>
    <row r="350" spans="1:2">
      <c r="A350" s="10" t="s">
        <v>1465</v>
      </c>
      <c r="B350" s="11" t="s">
        <v>1466</v>
      </c>
    </row>
    <row r="351" spans="1:2">
      <c r="A351" s="10" t="s">
        <v>1467</v>
      </c>
      <c r="B351" s="11" t="s">
        <v>1468</v>
      </c>
    </row>
    <row r="352" spans="1:2">
      <c r="A352" s="10" t="s">
        <v>1469</v>
      </c>
      <c r="B352" s="11" t="s">
        <v>1470</v>
      </c>
    </row>
    <row r="353" spans="1:2">
      <c r="A353" s="10" t="s">
        <v>1471</v>
      </c>
      <c r="B353" s="11" t="s">
        <v>1472</v>
      </c>
    </row>
    <row r="354" spans="1:2">
      <c r="A354" s="10" t="s">
        <v>1473</v>
      </c>
      <c r="B354" s="11" t="s">
        <v>1474</v>
      </c>
    </row>
    <row r="355" spans="1:2">
      <c r="A355" s="10" t="s">
        <v>1475</v>
      </c>
      <c r="B355" s="11" t="s">
        <v>1476</v>
      </c>
    </row>
    <row r="356" spans="1:2">
      <c r="A356" s="10" t="s">
        <v>1477</v>
      </c>
      <c r="B356" s="11" t="s">
        <v>1478</v>
      </c>
    </row>
    <row r="357" spans="1:2">
      <c r="A357" s="10" t="s">
        <v>1479</v>
      </c>
      <c r="B357" s="11" t="s">
        <v>1480</v>
      </c>
    </row>
    <row r="358" spans="1:2">
      <c r="A358" s="10" t="s">
        <v>1481</v>
      </c>
      <c r="B358" s="11" t="s">
        <v>1482</v>
      </c>
    </row>
    <row r="359" spans="1:2">
      <c r="A359" s="10" t="s">
        <v>1483</v>
      </c>
      <c r="B359" s="11" t="s">
        <v>1484</v>
      </c>
    </row>
    <row r="360" spans="1:2">
      <c r="A360" s="10" t="s">
        <v>1485</v>
      </c>
      <c r="B360" s="11" t="s">
        <v>1486</v>
      </c>
    </row>
    <row r="361" spans="1:2">
      <c r="A361" s="10" t="s">
        <v>1487</v>
      </c>
      <c r="B361" s="11" t="s">
        <v>1488</v>
      </c>
    </row>
    <row r="362" spans="1:2">
      <c r="A362" s="10" t="s">
        <v>1489</v>
      </c>
      <c r="B362" s="11" t="s">
        <v>1490</v>
      </c>
    </row>
    <row r="363" spans="1:2">
      <c r="A363" s="10" t="s">
        <v>1491</v>
      </c>
      <c r="B363" s="11" t="s">
        <v>1492</v>
      </c>
    </row>
    <row r="364" spans="1:2">
      <c r="A364" s="10" t="s">
        <v>1493</v>
      </c>
      <c r="B364" s="11" t="s">
        <v>1494</v>
      </c>
    </row>
    <row r="365" spans="1:2">
      <c r="A365" s="10" t="s">
        <v>1495</v>
      </c>
      <c r="B365" s="11" t="s">
        <v>1496</v>
      </c>
    </row>
    <row r="366" spans="1:2">
      <c r="A366" s="10" t="s">
        <v>1497</v>
      </c>
      <c r="B366" s="11" t="s">
        <v>1498</v>
      </c>
    </row>
    <row r="367" spans="1:2" ht="17" thickBot="1">
      <c r="A367" s="12" t="s">
        <v>1499</v>
      </c>
      <c r="B367" s="13" t="s">
        <v>1500</v>
      </c>
    </row>
    <row r="368" spans="1:2">
      <c r="A368" s="8" t="s">
        <v>1614</v>
      </c>
      <c r="B368" s="9" t="s">
        <v>1615</v>
      </c>
    </row>
    <row r="369" spans="1:2">
      <c r="A369" s="10" t="s">
        <v>1483</v>
      </c>
      <c r="B369" s="11" t="s">
        <v>1616</v>
      </c>
    </row>
    <row r="370" spans="1:2">
      <c r="A370" s="10" t="s">
        <v>1617</v>
      </c>
      <c r="B370" s="11" t="s">
        <v>1618</v>
      </c>
    </row>
    <row r="371" spans="1:2">
      <c r="A371" s="10" t="s">
        <v>1431</v>
      </c>
      <c r="B371" s="11" t="s">
        <v>1619</v>
      </c>
    </row>
    <row r="372" spans="1:2">
      <c r="A372" s="10" t="s">
        <v>1433</v>
      </c>
      <c r="B372" s="11" t="s">
        <v>1434</v>
      </c>
    </row>
    <row r="373" spans="1:2">
      <c r="A373" s="10" t="s">
        <v>1620</v>
      </c>
      <c r="B373" s="11" t="s">
        <v>1621</v>
      </c>
    </row>
    <row r="374" spans="1:2">
      <c r="A374" s="10" t="s">
        <v>1622</v>
      </c>
      <c r="B374" s="11" t="s">
        <v>1623</v>
      </c>
    </row>
    <row r="375" spans="1:2">
      <c r="A375" s="10" t="s">
        <v>1624</v>
      </c>
      <c r="B375" s="11" t="s">
        <v>1625</v>
      </c>
    </row>
    <row r="376" spans="1:2">
      <c r="A376" s="10" t="s">
        <v>1449</v>
      </c>
      <c r="B376" s="11" t="s">
        <v>1450</v>
      </c>
    </row>
    <row r="377" spans="1:2">
      <c r="A377" s="10" t="s">
        <v>1451</v>
      </c>
      <c r="B377" s="11" t="s">
        <v>1626</v>
      </c>
    </row>
    <row r="378" spans="1:2">
      <c r="A378" s="10" t="s">
        <v>1627</v>
      </c>
      <c r="B378" s="11" t="s">
        <v>1628</v>
      </c>
    </row>
    <row r="379" spans="1:2">
      <c r="A379" s="10" t="s">
        <v>1629</v>
      </c>
      <c r="B379" s="11" t="s">
        <v>1630</v>
      </c>
    </row>
    <row r="380" spans="1:2">
      <c r="A380" s="10" t="s">
        <v>1461</v>
      </c>
      <c r="B380" s="11" t="s">
        <v>1631</v>
      </c>
    </row>
    <row r="381" spans="1:2">
      <c r="A381" s="10" t="s">
        <v>1463</v>
      </c>
      <c r="B381" s="11" t="s">
        <v>1464</v>
      </c>
    </row>
    <row r="382" spans="1:2">
      <c r="A382" s="10" t="s">
        <v>1471</v>
      </c>
      <c r="B382" s="11" t="s">
        <v>1632</v>
      </c>
    </row>
    <row r="383" spans="1:2">
      <c r="A383" s="10" t="s">
        <v>1497</v>
      </c>
      <c r="B383" s="11" t="s">
        <v>1498</v>
      </c>
    </row>
    <row r="384" spans="1:2">
      <c r="A384" s="10" t="s">
        <v>1633</v>
      </c>
      <c r="B384" s="11" t="s">
        <v>1634</v>
      </c>
    </row>
    <row r="385" spans="1:2">
      <c r="A385" s="10" t="s">
        <v>1635</v>
      </c>
      <c r="B385" s="11" t="s">
        <v>1636</v>
      </c>
    </row>
    <row r="386" spans="1:2" ht="17" thickBot="1">
      <c r="A386" s="12" t="s">
        <v>1637</v>
      </c>
      <c r="B386" s="13" t="s">
        <v>1638</v>
      </c>
    </row>
    <row r="387" spans="1:2">
      <c r="A387" s="8" t="s">
        <v>1692</v>
      </c>
      <c r="B387" s="9" t="s">
        <v>1640</v>
      </c>
    </row>
    <row r="388" spans="1:2">
      <c r="A388" s="35" t="s">
        <v>1641</v>
      </c>
      <c r="B388" s="11" t="s">
        <v>1642</v>
      </c>
    </row>
    <row r="389" spans="1:2">
      <c r="A389" s="35" t="s">
        <v>1643</v>
      </c>
      <c r="B389" s="11" t="s">
        <v>1644</v>
      </c>
    </row>
    <row r="390" spans="1:2" ht="17" thickBot="1">
      <c r="A390" s="36" t="s">
        <v>1645</v>
      </c>
      <c r="B390" s="13" t="s">
        <v>1646</v>
      </c>
    </row>
    <row r="391" spans="1:2">
      <c r="A391" s="37" t="s">
        <v>1647</v>
      </c>
      <c r="B391" s="38" t="s">
        <v>1693</v>
      </c>
    </row>
    <row r="392" spans="1:2" ht="17" thickBot="1">
      <c r="A392" s="39" t="s">
        <v>1669</v>
      </c>
      <c r="B392" s="13" t="s">
        <v>1670</v>
      </c>
    </row>
    <row r="393" spans="1:2">
      <c r="A393" s="21"/>
      <c r="B393" s="20"/>
    </row>
    <row r="394" spans="1:2" ht="19" thickBot="1">
      <c r="A394" s="22" t="s">
        <v>1694</v>
      </c>
      <c r="B394" s="18"/>
    </row>
    <row r="395" spans="1:2" ht="17" thickBot="1">
      <c r="A395" s="23" t="s">
        <v>1506</v>
      </c>
      <c r="B395" s="24" t="s">
        <v>1507</v>
      </c>
    </row>
    <row r="396" spans="1:2" ht="17" thickBot="1">
      <c r="A396" s="25"/>
      <c r="B396" s="26"/>
    </row>
    <row r="397" spans="1:2">
      <c r="A397" s="8" t="s">
        <v>1508</v>
      </c>
      <c r="B397" s="9" t="s">
        <v>1509</v>
      </c>
    </row>
    <row r="398" spans="1:2">
      <c r="A398" s="27" t="s">
        <v>1510</v>
      </c>
      <c r="B398" s="11" t="s">
        <v>1511</v>
      </c>
    </row>
    <row r="399" spans="1:2">
      <c r="A399" s="28" t="s">
        <v>12</v>
      </c>
      <c r="B399" s="11" t="s">
        <v>1514</v>
      </c>
    </row>
    <row r="400" spans="1:2">
      <c r="A400" s="28" t="s">
        <v>13</v>
      </c>
      <c r="B400" s="11" t="s">
        <v>1515</v>
      </c>
    </row>
    <row r="401" spans="1:2">
      <c r="A401" s="28" t="s">
        <v>1516</v>
      </c>
      <c r="B401" s="11" t="s">
        <v>1517</v>
      </c>
    </row>
    <row r="402" spans="1:2" ht="17" thickBot="1">
      <c r="A402" s="29" t="s">
        <v>1518</v>
      </c>
      <c r="B402" s="13" t="s">
        <v>1519</v>
      </c>
    </row>
    <row r="403" spans="1:2">
      <c r="A403" s="30" t="s">
        <v>16</v>
      </c>
      <c r="B403" s="9" t="s">
        <v>1520</v>
      </c>
    </row>
    <row r="404" spans="1:2">
      <c r="A404" s="10" t="s">
        <v>1521</v>
      </c>
      <c r="B404" s="11" t="s">
        <v>1522</v>
      </c>
    </row>
    <row r="405" spans="1:2">
      <c r="A405" s="10" t="s">
        <v>1523</v>
      </c>
      <c r="B405" s="11" t="s">
        <v>1524</v>
      </c>
    </row>
    <row r="406" spans="1:2">
      <c r="A406" s="10" t="s">
        <v>1525</v>
      </c>
      <c r="B406" s="11" t="s">
        <v>1526</v>
      </c>
    </row>
    <row r="407" spans="1:2">
      <c r="A407" s="10" t="s">
        <v>1527</v>
      </c>
      <c r="B407" s="11" t="s">
        <v>1528</v>
      </c>
    </row>
    <row r="408" spans="1:2">
      <c r="A408" s="10" t="s">
        <v>1529</v>
      </c>
      <c r="B408" s="11" t="s">
        <v>1530</v>
      </c>
    </row>
    <row r="409" spans="1:2">
      <c r="A409" s="10" t="s">
        <v>1531</v>
      </c>
      <c r="B409" s="11" t="s">
        <v>1532</v>
      </c>
    </row>
    <row r="410" spans="1:2">
      <c r="A410" s="10" t="s">
        <v>1533</v>
      </c>
      <c r="B410" s="11" t="s">
        <v>1534</v>
      </c>
    </row>
    <row r="411" spans="1:2">
      <c r="A411" s="10" t="s">
        <v>1535</v>
      </c>
      <c r="B411" s="11" t="s">
        <v>1536</v>
      </c>
    </row>
    <row r="412" spans="1:2">
      <c r="A412" s="10" t="s">
        <v>1537</v>
      </c>
      <c r="B412" s="11" t="s">
        <v>1538</v>
      </c>
    </row>
    <row r="413" spans="1:2" ht="17" thickBot="1">
      <c r="A413" s="12" t="s">
        <v>1539</v>
      </c>
      <c r="B413" s="13" t="s">
        <v>1540</v>
      </c>
    </row>
    <row r="414" spans="1:2">
      <c r="A414" s="30" t="s">
        <v>17</v>
      </c>
      <c r="B414" s="9" t="s">
        <v>1541</v>
      </c>
    </row>
    <row r="415" spans="1:2">
      <c r="A415" s="10" t="s">
        <v>1542</v>
      </c>
      <c r="B415" s="11" t="s">
        <v>1543</v>
      </c>
    </row>
    <row r="416" spans="1:2">
      <c r="A416" s="10" t="s">
        <v>1544</v>
      </c>
      <c r="B416" s="11" t="s">
        <v>1545</v>
      </c>
    </row>
    <row r="417" spans="1:2">
      <c r="A417" s="10" t="s">
        <v>1546</v>
      </c>
      <c r="B417" s="11" t="s">
        <v>1547</v>
      </c>
    </row>
    <row r="418" spans="1:2">
      <c r="A418" s="10" t="s">
        <v>1548</v>
      </c>
      <c r="B418" s="11" t="s">
        <v>1549</v>
      </c>
    </row>
    <row r="419" spans="1:2">
      <c r="A419" s="10" t="s">
        <v>1550</v>
      </c>
      <c r="B419" s="11" t="s">
        <v>1551</v>
      </c>
    </row>
    <row r="420" spans="1:2">
      <c r="A420" s="10" t="s">
        <v>1552</v>
      </c>
      <c r="B420" s="11" t="s">
        <v>1553</v>
      </c>
    </row>
    <row r="421" spans="1:2">
      <c r="A421" s="10" t="s">
        <v>1554</v>
      </c>
      <c r="B421" s="11" t="s">
        <v>1555</v>
      </c>
    </row>
    <row r="422" spans="1:2" ht="17" thickBot="1">
      <c r="A422" s="12" t="s">
        <v>1556</v>
      </c>
      <c r="B422" s="13" t="s">
        <v>1557</v>
      </c>
    </row>
    <row r="423" spans="1:2" ht="17" thickBot="1">
      <c r="A423" s="31" t="s">
        <v>19</v>
      </c>
      <c r="B423" s="32" t="s">
        <v>1558</v>
      </c>
    </row>
    <row r="424" spans="1:2">
      <c r="A424" s="8" t="s">
        <v>1559</v>
      </c>
      <c r="B424" s="9" t="s">
        <v>1560</v>
      </c>
    </row>
    <row r="425" spans="1:2">
      <c r="A425" s="33">
        <v>1</v>
      </c>
      <c r="B425" s="11" t="s">
        <v>1561</v>
      </c>
    </row>
    <row r="426" spans="1:2">
      <c r="A426" s="33">
        <v>2</v>
      </c>
      <c r="B426" s="11" t="s">
        <v>1562</v>
      </c>
    </row>
    <row r="427" spans="1:2">
      <c r="A427" s="33">
        <v>3</v>
      </c>
      <c r="B427" s="11" t="s">
        <v>1563</v>
      </c>
    </row>
    <row r="428" spans="1:2">
      <c r="A428" s="33">
        <v>4</v>
      </c>
      <c r="B428" s="11" t="s">
        <v>1564</v>
      </c>
    </row>
    <row r="429" spans="1:2">
      <c r="A429" s="33">
        <v>5</v>
      </c>
      <c r="B429" s="11" t="s">
        <v>1565</v>
      </c>
    </row>
    <row r="430" spans="1:2">
      <c r="A430" s="33">
        <v>6</v>
      </c>
      <c r="B430" s="11" t="s">
        <v>1566</v>
      </c>
    </row>
    <row r="431" spans="1:2" ht="17" thickBot="1">
      <c r="A431" s="34">
        <v>7</v>
      </c>
      <c r="B431" s="13" t="s">
        <v>1567</v>
      </c>
    </row>
    <row r="432" spans="1:2">
      <c r="A432" s="8" t="s">
        <v>1419</v>
      </c>
      <c r="B432" s="9" t="s">
        <v>1420</v>
      </c>
    </row>
    <row r="433" spans="1:2">
      <c r="A433" s="10" t="s">
        <v>1421</v>
      </c>
      <c r="B433" s="11" t="s">
        <v>1422</v>
      </c>
    </row>
    <row r="434" spans="1:2">
      <c r="A434" s="10" t="s">
        <v>1423</v>
      </c>
      <c r="B434" s="11" t="s">
        <v>1424</v>
      </c>
    </row>
    <row r="435" spans="1:2">
      <c r="A435" s="10" t="s">
        <v>1425</v>
      </c>
      <c r="B435" s="11" t="s">
        <v>1426</v>
      </c>
    </row>
    <row r="436" spans="1:2">
      <c r="A436" s="10" t="s">
        <v>1427</v>
      </c>
      <c r="B436" s="11" t="s">
        <v>1428</v>
      </c>
    </row>
    <row r="437" spans="1:2">
      <c r="A437" s="10" t="s">
        <v>1429</v>
      </c>
      <c r="B437" s="11" t="s">
        <v>1430</v>
      </c>
    </row>
    <row r="438" spans="1:2">
      <c r="A438" s="10" t="s">
        <v>1431</v>
      </c>
      <c r="B438" s="11" t="s">
        <v>1432</v>
      </c>
    </row>
    <row r="439" spans="1:2">
      <c r="A439" s="10" t="s">
        <v>1433</v>
      </c>
      <c r="B439" s="11" t="s">
        <v>1434</v>
      </c>
    </row>
    <row r="440" spans="1:2">
      <c r="A440" s="10" t="s">
        <v>1435</v>
      </c>
      <c r="B440" s="11" t="s">
        <v>1436</v>
      </c>
    </row>
    <row r="441" spans="1:2">
      <c r="A441" s="10" t="s">
        <v>1437</v>
      </c>
      <c r="B441" s="11" t="s">
        <v>1438</v>
      </c>
    </row>
    <row r="442" spans="1:2">
      <c r="A442" s="10" t="s">
        <v>1439</v>
      </c>
      <c r="B442" s="11" t="s">
        <v>1440</v>
      </c>
    </row>
    <row r="443" spans="1:2">
      <c r="A443" s="10" t="s">
        <v>1441</v>
      </c>
      <c r="B443" s="11" t="s">
        <v>1442</v>
      </c>
    </row>
    <row r="444" spans="1:2">
      <c r="A444" s="10" t="s">
        <v>1443</v>
      </c>
      <c r="B444" s="11" t="s">
        <v>1444</v>
      </c>
    </row>
    <row r="445" spans="1:2">
      <c r="A445" s="10" t="s">
        <v>1445</v>
      </c>
      <c r="B445" s="11" t="s">
        <v>1446</v>
      </c>
    </row>
    <row r="446" spans="1:2">
      <c r="A446" s="10" t="s">
        <v>1447</v>
      </c>
      <c r="B446" s="11" t="s">
        <v>1448</v>
      </c>
    </row>
    <row r="447" spans="1:2">
      <c r="A447" s="10" t="s">
        <v>1449</v>
      </c>
      <c r="B447" s="11" t="s">
        <v>1450</v>
      </c>
    </row>
    <row r="448" spans="1:2">
      <c r="A448" s="10" t="s">
        <v>1451</v>
      </c>
      <c r="B448" s="11" t="s">
        <v>1452</v>
      </c>
    </row>
    <row r="449" spans="1:2">
      <c r="A449" s="10" t="s">
        <v>1453</v>
      </c>
      <c r="B449" s="11" t="s">
        <v>1454</v>
      </c>
    </row>
    <row r="450" spans="1:2">
      <c r="A450" s="10" t="s">
        <v>1455</v>
      </c>
      <c r="B450" s="11" t="s">
        <v>1456</v>
      </c>
    </row>
    <row r="451" spans="1:2">
      <c r="A451" s="10" t="s">
        <v>1457</v>
      </c>
      <c r="B451" s="11" t="s">
        <v>1458</v>
      </c>
    </row>
    <row r="452" spans="1:2">
      <c r="A452" s="10" t="s">
        <v>1459</v>
      </c>
      <c r="B452" s="11" t="s">
        <v>1460</v>
      </c>
    </row>
    <row r="453" spans="1:2">
      <c r="A453" s="10" t="s">
        <v>1461</v>
      </c>
      <c r="B453" s="11" t="s">
        <v>1462</v>
      </c>
    </row>
    <row r="454" spans="1:2">
      <c r="A454" s="10" t="s">
        <v>1463</v>
      </c>
      <c r="B454" s="11" t="s">
        <v>1464</v>
      </c>
    </row>
    <row r="455" spans="1:2">
      <c r="A455" s="10" t="s">
        <v>1465</v>
      </c>
      <c r="B455" s="11" t="s">
        <v>1466</v>
      </c>
    </row>
    <row r="456" spans="1:2">
      <c r="A456" s="10" t="s">
        <v>1467</v>
      </c>
      <c r="B456" s="11" t="s">
        <v>1468</v>
      </c>
    </row>
    <row r="457" spans="1:2">
      <c r="A457" s="10" t="s">
        <v>1469</v>
      </c>
      <c r="B457" s="11" t="s">
        <v>1470</v>
      </c>
    </row>
    <row r="458" spans="1:2">
      <c r="A458" s="10" t="s">
        <v>1471</v>
      </c>
      <c r="B458" s="11" t="s">
        <v>1472</v>
      </c>
    </row>
    <row r="459" spans="1:2">
      <c r="A459" s="10" t="s">
        <v>1473</v>
      </c>
      <c r="B459" s="11" t="s">
        <v>1474</v>
      </c>
    </row>
    <row r="460" spans="1:2">
      <c r="A460" s="10" t="s">
        <v>1475</v>
      </c>
      <c r="B460" s="11" t="s">
        <v>1476</v>
      </c>
    </row>
    <row r="461" spans="1:2">
      <c r="A461" s="10" t="s">
        <v>1477</v>
      </c>
      <c r="B461" s="11" t="s">
        <v>1478</v>
      </c>
    </row>
    <row r="462" spans="1:2">
      <c r="A462" s="10" t="s">
        <v>1479</v>
      </c>
      <c r="B462" s="11" t="s">
        <v>1480</v>
      </c>
    </row>
    <row r="463" spans="1:2">
      <c r="A463" s="10" t="s">
        <v>1481</v>
      </c>
      <c r="B463" s="11" t="s">
        <v>1482</v>
      </c>
    </row>
    <row r="464" spans="1:2">
      <c r="A464" s="10" t="s">
        <v>1483</v>
      </c>
      <c r="B464" s="11" t="s">
        <v>1484</v>
      </c>
    </row>
    <row r="465" spans="1:2">
      <c r="A465" s="10" t="s">
        <v>1485</v>
      </c>
      <c r="B465" s="11" t="s">
        <v>1486</v>
      </c>
    </row>
    <row r="466" spans="1:2">
      <c r="A466" s="10" t="s">
        <v>1487</v>
      </c>
      <c r="B466" s="11" t="s">
        <v>1488</v>
      </c>
    </row>
    <row r="467" spans="1:2">
      <c r="A467" s="10" t="s">
        <v>1489</v>
      </c>
      <c r="B467" s="11" t="s">
        <v>1490</v>
      </c>
    </row>
    <row r="468" spans="1:2">
      <c r="A468" s="10" t="s">
        <v>1491</v>
      </c>
      <c r="B468" s="11" t="s">
        <v>1492</v>
      </c>
    </row>
    <row r="469" spans="1:2">
      <c r="A469" s="10" t="s">
        <v>1493</v>
      </c>
      <c r="B469" s="11" t="s">
        <v>1494</v>
      </c>
    </row>
    <row r="470" spans="1:2">
      <c r="A470" s="10" t="s">
        <v>1495</v>
      </c>
      <c r="B470" s="11" t="s">
        <v>1496</v>
      </c>
    </row>
    <row r="471" spans="1:2">
      <c r="A471" s="10" t="s">
        <v>1497</v>
      </c>
      <c r="B471" s="11" t="s">
        <v>1498</v>
      </c>
    </row>
    <row r="472" spans="1:2" ht="17" thickBot="1">
      <c r="A472" s="12" t="s">
        <v>1499</v>
      </c>
      <c r="B472" s="13" t="s">
        <v>1500</v>
      </c>
    </row>
    <row r="473" spans="1:2">
      <c r="A473" s="8" t="s">
        <v>1614</v>
      </c>
      <c r="B473" s="9" t="s">
        <v>1615</v>
      </c>
    </row>
    <row r="474" spans="1:2">
      <c r="A474" s="10" t="s">
        <v>1483</v>
      </c>
      <c r="B474" s="11" t="s">
        <v>1616</v>
      </c>
    </row>
    <row r="475" spans="1:2">
      <c r="A475" s="10" t="s">
        <v>1617</v>
      </c>
      <c r="B475" s="11" t="s">
        <v>1618</v>
      </c>
    </row>
    <row r="476" spans="1:2">
      <c r="A476" s="10" t="s">
        <v>1431</v>
      </c>
      <c r="B476" s="11" t="s">
        <v>1619</v>
      </c>
    </row>
    <row r="477" spans="1:2">
      <c r="A477" s="10" t="s">
        <v>1433</v>
      </c>
      <c r="B477" s="11" t="s">
        <v>1434</v>
      </c>
    </row>
    <row r="478" spans="1:2">
      <c r="A478" s="10" t="s">
        <v>1620</v>
      </c>
      <c r="B478" s="11" t="s">
        <v>1621</v>
      </c>
    </row>
    <row r="479" spans="1:2">
      <c r="A479" s="10" t="s">
        <v>1622</v>
      </c>
      <c r="B479" s="11" t="s">
        <v>1623</v>
      </c>
    </row>
    <row r="480" spans="1:2">
      <c r="A480" s="10" t="s">
        <v>1624</v>
      </c>
      <c r="B480" s="11" t="s">
        <v>1625</v>
      </c>
    </row>
    <row r="481" spans="1:2">
      <c r="A481" s="10" t="s">
        <v>1449</v>
      </c>
      <c r="B481" s="11" t="s">
        <v>1450</v>
      </c>
    </row>
    <row r="482" spans="1:2">
      <c r="A482" s="10" t="s">
        <v>1451</v>
      </c>
      <c r="B482" s="11" t="s">
        <v>1626</v>
      </c>
    </row>
    <row r="483" spans="1:2">
      <c r="A483" s="10" t="s">
        <v>1627</v>
      </c>
      <c r="B483" s="11" t="s">
        <v>1628</v>
      </c>
    </row>
    <row r="484" spans="1:2">
      <c r="A484" s="10" t="s">
        <v>1629</v>
      </c>
      <c r="B484" s="11" t="s">
        <v>1630</v>
      </c>
    </row>
    <row r="485" spans="1:2">
      <c r="A485" s="10" t="s">
        <v>1461</v>
      </c>
      <c r="B485" s="11" t="s">
        <v>1631</v>
      </c>
    </row>
    <row r="486" spans="1:2">
      <c r="A486" s="10" t="s">
        <v>1463</v>
      </c>
      <c r="B486" s="11" t="s">
        <v>1464</v>
      </c>
    </row>
    <row r="487" spans="1:2">
      <c r="A487" s="10" t="s">
        <v>1471</v>
      </c>
      <c r="B487" s="11" t="s">
        <v>1632</v>
      </c>
    </row>
    <row r="488" spans="1:2">
      <c r="A488" s="10" t="s">
        <v>1497</v>
      </c>
      <c r="B488" s="11" t="s">
        <v>1498</v>
      </c>
    </row>
    <row r="489" spans="1:2">
      <c r="A489" s="10" t="s">
        <v>1633</v>
      </c>
      <c r="B489" s="11" t="s">
        <v>1634</v>
      </c>
    </row>
    <row r="490" spans="1:2">
      <c r="A490" s="10" t="s">
        <v>1635</v>
      </c>
      <c r="B490" s="11" t="s">
        <v>1636</v>
      </c>
    </row>
    <row r="491" spans="1:2" ht="17" thickBot="1">
      <c r="A491" s="12" t="s">
        <v>1637</v>
      </c>
      <c r="B491" s="13" t="s">
        <v>1638</v>
      </c>
    </row>
    <row r="492" spans="1:2">
      <c r="A492" s="8" t="s">
        <v>1692</v>
      </c>
      <c r="B492" s="9" t="s">
        <v>1640</v>
      </c>
    </row>
    <row r="493" spans="1:2">
      <c r="A493" s="35" t="s">
        <v>1641</v>
      </c>
      <c r="B493" s="11" t="s">
        <v>1642</v>
      </c>
    </row>
    <row r="494" spans="1:2">
      <c r="A494" s="35" t="s">
        <v>1643</v>
      </c>
      <c r="B494" s="11" t="s">
        <v>1644</v>
      </c>
    </row>
    <row r="495" spans="1:2" ht="17" thickBot="1">
      <c r="A495" s="36" t="s">
        <v>1645</v>
      </c>
      <c r="B495" s="13" t="s">
        <v>1646</v>
      </c>
    </row>
    <row r="496" spans="1:2">
      <c r="A496" s="37" t="s">
        <v>1647</v>
      </c>
      <c r="B496" s="38" t="s">
        <v>1693</v>
      </c>
    </row>
    <row r="497" spans="1:2" ht="17" thickBot="1">
      <c r="A497" s="39" t="s">
        <v>1669</v>
      </c>
      <c r="B497" s="13" t="s">
        <v>1670</v>
      </c>
    </row>
    <row r="498" spans="1:2">
      <c r="A498" s="21"/>
      <c r="B498" s="20"/>
    </row>
    <row r="499" spans="1:2" ht="19" thickBot="1">
      <c r="A499" s="22" t="s">
        <v>1695</v>
      </c>
      <c r="B499" s="18"/>
    </row>
    <row r="500" spans="1:2" ht="17" thickBot="1">
      <c r="A500" s="23" t="s">
        <v>1506</v>
      </c>
      <c r="B500" s="24" t="s">
        <v>1507</v>
      </c>
    </row>
    <row r="501" spans="1:2" ht="17" thickBot="1">
      <c r="A501" s="25"/>
      <c r="B501" s="26"/>
    </row>
    <row r="502" spans="1:2">
      <c r="A502" s="8" t="s">
        <v>1508</v>
      </c>
      <c r="B502" s="9" t="s">
        <v>1509</v>
      </c>
    </row>
    <row r="503" spans="1:2">
      <c r="A503" s="27" t="s">
        <v>1510</v>
      </c>
      <c r="B503" s="11" t="s">
        <v>1511</v>
      </c>
    </row>
    <row r="504" spans="1:2">
      <c r="A504" s="28" t="s">
        <v>12</v>
      </c>
      <c r="B504" s="11" t="s">
        <v>1514</v>
      </c>
    </row>
    <row r="505" spans="1:2">
      <c r="A505" s="28" t="s">
        <v>13</v>
      </c>
      <c r="B505" s="11" t="s">
        <v>1515</v>
      </c>
    </row>
    <row r="506" spans="1:2">
      <c r="A506" s="28" t="s">
        <v>1516</v>
      </c>
      <c r="B506" s="11" t="s">
        <v>1517</v>
      </c>
    </row>
    <row r="507" spans="1:2" ht="17" thickBot="1">
      <c r="A507" s="29" t="s">
        <v>1518</v>
      </c>
      <c r="B507" s="13" t="s">
        <v>1519</v>
      </c>
    </row>
    <row r="508" spans="1:2">
      <c r="A508" s="30" t="s">
        <v>16</v>
      </c>
      <c r="B508" s="9" t="s">
        <v>1520</v>
      </c>
    </row>
    <row r="509" spans="1:2">
      <c r="A509" s="10" t="s">
        <v>1521</v>
      </c>
      <c r="B509" s="11" t="s">
        <v>1522</v>
      </c>
    </row>
    <row r="510" spans="1:2">
      <c r="A510" s="10" t="s">
        <v>1523</v>
      </c>
      <c r="B510" s="11" t="s">
        <v>1524</v>
      </c>
    </row>
    <row r="511" spans="1:2">
      <c r="A511" s="10" t="s">
        <v>1525</v>
      </c>
      <c r="B511" s="11" t="s">
        <v>1526</v>
      </c>
    </row>
    <row r="512" spans="1:2">
      <c r="A512" s="10" t="s">
        <v>1527</v>
      </c>
      <c r="B512" s="11" t="s">
        <v>1528</v>
      </c>
    </row>
    <row r="513" spans="1:2">
      <c r="A513" s="10" t="s">
        <v>1529</v>
      </c>
      <c r="B513" s="11" t="s">
        <v>1530</v>
      </c>
    </row>
    <row r="514" spans="1:2">
      <c r="A514" s="10" t="s">
        <v>1531</v>
      </c>
      <c r="B514" s="11" t="s">
        <v>1532</v>
      </c>
    </row>
    <row r="515" spans="1:2">
      <c r="A515" s="10" t="s">
        <v>1533</v>
      </c>
      <c r="B515" s="11" t="s">
        <v>1534</v>
      </c>
    </row>
    <row r="516" spans="1:2">
      <c r="A516" s="10" t="s">
        <v>1535</v>
      </c>
      <c r="B516" s="11" t="s">
        <v>1536</v>
      </c>
    </row>
    <row r="517" spans="1:2">
      <c r="A517" s="10" t="s">
        <v>1537</v>
      </c>
      <c r="B517" s="11" t="s">
        <v>1538</v>
      </c>
    </row>
    <row r="518" spans="1:2" ht="17" thickBot="1">
      <c r="A518" s="12" t="s">
        <v>1539</v>
      </c>
      <c r="B518" s="13" t="s">
        <v>1540</v>
      </c>
    </row>
    <row r="519" spans="1:2">
      <c r="A519" s="30" t="s">
        <v>17</v>
      </c>
      <c r="B519" s="9" t="s">
        <v>1541</v>
      </c>
    </row>
    <row r="520" spans="1:2">
      <c r="A520" s="10" t="s">
        <v>1542</v>
      </c>
      <c r="B520" s="11" t="s">
        <v>1543</v>
      </c>
    </row>
    <row r="521" spans="1:2">
      <c r="A521" s="10" t="s">
        <v>1544</v>
      </c>
      <c r="B521" s="11" t="s">
        <v>1545</v>
      </c>
    </row>
    <row r="522" spans="1:2">
      <c r="A522" s="10" t="s">
        <v>1546</v>
      </c>
      <c r="B522" s="11" t="s">
        <v>1547</v>
      </c>
    </row>
    <row r="523" spans="1:2">
      <c r="A523" s="10" t="s">
        <v>1548</v>
      </c>
      <c r="B523" s="11" t="s">
        <v>1549</v>
      </c>
    </row>
    <row r="524" spans="1:2">
      <c r="A524" s="10" t="s">
        <v>1550</v>
      </c>
      <c r="B524" s="11" t="s">
        <v>1551</v>
      </c>
    </row>
    <row r="525" spans="1:2">
      <c r="A525" s="10" t="s">
        <v>1552</v>
      </c>
      <c r="B525" s="11" t="s">
        <v>1553</v>
      </c>
    </row>
    <row r="526" spans="1:2">
      <c r="A526" s="10" t="s">
        <v>1554</v>
      </c>
      <c r="B526" s="11" t="s">
        <v>1555</v>
      </c>
    </row>
    <row r="527" spans="1:2" ht="17" thickBot="1">
      <c r="A527" s="12" t="s">
        <v>1556</v>
      </c>
      <c r="B527" s="13" t="s">
        <v>1557</v>
      </c>
    </row>
    <row r="528" spans="1:2" ht="17" thickBot="1">
      <c r="A528" s="31" t="s">
        <v>19</v>
      </c>
      <c r="B528" s="32" t="s">
        <v>1558</v>
      </c>
    </row>
    <row r="529" spans="1:2">
      <c r="A529" s="8" t="s">
        <v>1559</v>
      </c>
      <c r="B529" s="9" t="s">
        <v>1560</v>
      </c>
    </row>
    <row r="530" spans="1:2">
      <c r="A530" s="33">
        <v>1</v>
      </c>
      <c r="B530" s="11" t="s">
        <v>1561</v>
      </c>
    </row>
    <row r="531" spans="1:2">
      <c r="A531" s="33">
        <v>2</v>
      </c>
      <c r="B531" s="11" t="s">
        <v>1562</v>
      </c>
    </row>
    <row r="532" spans="1:2">
      <c r="A532" s="33">
        <v>3</v>
      </c>
      <c r="B532" s="11" t="s">
        <v>1563</v>
      </c>
    </row>
    <row r="533" spans="1:2">
      <c r="A533" s="33">
        <v>4</v>
      </c>
      <c r="B533" s="11" t="s">
        <v>1564</v>
      </c>
    </row>
    <row r="534" spans="1:2">
      <c r="A534" s="33">
        <v>5</v>
      </c>
      <c r="B534" s="11" t="s">
        <v>1565</v>
      </c>
    </row>
    <row r="535" spans="1:2">
      <c r="A535" s="33">
        <v>6</v>
      </c>
      <c r="B535" s="11" t="s">
        <v>1566</v>
      </c>
    </row>
    <row r="536" spans="1:2" ht="17" thickBot="1">
      <c r="A536" s="34">
        <v>7</v>
      </c>
      <c r="B536" s="13" t="s">
        <v>1567</v>
      </c>
    </row>
    <row r="537" spans="1:2">
      <c r="A537" s="8" t="s">
        <v>1419</v>
      </c>
      <c r="B537" s="9" t="s">
        <v>1420</v>
      </c>
    </row>
    <row r="538" spans="1:2">
      <c r="A538" s="10" t="s">
        <v>1421</v>
      </c>
      <c r="B538" s="11" t="s">
        <v>1422</v>
      </c>
    </row>
    <row r="539" spans="1:2">
      <c r="A539" s="10" t="s">
        <v>1423</v>
      </c>
      <c r="B539" s="11" t="s">
        <v>1424</v>
      </c>
    </row>
    <row r="540" spans="1:2">
      <c r="A540" s="10" t="s">
        <v>1425</v>
      </c>
      <c r="B540" s="11" t="s">
        <v>1426</v>
      </c>
    </row>
    <row r="541" spans="1:2">
      <c r="A541" s="10" t="s">
        <v>1427</v>
      </c>
      <c r="B541" s="11" t="s">
        <v>1428</v>
      </c>
    </row>
    <row r="542" spans="1:2">
      <c r="A542" s="10" t="s">
        <v>1429</v>
      </c>
      <c r="B542" s="11" t="s">
        <v>1430</v>
      </c>
    </row>
    <row r="543" spans="1:2">
      <c r="A543" s="10" t="s">
        <v>1431</v>
      </c>
      <c r="B543" s="11" t="s">
        <v>1432</v>
      </c>
    </row>
    <row r="544" spans="1:2">
      <c r="A544" s="10" t="s">
        <v>1433</v>
      </c>
      <c r="B544" s="11" t="s">
        <v>1434</v>
      </c>
    </row>
    <row r="545" spans="1:2">
      <c r="A545" s="10" t="s">
        <v>1435</v>
      </c>
      <c r="B545" s="11" t="s">
        <v>1436</v>
      </c>
    </row>
    <row r="546" spans="1:2">
      <c r="A546" s="10" t="s">
        <v>1437</v>
      </c>
      <c r="B546" s="11" t="s">
        <v>1438</v>
      </c>
    </row>
    <row r="547" spans="1:2">
      <c r="A547" s="10" t="s">
        <v>1439</v>
      </c>
      <c r="B547" s="11" t="s">
        <v>1440</v>
      </c>
    </row>
    <row r="548" spans="1:2">
      <c r="A548" s="10" t="s">
        <v>1441</v>
      </c>
      <c r="B548" s="11" t="s">
        <v>1442</v>
      </c>
    </row>
    <row r="549" spans="1:2">
      <c r="A549" s="10" t="s">
        <v>1443</v>
      </c>
      <c r="B549" s="11" t="s">
        <v>1444</v>
      </c>
    </row>
    <row r="550" spans="1:2">
      <c r="A550" s="10" t="s">
        <v>1445</v>
      </c>
      <c r="B550" s="11" t="s">
        <v>1446</v>
      </c>
    </row>
    <row r="551" spans="1:2">
      <c r="A551" s="10" t="s">
        <v>1447</v>
      </c>
      <c r="B551" s="11" t="s">
        <v>1448</v>
      </c>
    </row>
    <row r="552" spans="1:2">
      <c r="A552" s="10" t="s">
        <v>1449</v>
      </c>
      <c r="B552" s="11" t="s">
        <v>1450</v>
      </c>
    </row>
    <row r="553" spans="1:2">
      <c r="A553" s="10" t="s">
        <v>1451</v>
      </c>
      <c r="B553" s="11" t="s">
        <v>1452</v>
      </c>
    </row>
    <row r="554" spans="1:2">
      <c r="A554" s="10" t="s">
        <v>1453</v>
      </c>
      <c r="B554" s="11" t="s">
        <v>1454</v>
      </c>
    </row>
    <row r="555" spans="1:2">
      <c r="A555" s="10" t="s">
        <v>1455</v>
      </c>
      <c r="B555" s="11" t="s">
        <v>1456</v>
      </c>
    </row>
    <row r="556" spans="1:2">
      <c r="A556" s="10" t="s">
        <v>1457</v>
      </c>
      <c r="B556" s="11" t="s">
        <v>1458</v>
      </c>
    </row>
    <row r="557" spans="1:2">
      <c r="A557" s="10" t="s">
        <v>1459</v>
      </c>
      <c r="B557" s="11" t="s">
        <v>1460</v>
      </c>
    </row>
    <row r="558" spans="1:2">
      <c r="A558" s="10" t="s">
        <v>1461</v>
      </c>
      <c r="B558" s="11" t="s">
        <v>1462</v>
      </c>
    </row>
    <row r="559" spans="1:2">
      <c r="A559" s="10" t="s">
        <v>1463</v>
      </c>
      <c r="B559" s="11" t="s">
        <v>1464</v>
      </c>
    </row>
    <row r="560" spans="1:2">
      <c r="A560" s="10" t="s">
        <v>1465</v>
      </c>
      <c r="B560" s="11" t="s">
        <v>1466</v>
      </c>
    </row>
    <row r="561" spans="1:2">
      <c r="A561" s="10" t="s">
        <v>1467</v>
      </c>
      <c r="B561" s="11" t="s">
        <v>1468</v>
      </c>
    </row>
    <row r="562" spans="1:2">
      <c r="A562" s="10" t="s">
        <v>1469</v>
      </c>
      <c r="B562" s="11" t="s">
        <v>1470</v>
      </c>
    </row>
    <row r="563" spans="1:2">
      <c r="A563" s="10" t="s">
        <v>1471</v>
      </c>
      <c r="B563" s="11" t="s">
        <v>1472</v>
      </c>
    </row>
    <row r="564" spans="1:2">
      <c r="A564" s="10" t="s">
        <v>1473</v>
      </c>
      <c r="B564" s="11" t="s">
        <v>1474</v>
      </c>
    </row>
    <row r="565" spans="1:2">
      <c r="A565" s="10" t="s">
        <v>1475</v>
      </c>
      <c r="B565" s="11" t="s">
        <v>1476</v>
      </c>
    </row>
    <row r="566" spans="1:2">
      <c r="A566" s="10" t="s">
        <v>1477</v>
      </c>
      <c r="B566" s="11" t="s">
        <v>1478</v>
      </c>
    </row>
    <row r="567" spans="1:2">
      <c r="A567" s="10" t="s">
        <v>1479</v>
      </c>
      <c r="B567" s="11" t="s">
        <v>1480</v>
      </c>
    </row>
    <row r="568" spans="1:2">
      <c r="A568" s="10" t="s">
        <v>1481</v>
      </c>
      <c r="B568" s="11" t="s">
        <v>1482</v>
      </c>
    </row>
    <row r="569" spans="1:2">
      <c r="A569" s="10" t="s">
        <v>1483</v>
      </c>
      <c r="B569" s="11" t="s">
        <v>1484</v>
      </c>
    </row>
    <row r="570" spans="1:2">
      <c r="A570" s="10" t="s">
        <v>1485</v>
      </c>
      <c r="B570" s="11" t="s">
        <v>1486</v>
      </c>
    </row>
    <row r="571" spans="1:2">
      <c r="A571" s="10" t="s">
        <v>1487</v>
      </c>
      <c r="B571" s="11" t="s">
        <v>1488</v>
      </c>
    </row>
    <row r="572" spans="1:2">
      <c r="A572" s="10" t="s">
        <v>1489</v>
      </c>
      <c r="B572" s="11" t="s">
        <v>1490</v>
      </c>
    </row>
    <row r="573" spans="1:2">
      <c r="A573" s="10" t="s">
        <v>1491</v>
      </c>
      <c r="B573" s="11" t="s">
        <v>1492</v>
      </c>
    </row>
    <row r="574" spans="1:2">
      <c r="A574" s="10" t="s">
        <v>1493</v>
      </c>
      <c r="B574" s="11" t="s">
        <v>1494</v>
      </c>
    </row>
    <row r="575" spans="1:2">
      <c r="A575" s="10" t="s">
        <v>1495</v>
      </c>
      <c r="B575" s="11" t="s">
        <v>1496</v>
      </c>
    </row>
    <row r="576" spans="1:2">
      <c r="A576" s="10" t="s">
        <v>1497</v>
      </c>
      <c r="B576" s="11" t="s">
        <v>1498</v>
      </c>
    </row>
    <row r="577" spans="1:2" ht="17" thickBot="1">
      <c r="A577" s="12" t="s">
        <v>1499</v>
      </c>
      <c r="B577" s="13" t="s">
        <v>1500</v>
      </c>
    </row>
    <row r="578" spans="1:2">
      <c r="A578" s="8" t="s">
        <v>1614</v>
      </c>
      <c r="B578" s="9" t="s">
        <v>1615</v>
      </c>
    </row>
    <row r="579" spans="1:2">
      <c r="A579" s="10" t="s">
        <v>1483</v>
      </c>
      <c r="B579" s="11" t="s">
        <v>1616</v>
      </c>
    </row>
    <row r="580" spans="1:2">
      <c r="A580" s="10" t="s">
        <v>1617</v>
      </c>
      <c r="B580" s="11" t="s">
        <v>1618</v>
      </c>
    </row>
    <row r="581" spans="1:2">
      <c r="A581" s="10" t="s">
        <v>1431</v>
      </c>
      <c r="B581" s="11" t="s">
        <v>1619</v>
      </c>
    </row>
    <row r="582" spans="1:2">
      <c r="A582" s="10" t="s">
        <v>1433</v>
      </c>
      <c r="B582" s="11" t="s">
        <v>1434</v>
      </c>
    </row>
    <row r="583" spans="1:2">
      <c r="A583" s="10" t="s">
        <v>1620</v>
      </c>
      <c r="B583" s="11" t="s">
        <v>1621</v>
      </c>
    </row>
    <row r="584" spans="1:2">
      <c r="A584" s="10" t="s">
        <v>1622</v>
      </c>
      <c r="B584" s="11" t="s">
        <v>1623</v>
      </c>
    </row>
    <row r="585" spans="1:2">
      <c r="A585" s="10" t="s">
        <v>1624</v>
      </c>
      <c r="B585" s="11" t="s">
        <v>1625</v>
      </c>
    </row>
    <row r="586" spans="1:2">
      <c r="A586" s="10" t="s">
        <v>1449</v>
      </c>
      <c r="B586" s="11" t="s">
        <v>1450</v>
      </c>
    </row>
    <row r="587" spans="1:2">
      <c r="A587" s="10" t="s">
        <v>1451</v>
      </c>
      <c r="B587" s="11" t="s">
        <v>1626</v>
      </c>
    </row>
    <row r="588" spans="1:2">
      <c r="A588" s="10" t="s">
        <v>1627</v>
      </c>
      <c r="B588" s="11" t="s">
        <v>1628</v>
      </c>
    </row>
    <row r="589" spans="1:2">
      <c r="A589" s="10" t="s">
        <v>1629</v>
      </c>
      <c r="B589" s="11" t="s">
        <v>1630</v>
      </c>
    </row>
    <row r="590" spans="1:2">
      <c r="A590" s="10" t="s">
        <v>1461</v>
      </c>
      <c r="B590" s="11" t="s">
        <v>1631</v>
      </c>
    </row>
    <row r="591" spans="1:2">
      <c r="A591" s="10" t="s">
        <v>1463</v>
      </c>
      <c r="B591" s="11" t="s">
        <v>1464</v>
      </c>
    </row>
    <row r="592" spans="1:2">
      <c r="A592" s="10" t="s">
        <v>1471</v>
      </c>
      <c r="B592" s="11" t="s">
        <v>1632</v>
      </c>
    </row>
    <row r="593" spans="1:2">
      <c r="A593" s="10" t="s">
        <v>1497</v>
      </c>
      <c r="B593" s="11" t="s">
        <v>1498</v>
      </c>
    </row>
    <row r="594" spans="1:2">
      <c r="A594" s="10" t="s">
        <v>1633</v>
      </c>
      <c r="B594" s="11" t="s">
        <v>1634</v>
      </c>
    </row>
    <row r="595" spans="1:2">
      <c r="A595" s="10" t="s">
        <v>1635</v>
      </c>
      <c r="B595" s="11" t="s">
        <v>1636</v>
      </c>
    </row>
    <row r="596" spans="1:2" ht="17" thickBot="1">
      <c r="A596" s="12" t="s">
        <v>1637</v>
      </c>
      <c r="B596" s="13" t="s">
        <v>1638</v>
      </c>
    </row>
    <row r="597" spans="1:2">
      <c r="A597" s="8" t="s">
        <v>1692</v>
      </c>
      <c r="B597" s="9" t="s">
        <v>1640</v>
      </c>
    </row>
    <row r="598" spans="1:2">
      <c r="A598" s="35" t="s">
        <v>1641</v>
      </c>
      <c r="B598" s="11" t="s">
        <v>1642</v>
      </c>
    </row>
    <row r="599" spans="1:2">
      <c r="A599" s="35" t="s">
        <v>1643</v>
      </c>
      <c r="B599" s="11" t="s">
        <v>1644</v>
      </c>
    </row>
    <row r="600" spans="1:2" ht="17" thickBot="1">
      <c r="A600" s="36" t="s">
        <v>1645</v>
      </c>
      <c r="B600" s="13" t="s">
        <v>1646</v>
      </c>
    </row>
    <row r="601" spans="1:2">
      <c r="A601" s="37" t="s">
        <v>1647</v>
      </c>
      <c r="B601" s="38" t="s">
        <v>1693</v>
      </c>
    </row>
    <row r="602" spans="1:2" ht="17" thickBot="1">
      <c r="A602" s="39" t="s">
        <v>1669</v>
      </c>
      <c r="B602" s="13" t="s">
        <v>1670</v>
      </c>
    </row>
    <row r="603" spans="1:2">
      <c r="A603" s="21"/>
      <c r="B603" s="20"/>
    </row>
    <row r="604" spans="1:2" ht="19" thickBot="1">
      <c r="A604" s="22" t="s">
        <v>1696</v>
      </c>
      <c r="B604" s="18"/>
    </row>
    <row r="605" spans="1:2" ht="17" thickBot="1">
      <c r="A605" s="23" t="s">
        <v>1506</v>
      </c>
      <c r="B605" s="24" t="s">
        <v>1507</v>
      </c>
    </row>
    <row r="606" spans="1:2" ht="17" thickBot="1">
      <c r="A606" s="50"/>
      <c r="B606" s="51"/>
    </row>
    <row r="607" spans="1:2">
      <c r="A607" s="8" t="s">
        <v>1508</v>
      </c>
      <c r="B607" s="9" t="s">
        <v>1509</v>
      </c>
    </row>
    <row r="608" spans="1:2">
      <c r="A608" s="27" t="s">
        <v>1510</v>
      </c>
      <c r="B608" s="11" t="s">
        <v>1697</v>
      </c>
    </row>
    <row r="609" spans="1:2">
      <c r="A609" s="28" t="s">
        <v>12</v>
      </c>
      <c r="B609" s="11" t="s">
        <v>1698</v>
      </c>
    </row>
    <row r="610" spans="1:2">
      <c r="A610" s="28" t="s">
        <v>13</v>
      </c>
      <c r="B610" s="11" t="s">
        <v>1515</v>
      </c>
    </row>
    <row r="611" spans="1:2">
      <c r="A611" s="28" t="s">
        <v>1516</v>
      </c>
      <c r="B611" s="11" t="s">
        <v>1517</v>
      </c>
    </row>
    <row r="612" spans="1:2" ht="17" thickBot="1">
      <c r="A612" s="29" t="s">
        <v>1518</v>
      </c>
      <c r="B612" s="13" t="s">
        <v>1699</v>
      </c>
    </row>
    <row r="613" spans="1:2">
      <c r="A613" s="30" t="s">
        <v>16</v>
      </c>
      <c r="B613" s="9" t="s">
        <v>1520</v>
      </c>
    </row>
    <row r="614" spans="1:2">
      <c r="A614" s="10" t="s">
        <v>1521</v>
      </c>
      <c r="B614" s="11" t="s">
        <v>1522</v>
      </c>
    </row>
    <row r="615" spans="1:2">
      <c r="A615" s="10" t="s">
        <v>1523</v>
      </c>
      <c r="B615" s="11" t="s">
        <v>1524</v>
      </c>
    </row>
    <row r="616" spans="1:2">
      <c r="A616" s="10" t="s">
        <v>1525</v>
      </c>
      <c r="B616" s="11" t="s">
        <v>1526</v>
      </c>
    </row>
    <row r="617" spans="1:2">
      <c r="A617" s="10" t="s">
        <v>1527</v>
      </c>
      <c r="B617" s="11" t="s">
        <v>1528</v>
      </c>
    </row>
    <row r="618" spans="1:2">
      <c r="A618" s="10" t="s">
        <v>1529</v>
      </c>
      <c r="B618" s="11" t="s">
        <v>1530</v>
      </c>
    </row>
    <row r="619" spans="1:2">
      <c r="A619" s="10" t="s">
        <v>1531</v>
      </c>
      <c r="B619" s="11" t="s">
        <v>1532</v>
      </c>
    </row>
    <row r="620" spans="1:2">
      <c r="A620" s="10" t="s">
        <v>1533</v>
      </c>
      <c r="B620" s="11" t="s">
        <v>1534</v>
      </c>
    </row>
    <row r="621" spans="1:2">
      <c r="A621" s="10" t="s">
        <v>1535</v>
      </c>
      <c r="B621" s="11" t="s">
        <v>1536</v>
      </c>
    </row>
    <row r="622" spans="1:2">
      <c r="A622" s="10" t="s">
        <v>1537</v>
      </c>
      <c r="B622" s="11" t="s">
        <v>1538</v>
      </c>
    </row>
    <row r="623" spans="1:2" ht="17" thickBot="1">
      <c r="A623" s="12" t="s">
        <v>1539</v>
      </c>
      <c r="B623" s="13" t="s">
        <v>1540</v>
      </c>
    </row>
    <row r="624" spans="1:2">
      <c r="A624" s="30" t="s">
        <v>17</v>
      </c>
      <c r="B624" s="9" t="s">
        <v>1541</v>
      </c>
    </row>
    <row r="625" spans="1:2">
      <c r="A625" s="10" t="s">
        <v>1542</v>
      </c>
      <c r="B625" s="11" t="s">
        <v>1543</v>
      </c>
    </row>
    <row r="626" spans="1:2">
      <c r="A626" s="10" t="s">
        <v>1544</v>
      </c>
      <c r="B626" s="11" t="s">
        <v>1545</v>
      </c>
    </row>
    <row r="627" spans="1:2">
      <c r="A627" s="10" t="s">
        <v>1546</v>
      </c>
      <c r="B627" s="11" t="s">
        <v>1547</v>
      </c>
    </row>
    <row r="628" spans="1:2">
      <c r="A628" s="10" t="s">
        <v>1548</v>
      </c>
      <c r="B628" s="11" t="s">
        <v>1549</v>
      </c>
    </row>
    <row r="629" spans="1:2">
      <c r="A629" s="10" t="s">
        <v>1550</v>
      </c>
      <c r="B629" s="11" t="s">
        <v>1551</v>
      </c>
    </row>
    <row r="630" spans="1:2">
      <c r="A630" s="10" t="s">
        <v>1552</v>
      </c>
      <c r="B630" s="11" t="s">
        <v>1553</v>
      </c>
    </row>
    <row r="631" spans="1:2">
      <c r="A631" s="10" t="s">
        <v>1554</v>
      </c>
      <c r="B631" s="11" t="s">
        <v>1555</v>
      </c>
    </row>
    <row r="632" spans="1:2" ht="17" thickBot="1">
      <c r="A632" s="12" t="s">
        <v>1556</v>
      </c>
      <c r="B632" s="13" t="s">
        <v>1557</v>
      </c>
    </row>
    <row r="633" spans="1:2" ht="17" thickBot="1">
      <c r="A633" s="31" t="s">
        <v>19</v>
      </c>
      <c r="B633" s="32" t="s">
        <v>1700</v>
      </c>
    </row>
    <row r="634" spans="1:2">
      <c r="A634" s="8" t="s">
        <v>1559</v>
      </c>
      <c r="B634" s="9" t="s">
        <v>1560</v>
      </c>
    </row>
    <row r="635" spans="1:2">
      <c r="A635" s="33">
        <v>1</v>
      </c>
      <c r="B635" s="11" t="s">
        <v>1561</v>
      </c>
    </row>
    <row r="636" spans="1:2">
      <c r="A636" s="33">
        <v>2</v>
      </c>
      <c r="B636" s="11" t="s">
        <v>1562</v>
      </c>
    </row>
    <row r="637" spans="1:2">
      <c r="A637" s="33">
        <v>3</v>
      </c>
      <c r="B637" s="11" t="s">
        <v>1563</v>
      </c>
    </row>
    <row r="638" spans="1:2">
      <c r="A638" s="33">
        <v>4</v>
      </c>
      <c r="B638" s="11" t="s">
        <v>1564</v>
      </c>
    </row>
    <row r="639" spans="1:2">
      <c r="A639" s="33">
        <v>5</v>
      </c>
      <c r="B639" s="11" t="s">
        <v>1565</v>
      </c>
    </row>
    <row r="640" spans="1:2">
      <c r="A640" s="33">
        <v>6</v>
      </c>
      <c r="B640" s="11" t="s">
        <v>1566</v>
      </c>
    </row>
    <row r="641" spans="1:2" ht="17" thickBot="1">
      <c r="A641" s="34">
        <v>7</v>
      </c>
      <c r="B641" s="13" t="s">
        <v>1567</v>
      </c>
    </row>
    <row r="642" spans="1:2" ht="17" thickBot="1">
      <c r="A642" s="31" t="s">
        <v>1701</v>
      </c>
      <c r="B642" s="32" t="s">
        <v>1702</v>
      </c>
    </row>
    <row r="643" spans="1:2">
      <c r="A643" s="8" t="s">
        <v>1568</v>
      </c>
      <c r="B643" s="9" t="s">
        <v>1569</v>
      </c>
    </row>
    <row r="644" spans="1:2">
      <c r="A644" s="10" t="s">
        <v>1570</v>
      </c>
      <c r="B644" s="11" t="s">
        <v>1571</v>
      </c>
    </row>
    <row r="645" spans="1:2">
      <c r="A645" s="10" t="s">
        <v>1572</v>
      </c>
      <c r="B645" s="11" t="s">
        <v>1573</v>
      </c>
    </row>
    <row r="646" spans="1:2">
      <c r="A646" s="10" t="s">
        <v>1574</v>
      </c>
      <c r="B646" s="11" t="s">
        <v>1575</v>
      </c>
    </row>
    <row r="647" spans="1:2">
      <c r="A647" s="10" t="s">
        <v>1576</v>
      </c>
      <c r="B647" s="11" t="s">
        <v>1577</v>
      </c>
    </row>
    <row r="648" spans="1:2">
      <c r="A648" s="10" t="s">
        <v>1578</v>
      </c>
      <c r="B648" s="11" t="s">
        <v>1579</v>
      </c>
    </row>
    <row r="649" spans="1:2">
      <c r="A649" s="10" t="s">
        <v>1580</v>
      </c>
      <c r="B649" s="11" t="s">
        <v>1581</v>
      </c>
    </row>
    <row r="650" spans="1:2">
      <c r="A650" s="10" t="s">
        <v>1582</v>
      </c>
      <c r="B650" s="11" t="s">
        <v>1583</v>
      </c>
    </row>
    <row r="651" spans="1:2">
      <c r="A651" s="10" t="s">
        <v>1584</v>
      </c>
      <c r="B651" s="11" t="s">
        <v>1585</v>
      </c>
    </row>
    <row r="652" spans="1:2">
      <c r="A652" s="10" t="s">
        <v>1586</v>
      </c>
      <c r="B652" s="11" t="s">
        <v>1587</v>
      </c>
    </row>
    <row r="653" spans="1:2">
      <c r="A653" s="10" t="s">
        <v>1588</v>
      </c>
      <c r="B653" s="11" t="s">
        <v>1589</v>
      </c>
    </row>
    <row r="654" spans="1:2">
      <c r="A654" s="10" t="s">
        <v>1590</v>
      </c>
      <c r="B654" s="11" t="s">
        <v>1591</v>
      </c>
    </row>
    <row r="655" spans="1:2">
      <c r="A655" s="10" t="s">
        <v>1592</v>
      </c>
      <c r="B655" s="11" t="s">
        <v>1593</v>
      </c>
    </row>
    <row r="656" spans="1:2">
      <c r="A656" s="10" t="s">
        <v>1594</v>
      </c>
      <c r="B656" s="11" t="s">
        <v>1595</v>
      </c>
    </row>
    <row r="657" spans="1:2">
      <c r="A657" s="10" t="s">
        <v>1596</v>
      </c>
      <c r="B657" s="11" t="s">
        <v>1597</v>
      </c>
    </row>
    <row r="658" spans="1:2">
      <c r="A658" s="10" t="s">
        <v>1598</v>
      </c>
      <c r="B658" s="11" t="s">
        <v>1599</v>
      </c>
    </row>
    <row r="659" spans="1:2">
      <c r="A659" s="10" t="s">
        <v>1600</v>
      </c>
      <c r="B659" s="11" t="s">
        <v>1601</v>
      </c>
    </row>
    <row r="660" spans="1:2">
      <c r="A660" s="10" t="s">
        <v>1602</v>
      </c>
      <c r="B660" s="11" t="s">
        <v>1603</v>
      </c>
    </row>
    <row r="661" spans="1:2">
      <c r="A661" s="10" t="s">
        <v>1604</v>
      </c>
      <c r="B661" s="11" t="s">
        <v>1605</v>
      </c>
    </row>
    <row r="662" spans="1:2">
      <c r="A662" s="10" t="s">
        <v>1606</v>
      </c>
      <c r="B662" s="11" t="s">
        <v>1607</v>
      </c>
    </row>
    <row r="663" spans="1:2">
      <c r="A663" s="10" t="s">
        <v>1608</v>
      </c>
      <c r="B663" s="11" t="s">
        <v>1609</v>
      </c>
    </row>
    <row r="664" spans="1:2">
      <c r="A664" s="10" t="s">
        <v>1610</v>
      </c>
      <c r="B664" s="11" t="s">
        <v>1611</v>
      </c>
    </row>
    <row r="665" spans="1:2" ht="17" thickBot="1">
      <c r="A665" s="12" t="s">
        <v>1612</v>
      </c>
      <c r="B665" s="13" t="s">
        <v>1613</v>
      </c>
    </row>
    <row r="666" spans="1:2">
      <c r="A666" s="8" t="s">
        <v>1419</v>
      </c>
      <c r="B666" s="9" t="s">
        <v>1420</v>
      </c>
    </row>
    <row r="667" spans="1:2">
      <c r="A667" s="10" t="s">
        <v>1421</v>
      </c>
      <c r="B667" s="11" t="s">
        <v>1422</v>
      </c>
    </row>
    <row r="668" spans="1:2">
      <c r="A668" s="10" t="s">
        <v>1423</v>
      </c>
      <c r="B668" s="11" t="s">
        <v>1424</v>
      </c>
    </row>
    <row r="669" spans="1:2">
      <c r="A669" s="10" t="s">
        <v>1425</v>
      </c>
      <c r="B669" s="11" t="s">
        <v>1426</v>
      </c>
    </row>
    <row r="670" spans="1:2">
      <c r="A670" s="10" t="s">
        <v>1427</v>
      </c>
      <c r="B670" s="11" t="s">
        <v>1428</v>
      </c>
    </row>
    <row r="671" spans="1:2">
      <c r="A671" s="10" t="s">
        <v>1429</v>
      </c>
      <c r="B671" s="11" t="s">
        <v>1430</v>
      </c>
    </row>
    <row r="672" spans="1:2">
      <c r="A672" s="10" t="s">
        <v>1431</v>
      </c>
      <c r="B672" s="11" t="s">
        <v>1432</v>
      </c>
    </row>
    <row r="673" spans="1:2">
      <c r="A673" s="10" t="s">
        <v>1433</v>
      </c>
      <c r="B673" s="11" t="s">
        <v>1434</v>
      </c>
    </row>
    <row r="674" spans="1:2">
      <c r="A674" s="10" t="s">
        <v>1435</v>
      </c>
      <c r="B674" s="11" t="s">
        <v>1436</v>
      </c>
    </row>
    <row r="675" spans="1:2">
      <c r="A675" s="10" t="s">
        <v>1437</v>
      </c>
      <c r="B675" s="11" t="s">
        <v>1438</v>
      </c>
    </row>
    <row r="676" spans="1:2">
      <c r="A676" s="10" t="s">
        <v>1439</v>
      </c>
      <c r="B676" s="11" t="s">
        <v>1440</v>
      </c>
    </row>
    <row r="677" spans="1:2">
      <c r="A677" s="10" t="s">
        <v>1441</v>
      </c>
      <c r="B677" s="11" t="s">
        <v>1442</v>
      </c>
    </row>
    <row r="678" spans="1:2">
      <c r="A678" s="10" t="s">
        <v>1443</v>
      </c>
      <c r="B678" s="11" t="s">
        <v>1444</v>
      </c>
    </row>
    <row r="679" spans="1:2">
      <c r="A679" s="10" t="s">
        <v>1445</v>
      </c>
      <c r="B679" s="11" t="s">
        <v>1446</v>
      </c>
    </row>
    <row r="680" spans="1:2">
      <c r="A680" s="10" t="s">
        <v>1447</v>
      </c>
      <c r="B680" s="11" t="s">
        <v>1448</v>
      </c>
    </row>
    <row r="681" spans="1:2">
      <c r="A681" s="10" t="s">
        <v>1449</v>
      </c>
      <c r="B681" s="11" t="s">
        <v>1450</v>
      </c>
    </row>
    <row r="682" spans="1:2">
      <c r="A682" s="10" t="s">
        <v>1451</v>
      </c>
      <c r="B682" s="11" t="s">
        <v>1452</v>
      </c>
    </row>
    <row r="683" spans="1:2">
      <c r="A683" s="10" t="s">
        <v>1453</v>
      </c>
      <c r="B683" s="11" t="s">
        <v>1454</v>
      </c>
    </row>
    <row r="684" spans="1:2">
      <c r="A684" s="10" t="s">
        <v>1455</v>
      </c>
      <c r="B684" s="11" t="s">
        <v>1456</v>
      </c>
    </row>
    <row r="685" spans="1:2">
      <c r="A685" s="10" t="s">
        <v>1457</v>
      </c>
      <c r="B685" s="11" t="s">
        <v>1458</v>
      </c>
    </row>
    <row r="686" spans="1:2">
      <c r="A686" s="10" t="s">
        <v>1459</v>
      </c>
      <c r="B686" s="11" t="s">
        <v>1460</v>
      </c>
    </row>
    <row r="687" spans="1:2">
      <c r="A687" s="10" t="s">
        <v>1461</v>
      </c>
      <c r="B687" s="11" t="s">
        <v>1462</v>
      </c>
    </row>
    <row r="688" spans="1:2">
      <c r="A688" s="10" t="s">
        <v>1463</v>
      </c>
      <c r="B688" s="11" t="s">
        <v>1464</v>
      </c>
    </row>
    <row r="689" spans="1:2">
      <c r="A689" s="10" t="s">
        <v>1465</v>
      </c>
      <c r="B689" s="11" t="s">
        <v>1466</v>
      </c>
    </row>
    <row r="690" spans="1:2">
      <c r="A690" s="10" t="s">
        <v>1467</v>
      </c>
      <c r="B690" s="11" t="s">
        <v>1468</v>
      </c>
    </row>
    <row r="691" spans="1:2">
      <c r="A691" s="10" t="s">
        <v>1469</v>
      </c>
      <c r="B691" s="11" t="s">
        <v>1470</v>
      </c>
    </row>
    <row r="692" spans="1:2">
      <c r="A692" s="10" t="s">
        <v>1471</v>
      </c>
      <c r="B692" s="11" t="s">
        <v>1472</v>
      </c>
    </row>
    <row r="693" spans="1:2">
      <c r="A693" s="10" t="s">
        <v>1473</v>
      </c>
      <c r="B693" s="11" t="s">
        <v>1474</v>
      </c>
    </row>
    <row r="694" spans="1:2">
      <c r="A694" s="10" t="s">
        <v>1475</v>
      </c>
      <c r="B694" s="11" t="s">
        <v>1476</v>
      </c>
    </row>
    <row r="695" spans="1:2">
      <c r="A695" s="10" t="s">
        <v>1477</v>
      </c>
      <c r="B695" s="11" t="s">
        <v>1478</v>
      </c>
    </row>
    <row r="696" spans="1:2">
      <c r="A696" s="10" t="s">
        <v>1479</v>
      </c>
      <c r="B696" s="11" t="s">
        <v>1480</v>
      </c>
    </row>
    <row r="697" spans="1:2">
      <c r="A697" s="10" t="s">
        <v>1481</v>
      </c>
      <c r="B697" s="11" t="s">
        <v>1482</v>
      </c>
    </row>
    <row r="698" spans="1:2">
      <c r="A698" s="10" t="s">
        <v>1483</v>
      </c>
      <c r="B698" s="11" t="s">
        <v>1484</v>
      </c>
    </row>
    <row r="699" spans="1:2">
      <c r="A699" s="10" t="s">
        <v>1485</v>
      </c>
      <c r="B699" s="11" t="s">
        <v>1486</v>
      </c>
    </row>
    <row r="700" spans="1:2">
      <c r="A700" s="10" t="s">
        <v>1487</v>
      </c>
      <c r="B700" s="11" t="s">
        <v>1488</v>
      </c>
    </row>
    <row r="701" spans="1:2">
      <c r="A701" s="10" t="s">
        <v>1489</v>
      </c>
      <c r="B701" s="11" t="s">
        <v>1490</v>
      </c>
    </row>
    <row r="702" spans="1:2">
      <c r="A702" s="10" t="s">
        <v>1491</v>
      </c>
      <c r="B702" s="11" t="s">
        <v>1492</v>
      </c>
    </row>
    <row r="703" spans="1:2">
      <c r="A703" s="10" t="s">
        <v>1493</v>
      </c>
      <c r="B703" s="11" t="s">
        <v>1494</v>
      </c>
    </row>
    <row r="704" spans="1:2">
      <c r="A704" s="10" t="s">
        <v>1495</v>
      </c>
      <c r="B704" s="11" t="s">
        <v>1496</v>
      </c>
    </row>
    <row r="705" spans="1:2">
      <c r="A705" s="10" t="s">
        <v>1497</v>
      </c>
      <c r="B705" s="11" t="s">
        <v>1498</v>
      </c>
    </row>
    <row r="706" spans="1:2" ht="17" thickBot="1">
      <c r="A706" s="12" t="s">
        <v>1499</v>
      </c>
      <c r="B706" s="13" t="s">
        <v>1500</v>
      </c>
    </row>
    <row r="707" spans="1:2">
      <c r="A707" s="8" t="s">
        <v>1692</v>
      </c>
      <c r="B707" s="52" t="s">
        <v>1703</v>
      </c>
    </row>
    <row r="708" spans="1:2">
      <c r="A708" s="10" t="s">
        <v>1641</v>
      </c>
      <c r="B708" s="11" t="s">
        <v>1642</v>
      </c>
    </row>
    <row r="709" spans="1:2">
      <c r="A709" s="10" t="s">
        <v>1643</v>
      </c>
      <c r="B709" s="11" t="s">
        <v>1644</v>
      </c>
    </row>
    <row r="710" spans="1:2" ht="17" thickBot="1">
      <c r="A710" s="12" t="s">
        <v>1645</v>
      </c>
      <c r="B710" s="13" t="s">
        <v>1646</v>
      </c>
    </row>
    <row r="711" spans="1:2">
      <c r="A711" s="30" t="s">
        <v>1704</v>
      </c>
      <c r="B711" s="52" t="s">
        <v>1705</v>
      </c>
    </row>
    <row r="712" spans="1:2">
      <c r="A712" s="28" t="s">
        <v>1706</v>
      </c>
      <c r="B712" s="53" t="s">
        <v>1707</v>
      </c>
    </row>
    <row r="713" spans="1:2">
      <c r="A713" s="28" t="s">
        <v>1708</v>
      </c>
      <c r="B713" s="53" t="s">
        <v>1709</v>
      </c>
    </row>
    <row r="714" spans="1:2">
      <c r="A714" s="28" t="s">
        <v>1710</v>
      </c>
      <c r="B714" s="53" t="s">
        <v>1711</v>
      </c>
    </row>
    <row r="715" spans="1:2">
      <c r="A715" s="28" t="s">
        <v>1712</v>
      </c>
      <c r="B715" s="53" t="s">
        <v>1660</v>
      </c>
    </row>
    <row r="716" spans="1:2" ht="17" thickBot="1">
      <c r="A716" s="39" t="s">
        <v>1669</v>
      </c>
      <c r="B716" s="13" t="s">
        <v>1670</v>
      </c>
    </row>
    <row r="717" spans="1:2">
      <c r="A717" s="15"/>
      <c r="B717" s="15"/>
    </row>
    <row r="718" spans="1:2" ht="19" thickBot="1">
      <c r="A718" s="22" t="s">
        <v>1713</v>
      </c>
      <c r="B718" s="18"/>
    </row>
    <row r="719" spans="1:2" ht="17" thickBot="1">
      <c r="A719" s="23" t="s">
        <v>1506</v>
      </c>
      <c r="B719" s="54" t="s">
        <v>1507</v>
      </c>
    </row>
    <row r="720" spans="1:2" ht="17" thickBot="1">
      <c r="A720" s="21"/>
      <c r="B720" s="20"/>
    </row>
    <row r="721" spans="1:2">
      <c r="A721" s="8" t="s">
        <v>1508</v>
      </c>
      <c r="B721" s="9" t="s">
        <v>1509</v>
      </c>
    </row>
    <row r="722" spans="1:2">
      <c r="A722" s="27" t="s">
        <v>1510</v>
      </c>
      <c r="B722" s="11" t="s">
        <v>1697</v>
      </c>
    </row>
    <row r="723" spans="1:2">
      <c r="A723" s="27" t="s">
        <v>1512</v>
      </c>
      <c r="B723" s="11" t="s">
        <v>1714</v>
      </c>
    </row>
    <row r="724" spans="1:2">
      <c r="A724" s="28" t="s">
        <v>12</v>
      </c>
      <c r="B724" s="11" t="s">
        <v>1514</v>
      </c>
    </row>
    <row r="725" spans="1:2">
      <c r="A725" s="28" t="s">
        <v>13</v>
      </c>
      <c r="B725" s="11" t="s">
        <v>1515</v>
      </c>
    </row>
    <row r="726" spans="1:2">
      <c r="A726" s="28" t="s">
        <v>1516</v>
      </c>
      <c r="B726" s="11" t="s">
        <v>1517</v>
      </c>
    </row>
    <row r="727" spans="1:2" ht="17" thickBot="1">
      <c r="A727" s="29" t="s">
        <v>1518</v>
      </c>
      <c r="B727" s="13" t="s">
        <v>1519</v>
      </c>
    </row>
    <row r="728" spans="1:2">
      <c r="A728" s="30" t="s">
        <v>16</v>
      </c>
      <c r="B728" s="55" t="s">
        <v>1715</v>
      </c>
    </row>
    <row r="729" spans="1:2">
      <c r="A729" s="10" t="s">
        <v>1521</v>
      </c>
      <c r="B729" s="11" t="s">
        <v>1522</v>
      </c>
    </row>
    <row r="730" spans="1:2">
      <c r="A730" s="10" t="s">
        <v>1523</v>
      </c>
      <c r="B730" s="11" t="s">
        <v>1524</v>
      </c>
    </row>
    <row r="731" spans="1:2">
      <c r="A731" s="10" t="s">
        <v>1525</v>
      </c>
      <c r="B731" s="11" t="s">
        <v>1526</v>
      </c>
    </row>
    <row r="732" spans="1:2">
      <c r="A732" s="10" t="s">
        <v>1527</v>
      </c>
      <c r="B732" s="11" t="s">
        <v>1528</v>
      </c>
    </row>
    <row r="733" spans="1:2">
      <c r="A733" s="10" t="s">
        <v>1529</v>
      </c>
      <c r="B733" s="11" t="s">
        <v>1530</v>
      </c>
    </row>
    <row r="734" spans="1:2">
      <c r="A734" s="10" t="s">
        <v>1531</v>
      </c>
      <c r="B734" s="11" t="s">
        <v>1532</v>
      </c>
    </row>
    <row r="735" spans="1:2">
      <c r="A735" s="10" t="s">
        <v>1533</v>
      </c>
      <c r="B735" s="11" t="s">
        <v>1534</v>
      </c>
    </row>
    <row r="736" spans="1:2">
      <c r="A736" s="10" t="s">
        <v>1535</v>
      </c>
      <c r="B736" s="11" t="s">
        <v>1536</v>
      </c>
    </row>
    <row r="737" spans="1:2">
      <c r="A737" s="10" t="s">
        <v>1537</v>
      </c>
      <c r="B737" s="11" t="s">
        <v>1538</v>
      </c>
    </row>
    <row r="738" spans="1:2" ht="17" thickBot="1">
      <c r="A738" s="12" t="s">
        <v>1539</v>
      </c>
      <c r="B738" s="13" t="s">
        <v>1540</v>
      </c>
    </row>
    <row r="739" spans="1:2">
      <c r="A739" s="30" t="s">
        <v>17</v>
      </c>
      <c r="B739" s="9" t="s">
        <v>1716</v>
      </c>
    </row>
    <row r="740" spans="1:2">
      <c r="A740" s="10" t="s">
        <v>1542</v>
      </c>
      <c r="B740" s="11" t="s">
        <v>1543</v>
      </c>
    </row>
    <row r="741" spans="1:2">
      <c r="A741" s="10" t="s">
        <v>1544</v>
      </c>
      <c r="B741" s="11" t="s">
        <v>1545</v>
      </c>
    </row>
    <row r="742" spans="1:2">
      <c r="A742" s="10" t="s">
        <v>1546</v>
      </c>
      <c r="B742" s="11" t="s">
        <v>1547</v>
      </c>
    </row>
    <row r="743" spans="1:2">
      <c r="A743" s="10" t="s">
        <v>1548</v>
      </c>
      <c r="B743" s="11" t="s">
        <v>1549</v>
      </c>
    </row>
    <row r="744" spans="1:2">
      <c r="A744" s="10" t="s">
        <v>1550</v>
      </c>
      <c r="B744" s="11" t="s">
        <v>1551</v>
      </c>
    </row>
    <row r="745" spans="1:2">
      <c r="A745" s="10" t="s">
        <v>1552</v>
      </c>
      <c r="B745" s="11" t="s">
        <v>1553</v>
      </c>
    </row>
    <row r="746" spans="1:2">
      <c r="A746" s="10" t="s">
        <v>1554</v>
      </c>
      <c r="B746" s="11" t="s">
        <v>1555</v>
      </c>
    </row>
    <row r="747" spans="1:2" ht="17" thickBot="1">
      <c r="A747" s="12" t="s">
        <v>1556</v>
      </c>
      <c r="B747" s="13" t="s">
        <v>1557</v>
      </c>
    </row>
    <row r="748" spans="1:2" ht="17" thickBot="1">
      <c r="A748" s="31" t="s">
        <v>19</v>
      </c>
      <c r="B748" s="32" t="s">
        <v>1717</v>
      </c>
    </row>
    <row r="749" spans="1:2">
      <c r="A749" s="8" t="s">
        <v>1559</v>
      </c>
      <c r="B749" s="9" t="s">
        <v>1718</v>
      </c>
    </row>
    <row r="750" spans="1:2">
      <c r="A750" s="33">
        <v>1</v>
      </c>
      <c r="B750" s="11" t="s">
        <v>1561</v>
      </c>
    </row>
    <row r="751" spans="1:2">
      <c r="A751" s="33">
        <v>2</v>
      </c>
      <c r="B751" s="11" t="s">
        <v>1562</v>
      </c>
    </row>
    <row r="752" spans="1:2">
      <c r="A752" s="33">
        <v>3</v>
      </c>
      <c r="B752" s="11" t="s">
        <v>1563</v>
      </c>
    </row>
    <row r="753" spans="1:2">
      <c r="A753" s="33">
        <v>4</v>
      </c>
      <c r="B753" s="11" t="s">
        <v>1564</v>
      </c>
    </row>
    <row r="754" spans="1:2">
      <c r="A754" s="33">
        <v>5</v>
      </c>
      <c r="B754" s="11" t="s">
        <v>1565</v>
      </c>
    </row>
    <row r="755" spans="1:2">
      <c r="A755" s="33">
        <v>6</v>
      </c>
      <c r="B755" s="11" t="s">
        <v>1566</v>
      </c>
    </row>
    <row r="756" spans="1:2" ht="17" thickBot="1">
      <c r="A756" s="34">
        <v>7</v>
      </c>
      <c r="B756" s="13" t="s">
        <v>1567</v>
      </c>
    </row>
    <row r="757" spans="1:2" ht="17" thickBot="1">
      <c r="A757" s="31" t="s">
        <v>1719</v>
      </c>
      <c r="B757" s="32" t="s">
        <v>1720</v>
      </c>
    </row>
    <row r="758" spans="1:2">
      <c r="A758" s="8" t="s">
        <v>1568</v>
      </c>
      <c r="B758" s="9" t="s">
        <v>1569</v>
      </c>
    </row>
    <row r="759" spans="1:2">
      <c r="A759" s="10" t="s">
        <v>1570</v>
      </c>
      <c r="B759" s="11" t="s">
        <v>1571</v>
      </c>
    </row>
    <row r="760" spans="1:2">
      <c r="A760" s="10" t="s">
        <v>1572</v>
      </c>
      <c r="B760" s="11" t="s">
        <v>1573</v>
      </c>
    </row>
    <row r="761" spans="1:2">
      <c r="A761" s="10" t="s">
        <v>1574</v>
      </c>
      <c r="B761" s="11" t="s">
        <v>1575</v>
      </c>
    </row>
    <row r="762" spans="1:2">
      <c r="A762" s="10" t="s">
        <v>1576</v>
      </c>
      <c r="B762" s="11" t="s">
        <v>1577</v>
      </c>
    </row>
    <row r="763" spans="1:2">
      <c r="A763" s="10" t="s">
        <v>1578</v>
      </c>
      <c r="B763" s="11" t="s">
        <v>1579</v>
      </c>
    </row>
    <row r="764" spans="1:2">
      <c r="A764" s="10" t="s">
        <v>1580</v>
      </c>
      <c r="B764" s="11" t="s">
        <v>1581</v>
      </c>
    </row>
    <row r="765" spans="1:2">
      <c r="A765" s="10" t="s">
        <v>1582</v>
      </c>
      <c r="B765" s="11" t="s">
        <v>1583</v>
      </c>
    </row>
    <row r="766" spans="1:2">
      <c r="A766" s="10" t="s">
        <v>1584</v>
      </c>
      <c r="B766" s="11" t="s">
        <v>1585</v>
      </c>
    </row>
    <row r="767" spans="1:2">
      <c r="A767" s="10" t="s">
        <v>1586</v>
      </c>
      <c r="B767" s="11" t="s">
        <v>1587</v>
      </c>
    </row>
    <row r="768" spans="1:2">
      <c r="A768" s="10" t="s">
        <v>1588</v>
      </c>
      <c r="B768" s="11" t="s">
        <v>1589</v>
      </c>
    </row>
    <row r="769" spans="1:2">
      <c r="A769" s="10" t="s">
        <v>1590</v>
      </c>
      <c r="B769" s="11" t="s">
        <v>1591</v>
      </c>
    </row>
    <row r="770" spans="1:2">
      <c r="A770" s="10" t="s">
        <v>1592</v>
      </c>
      <c r="B770" s="11" t="s">
        <v>1593</v>
      </c>
    </row>
    <row r="771" spans="1:2">
      <c r="A771" s="10" t="s">
        <v>1594</v>
      </c>
      <c r="B771" s="11" t="s">
        <v>1595</v>
      </c>
    </row>
    <row r="772" spans="1:2">
      <c r="A772" s="10" t="s">
        <v>1596</v>
      </c>
      <c r="B772" s="11" t="s">
        <v>1597</v>
      </c>
    </row>
    <row r="773" spans="1:2">
      <c r="A773" s="10" t="s">
        <v>1598</v>
      </c>
      <c r="B773" s="11" t="s">
        <v>1599</v>
      </c>
    </row>
    <row r="774" spans="1:2">
      <c r="A774" s="10" t="s">
        <v>1600</v>
      </c>
      <c r="B774" s="11" t="s">
        <v>1601</v>
      </c>
    </row>
    <row r="775" spans="1:2">
      <c r="A775" s="10" t="s">
        <v>1602</v>
      </c>
      <c r="B775" s="11" t="s">
        <v>1603</v>
      </c>
    </row>
    <row r="776" spans="1:2">
      <c r="A776" s="10" t="s">
        <v>1604</v>
      </c>
      <c r="B776" s="11" t="s">
        <v>1605</v>
      </c>
    </row>
    <row r="777" spans="1:2">
      <c r="A777" s="10" t="s">
        <v>1606</v>
      </c>
      <c r="B777" s="11" t="s">
        <v>1607</v>
      </c>
    </row>
    <row r="778" spans="1:2">
      <c r="A778" s="10" t="s">
        <v>1608</v>
      </c>
      <c r="B778" s="11" t="s">
        <v>1609</v>
      </c>
    </row>
    <row r="779" spans="1:2">
      <c r="A779" s="10" t="s">
        <v>1610</v>
      </c>
      <c r="B779" s="11" t="s">
        <v>1611</v>
      </c>
    </row>
    <row r="780" spans="1:2" ht="17" thickBot="1">
      <c r="A780" s="12" t="s">
        <v>1612</v>
      </c>
      <c r="B780" s="13" t="s">
        <v>1613</v>
      </c>
    </row>
    <row r="781" spans="1:2">
      <c r="A781" s="8" t="s">
        <v>1721</v>
      </c>
      <c r="B781" s="9" t="s">
        <v>1722</v>
      </c>
    </row>
    <row r="782" spans="1:2">
      <c r="A782" s="56" t="s">
        <v>1723</v>
      </c>
      <c r="B782" s="57" t="s">
        <v>1724</v>
      </c>
    </row>
    <row r="783" spans="1:2" ht="17" thickBot="1">
      <c r="A783" s="39" t="s">
        <v>1669</v>
      </c>
      <c r="B783" s="13" t="s">
        <v>1670</v>
      </c>
    </row>
    <row r="785" spans="1:2" ht="19" thickBot="1">
      <c r="A785" s="22" t="s">
        <v>1725</v>
      </c>
      <c r="B785" s="18"/>
    </row>
    <row r="786" spans="1:2" ht="17" thickBot="1">
      <c r="A786" s="23" t="s">
        <v>1506</v>
      </c>
      <c r="B786" s="24" t="s">
        <v>1507</v>
      </c>
    </row>
    <row r="787" spans="1:2" ht="17" thickBot="1">
      <c r="A787" s="58"/>
      <c r="B787" s="59"/>
    </row>
    <row r="788" spans="1:2">
      <c r="A788" s="8" t="s">
        <v>1726</v>
      </c>
      <c r="B788" s="9" t="s">
        <v>1727</v>
      </c>
    </row>
    <row r="789" spans="1:2">
      <c r="A789" s="27" t="s">
        <v>1728</v>
      </c>
      <c r="B789" s="11" t="s">
        <v>1729</v>
      </c>
    </row>
    <row r="790" spans="1:2">
      <c r="A790" s="27" t="s">
        <v>1508</v>
      </c>
      <c r="B790" s="11" t="s">
        <v>1509</v>
      </c>
    </row>
    <row r="791" spans="1:2">
      <c r="A791" s="28" t="s">
        <v>12</v>
      </c>
      <c r="B791" s="11" t="s">
        <v>1514</v>
      </c>
    </row>
    <row r="792" spans="1:2" ht="17" thickBot="1">
      <c r="A792" s="29" t="s">
        <v>1518</v>
      </c>
      <c r="B792" s="13" t="s">
        <v>1519</v>
      </c>
    </row>
    <row r="793" spans="1:2">
      <c r="A793" s="8" t="s">
        <v>1730</v>
      </c>
      <c r="B793" s="9" t="s">
        <v>1731</v>
      </c>
    </row>
    <row r="794" spans="1:2">
      <c r="A794" s="10" t="s">
        <v>1732</v>
      </c>
      <c r="B794" s="41" t="s">
        <v>1733</v>
      </c>
    </row>
    <row r="795" spans="1:2">
      <c r="A795" s="10" t="s">
        <v>1734</v>
      </c>
      <c r="B795" s="41" t="s">
        <v>1735</v>
      </c>
    </row>
    <row r="796" spans="1:2">
      <c r="A796" s="10" t="s">
        <v>1736</v>
      </c>
      <c r="B796" s="41" t="s">
        <v>1737</v>
      </c>
    </row>
    <row r="797" spans="1:2" ht="17" thickBot="1">
      <c r="A797" s="12" t="s">
        <v>1738</v>
      </c>
      <c r="B797" s="13" t="s">
        <v>1739</v>
      </c>
    </row>
    <row r="798" spans="1:2" ht="17" thickBot="1">
      <c r="A798" s="25" t="s">
        <v>1740</v>
      </c>
      <c r="B798" s="60" t="s">
        <v>1741</v>
      </c>
    </row>
    <row r="799" spans="1:2">
      <c r="A799" s="61" t="s">
        <v>1742</v>
      </c>
      <c r="B799" s="52" t="s">
        <v>1743</v>
      </c>
    </row>
    <row r="800" spans="1:2">
      <c r="A800" s="10" t="s">
        <v>1423</v>
      </c>
      <c r="B800" s="11" t="s">
        <v>1424</v>
      </c>
    </row>
    <row r="801" spans="1:2">
      <c r="A801" s="10" t="s">
        <v>1427</v>
      </c>
      <c r="B801" s="11" t="s">
        <v>1428</v>
      </c>
    </row>
    <row r="802" spans="1:2">
      <c r="A802" s="10" t="s">
        <v>1431</v>
      </c>
      <c r="B802" s="11" t="s">
        <v>1432</v>
      </c>
    </row>
    <row r="803" spans="1:2">
      <c r="A803" s="10" t="s">
        <v>1441</v>
      </c>
      <c r="B803" s="11" t="s">
        <v>1442</v>
      </c>
    </row>
    <row r="804" spans="1:2">
      <c r="A804" s="10" t="s">
        <v>1449</v>
      </c>
      <c r="B804" s="11" t="s">
        <v>1450</v>
      </c>
    </row>
    <row r="805" spans="1:2">
      <c r="A805" s="10" t="s">
        <v>1463</v>
      </c>
      <c r="B805" s="11" t="s">
        <v>1464</v>
      </c>
    </row>
    <row r="806" spans="1:2">
      <c r="A806" s="10" t="s">
        <v>1469</v>
      </c>
      <c r="B806" s="11" t="s">
        <v>1470</v>
      </c>
    </row>
    <row r="807" spans="1:2">
      <c r="A807" s="10" t="s">
        <v>1471</v>
      </c>
      <c r="B807" s="11" t="s">
        <v>1472</v>
      </c>
    </row>
    <row r="808" spans="1:2">
      <c r="A808" s="10" t="s">
        <v>1473</v>
      </c>
      <c r="B808" s="11" t="s">
        <v>1474</v>
      </c>
    </row>
    <row r="809" spans="1:2">
      <c r="A809" s="10" t="s">
        <v>1481</v>
      </c>
      <c r="B809" s="11" t="s">
        <v>1482</v>
      </c>
    </row>
    <row r="810" spans="1:2">
      <c r="A810" s="10" t="s">
        <v>1489</v>
      </c>
      <c r="B810" s="11" t="s">
        <v>1490</v>
      </c>
    </row>
    <row r="811" spans="1:2" ht="17" thickBot="1">
      <c r="A811" s="12" t="s">
        <v>1499</v>
      </c>
      <c r="B811" s="13" t="s">
        <v>1500</v>
      </c>
    </row>
    <row r="812" spans="1:2" ht="17" thickBot="1">
      <c r="A812" s="58" t="s">
        <v>1744</v>
      </c>
      <c r="B812" s="60" t="s">
        <v>1745</v>
      </c>
    </row>
    <row r="813" spans="1:2" ht="17" thickBot="1">
      <c r="A813" s="31" t="s">
        <v>1746</v>
      </c>
      <c r="B813" s="9" t="s">
        <v>1747</v>
      </c>
    </row>
    <row r="814" spans="1:2">
      <c r="A814" s="10" t="s">
        <v>1748</v>
      </c>
      <c r="B814" s="11" t="s">
        <v>1749</v>
      </c>
    </row>
    <row r="815" spans="1:2">
      <c r="A815" s="10" t="s">
        <v>1736</v>
      </c>
      <c r="B815" s="11" t="s">
        <v>1750</v>
      </c>
    </row>
    <row r="816" spans="1:2">
      <c r="A816" s="10" t="s">
        <v>1751</v>
      </c>
      <c r="B816" s="11" t="s">
        <v>1752</v>
      </c>
    </row>
    <row r="817" spans="1:2">
      <c r="A817" s="10" t="s">
        <v>1753</v>
      </c>
      <c r="B817" s="11" t="s">
        <v>1754</v>
      </c>
    </row>
    <row r="818" spans="1:2" ht="17" thickBot="1">
      <c r="A818" s="12" t="s">
        <v>1755</v>
      </c>
      <c r="B818" s="13" t="s">
        <v>1756</v>
      </c>
    </row>
    <row r="819" spans="1:2">
      <c r="A819" s="62" t="s">
        <v>1757</v>
      </c>
      <c r="B819" s="9" t="s">
        <v>1758</v>
      </c>
    </row>
    <row r="820" spans="1:2">
      <c r="A820" s="10" t="s">
        <v>1759</v>
      </c>
      <c r="B820" s="53" t="s">
        <v>1760</v>
      </c>
    </row>
    <row r="821" spans="1:2">
      <c r="A821" s="10" t="s">
        <v>1761</v>
      </c>
      <c r="B821" s="53" t="s">
        <v>1762</v>
      </c>
    </row>
    <row r="822" spans="1:2">
      <c r="A822" s="10" t="s">
        <v>1763</v>
      </c>
      <c r="B822" s="53" t="s">
        <v>1764</v>
      </c>
    </row>
    <row r="823" spans="1:2">
      <c r="A823" s="10" t="s">
        <v>1765</v>
      </c>
      <c r="B823" s="53" t="s">
        <v>1766</v>
      </c>
    </row>
    <row r="824" spans="1:2">
      <c r="A824" s="10" t="s">
        <v>1767</v>
      </c>
      <c r="B824" s="53" t="s">
        <v>1768</v>
      </c>
    </row>
    <row r="825" spans="1:2">
      <c r="A825" s="10" t="s">
        <v>1769</v>
      </c>
      <c r="B825" s="53" t="s">
        <v>1770</v>
      </c>
    </row>
    <row r="826" spans="1:2">
      <c r="A826" s="10" t="s">
        <v>1771</v>
      </c>
      <c r="B826" s="53" t="s">
        <v>1772</v>
      </c>
    </row>
    <row r="827" spans="1:2">
      <c r="A827" s="10" t="s">
        <v>1773</v>
      </c>
      <c r="B827" s="53" t="s">
        <v>1774</v>
      </c>
    </row>
    <row r="828" spans="1:2" ht="17" thickBot="1">
      <c r="A828" s="12" t="s">
        <v>1775</v>
      </c>
      <c r="B828" s="63" t="s">
        <v>1776</v>
      </c>
    </row>
    <row r="829" spans="1:2">
      <c r="A829" s="52" t="s">
        <v>1777</v>
      </c>
      <c r="B829" s="9" t="s">
        <v>1778</v>
      </c>
    </row>
    <row r="830" spans="1:2">
      <c r="A830" s="64" t="s">
        <v>1779</v>
      </c>
      <c r="B830" s="53" t="s">
        <v>1780</v>
      </c>
    </row>
    <row r="831" spans="1:2">
      <c r="A831" s="53" t="s">
        <v>1781</v>
      </c>
      <c r="B831" s="11" t="s">
        <v>1782</v>
      </c>
    </row>
    <row r="832" spans="1:2">
      <c r="A832" s="53" t="s">
        <v>1783</v>
      </c>
      <c r="B832" s="11" t="s">
        <v>1784</v>
      </c>
    </row>
    <row r="833" spans="1:2">
      <c r="A833" s="53" t="s">
        <v>1785</v>
      </c>
      <c r="B833" s="11" t="s">
        <v>1786</v>
      </c>
    </row>
    <row r="834" spans="1:2">
      <c r="A834" s="53" t="s">
        <v>1787</v>
      </c>
      <c r="B834" s="11" t="s">
        <v>1788</v>
      </c>
    </row>
    <row r="835" spans="1:2">
      <c r="A835" s="53" t="s">
        <v>1789</v>
      </c>
      <c r="B835" s="60" t="s">
        <v>1790</v>
      </c>
    </row>
    <row r="836" spans="1:2">
      <c r="A836" s="53" t="s">
        <v>1791</v>
      </c>
      <c r="B836" s="11" t="s">
        <v>1792</v>
      </c>
    </row>
    <row r="837" spans="1:2">
      <c r="A837" s="53" t="s">
        <v>1793</v>
      </c>
      <c r="B837" s="11" t="s">
        <v>1794</v>
      </c>
    </row>
    <row r="838" spans="1:2" ht="17" thickBot="1">
      <c r="A838" s="65" t="s">
        <v>1795</v>
      </c>
      <c r="B838" s="66" t="s">
        <v>1796</v>
      </c>
    </row>
    <row r="839" spans="1:2">
      <c r="A839" s="62" t="s">
        <v>1797</v>
      </c>
      <c r="B839" s="9" t="s">
        <v>1798</v>
      </c>
    </row>
    <row r="840" spans="1:2">
      <c r="A840" s="10" t="s">
        <v>1799</v>
      </c>
      <c r="B840" s="11" t="s">
        <v>1800</v>
      </c>
    </row>
    <row r="841" spans="1:2" ht="17" thickBot="1">
      <c r="A841" s="12" t="s">
        <v>1801</v>
      </c>
      <c r="B841" s="13" t="s">
        <v>1802</v>
      </c>
    </row>
    <row r="842" spans="1:2">
      <c r="A842" s="62" t="s">
        <v>13</v>
      </c>
      <c r="B842" s="55" t="s">
        <v>1803</v>
      </c>
    </row>
    <row r="843" spans="1:2" ht="17" thickBot="1">
      <c r="A843" s="67" t="s">
        <v>1804</v>
      </c>
      <c r="B843" s="13" t="s">
        <v>1805</v>
      </c>
    </row>
    <row r="844" spans="1:2">
      <c r="A844" s="68" t="s">
        <v>1806</v>
      </c>
      <c r="B844" s="55" t="s">
        <v>1807</v>
      </c>
    </row>
    <row r="845" spans="1:2">
      <c r="A845" s="10" t="s">
        <v>1808</v>
      </c>
      <c r="B845" s="11" t="s">
        <v>1809</v>
      </c>
    </row>
    <row r="846" spans="1:2" ht="17" thickBot="1">
      <c r="A846" s="12" t="s">
        <v>1810</v>
      </c>
      <c r="B846" s="13" t="s">
        <v>1811</v>
      </c>
    </row>
    <row r="847" spans="1:2">
      <c r="A847" s="68" t="s">
        <v>1812</v>
      </c>
      <c r="B847" s="55" t="s">
        <v>1813</v>
      </c>
    </row>
    <row r="848" spans="1:2">
      <c r="A848" s="10" t="s">
        <v>1814</v>
      </c>
      <c r="B848" s="11" t="s">
        <v>1815</v>
      </c>
    </row>
    <row r="849" spans="1:2">
      <c r="A849" s="10" t="s">
        <v>1816</v>
      </c>
      <c r="B849" s="11" t="s">
        <v>1817</v>
      </c>
    </row>
    <row r="850" spans="1:2" ht="42">
      <c r="A850" s="10" t="s">
        <v>1818</v>
      </c>
      <c r="B850" s="69" t="s">
        <v>1819</v>
      </c>
    </row>
    <row r="851" spans="1:2" ht="70">
      <c r="A851" s="10" t="s">
        <v>1820</v>
      </c>
      <c r="B851" s="69" t="s">
        <v>1821</v>
      </c>
    </row>
    <row r="852" spans="1:2">
      <c r="A852" s="10" t="s">
        <v>1610</v>
      </c>
      <c r="B852" s="11" t="s">
        <v>1822</v>
      </c>
    </row>
    <row r="853" spans="1:2">
      <c r="A853" s="10" t="s">
        <v>1823</v>
      </c>
      <c r="B853" s="11" t="s">
        <v>1824</v>
      </c>
    </row>
    <row r="854" spans="1:2">
      <c r="A854" s="10" t="s">
        <v>1825</v>
      </c>
      <c r="B854" s="11" t="s">
        <v>1826</v>
      </c>
    </row>
    <row r="855" spans="1:2">
      <c r="A855" s="10" t="s">
        <v>1827</v>
      </c>
      <c r="B855" s="11" t="s">
        <v>1828</v>
      </c>
    </row>
    <row r="856" spans="1:2" ht="17" thickBot="1">
      <c r="A856" s="12" t="s">
        <v>1767</v>
      </c>
      <c r="B856" s="13" t="s">
        <v>1829</v>
      </c>
    </row>
    <row r="857" spans="1:2">
      <c r="A857" s="70" t="s">
        <v>1830</v>
      </c>
      <c r="B857" s="55" t="s">
        <v>1831</v>
      </c>
    </row>
    <row r="858" spans="1:2">
      <c r="A858" s="10" t="s">
        <v>1832</v>
      </c>
      <c r="B858" s="11" t="s">
        <v>1833</v>
      </c>
    </row>
    <row r="859" spans="1:2" ht="17" thickBot="1">
      <c r="A859" s="12" t="s">
        <v>1834</v>
      </c>
      <c r="B859" s="13" t="s">
        <v>1835</v>
      </c>
    </row>
    <row r="860" spans="1:2" ht="17" thickBot="1">
      <c r="A860" s="71" t="s">
        <v>1836</v>
      </c>
      <c r="B860" s="32" t="s">
        <v>1837</v>
      </c>
    </row>
    <row r="861" spans="1:2" ht="17" thickBot="1">
      <c r="A861" s="71" t="s">
        <v>1838</v>
      </c>
      <c r="B861" s="32" t="s">
        <v>1839</v>
      </c>
    </row>
    <row r="863" spans="1:2" ht="19" thickBot="1">
      <c r="A863" s="22" t="s">
        <v>1840</v>
      </c>
      <c r="B863" s="18"/>
    </row>
    <row r="864" spans="1:2" ht="17" thickBot="1">
      <c r="A864" s="23" t="s">
        <v>1506</v>
      </c>
      <c r="B864" s="54" t="s">
        <v>1507</v>
      </c>
    </row>
    <row r="865" spans="1:2" ht="17" thickBot="1">
      <c r="A865" s="21"/>
      <c r="B865" s="20"/>
    </row>
    <row r="866" spans="1:2">
      <c r="A866" s="8" t="s">
        <v>1669</v>
      </c>
      <c r="B866" s="9" t="s">
        <v>1670</v>
      </c>
    </row>
    <row r="867" spans="1:2">
      <c r="A867" s="27" t="s">
        <v>1841</v>
      </c>
      <c r="B867" s="11" t="s">
        <v>1509</v>
      </c>
    </row>
    <row r="868" spans="1:2">
      <c r="A868" s="28" t="s">
        <v>12</v>
      </c>
      <c r="B868" s="11" t="s">
        <v>1842</v>
      </c>
    </row>
    <row r="869" spans="1:2" ht="17" thickBot="1">
      <c r="A869" s="29" t="s">
        <v>15</v>
      </c>
      <c r="B869" s="13" t="s">
        <v>1519</v>
      </c>
    </row>
    <row r="870" spans="1:2">
      <c r="A870" s="8" t="s">
        <v>1559</v>
      </c>
      <c r="B870" s="9" t="s">
        <v>1843</v>
      </c>
    </row>
    <row r="871" spans="1:2">
      <c r="A871" s="33">
        <v>1</v>
      </c>
      <c r="B871" s="11" t="s">
        <v>1561</v>
      </c>
    </row>
    <row r="872" spans="1:2">
      <c r="A872" s="33">
        <v>2</v>
      </c>
      <c r="B872" s="11" t="s">
        <v>1562</v>
      </c>
    </row>
    <row r="873" spans="1:2">
      <c r="A873" s="33">
        <v>3</v>
      </c>
      <c r="B873" s="11" t="s">
        <v>1563</v>
      </c>
    </row>
    <row r="874" spans="1:2">
      <c r="A874" s="33">
        <v>4</v>
      </c>
      <c r="B874" s="11" t="s">
        <v>1564</v>
      </c>
    </row>
    <row r="875" spans="1:2">
      <c r="A875" s="33">
        <v>5</v>
      </c>
      <c r="B875" s="11" t="s">
        <v>1565</v>
      </c>
    </row>
    <row r="876" spans="1:2">
      <c r="A876" s="33">
        <v>6</v>
      </c>
      <c r="B876" s="11" t="s">
        <v>1566</v>
      </c>
    </row>
    <row r="877" spans="1:2" ht="17" thickBot="1">
      <c r="A877" s="34">
        <v>7</v>
      </c>
      <c r="B877" s="13" t="s">
        <v>1567</v>
      </c>
    </row>
    <row r="878" spans="1:2">
      <c r="A878" s="8" t="s">
        <v>19</v>
      </c>
      <c r="B878" s="9" t="s">
        <v>1717</v>
      </c>
    </row>
    <row r="879" spans="1:2" ht="17" thickBot="1">
      <c r="A879" s="39" t="s">
        <v>1510</v>
      </c>
      <c r="B879" s="13" t="s">
        <v>1697</v>
      </c>
    </row>
    <row r="880" spans="1:2">
      <c r="A880" s="68" t="s">
        <v>1844</v>
      </c>
      <c r="B880" s="55" t="s">
        <v>1845</v>
      </c>
    </row>
    <row r="881" spans="1:2">
      <c r="A881" s="10" t="s">
        <v>1808</v>
      </c>
      <c r="B881" s="11" t="s">
        <v>1809</v>
      </c>
    </row>
    <row r="882" spans="1:2" ht="17" thickBot="1">
      <c r="A882" s="12" t="s">
        <v>1810</v>
      </c>
      <c r="B882" s="13" t="s">
        <v>1811</v>
      </c>
    </row>
  </sheetData>
  <hyperlinks>
    <hyperlink ref="A2" r:id="rId1" location="eia-923" display="http://www.eia.gov/survey/ - eia-923" xr:uid="{745877FD-8093-2748-9181-6F49D1FC98F3}"/>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45A36-E5A5-2C44-8AE5-D152DACAD4E4}">
  <dimension ref="A1"/>
  <sheetViews>
    <sheetView workbookViewId="0"/>
  </sheetViews>
  <sheetFormatPr baseColWidth="10" defaultRowHeight="16"/>
  <sheetData>
    <row r="1" spans="1:1">
      <c r="A1" t="s">
        <v>1501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912D4-28B5-C04A-A953-AB8DBCCCD6B3}">
  <dimension ref="B3:H44"/>
  <sheetViews>
    <sheetView workbookViewId="0">
      <selection activeCell="G4" sqref="G4:H44"/>
    </sheetView>
  </sheetViews>
  <sheetFormatPr baseColWidth="10" defaultRowHeight="16"/>
  <sheetData>
    <row r="3" spans="2:8" ht="17" thickBot="1"/>
    <row r="4" spans="2:8">
      <c r="B4" t="s">
        <v>218</v>
      </c>
      <c r="C4" t="s">
        <v>219</v>
      </c>
      <c r="G4" s="8" t="s">
        <v>1419</v>
      </c>
      <c r="H4" s="9" t="s">
        <v>1420</v>
      </c>
    </row>
    <row r="5" spans="2:8">
      <c r="B5" t="s">
        <v>220</v>
      </c>
      <c r="C5">
        <v>386</v>
      </c>
      <c r="G5" s="10" t="s">
        <v>1421</v>
      </c>
      <c r="H5" s="11" t="s">
        <v>1422</v>
      </c>
    </row>
    <row r="6" spans="2:8">
      <c r="B6" t="s">
        <v>126</v>
      </c>
      <c r="C6">
        <v>1587.3673828663013</v>
      </c>
      <c r="G6" s="10" t="s">
        <v>1423</v>
      </c>
      <c r="H6" s="11" t="s">
        <v>1424</v>
      </c>
    </row>
    <row r="7" spans="2:8">
      <c r="B7" t="s">
        <v>128</v>
      </c>
      <c r="C7">
        <v>1115.164113563842</v>
      </c>
      <c r="G7" s="10" t="s">
        <v>1425</v>
      </c>
      <c r="H7" s="11" t="s">
        <v>1426</v>
      </c>
    </row>
    <row r="8" spans="2:8">
      <c r="B8" t="s">
        <v>117</v>
      </c>
      <c r="C8">
        <v>475.6390309534886</v>
      </c>
      <c r="G8" s="10" t="s">
        <v>1427</v>
      </c>
      <c r="H8" s="11" t="s">
        <v>1428</v>
      </c>
    </row>
    <row r="9" spans="2:8">
      <c r="B9" t="s">
        <v>226</v>
      </c>
      <c r="C9">
        <v>0</v>
      </c>
      <c r="G9" s="10" t="s">
        <v>1429</v>
      </c>
      <c r="H9" s="11" t="s">
        <v>1430</v>
      </c>
    </row>
    <row r="10" spans="2:8">
      <c r="B10" t="s">
        <v>232</v>
      </c>
      <c r="C10">
        <f>C6</f>
        <v>1587.3673828663013</v>
      </c>
      <c r="G10" s="10" t="s">
        <v>1431</v>
      </c>
      <c r="H10" s="11" t="s">
        <v>1432</v>
      </c>
    </row>
    <row r="11" spans="2:8">
      <c r="B11" t="s">
        <v>233</v>
      </c>
      <c r="C11">
        <f>C6</f>
        <v>1587.3673828663013</v>
      </c>
      <c r="G11" s="10" t="s">
        <v>1433</v>
      </c>
      <c r="H11" s="11" t="s">
        <v>1434</v>
      </c>
    </row>
    <row r="12" spans="2:8">
      <c r="B12" t="s">
        <v>262</v>
      </c>
      <c r="C12">
        <v>50</v>
      </c>
      <c r="G12" s="10" t="s">
        <v>1435</v>
      </c>
      <c r="H12" s="11" t="s">
        <v>1436</v>
      </c>
    </row>
    <row r="13" spans="2:8">
      <c r="B13" t="s">
        <v>265</v>
      </c>
      <c r="C13">
        <f>C5</f>
        <v>386</v>
      </c>
      <c r="G13" s="10" t="s">
        <v>1437</v>
      </c>
      <c r="H13" s="11" t="s">
        <v>1438</v>
      </c>
    </row>
    <row r="14" spans="2:8">
      <c r="B14" t="s">
        <v>274</v>
      </c>
      <c r="C14">
        <v>200</v>
      </c>
      <c r="G14" s="10" t="s">
        <v>1439</v>
      </c>
      <c r="H14" s="11" t="s">
        <v>1440</v>
      </c>
    </row>
    <row r="15" spans="2:8">
      <c r="B15" t="s">
        <v>309</v>
      </c>
      <c r="C15">
        <v>0</v>
      </c>
      <c r="G15" s="10" t="s">
        <v>1441</v>
      </c>
      <c r="H15" s="11" t="s">
        <v>1442</v>
      </c>
    </row>
    <row r="16" spans="2:8">
      <c r="B16" t="s">
        <v>368</v>
      </c>
      <c r="C16">
        <v>50</v>
      </c>
      <c r="G16" s="10" t="s">
        <v>1443</v>
      </c>
      <c r="H16" s="11" t="s">
        <v>1444</v>
      </c>
    </row>
    <row r="17" spans="2:8">
      <c r="B17" t="s">
        <v>212</v>
      </c>
      <c r="C17">
        <v>0</v>
      </c>
      <c r="G17" s="10" t="s">
        <v>1445</v>
      </c>
      <c r="H17" s="11" t="s">
        <v>1446</v>
      </c>
    </row>
    <row r="18" spans="2:8">
      <c r="B18" t="s">
        <v>440</v>
      </c>
      <c r="C18">
        <v>0</v>
      </c>
      <c r="G18" s="10" t="s">
        <v>1447</v>
      </c>
      <c r="H18" s="11" t="s">
        <v>1448</v>
      </c>
    </row>
    <row r="19" spans="2:8">
      <c r="B19" t="s">
        <v>457</v>
      </c>
      <c r="C19">
        <v>0</v>
      </c>
      <c r="G19" s="10" t="s">
        <v>1449</v>
      </c>
      <c r="H19" s="11" t="s">
        <v>1450</v>
      </c>
    </row>
    <row r="20" spans="2:8">
      <c r="B20" t="s">
        <v>486</v>
      </c>
      <c r="C20">
        <v>0</v>
      </c>
      <c r="G20" s="10" t="s">
        <v>1451</v>
      </c>
      <c r="H20" s="11" t="s">
        <v>1452</v>
      </c>
    </row>
    <row r="21" spans="2:8">
      <c r="B21" t="s">
        <v>492</v>
      </c>
      <c r="C21">
        <v>100</v>
      </c>
      <c r="G21" s="10" t="s">
        <v>1453</v>
      </c>
      <c r="H21" s="11" t="s">
        <v>1454</v>
      </c>
    </row>
    <row r="22" spans="2:8">
      <c r="B22" t="s">
        <v>493</v>
      </c>
      <c r="C22">
        <v>100</v>
      </c>
      <c r="G22" s="10" t="s">
        <v>1455</v>
      </c>
      <c r="H22" s="11" t="s">
        <v>1456</v>
      </c>
    </row>
    <row r="23" spans="2:8">
      <c r="B23" t="s">
        <v>514</v>
      </c>
      <c r="C23">
        <v>50</v>
      </c>
      <c r="G23" s="10" t="s">
        <v>1457</v>
      </c>
      <c r="H23" s="11" t="s">
        <v>1458</v>
      </c>
    </row>
    <row r="24" spans="2:8">
      <c r="B24" t="s">
        <v>515</v>
      </c>
      <c r="C24">
        <v>50</v>
      </c>
      <c r="G24" s="10" t="s">
        <v>1459</v>
      </c>
      <c r="H24" s="11" t="s">
        <v>1460</v>
      </c>
    </row>
    <row r="25" spans="2:8">
      <c r="B25" t="s">
        <v>183</v>
      </c>
      <c r="C25">
        <f>C6</f>
        <v>1587.3673828663013</v>
      </c>
      <c r="G25" s="10" t="s">
        <v>1461</v>
      </c>
      <c r="H25" s="11" t="s">
        <v>1462</v>
      </c>
    </row>
    <row r="26" spans="2:8">
      <c r="B26" t="s">
        <v>527</v>
      </c>
      <c r="C26">
        <v>0</v>
      </c>
      <c r="G26" s="10" t="s">
        <v>1463</v>
      </c>
      <c r="H26" s="11" t="s">
        <v>1464</v>
      </c>
    </row>
    <row r="27" spans="2:8">
      <c r="B27" t="s">
        <v>579</v>
      </c>
      <c r="C27">
        <v>0</v>
      </c>
      <c r="G27" s="10" t="s">
        <v>1465</v>
      </c>
      <c r="H27" s="11" t="s">
        <v>1466</v>
      </c>
    </row>
    <row r="28" spans="2:8">
      <c r="B28" t="s">
        <v>310</v>
      </c>
      <c r="C28">
        <v>0</v>
      </c>
      <c r="G28" s="10" t="s">
        <v>1467</v>
      </c>
      <c r="H28" s="11" t="s">
        <v>1468</v>
      </c>
    </row>
    <row r="29" spans="2:8">
      <c r="B29" t="s">
        <v>784</v>
      </c>
      <c r="C29">
        <v>0</v>
      </c>
      <c r="G29" s="10" t="s">
        <v>1469</v>
      </c>
      <c r="H29" s="11" t="s">
        <v>1470</v>
      </c>
    </row>
    <row r="30" spans="2:8">
      <c r="G30" s="10" t="s">
        <v>1471</v>
      </c>
      <c r="H30" s="11" t="s">
        <v>1472</v>
      </c>
    </row>
    <row r="31" spans="2:8">
      <c r="G31" s="10" t="s">
        <v>1473</v>
      </c>
      <c r="H31" s="11" t="s">
        <v>1474</v>
      </c>
    </row>
    <row r="32" spans="2:8">
      <c r="G32" s="10" t="s">
        <v>1475</v>
      </c>
      <c r="H32" s="11" t="s">
        <v>1476</v>
      </c>
    </row>
    <row r="33" spans="7:8">
      <c r="G33" s="10" t="s">
        <v>1477</v>
      </c>
      <c r="H33" s="11" t="s">
        <v>1478</v>
      </c>
    </row>
    <row r="34" spans="7:8">
      <c r="G34" s="10" t="s">
        <v>1479</v>
      </c>
      <c r="H34" s="11" t="s">
        <v>1480</v>
      </c>
    </row>
    <row r="35" spans="7:8">
      <c r="G35" s="10" t="s">
        <v>1481</v>
      </c>
      <c r="H35" s="11" t="s">
        <v>1482</v>
      </c>
    </row>
    <row r="36" spans="7:8">
      <c r="G36" s="10" t="s">
        <v>1483</v>
      </c>
      <c r="H36" s="11" t="s">
        <v>1484</v>
      </c>
    </row>
    <row r="37" spans="7:8">
      <c r="G37" s="10" t="s">
        <v>1485</v>
      </c>
      <c r="H37" s="11" t="s">
        <v>1486</v>
      </c>
    </row>
    <row r="38" spans="7:8">
      <c r="G38" s="10" t="s">
        <v>1487</v>
      </c>
      <c r="H38" s="11" t="s">
        <v>1488</v>
      </c>
    </row>
    <row r="39" spans="7:8">
      <c r="G39" s="10" t="s">
        <v>1489</v>
      </c>
      <c r="H39" s="11" t="s">
        <v>1490</v>
      </c>
    </row>
    <row r="40" spans="7:8">
      <c r="G40" s="10" t="s">
        <v>1491</v>
      </c>
      <c r="H40" s="11" t="s">
        <v>1492</v>
      </c>
    </row>
    <row r="41" spans="7:8">
      <c r="G41" s="10" t="s">
        <v>1493</v>
      </c>
      <c r="H41" s="11" t="s">
        <v>1494</v>
      </c>
    </row>
    <row r="42" spans="7:8">
      <c r="G42" s="10" t="s">
        <v>1495</v>
      </c>
      <c r="H42" s="11" t="s">
        <v>1496</v>
      </c>
    </row>
    <row r="43" spans="7:8">
      <c r="G43" s="10" t="s">
        <v>1497</v>
      </c>
      <c r="H43" s="11" t="s">
        <v>1498</v>
      </c>
    </row>
    <row r="44" spans="7:8" ht="17" thickBot="1">
      <c r="G44" s="12" t="s">
        <v>1499</v>
      </c>
      <c r="H44" s="13" t="s">
        <v>1500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cc gen and fuel</vt:lpstr>
      <vt:lpstr>noncc gen and fuel</vt:lpstr>
      <vt:lpstr>cc form 860</vt:lpstr>
      <vt:lpstr>non cc form 860</vt:lpstr>
      <vt:lpstr>file layout</vt:lpstr>
      <vt:lpstr>shortlist</vt:lpstr>
      <vt:lpstr>fuelcost</vt:lpstr>
      <vt:lpstr>Fuelcost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Dinos Gonatas</dc:creator>
  <cp:lastModifiedBy>Dinos Gonatas</cp:lastModifiedBy>
  <dcterms:created xsi:type="dcterms:W3CDTF">2023-03-04T00:13:25Z</dcterms:created>
  <dcterms:modified xsi:type="dcterms:W3CDTF">2023-11-10T18:44:34Z</dcterms:modified>
</cp:coreProperties>
</file>