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iogo\myprojs\prog_linear\"/>
    </mc:Choice>
  </mc:AlternateContent>
  <xr:revisionPtr revIDLastSave="0" documentId="13_ncr:1_{52B4261C-1536-4072-8EF6-0E86769573AC}" xr6:coauthVersionLast="47" xr6:coauthVersionMax="47" xr10:uidLastSave="{00000000-0000-0000-0000-000000000000}"/>
  <bookViews>
    <workbookView xWindow="-120" yWindow="-120" windowWidth="29040" windowHeight="15720" activeTab="3" xr2:uid="{EED5DB34-0711-4511-B674-24674A8513DE}"/>
  </bookViews>
  <sheets>
    <sheet name="Relatório de Sensibilidade" sheetId="6" r:id="rId1"/>
    <sheet name="Custos de transporte" sheetId="5" r:id="rId2"/>
    <sheet name="Transporte" sheetId="4" r:id="rId3"/>
    <sheet name="Solver" sheetId="2" r:id="rId4"/>
  </sheets>
  <definedNames>
    <definedName name="solver_adj" localSheetId="3" hidden="1">Solver!$C$28:$J$28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Solver!$K$7:$K$17</definedName>
    <definedName name="solver_lhs2" localSheetId="3" hidden="1">Solver!$K$7:$K$17</definedName>
    <definedName name="solver_lhs3" localSheetId="3" hidden="1">Solver!$K$7:$K$17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Solver!$C$29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Solver!$L$7:$L$17</definedName>
    <definedName name="solver_rhs2" localSheetId="3" hidden="1">Solver!$L$7:$L$17</definedName>
    <definedName name="solver_rhs3" localSheetId="3" hidden="1">Solver!$L$7:$L$17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5" l="1"/>
  <c r="K26" i="5"/>
  <c r="H26" i="5"/>
  <c r="N18" i="5"/>
  <c r="K18" i="5"/>
  <c r="H18" i="5"/>
  <c r="N10" i="5"/>
  <c r="K10" i="5"/>
  <c r="H10" i="5"/>
  <c r="E3" i="2"/>
  <c r="K8" i="2"/>
  <c r="K9" i="2"/>
  <c r="K10" i="2"/>
  <c r="K11" i="2"/>
  <c r="K12" i="2"/>
  <c r="K13" i="2"/>
  <c r="K14" i="2"/>
  <c r="K15" i="2"/>
  <c r="K16" i="2"/>
  <c r="K17" i="2"/>
  <c r="K7" i="2"/>
  <c r="C29" i="2"/>
</calcChain>
</file>

<file path=xl/sharedStrings.xml><?xml version="1.0" encoding="utf-8"?>
<sst xmlns="http://schemas.openxmlformats.org/spreadsheetml/2006/main" count="250" uniqueCount="145">
  <si>
    <t>INDUTOR</t>
  </si>
  <si>
    <t>PLACA</t>
  </si>
  <si>
    <t>PRODUTO</t>
  </si>
  <si>
    <t>CAPACITOR PTH POLIESTER 1UF 63V 5%</t>
  </si>
  <si>
    <t>CAPACITOR PTH ELETROLITICO RADIAL 470UF 50V 85G +/- 20% 10X20MM (P.5,0MM) FITADO</t>
  </si>
  <si>
    <t>NUCLEO DE FERRITE TOROIDAL 25,3X14,8X20,0MM COATED</t>
  </si>
  <si>
    <t>NUCLEO FERRITE CARRETEL DR2W10X12 D30 10,0X12,0X5,5MM WITHOUT COAT</t>
  </si>
  <si>
    <t>AMPLIF. CLASS D TS 400X4 WATTS</t>
  </si>
  <si>
    <t>AMPLIF. CLASS D DS 440X4</t>
  </si>
  <si>
    <t>TEMPO</t>
  </si>
  <si>
    <t>VALOR CUSTO</t>
  </si>
  <si>
    <t>AMPLIF. CLASS D BASS 800 1 OHM</t>
  </si>
  <si>
    <t>AMPLAYER 400</t>
  </si>
  <si>
    <t>AMPLIF. CLASS D MD 1200.1 4 OHMS</t>
  </si>
  <si>
    <t>ALTO FALANTE 12 BASS 1K6 2+2 OHMS</t>
  </si>
  <si>
    <t>ALTO FALANTE 5 HD 250S 4 OHMS</t>
  </si>
  <si>
    <t>ALTO FALANTE 12 ML 570S 4 OHMS</t>
  </si>
  <si>
    <t>SUBCONJUNTO CARCACA PRETA</t>
  </si>
  <si>
    <t>SUBCONJUNTO KIT REPARO</t>
  </si>
  <si>
    <t>SUBCONJUNTO CONJUNTO MAGNETICO</t>
  </si>
  <si>
    <t>Função Objetivo</t>
  </si>
  <si>
    <t>Variáveis</t>
  </si>
  <si>
    <t>Coeficientes</t>
  </si>
  <si>
    <t>Resultados</t>
  </si>
  <si>
    <t>Valor de variáveis</t>
  </si>
  <si>
    <t>Valor de lucro</t>
  </si>
  <si>
    <t>LEE</t>
  </si>
  <si>
    <t>LDE</t>
  </si>
  <si>
    <t>Microsoft Excel 16.0 Relatório de Sensibilidade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</si>
  <si>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</si>
  <si>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</si>
  <si>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</si>
  <si>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</si>
  <si>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</si>
  <si>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</si>
  <si>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</si>
  <si>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</si>
  <si>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</si>
  <si>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</si>
  <si>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</si>
  <si>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</si>
  <si>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</si>
  <si>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</si>
  <si>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</si>
  <si>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</si>
  <si>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</si>
  <si>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$C$28</t>
  </si>
  <si>
    <t>Valor de variáveis AMPLIF. CLASS D TS 400X4 WATTS</t>
  </si>
  <si>
    <t>$D$28</t>
  </si>
  <si>
    <t>Valor de variáveis AMPLIF. CLASS D DS 440X4</t>
  </si>
  <si>
    <t>$E$28</t>
  </si>
  <si>
    <t>Valor de variáveis AMPLIF. CLASS D MD 1200.1 4 OHMS</t>
  </si>
  <si>
    <t>$F$28</t>
  </si>
  <si>
    <t>Valor de variáveis AMPLIF. CLASS D BASS 800 1 OHM</t>
  </si>
  <si>
    <t>$G$28</t>
  </si>
  <si>
    <t>Valor de variáveis AMPLAYER 400</t>
  </si>
  <si>
    <t>$H$28</t>
  </si>
  <si>
    <t>Valor de variáveis ALTO FALANTE 12 BASS 1K6 2+2 OHMS</t>
  </si>
  <si>
    <t>$I$28</t>
  </si>
  <si>
    <t>Valor de variáveis ALTO FALANTE 5 HD 250S 4 OHMS</t>
  </si>
  <si>
    <t>$J$28</t>
  </si>
  <si>
    <t>Valor de variáveis ALTO FALANTE 12 ML 570S 4 OHMS</t>
  </si>
  <si>
    <t>$K$7</t>
  </si>
  <si>
    <t>SUBCONJUNTO CARCACA PRETA LEE</t>
  </si>
  <si>
    <t>$K$8</t>
  </si>
  <si>
    <t>SUBCONJUNTO KIT REPARO LEE</t>
  </si>
  <si>
    <t>$K$9</t>
  </si>
  <si>
    <t>SUBCONJUNTO CONJUNTO MAGNETICO LEE</t>
  </si>
  <si>
    <t>$K$10</t>
  </si>
  <si>
    <t>NUCLEO DE FERRITE TOROIDAL 25,3X14,8X20,0MM COATED LEE</t>
  </si>
  <si>
    <t>$K$11</t>
  </si>
  <si>
    <t>INDUTOR LEE</t>
  </si>
  <si>
    <t>$K$12</t>
  </si>
  <si>
    <t>NUCLEO FERRITE CARRETEL DR2W10X12 D30 10,0X12,0X5,5MM WITHOUT COAT LEE</t>
  </si>
  <si>
    <t>$K$13</t>
  </si>
  <si>
    <t>PLACA LEE</t>
  </si>
  <si>
    <t>$K$14</t>
  </si>
  <si>
    <t>CAPACITOR PTH POLIESTER 1UF 63V 5% LEE</t>
  </si>
  <si>
    <t>$K$15</t>
  </si>
  <si>
    <t>CAPACITOR PTH ELETROLITICO RADIAL 470UF 50V 85G +/- 20% 10X20MM (P.5,0MM) FITADO LEE</t>
  </si>
  <si>
    <t>$K$16</t>
  </si>
  <si>
    <t>TEMPO LEE</t>
  </si>
  <si>
    <t>$K$17</t>
  </si>
  <si>
    <t>VALOR CUSTO LEE</t>
  </si>
  <si>
    <t>Custos Unitários dos Transportes</t>
  </si>
  <si>
    <t>Fábricas</t>
  </si>
  <si>
    <t>Depósitos</t>
  </si>
  <si>
    <t>Campinas</t>
  </si>
  <si>
    <t>Londrina</t>
  </si>
  <si>
    <t>Presidente Prudente</t>
  </si>
  <si>
    <t>Avaré</t>
  </si>
  <si>
    <t>Custo Total</t>
  </si>
  <si>
    <t>Custo Mínimo</t>
  </si>
  <si>
    <t>Lucro bruto</t>
  </si>
  <si>
    <t>Custo de transporte</t>
  </si>
  <si>
    <t>Lucro liquido</t>
  </si>
  <si>
    <t>Aproximação de Vogel</t>
  </si>
  <si>
    <t>Penalidades</t>
  </si>
  <si>
    <t>x</t>
  </si>
  <si>
    <t>Araçatuba</t>
  </si>
  <si>
    <t>Ponta Grossa</t>
  </si>
  <si>
    <t>Rota 1:</t>
  </si>
  <si>
    <t>Prudente - Araçatuba</t>
  </si>
  <si>
    <t xml:space="preserve"> Prudente - Campinas</t>
  </si>
  <si>
    <t>Rota 2:</t>
  </si>
  <si>
    <t xml:space="preserve">Rota 2: </t>
  </si>
  <si>
    <t>Prudente - Ponta Grossa</t>
  </si>
  <si>
    <t>Duração</t>
  </si>
  <si>
    <t>1 h 52 m</t>
  </si>
  <si>
    <t>Distância</t>
  </si>
  <si>
    <t>174 km</t>
  </si>
  <si>
    <t>Pedágio</t>
  </si>
  <si>
    <t>Combustível</t>
  </si>
  <si>
    <t>5 h 22 m</t>
  </si>
  <si>
    <t>536 km</t>
  </si>
  <si>
    <t>4 h 58 m</t>
  </si>
  <si>
    <t>436 km</t>
  </si>
  <si>
    <t>Avaré - Araçatuba</t>
  </si>
  <si>
    <t xml:space="preserve"> Avaré - Campinas</t>
  </si>
  <si>
    <t>Avaré - Ponta Grossa</t>
  </si>
  <si>
    <t>Londrina - Araçatuba</t>
  </si>
  <si>
    <t xml:space="preserve"> Londrina - Campinas</t>
  </si>
  <si>
    <t>Londrina - Ponta Grossa</t>
  </si>
  <si>
    <t>Planilha: [DIOGO.xlsx]Solver</t>
  </si>
  <si>
    <t>Relatório Criado: 09/06/2023 16:06:38</t>
  </si>
  <si>
    <t>Fórmula LEE abaixo</t>
  </si>
  <si>
    <t>3 h 11 m</t>
  </si>
  <si>
    <t>316 km</t>
  </si>
  <si>
    <t>2 h 42 m</t>
  </si>
  <si>
    <t>244 km</t>
  </si>
  <si>
    <t>3 h 45 m</t>
  </si>
  <si>
    <t>331 km</t>
  </si>
  <si>
    <t>3 h 31 m</t>
  </si>
  <si>
    <t>323 km</t>
  </si>
  <si>
    <t>5 h 27 m</t>
  </si>
  <si>
    <t>514 km</t>
  </si>
  <si>
    <t>3 h 13 m</t>
  </si>
  <si>
    <t>275 km</t>
  </si>
  <si>
    <t>Rota 4:</t>
  </si>
  <si>
    <t>Rota 5:</t>
  </si>
  <si>
    <t xml:space="preserve">Rota 6: </t>
  </si>
  <si>
    <t>Rota 7:</t>
  </si>
  <si>
    <t>Rota 8:</t>
  </si>
  <si>
    <t>Rota 9:</t>
  </si>
  <si>
    <t>Custo/produto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</si>
</sst>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3" fontId="0" fillId="0" borderId="5" xfId="1" applyFont="1" applyBorder="1"/>
    <xf numFmtId="43" fontId="0" fillId="0" borderId="6" xfId="1" applyFont="1" applyBorder="1"/>
    <xf numFmtId="3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7" xfId="0" applyNumberFormat="1" applyBorder="1"/>
    <xf numFmtId="3" fontId="0" fillId="0" borderId="8" xfId="0" applyNumberFormat="1" applyBorder="1"/>
    <xf numFmtId="0" fontId="3" fillId="0" borderId="0" xfId="0" applyFont="1"/>
    <xf numFmtId="0" fontId="0" fillId="4" borderId="21" xfId="0" applyFill="1" applyBorder="1" applyAlignment="1">
      <alignment horizontal="center"/>
    </xf>
    <xf numFmtId="0" fontId="3" fillId="0" borderId="21" xfId="0" applyFont="1" applyBorder="1"/>
    <xf numFmtId="0" fontId="0" fillId="4" borderId="21" xfId="0" applyFill="1" applyBorder="1"/>
    <xf numFmtId="0" fontId="3" fillId="0" borderId="31" xfId="0" applyFont="1" applyBorder="1"/>
    <xf numFmtId="0" fontId="3" fillId="0" borderId="33" xfId="0" applyFont="1" applyBorder="1"/>
    <xf numFmtId="0" fontId="3" fillId="0" borderId="24" xfId="0" applyFont="1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8" borderId="0" xfId="0" applyFont="1" applyFill="1"/>
    <xf numFmtId="0" fontId="0" fillId="8" borderId="0" xfId="0" applyFill="1"/>
    <xf numFmtId="0" fontId="0" fillId="9" borderId="21" xfId="0" applyFill="1" applyBorder="1" applyAlignment="1">
      <alignment horizontal="center" vertical="center"/>
    </xf>
    <xf numFmtId="44" fontId="0" fillId="0" borderId="6" xfId="2" applyFont="1" applyBorder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3" fontId="0" fillId="0" borderId="0" xfId="0" applyNumberFormat="1"/>
    <xf numFmtId="2" fontId="3" fillId="0" borderId="20" xfId="0" applyNumberFormat="1" applyFont="1" applyBorder="1"/>
    <xf numFmtId="2" fontId="3" fillId="0" borderId="26" xfId="0" applyNumberFormat="1" applyFont="1" applyBorder="1"/>
    <xf numFmtId="0" fontId="0" fillId="10" borderId="0" xfId="0" applyFill="1"/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5" borderId="2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</cellXfs>
  <cellStyles count="3">
    <cellStyle name="Moeda 2" xfId="2" xr:uid="{DAF39087-F975-4261-B48F-75F325210FA3}"/>
    <cellStyle name="Normal" xfId="0" builtinId="0"/>
    <cellStyle name="Vírgula" xfId="1" builtinId="3"/>
  </cellStyles>
  <dxfs count="13"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2347B-353C-4B5C-AA3E-5283C1BC42F9}" name="Tabela4" displayName="Tabela4" ref="B6:L17" totalsRowShown="0" headerRowDxfId="12" dataDxfId="11">
  <autoFilter ref="B6:L17" xr:uid="{73A2347B-353C-4B5C-AA3E-5283C1BC42F9}"/>
  <tableColumns count="11">
    <tableColumn id="1" xr3:uid="{FF2CB8AD-9DA8-4389-84E1-3AD133A3F26D}" name="PRODUTO" dataDxfId="10"/>
    <tableColumn id="2" xr3:uid="{90484669-5717-4E48-A5F6-F69FCDCB36E1}" name="AMPLIF. CLASS D TS 400X4 WATTS" dataDxfId="9"/>
    <tableColumn id="3" xr3:uid="{4217E608-20E6-4B11-94E6-45CADDD33574}" name="AMPLIF. CLASS D DS 440X4" dataDxfId="8"/>
    <tableColumn id="4" xr3:uid="{D9AE80F9-EEE4-4DC4-A394-584614868FFD}" name="AMPLIF. CLASS D MD 1200.1 4 OHMS" dataDxfId="7"/>
    <tableColumn id="5" xr3:uid="{4E552034-C4DA-4148-93AF-041F4D4AAD0D}" name="AMPLIF. CLASS D BASS 800 1 OHM" dataDxfId="6"/>
    <tableColumn id="6" xr3:uid="{24C2EE9B-2606-409C-8B5A-E1D7D57C43CB}" name="AMPLAYER 400" dataDxfId="5"/>
    <tableColumn id="7" xr3:uid="{C2835E1C-ACCE-47D8-90C7-ADCD298AE9A7}" name="ALTO FALANTE 12 BASS 1K6 2+2 OHMS" dataDxfId="4"/>
    <tableColumn id="8" xr3:uid="{68DC3BEA-EBA9-4EF3-A91E-F1D336E4046B}" name="ALTO FALANTE 5 HD 250S 4 OHMS" dataDxfId="3"/>
    <tableColumn id="9" xr3:uid="{DE3D6E04-8441-4A51-BE75-BAEECF850EEA}" name="ALTO FALANTE 12 ML 570S 4 OHMS" dataDxfId="2"/>
    <tableColumn id="10" xr3:uid="{40FBF7D7-9DCB-4874-B358-08346A19DBD3}" name="LEE" dataDxfId="1">
      <calculatedColumnFormula>(C7*$C$28)+(D7*$D$28)+(E7*$E$28)+(F7*$F$28)+(G7*$G$28)+(H7*$H$28)+(I7*$I$28)+(J7*$J$28)</calculatedColumnFormula>
    </tableColumn>
    <tableColumn id="11" xr3:uid="{8EEBF384-E6C4-47AE-ADE4-4D8B4952AC96}" name="LD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A8C5-0D8B-4EB4-8A16-95940803009D}">
  <dimension ref="A1:H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85.85546875" bestFit="1" customWidth="1"/>
    <col min="4" max="4" width="12" bestFit="1" customWidth="1"/>
    <col min="5" max="5" width="12.7109375" bestFit="1" customWidth="1"/>
    <col min="6" max="6" width="11.28515625" bestFit="1" customWidth="1"/>
    <col min="7" max="8" width="12" bestFit="1" customWidth="1"/>
  </cols>
  <sheetData>
    <row r="1" spans="1:8" x14ac:dyDescent="0.25">
      <c r="A1" s="14" t="s">
        <v>28</v>
      </c>
    </row>
    <row r="2" spans="1:8" x14ac:dyDescent="0.25">
      <c r="A2" s="14" t="s">
        <v>123</v>
      </c>
    </row>
    <row r="3" spans="1:8" x14ac:dyDescent="0.25">
      <c r="A3" s="14" t="s">
        <v>124</v>
      </c>
    </row>
    <row r="6" spans="1:8" ht="15.75" thickBot="1" x14ac:dyDescent="0.3">
      <c r="A6" t="s">
        <v>29</v>
      </c>
    </row>
    <row r="7" spans="1:8" x14ac:dyDescent="0.25">
      <c r="B7" s="36"/>
      <c r="C7" s="36"/>
      <c r="D7" s="36" t="s">
        <v>32</v>
      </c>
      <c r="E7" s="36" t="s">
        <v>34</v>
      </c>
      <c r="F7" s="36" t="s">
        <v>36</v>
      </c>
      <c r="G7" s="36" t="s">
        <v>38</v>
      </c>
      <c r="H7" s="36" t="s">
        <v>38</v>
      </c>
    </row>
    <row r="8" spans="1:8" ht="15.75" thickBot="1" x14ac:dyDescent="0.3">
      <c r="B8" s="37" t="s">
        <v>30</v>
      </c>
      <c r="C8" s="37" t="s">
        <v>31</v>
      </c>
      <c r="D8" s="37" t="s">
        <v>33</v>
      </c>
      <c r="E8" s="37" t="s">
        <v>35</v>
      </c>
      <c r="F8" s="37" t="s">
        <v>37</v>
      </c>
      <c r="G8" s="37" t="s">
        <v>39</v>
      </c>
      <c r="H8" s="37" t="s">
        <v>40</v>
      </c>
    </row>
    <row r="9" spans="1:8" x14ac:dyDescent="0.25">
      <c r="B9" s="34" t="s">
        <v>46</v>
      </c>
      <c r="C9" s="34" t="s">
        <v>47</v>
      </c>
      <c r="D9" s="34">
        <v>1230.2707958864955</v>
      </c>
      <c r="E9" s="34">
        <v>0</v>
      </c>
      <c r="F9" s="34">
        <v>117.9</v>
      </c>
      <c r="G9" s="34">
        <v>43.402953874858866</v>
      </c>
      <c r="H9" s="34">
        <v>2.717054482007903</v>
      </c>
    </row>
    <row r="10" spans="1:8" x14ac:dyDescent="0.25">
      <c r="B10" s="34" t="s">
        <v>48</v>
      </c>
      <c r="C10" s="34" t="s">
        <v>49</v>
      </c>
      <c r="D10" s="34">
        <v>39.458408227008931</v>
      </c>
      <c r="E10" s="34">
        <v>0</v>
      </c>
      <c r="F10" s="34">
        <v>144.9</v>
      </c>
      <c r="G10" s="34">
        <v>3.937848679131299</v>
      </c>
      <c r="H10" s="34">
        <v>21.701476937429433</v>
      </c>
    </row>
    <row r="11" spans="1:8" x14ac:dyDescent="0.25">
      <c r="B11" s="34" t="s">
        <v>50</v>
      </c>
      <c r="C11" s="34" t="s">
        <v>51</v>
      </c>
      <c r="D11" s="34">
        <v>0</v>
      </c>
      <c r="E11" s="34">
        <v>-21.268835489288954</v>
      </c>
      <c r="F11" s="34">
        <v>170.90000000000003</v>
      </c>
      <c r="G11" s="34">
        <v>21.268835489288954</v>
      </c>
      <c r="H11" s="34">
        <v>1E+30</v>
      </c>
    </row>
    <row r="12" spans="1:8" x14ac:dyDescent="0.25">
      <c r="B12" s="34" t="s">
        <v>52</v>
      </c>
      <c r="C12" s="34" t="s">
        <v>53</v>
      </c>
      <c r="D12" s="34">
        <v>0</v>
      </c>
      <c r="E12" s="34">
        <v>-13.743795267701975</v>
      </c>
      <c r="F12" s="34">
        <v>130.89999999999998</v>
      </c>
      <c r="G12" s="34">
        <v>13.743795267701975</v>
      </c>
      <c r="H12" s="34">
        <v>1E+30</v>
      </c>
    </row>
    <row r="13" spans="1:8" x14ac:dyDescent="0.25">
      <c r="B13" s="34" t="s">
        <v>54</v>
      </c>
      <c r="C13" s="34" t="s">
        <v>55</v>
      </c>
      <c r="D13" s="34">
        <v>91.283849485811942</v>
      </c>
      <c r="E13" s="34">
        <v>0</v>
      </c>
      <c r="F13" s="34">
        <v>217.89999999999998</v>
      </c>
      <c r="G13" s="34">
        <v>70.114025301325213</v>
      </c>
      <c r="H13" s="34">
        <v>16.002357000332466</v>
      </c>
    </row>
    <row r="14" spans="1:8" x14ac:dyDescent="0.25">
      <c r="B14" s="34" t="s">
        <v>56</v>
      </c>
      <c r="C14" s="34" t="s">
        <v>57</v>
      </c>
      <c r="D14" s="34">
        <v>3471.7319346632494</v>
      </c>
      <c r="E14" s="34">
        <v>0</v>
      </c>
      <c r="F14" s="34">
        <v>243.90000000000009</v>
      </c>
      <c r="G14" s="34">
        <v>112.93428571428571</v>
      </c>
      <c r="H14" s="34">
        <v>5.8477414525915128</v>
      </c>
    </row>
    <row r="15" spans="1:8" x14ac:dyDescent="0.25">
      <c r="B15" s="34" t="s">
        <v>58</v>
      </c>
      <c r="C15" s="34" t="s">
        <v>59</v>
      </c>
      <c r="D15" s="34">
        <v>0</v>
      </c>
      <c r="E15" s="34">
        <v>-6.4460076023218349</v>
      </c>
      <c r="F15" s="34">
        <v>225.90000000000009</v>
      </c>
      <c r="G15" s="34">
        <v>6.4460076023218349</v>
      </c>
      <c r="H15" s="34">
        <v>1E+30</v>
      </c>
    </row>
    <row r="16" spans="1:8" ht="15.75" thickBot="1" x14ac:dyDescent="0.3">
      <c r="B16" s="35" t="s">
        <v>60</v>
      </c>
      <c r="C16" s="35" t="s">
        <v>61</v>
      </c>
      <c r="D16" s="35">
        <v>1528.2680653367509</v>
      </c>
      <c r="E16" s="35">
        <v>0</v>
      </c>
      <c r="F16" s="35">
        <v>389.90000000000009</v>
      </c>
      <c r="G16" s="35">
        <v>58.680675281367712</v>
      </c>
      <c r="H16" s="35">
        <v>112.93428571428571</v>
      </c>
    </row>
    <row r="18" spans="1:8" ht="15.75" thickBot="1" x14ac:dyDescent="0.3">
      <c r="A18" t="s">
        <v>41</v>
      </c>
    </row>
    <row r="19" spans="1:8" x14ac:dyDescent="0.25">
      <c r="B19" s="36"/>
      <c r="C19" s="36"/>
      <c r="D19" s="36" t="s">
        <v>32</v>
      </c>
      <c r="E19" s="36" t="s">
        <v>42</v>
      </c>
      <c r="F19" s="36" t="s">
        <v>44</v>
      </c>
      <c r="G19" s="36" t="s">
        <v>38</v>
      </c>
      <c r="H19" s="36" t="s">
        <v>38</v>
      </c>
    </row>
    <row r="20" spans="1:8" ht="15.75" thickBot="1" x14ac:dyDescent="0.3">
      <c r="B20" s="37" t="s">
        <v>30</v>
      </c>
      <c r="C20" s="37" t="s">
        <v>31</v>
      </c>
      <c r="D20" s="37" t="s">
        <v>33</v>
      </c>
      <c r="E20" s="37" t="s">
        <v>43</v>
      </c>
      <c r="F20" s="37" t="s">
        <v>45</v>
      </c>
      <c r="G20" s="37" t="s">
        <v>39</v>
      </c>
      <c r="H20" s="37" t="s">
        <v>40</v>
      </c>
    </row>
    <row r="21" spans="1:8" x14ac:dyDescent="0.25">
      <c r="B21" s="34" t="s">
        <v>62</v>
      </c>
      <c r="C21" s="34" t="s">
        <v>63</v>
      </c>
      <c r="D21" s="34">
        <v>5000</v>
      </c>
      <c r="E21" s="34">
        <v>0</v>
      </c>
      <c r="F21" s="34">
        <v>5000</v>
      </c>
      <c r="G21" s="34">
        <v>1E+30</v>
      </c>
      <c r="H21" s="34">
        <v>0</v>
      </c>
    </row>
    <row r="22" spans="1:8" x14ac:dyDescent="0.25">
      <c r="B22" s="34" t="s">
        <v>64</v>
      </c>
      <c r="C22" s="34" t="s">
        <v>65</v>
      </c>
      <c r="D22" s="34">
        <v>5000</v>
      </c>
      <c r="E22" s="34">
        <v>0</v>
      </c>
      <c r="F22" s="34">
        <v>5000</v>
      </c>
      <c r="G22" s="34">
        <v>1E+30</v>
      </c>
      <c r="H22" s="34">
        <v>0</v>
      </c>
    </row>
    <row r="23" spans="1:8" x14ac:dyDescent="0.25">
      <c r="B23" s="34" t="s">
        <v>66</v>
      </c>
      <c r="C23" s="34" t="s">
        <v>67</v>
      </c>
      <c r="D23" s="34">
        <v>5000</v>
      </c>
      <c r="E23" s="34">
        <v>50.758449774582267</v>
      </c>
      <c r="F23" s="34">
        <v>5000</v>
      </c>
      <c r="G23" s="34">
        <v>0</v>
      </c>
      <c r="H23" s="34">
        <v>998.7884417906439</v>
      </c>
    </row>
    <row r="24" spans="1:8" x14ac:dyDescent="0.25">
      <c r="B24" s="34" t="s">
        <v>68</v>
      </c>
      <c r="C24" s="34" t="s">
        <v>69</v>
      </c>
      <c r="D24" s="34">
        <v>2000</v>
      </c>
      <c r="E24" s="34">
        <v>2.2686312873854364</v>
      </c>
      <c r="F24" s="34">
        <v>2000</v>
      </c>
      <c r="G24" s="34">
        <v>147.06980626455231</v>
      </c>
      <c r="H24" s="34">
        <v>643.89341536415031</v>
      </c>
    </row>
    <row r="25" spans="1:8" x14ac:dyDescent="0.25">
      <c r="B25" s="34" t="s">
        <v>70</v>
      </c>
      <c r="C25" s="34" t="s">
        <v>71</v>
      </c>
      <c r="D25" s="34">
        <v>1230.2707958864955</v>
      </c>
      <c r="E25" s="34">
        <v>0</v>
      </c>
      <c r="F25" s="34">
        <v>2000</v>
      </c>
      <c r="G25" s="34">
        <v>1E+30</v>
      </c>
      <c r="H25" s="34">
        <v>769.72920411350447</v>
      </c>
    </row>
    <row r="26" spans="1:8" x14ac:dyDescent="0.25">
      <c r="B26" s="34" t="s">
        <v>72</v>
      </c>
      <c r="C26" s="34" t="s">
        <v>73</v>
      </c>
      <c r="D26" s="34">
        <v>495.87765565606867</v>
      </c>
      <c r="E26" s="34">
        <v>0</v>
      </c>
      <c r="F26" s="34">
        <v>2000</v>
      </c>
      <c r="G26" s="34">
        <v>1E+30</v>
      </c>
      <c r="H26" s="34">
        <v>1504.1223443439312</v>
      </c>
    </row>
    <row r="27" spans="1:8" x14ac:dyDescent="0.25">
      <c r="B27" s="34" t="s">
        <v>74</v>
      </c>
      <c r="C27" s="34" t="s">
        <v>75</v>
      </c>
      <c r="D27" s="34">
        <v>1452.2969030851284</v>
      </c>
      <c r="E27" s="34">
        <v>0</v>
      </c>
      <c r="F27" s="34">
        <v>2000</v>
      </c>
      <c r="G27" s="34">
        <v>1E+30</v>
      </c>
      <c r="H27" s="34">
        <v>547.70309691487159</v>
      </c>
    </row>
    <row r="28" spans="1:8" x14ac:dyDescent="0.25">
      <c r="B28" s="34" t="s">
        <v>76</v>
      </c>
      <c r="C28" s="34" t="s">
        <v>77</v>
      </c>
      <c r="D28" s="34">
        <v>5000</v>
      </c>
      <c r="E28" s="34">
        <v>1.0370314111441841</v>
      </c>
      <c r="F28" s="34">
        <v>5000</v>
      </c>
      <c r="G28" s="34">
        <v>149.83272352947773</v>
      </c>
      <c r="H28" s="34">
        <v>3223.3476673177429</v>
      </c>
    </row>
    <row r="29" spans="1:8" x14ac:dyDescent="0.25">
      <c r="B29" s="34" t="s">
        <v>78</v>
      </c>
      <c r="C29" s="34" t="s">
        <v>79</v>
      </c>
      <c r="D29" s="34">
        <v>6844.5236762235909</v>
      </c>
      <c r="E29" s="34">
        <v>0</v>
      </c>
      <c r="F29" s="34">
        <v>10000</v>
      </c>
      <c r="G29" s="34">
        <v>1E+30</v>
      </c>
      <c r="H29" s="34">
        <v>3155.4763237764082</v>
      </c>
    </row>
    <row r="30" spans="1:8" x14ac:dyDescent="0.25">
      <c r="B30" s="34" t="s">
        <v>80</v>
      </c>
      <c r="C30" s="34" t="s">
        <v>81</v>
      </c>
      <c r="D30" s="34">
        <v>10000000</v>
      </c>
      <c r="E30" s="34">
        <v>2.4561797718321152E-2</v>
      </c>
      <c r="F30" s="34">
        <v>10000000</v>
      </c>
      <c r="G30" s="34">
        <v>874669.28036510025</v>
      </c>
      <c r="H30" s="34">
        <v>34863.31684457176</v>
      </c>
    </row>
    <row r="31" spans="1:8" ht="15.75" thickBot="1" x14ac:dyDescent="0.3">
      <c r="B31" s="35" t="s">
        <v>82</v>
      </c>
      <c r="C31" s="35" t="s">
        <v>83</v>
      </c>
      <c r="D31" s="35">
        <v>9480000</v>
      </c>
      <c r="E31" s="35">
        <v>0.11647169755723852</v>
      </c>
      <c r="F31" s="35">
        <v>9480000</v>
      </c>
      <c r="G31" s="35">
        <v>83693.750000000015</v>
      </c>
      <c r="H31" s="35">
        <v>1481852.380952379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39A-A3A0-4E52-B241-B8737D412311}">
  <dimension ref="B2:N26"/>
  <sheetViews>
    <sheetView workbookViewId="0">
      <selection activeCell="E22" sqref="E22"/>
    </sheetView>
  </sheetViews>
  <sheetFormatPr defaultRowHeight="15" x14ac:dyDescent="0.25"/>
  <cols>
    <col min="2" max="2" width="19.7109375" bestFit="1" customWidth="1"/>
    <col min="3" max="3" width="9.85546875" bestFit="1" customWidth="1"/>
    <col min="4" max="4" width="9.5703125" bestFit="1" customWidth="1"/>
    <col min="5" max="5" width="14.5703125" bestFit="1" customWidth="1"/>
    <col min="7" max="7" width="16" style="32" bestFit="1" customWidth="1"/>
    <col min="8" max="8" width="20" style="32" bestFit="1" customWidth="1"/>
    <col min="10" max="10" width="16" style="32" bestFit="1" customWidth="1"/>
    <col min="11" max="11" width="20.140625" style="32" bestFit="1" customWidth="1"/>
    <col min="13" max="13" width="16" style="32" bestFit="1" customWidth="1"/>
    <col min="14" max="14" width="22.7109375" style="32" bestFit="1" customWidth="1"/>
  </cols>
  <sheetData>
    <row r="2" spans="2:14" x14ac:dyDescent="0.25">
      <c r="B2" s="45" t="s">
        <v>84</v>
      </c>
      <c r="C2" s="45"/>
      <c r="D2" s="45"/>
    </row>
    <row r="4" spans="2:14" x14ac:dyDescent="0.25">
      <c r="G4" s="32" t="s">
        <v>101</v>
      </c>
      <c r="H4" s="32" t="s">
        <v>102</v>
      </c>
      <c r="J4" s="32" t="s">
        <v>104</v>
      </c>
      <c r="K4" s="32" t="s">
        <v>103</v>
      </c>
      <c r="M4" s="32" t="s">
        <v>105</v>
      </c>
      <c r="N4" s="32" t="s">
        <v>106</v>
      </c>
    </row>
    <row r="5" spans="2:14" x14ac:dyDescent="0.25">
      <c r="B5" s="42" t="s">
        <v>85</v>
      </c>
      <c r="C5" s="44" t="s">
        <v>86</v>
      </c>
      <c r="D5" s="44"/>
      <c r="E5" s="44"/>
      <c r="G5" s="32" t="s">
        <v>107</v>
      </c>
      <c r="H5" s="32" t="s">
        <v>108</v>
      </c>
      <c r="J5" s="32" t="s">
        <v>107</v>
      </c>
      <c r="K5" s="32" t="s">
        <v>113</v>
      </c>
      <c r="M5" s="32" t="s">
        <v>107</v>
      </c>
      <c r="N5" s="32" t="s">
        <v>115</v>
      </c>
    </row>
    <row r="6" spans="2:14" x14ac:dyDescent="0.25">
      <c r="B6" s="43"/>
      <c r="C6" s="15" t="s">
        <v>99</v>
      </c>
      <c r="D6" s="15" t="s">
        <v>87</v>
      </c>
      <c r="E6" s="15" t="s">
        <v>100</v>
      </c>
      <c r="G6" s="32" t="s">
        <v>109</v>
      </c>
      <c r="H6" s="32" t="s">
        <v>110</v>
      </c>
      <c r="J6" s="32" t="s">
        <v>109</v>
      </c>
      <c r="K6" s="32" t="s">
        <v>114</v>
      </c>
      <c r="M6" s="32" t="s">
        <v>109</v>
      </c>
      <c r="N6" s="32" t="s">
        <v>116</v>
      </c>
    </row>
    <row r="7" spans="2:14" x14ac:dyDescent="0.25">
      <c r="B7" s="17" t="s">
        <v>89</v>
      </c>
      <c r="C7" s="19">
        <v>0.1</v>
      </c>
      <c r="D7" s="18">
        <v>0.39</v>
      </c>
      <c r="E7" s="18">
        <v>0.21</v>
      </c>
      <c r="G7" s="32" t="s">
        <v>111</v>
      </c>
      <c r="H7" s="33">
        <v>11.5</v>
      </c>
      <c r="J7" s="32" t="s">
        <v>111</v>
      </c>
      <c r="K7" s="33">
        <v>131.80000000000001</v>
      </c>
      <c r="M7" s="32" t="s">
        <v>111</v>
      </c>
      <c r="N7" s="33">
        <v>0</v>
      </c>
    </row>
    <row r="8" spans="2:14" x14ac:dyDescent="0.25">
      <c r="B8" s="17" t="s">
        <v>90</v>
      </c>
      <c r="C8" s="20">
        <v>0.21</v>
      </c>
      <c r="D8" s="16">
        <v>0.19</v>
      </c>
      <c r="E8" s="16">
        <v>0.18</v>
      </c>
      <c r="G8" s="32" t="s">
        <v>112</v>
      </c>
      <c r="H8" s="33">
        <v>94.56</v>
      </c>
      <c r="J8" s="32" t="s">
        <v>112</v>
      </c>
      <c r="K8" s="33">
        <v>291.13</v>
      </c>
      <c r="M8" s="32" t="s">
        <v>112</v>
      </c>
      <c r="N8" s="33">
        <v>231.45</v>
      </c>
    </row>
    <row r="9" spans="2:14" x14ac:dyDescent="0.25">
      <c r="B9" s="17" t="s">
        <v>88</v>
      </c>
      <c r="C9" s="20">
        <v>0.17</v>
      </c>
      <c r="D9" s="16">
        <v>0.34</v>
      </c>
      <c r="E9" s="16">
        <v>0.13</v>
      </c>
      <c r="G9" s="32" t="s">
        <v>91</v>
      </c>
      <c r="H9" s="33">
        <v>106.06</v>
      </c>
      <c r="J9" s="32" t="s">
        <v>91</v>
      </c>
      <c r="K9" s="33">
        <v>422.93</v>
      </c>
      <c r="M9" s="32" t="s">
        <v>91</v>
      </c>
      <c r="N9" s="33">
        <v>231.45</v>
      </c>
    </row>
    <row r="10" spans="2:14" x14ac:dyDescent="0.25">
      <c r="G10" s="32" t="s">
        <v>144</v>
      </c>
      <c r="H10" s="33">
        <f>H9/(36*30)</f>
        <v>9.820370370370371E-2</v>
      </c>
      <c r="J10" s="32" t="s">
        <v>144</v>
      </c>
      <c r="K10" s="33">
        <f>K9/(36*30)</f>
        <v>0.39160185185185187</v>
      </c>
      <c r="M10" s="32" t="s">
        <v>144</v>
      </c>
      <c r="N10" s="33">
        <f>N9/(36*30)</f>
        <v>0.21430555555555555</v>
      </c>
    </row>
    <row r="12" spans="2:14" x14ac:dyDescent="0.25">
      <c r="G12" s="32" t="s">
        <v>138</v>
      </c>
      <c r="H12" s="32" t="s">
        <v>117</v>
      </c>
      <c r="J12" s="32" t="s">
        <v>139</v>
      </c>
      <c r="K12" s="32" t="s">
        <v>118</v>
      </c>
      <c r="M12" s="32" t="s">
        <v>140</v>
      </c>
      <c r="N12" s="32" t="s">
        <v>119</v>
      </c>
    </row>
    <row r="13" spans="2:14" x14ac:dyDescent="0.25">
      <c r="G13" s="32" t="s">
        <v>107</v>
      </c>
      <c r="H13" s="32" t="s">
        <v>126</v>
      </c>
      <c r="J13" s="32" t="s">
        <v>107</v>
      </c>
      <c r="K13" s="32" t="s">
        <v>128</v>
      </c>
      <c r="M13" s="32" t="s">
        <v>107</v>
      </c>
      <c r="N13" s="32" t="s">
        <v>130</v>
      </c>
    </row>
    <row r="14" spans="2:14" x14ac:dyDescent="0.25">
      <c r="G14" s="32" t="s">
        <v>109</v>
      </c>
      <c r="H14" s="32" t="s">
        <v>127</v>
      </c>
      <c r="J14" s="32" t="s">
        <v>109</v>
      </c>
      <c r="K14" s="32" t="s">
        <v>129</v>
      </c>
      <c r="M14" s="32" t="s">
        <v>109</v>
      </c>
      <c r="N14" s="32" t="s">
        <v>131</v>
      </c>
    </row>
    <row r="15" spans="2:14" x14ac:dyDescent="0.25">
      <c r="G15" s="32" t="s">
        <v>111</v>
      </c>
      <c r="H15" s="33">
        <v>60.6</v>
      </c>
      <c r="J15" s="32" t="s">
        <v>111</v>
      </c>
      <c r="K15" s="33">
        <v>71.599999999999994</v>
      </c>
      <c r="M15" s="32" t="s">
        <v>111</v>
      </c>
      <c r="N15" s="33">
        <v>13.8</v>
      </c>
    </row>
    <row r="16" spans="2:14" x14ac:dyDescent="0.25">
      <c r="G16" s="32" t="s">
        <v>112</v>
      </c>
      <c r="H16" s="33">
        <v>169.21</v>
      </c>
      <c r="J16" s="32" t="s">
        <v>112</v>
      </c>
      <c r="K16" s="33">
        <v>136</v>
      </c>
      <c r="M16" s="32" t="s">
        <v>112</v>
      </c>
      <c r="N16" s="33">
        <v>175.72</v>
      </c>
    </row>
    <row r="17" spans="7:14" x14ac:dyDescent="0.25">
      <c r="G17" s="32" t="s">
        <v>91</v>
      </c>
      <c r="H17" s="33">
        <v>229.81</v>
      </c>
      <c r="J17" s="32" t="s">
        <v>91</v>
      </c>
      <c r="K17" s="33">
        <v>207.6</v>
      </c>
      <c r="M17" s="32" t="s">
        <v>91</v>
      </c>
      <c r="N17" s="33">
        <v>189.52</v>
      </c>
    </row>
    <row r="18" spans="7:14" x14ac:dyDescent="0.25">
      <c r="G18" s="32" t="s">
        <v>144</v>
      </c>
      <c r="H18" s="33">
        <f>H17/(36*30)</f>
        <v>0.21278703703703705</v>
      </c>
      <c r="J18" s="32" t="s">
        <v>144</v>
      </c>
      <c r="K18" s="33">
        <f>K17/(36*30)</f>
        <v>0.19222222222222221</v>
      </c>
      <c r="M18" s="32" t="s">
        <v>144</v>
      </c>
      <c r="N18" s="33">
        <f>N17/(36*30)</f>
        <v>0.17548148148148149</v>
      </c>
    </row>
    <row r="20" spans="7:14" x14ac:dyDescent="0.25">
      <c r="G20" s="32" t="s">
        <v>141</v>
      </c>
      <c r="H20" s="32" t="s">
        <v>120</v>
      </c>
      <c r="J20" s="32" t="s">
        <v>142</v>
      </c>
      <c r="K20" s="32" t="s">
        <v>121</v>
      </c>
      <c r="M20" s="32" t="s">
        <v>143</v>
      </c>
      <c r="N20" s="32" t="s">
        <v>122</v>
      </c>
    </row>
    <row r="21" spans="7:14" x14ac:dyDescent="0.25">
      <c r="G21" s="32" t="s">
        <v>107</v>
      </c>
      <c r="H21" s="32" t="s">
        <v>132</v>
      </c>
      <c r="J21" s="32" t="s">
        <v>107</v>
      </c>
      <c r="K21" s="32" t="s">
        <v>134</v>
      </c>
      <c r="M21" s="32" t="s">
        <v>107</v>
      </c>
      <c r="N21" s="32" t="s">
        <v>136</v>
      </c>
    </row>
    <row r="22" spans="7:14" x14ac:dyDescent="0.25">
      <c r="G22" s="32" t="s">
        <v>109</v>
      </c>
      <c r="H22" s="32" t="s">
        <v>133</v>
      </c>
      <c r="J22" s="32" t="s">
        <v>109</v>
      </c>
      <c r="K22" s="32" t="s">
        <v>135</v>
      </c>
      <c r="M22" s="32" t="s">
        <v>109</v>
      </c>
      <c r="N22" s="32" t="s">
        <v>137</v>
      </c>
    </row>
    <row r="23" spans="7:14" x14ac:dyDescent="0.25">
      <c r="G23" s="32" t="s">
        <v>111</v>
      </c>
      <c r="H23" s="33">
        <v>11.5</v>
      </c>
      <c r="J23" s="32" t="s">
        <v>111</v>
      </c>
      <c r="K23" s="33">
        <v>91.5</v>
      </c>
      <c r="M23" s="32" t="s">
        <v>111</v>
      </c>
      <c r="N23" s="33">
        <v>0</v>
      </c>
    </row>
    <row r="24" spans="7:14" x14ac:dyDescent="0.25">
      <c r="G24" s="32" t="s">
        <v>112</v>
      </c>
      <c r="H24" s="33">
        <v>174.85</v>
      </c>
      <c r="J24" s="32" t="s">
        <v>112</v>
      </c>
      <c r="K24" s="33">
        <v>279.57</v>
      </c>
      <c r="M24" s="32" t="s">
        <v>112</v>
      </c>
      <c r="N24" s="33">
        <v>144.88</v>
      </c>
    </row>
    <row r="25" spans="7:14" x14ac:dyDescent="0.25">
      <c r="G25" s="32" t="s">
        <v>91</v>
      </c>
      <c r="H25" s="33">
        <v>186.35</v>
      </c>
      <c r="J25" s="32" t="s">
        <v>91</v>
      </c>
      <c r="K25" s="33">
        <v>371.07</v>
      </c>
      <c r="M25" s="32" t="s">
        <v>91</v>
      </c>
      <c r="N25" s="33">
        <v>144.88</v>
      </c>
    </row>
    <row r="26" spans="7:14" x14ac:dyDescent="0.25">
      <c r="G26" s="32" t="s">
        <v>144</v>
      </c>
      <c r="H26" s="33">
        <f>H25/(36*30)</f>
        <v>0.17254629629629628</v>
      </c>
      <c r="J26" s="32" t="s">
        <v>144</v>
      </c>
      <c r="K26" s="33">
        <f>K25/(36*30)</f>
        <v>0.34358333333333335</v>
      </c>
      <c r="M26" s="32" t="s">
        <v>144</v>
      </c>
      <c r="N26" s="33">
        <f>N25/(36*30)</f>
        <v>0.13414814814814816</v>
      </c>
    </row>
  </sheetData>
  <mergeCells count="3">
    <mergeCell ref="B5:B6"/>
    <mergeCell ref="C5:E5"/>
    <mergeCell ref="B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4E18-0686-45F5-B540-A07581DDBAC0}">
  <dimension ref="A2:P43"/>
  <sheetViews>
    <sheetView workbookViewId="0">
      <selection activeCell="P3" sqref="P3"/>
    </sheetView>
  </sheetViews>
  <sheetFormatPr defaultRowHeight="15" x14ac:dyDescent="0.25"/>
  <cols>
    <col min="1" max="1" width="21.140625" bestFit="1" customWidth="1"/>
    <col min="2" max="2" width="19.7109375" bestFit="1" customWidth="1"/>
    <col min="3" max="8" width="7.140625" customWidth="1"/>
    <col min="9" max="9" width="5" bestFit="1" customWidth="1"/>
    <col min="10" max="10" width="8.140625" bestFit="1" customWidth="1"/>
    <col min="11" max="13" width="4.7109375" customWidth="1"/>
    <col min="15" max="15" width="18.7109375" bestFit="1" customWidth="1"/>
    <col min="16" max="16" width="15.85546875" bestFit="1" customWidth="1"/>
  </cols>
  <sheetData>
    <row r="2" spans="1:10" x14ac:dyDescent="0.25">
      <c r="A2" s="14" t="s">
        <v>92</v>
      </c>
      <c r="C2" s="53" t="s">
        <v>99</v>
      </c>
      <c r="D2" s="53"/>
      <c r="E2" s="53" t="s">
        <v>87</v>
      </c>
      <c r="F2" s="53"/>
      <c r="G2" s="53" t="s">
        <v>100</v>
      </c>
      <c r="H2" s="53"/>
    </row>
    <row r="3" spans="1:10" ht="15.75" thickBot="1" x14ac:dyDescent="0.3">
      <c r="B3" s="47" t="s">
        <v>89</v>
      </c>
      <c r="C3" s="54">
        <v>470</v>
      </c>
      <c r="D3" s="40">
        <v>0.1</v>
      </c>
      <c r="E3" s="55">
        <v>114</v>
      </c>
      <c r="F3" s="40">
        <v>0.39</v>
      </c>
      <c r="G3" s="55">
        <v>116</v>
      </c>
      <c r="H3" s="40">
        <v>0.21</v>
      </c>
      <c r="I3" s="27">
        <v>2356</v>
      </c>
      <c r="J3" s="46" t="s">
        <v>85</v>
      </c>
    </row>
    <row r="4" spans="1:10" ht="15.75" thickBot="1" x14ac:dyDescent="0.3">
      <c r="B4" s="48"/>
      <c r="C4" s="50"/>
      <c r="E4" s="52"/>
      <c r="G4" s="52"/>
      <c r="H4" s="24"/>
      <c r="I4" s="25"/>
      <c r="J4" s="46"/>
    </row>
    <row r="5" spans="1:10" ht="15.75" thickBot="1" x14ac:dyDescent="0.3">
      <c r="B5" s="47" t="s">
        <v>90</v>
      </c>
      <c r="C5" s="49">
        <v>0</v>
      </c>
      <c r="D5" s="39">
        <v>0.21</v>
      </c>
      <c r="E5" s="51">
        <v>355</v>
      </c>
      <c r="F5" s="39">
        <v>0.19</v>
      </c>
      <c r="G5" s="51">
        <v>0</v>
      </c>
      <c r="H5" s="39">
        <v>0.18</v>
      </c>
      <c r="I5" s="27">
        <v>1898</v>
      </c>
      <c r="J5" s="46"/>
    </row>
    <row r="6" spans="1:10" ht="15.75" thickBot="1" x14ac:dyDescent="0.3">
      <c r="B6" s="48"/>
      <c r="C6" s="50"/>
      <c r="E6" s="52"/>
      <c r="G6" s="52"/>
      <c r="H6" s="24"/>
      <c r="I6" s="25"/>
      <c r="J6" s="46"/>
    </row>
    <row r="7" spans="1:10" ht="15.75" thickBot="1" x14ac:dyDescent="0.3">
      <c r="B7" s="47" t="s">
        <v>88</v>
      </c>
      <c r="C7" s="49">
        <v>0</v>
      </c>
      <c r="D7" s="39">
        <v>0.17</v>
      </c>
      <c r="E7" s="51">
        <v>0</v>
      </c>
      <c r="F7" s="39">
        <v>0.34</v>
      </c>
      <c r="G7" s="51">
        <v>354</v>
      </c>
      <c r="H7" s="39">
        <v>0.13</v>
      </c>
      <c r="I7" s="27">
        <v>2107</v>
      </c>
      <c r="J7" s="46"/>
    </row>
    <row r="8" spans="1:10" ht="15.75" thickBot="1" x14ac:dyDescent="0.3">
      <c r="B8" s="48"/>
      <c r="C8" s="50"/>
      <c r="D8" s="23"/>
      <c r="E8" s="52"/>
      <c r="F8" s="23"/>
      <c r="G8" s="52"/>
      <c r="H8" s="22"/>
      <c r="I8" s="25"/>
      <c r="J8" s="46"/>
    </row>
    <row r="9" spans="1:10" x14ac:dyDescent="0.25">
      <c r="B9" s="30"/>
      <c r="C9" s="26">
        <v>2228</v>
      </c>
      <c r="D9" s="26"/>
      <c r="E9" s="26">
        <v>1509</v>
      </c>
      <c r="F9" s="26"/>
      <c r="G9" s="26">
        <v>2624</v>
      </c>
      <c r="H9" s="26"/>
      <c r="I9" s="41">
        <v>6361</v>
      </c>
    </row>
    <row r="10" spans="1:10" x14ac:dyDescent="0.25">
      <c r="C10" s="46" t="s">
        <v>86</v>
      </c>
      <c r="D10" s="46"/>
      <c r="E10" s="46"/>
      <c r="F10" s="46"/>
      <c r="G10" s="46"/>
      <c r="H10" s="46"/>
    </row>
    <row r="12" spans="1:10" x14ac:dyDescent="0.25">
      <c r="B12" s="28" t="s">
        <v>91</v>
      </c>
      <c r="C12" s="29">
        <v>14614</v>
      </c>
    </row>
    <row r="16" spans="1:10" x14ac:dyDescent="0.25">
      <c r="A16" s="14" t="s">
        <v>92</v>
      </c>
      <c r="C16" s="53" t="s">
        <v>99</v>
      </c>
      <c r="D16" s="53"/>
      <c r="E16" s="53" t="s">
        <v>87</v>
      </c>
      <c r="F16" s="53"/>
      <c r="G16" s="53" t="s">
        <v>100</v>
      </c>
      <c r="H16" s="53"/>
    </row>
    <row r="17" spans="1:16" ht="15.75" thickBot="1" x14ac:dyDescent="0.3">
      <c r="B17" s="47" t="s">
        <v>89</v>
      </c>
      <c r="C17" s="54">
        <v>470</v>
      </c>
      <c r="D17" s="40">
        <v>0.1</v>
      </c>
      <c r="E17" s="55">
        <v>114</v>
      </c>
      <c r="F17" s="40">
        <v>0.39</v>
      </c>
      <c r="G17" s="55">
        <v>116</v>
      </c>
      <c r="H17" s="40">
        <v>0.21</v>
      </c>
      <c r="I17" s="27">
        <v>2356</v>
      </c>
      <c r="J17" s="46" t="s">
        <v>85</v>
      </c>
    </row>
    <row r="18" spans="1:16" ht="15.75" thickBot="1" x14ac:dyDescent="0.3">
      <c r="B18" s="48"/>
      <c r="C18" s="50"/>
      <c r="E18" s="52"/>
      <c r="G18" s="52"/>
      <c r="H18" s="24"/>
      <c r="I18" s="25"/>
      <c r="J18" s="46"/>
    </row>
    <row r="19" spans="1:16" ht="15.75" thickBot="1" x14ac:dyDescent="0.3">
      <c r="B19" s="47" t="s">
        <v>90</v>
      </c>
      <c r="C19" s="49">
        <v>0</v>
      </c>
      <c r="D19" s="39">
        <v>0.21</v>
      </c>
      <c r="E19" s="51">
        <v>355</v>
      </c>
      <c r="F19" s="39">
        <v>0.19</v>
      </c>
      <c r="G19" s="51">
        <v>0</v>
      </c>
      <c r="H19" s="39">
        <v>0.18</v>
      </c>
      <c r="I19" s="27">
        <v>1898</v>
      </c>
      <c r="J19" s="46"/>
    </row>
    <row r="20" spans="1:16" ht="15.75" thickBot="1" x14ac:dyDescent="0.3">
      <c r="B20" s="48"/>
      <c r="C20" s="50"/>
      <c r="E20" s="52"/>
      <c r="G20" s="52"/>
      <c r="H20" s="24"/>
      <c r="I20" s="25"/>
      <c r="J20" s="46"/>
    </row>
    <row r="21" spans="1:16" ht="15.75" thickBot="1" x14ac:dyDescent="0.3">
      <c r="B21" s="47" t="s">
        <v>88</v>
      </c>
      <c r="C21" s="49">
        <v>0</v>
      </c>
      <c r="D21" s="39">
        <v>0.17</v>
      </c>
      <c r="E21" s="51">
        <v>0</v>
      </c>
      <c r="F21" s="39">
        <v>0.34</v>
      </c>
      <c r="G21" s="51">
        <v>354</v>
      </c>
      <c r="H21" s="39">
        <v>0.13</v>
      </c>
      <c r="I21" s="27">
        <v>2107</v>
      </c>
      <c r="J21" s="46"/>
    </row>
    <row r="22" spans="1:16" ht="15.75" thickBot="1" x14ac:dyDescent="0.3">
      <c r="B22" s="48"/>
      <c r="C22" s="50"/>
      <c r="D22" s="23"/>
      <c r="E22" s="52"/>
      <c r="F22" s="23"/>
      <c r="G22" s="52"/>
      <c r="H22" s="22"/>
      <c r="I22" s="25"/>
      <c r="J22" s="46"/>
    </row>
    <row r="23" spans="1:16" x14ac:dyDescent="0.25">
      <c r="B23" s="30"/>
      <c r="C23" s="26">
        <v>2228</v>
      </c>
      <c r="D23" s="26"/>
      <c r="E23" s="26">
        <v>1509</v>
      </c>
      <c r="F23" s="26"/>
      <c r="G23" s="26">
        <v>2624</v>
      </c>
      <c r="H23" s="26"/>
      <c r="I23" s="41">
        <v>6361</v>
      </c>
    </row>
    <row r="24" spans="1:16" x14ac:dyDescent="0.25">
      <c r="C24" s="46" t="s">
        <v>86</v>
      </c>
      <c r="D24" s="46"/>
      <c r="E24" s="46"/>
      <c r="F24" s="46"/>
      <c r="G24" s="46"/>
      <c r="H24" s="46"/>
      <c r="O24" s="21" t="s">
        <v>93</v>
      </c>
      <c r="P24" s="31">
        <v>1613284.34</v>
      </c>
    </row>
    <row r="25" spans="1:16" x14ac:dyDescent="0.25">
      <c r="O25" s="21" t="s">
        <v>94</v>
      </c>
      <c r="P25" s="31">
        <v>14614</v>
      </c>
    </row>
    <row r="26" spans="1:16" x14ac:dyDescent="0.25">
      <c r="B26" s="28" t="s">
        <v>91</v>
      </c>
      <c r="C26" s="29">
        <v>14614</v>
      </c>
      <c r="O26" s="21" t="s">
        <v>95</v>
      </c>
      <c r="P26" s="31">
        <v>2731.7099999999991</v>
      </c>
    </row>
    <row r="30" spans="1:16" x14ac:dyDescent="0.25">
      <c r="A30" s="14" t="s">
        <v>96</v>
      </c>
      <c r="C30" s="53" t="s">
        <v>99</v>
      </c>
      <c r="D30" s="53"/>
      <c r="E30" s="53" t="s">
        <v>87</v>
      </c>
      <c r="F30" s="53"/>
      <c r="G30" s="53" t="s">
        <v>100</v>
      </c>
      <c r="H30" s="53"/>
      <c r="K30" s="56" t="s">
        <v>97</v>
      </c>
      <c r="L30" s="56"/>
      <c r="M30" s="56"/>
    </row>
    <row r="31" spans="1:16" ht="15.75" thickBot="1" x14ac:dyDescent="0.3">
      <c r="B31" s="60" t="s">
        <v>89</v>
      </c>
      <c r="C31" s="54">
        <v>470</v>
      </c>
      <c r="D31" s="40">
        <v>0.1</v>
      </c>
      <c r="E31" s="55">
        <v>114</v>
      </c>
      <c r="F31" s="40">
        <v>0.39</v>
      </c>
      <c r="G31" s="55">
        <v>116</v>
      </c>
      <c r="H31" s="40">
        <v>0.21</v>
      </c>
      <c r="I31" s="27">
        <v>2356</v>
      </c>
      <c r="J31" s="66" t="s">
        <v>85</v>
      </c>
      <c r="K31" s="57">
        <v>5</v>
      </c>
      <c r="L31" s="57">
        <v>5</v>
      </c>
      <c r="M31" s="57">
        <v>5</v>
      </c>
    </row>
    <row r="32" spans="1:16" ht="15.75" thickBot="1" x14ac:dyDescent="0.3">
      <c r="B32" s="60"/>
      <c r="C32" s="50"/>
      <c r="E32" s="52"/>
      <c r="G32" s="52"/>
      <c r="H32" s="24"/>
      <c r="I32" s="25"/>
      <c r="J32" s="66"/>
      <c r="K32" s="58"/>
      <c r="L32" s="58"/>
      <c r="M32" s="58"/>
    </row>
    <row r="33" spans="2:13" ht="15.75" thickBot="1" x14ac:dyDescent="0.3">
      <c r="B33" s="60" t="s">
        <v>90</v>
      </c>
      <c r="C33" s="49">
        <v>0</v>
      </c>
      <c r="D33" s="39">
        <v>0.21</v>
      </c>
      <c r="E33" s="51">
        <v>355</v>
      </c>
      <c r="F33" s="39">
        <v>0.19</v>
      </c>
      <c r="G33" s="51">
        <v>0</v>
      </c>
      <c r="H33" s="39">
        <v>0.18</v>
      </c>
      <c r="I33" s="27">
        <v>1898</v>
      </c>
      <c r="J33" s="66"/>
      <c r="K33" s="57">
        <v>7</v>
      </c>
      <c r="L33" s="57" t="s">
        <v>98</v>
      </c>
      <c r="M33" s="57" t="s">
        <v>98</v>
      </c>
    </row>
    <row r="34" spans="2:13" ht="15.75" thickBot="1" x14ac:dyDescent="0.3">
      <c r="B34" s="60"/>
      <c r="C34" s="50"/>
      <c r="E34" s="52"/>
      <c r="G34" s="52"/>
      <c r="H34" s="24"/>
      <c r="I34" s="25"/>
      <c r="J34" s="66"/>
      <c r="K34" s="58"/>
      <c r="L34" s="58"/>
      <c r="M34" s="58"/>
    </row>
    <row r="35" spans="2:13" ht="15.75" thickBot="1" x14ac:dyDescent="0.3">
      <c r="B35" s="60" t="s">
        <v>88</v>
      </c>
      <c r="C35" s="49">
        <v>0</v>
      </c>
      <c r="D35" s="39">
        <v>0.17</v>
      </c>
      <c r="E35" s="51">
        <v>0</v>
      </c>
      <c r="F35" s="39">
        <v>0.34</v>
      </c>
      <c r="G35" s="51">
        <v>354</v>
      </c>
      <c r="H35" s="39">
        <v>0.13</v>
      </c>
      <c r="I35" s="27">
        <v>2107</v>
      </c>
      <c r="J35" s="66"/>
      <c r="K35" s="57">
        <v>13</v>
      </c>
      <c r="L35" s="57">
        <v>13</v>
      </c>
      <c r="M35" s="57" t="s">
        <v>98</v>
      </c>
    </row>
    <row r="36" spans="2:13" ht="15.75" thickBot="1" x14ac:dyDescent="0.3">
      <c r="B36" s="60"/>
      <c r="C36" s="50"/>
      <c r="D36" s="23"/>
      <c r="E36" s="52"/>
      <c r="F36" s="23"/>
      <c r="G36" s="52"/>
      <c r="H36" s="22"/>
      <c r="I36" s="25"/>
      <c r="J36" s="66"/>
      <c r="K36" s="58"/>
      <c r="L36" s="58"/>
      <c r="M36" s="58"/>
    </row>
    <row r="37" spans="2:13" x14ac:dyDescent="0.25">
      <c r="B37" s="30"/>
      <c r="C37" s="26">
        <v>2228</v>
      </c>
      <c r="D37" s="26"/>
      <c r="E37" s="26">
        <v>1509</v>
      </c>
      <c r="F37" s="26"/>
      <c r="G37" s="26">
        <v>2624</v>
      </c>
      <c r="H37" s="26"/>
      <c r="I37" s="41">
        <v>6361</v>
      </c>
    </row>
    <row r="38" spans="2:13" x14ac:dyDescent="0.25">
      <c r="C38" s="61" t="s">
        <v>86</v>
      </c>
      <c r="D38" s="61"/>
      <c r="E38" s="61"/>
      <c r="F38" s="61"/>
      <c r="G38" s="61"/>
      <c r="H38" s="61"/>
    </row>
    <row r="39" spans="2:13" x14ac:dyDescent="0.25">
      <c r="B39" s="59" t="s">
        <v>97</v>
      </c>
      <c r="C39" s="62">
        <v>1</v>
      </c>
      <c r="D39" s="63"/>
      <c r="E39" s="64">
        <v>18</v>
      </c>
      <c r="F39" s="65"/>
      <c r="G39" s="64">
        <v>3</v>
      </c>
      <c r="H39" s="65"/>
    </row>
    <row r="40" spans="2:13" x14ac:dyDescent="0.25">
      <c r="B40" s="59"/>
      <c r="C40" s="62">
        <v>5</v>
      </c>
      <c r="D40" s="63"/>
      <c r="E40" s="64">
        <v>4</v>
      </c>
      <c r="F40" s="65"/>
      <c r="G40" s="64">
        <v>3</v>
      </c>
      <c r="H40" s="65"/>
    </row>
    <row r="43" spans="2:13" x14ac:dyDescent="0.25">
      <c r="B43" s="28" t="s">
        <v>91</v>
      </c>
      <c r="C43" s="29">
        <v>14614</v>
      </c>
    </row>
  </sheetData>
  <mergeCells count="68">
    <mergeCell ref="M35:M36"/>
    <mergeCell ref="C39:D39"/>
    <mergeCell ref="C40:D40"/>
    <mergeCell ref="E39:F39"/>
    <mergeCell ref="E40:F40"/>
    <mergeCell ref="G39:H39"/>
    <mergeCell ref="G40:H40"/>
    <mergeCell ref="J31:J36"/>
    <mergeCell ref="G33:G34"/>
    <mergeCell ref="G35:G36"/>
    <mergeCell ref="E35:E36"/>
    <mergeCell ref="C35:C36"/>
    <mergeCell ref="K31:K32"/>
    <mergeCell ref="L31:L32"/>
    <mergeCell ref="M31:M32"/>
    <mergeCell ref="M33:M34"/>
    <mergeCell ref="L33:L34"/>
    <mergeCell ref="K33:K34"/>
    <mergeCell ref="B39:B40"/>
    <mergeCell ref="C31:C32"/>
    <mergeCell ref="C33:C34"/>
    <mergeCell ref="E31:E32"/>
    <mergeCell ref="B31:B32"/>
    <mergeCell ref="B33:B34"/>
    <mergeCell ref="B35:B36"/>
    <mergeCell ref="C38:H38"/>
    <mergeCell ref="G31:G32"/>
    <mergeCell ref="E33:E34"/>
    <mergeCell ref="K35:K36"/>
    <mergeCell ref="L35:L36"/>
    <mergeCell ref="B21:B22"/>
    <mergeCell ref="G17:G18"/>
    <mergeCell ref="G21:G22"/>
    <mergeCell ref="G19:G20"/>
    <mergeCell ref="B17:B18"/>
    <mergeCell ref="B19:B20"/>
    <mergeCell ref="C17:C18"/>
    <mergeCell ref="E17:E18"/>
    <mergeCell ref="E19:E20"/>
    <mergeCell ref="C19:C20"/>
    <mergeCell ref="E21:E22"/>
    <mergeCell ref="C21:C22"/>
    <mergeCell ref="K30:M30"/>
    <mergeCell ref="C30:D30"/>
    <mergeCell ref="E30:F30"/>
    <mergeCell ref="G30:H30"/>
    <mergeCell ref="C16:D16"/>
    <mergeCell ref="E16:F16"/>
    <mergeCell ref="G16:H16"/>
    <mergeCell ref="J17:J22"/>
    <mergeCell ref="C24:H24"/>
    <mergeCell ref="C2:D2"/>
    <mergeCell ref="E2:F2"/>
    <mergeCell ref="G2:H2"/>
    <mergeCell ref="B3:B4"/>
    <mergeCell ref="C3:C4"/>
    <mergeCell ref="E3:E4"/>
    <mergeCell ref="G3:G4"/>
    <mergeCell ref="C10:H10"/>
    <mergeCell ref="J3:J8"/>
    <mergeCell ref="B5:B6"/>
    <mergeCell ref="C5:C6"/>
    <mergeCell ref="E5:E6"/>
    <mergeCell ref="G5:G6"/>
    <mergeCell ref="B7:B8"/>
    <mergeCell ref="C7:C8"/>
    <mergeCell ref="E7:E8"/>
    <mergeCell ref="G7:G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23A7-0304-430D-B3EA-C6551D0CC8A6}">
  <dimension ref="B2:L29"/>
  <sheetViews>
    <sheetView tabSelected="1" workbookViewId="0">
      <selection activeCell="G17" sqref="G17"/>
    </sheetView>
  </sheetViews>
  <sheetFormatPr defaultRowHeight="15" x14ac:dyDescent="0.25"/>
  <cols>
    <col min="2" max="2" width="41.5703125" style="1" bestFit="1" customWidth="1"/>
    <col min="3" max="3" width="23" style="1" bestFit="1" customWidth="1"/>
    <col min="4" max="4" width="23.28515625" style="1" bestFit="1" customWidth="1"/>
    <col min="5" max="5" width="22.42578125" style="1" bestFit="1" customWidth="1"/>
    <col min="6" max="6" width="20.42578125" style="1" bestFit="1" customWidth="1"/>
    <col min="7" max="7" width="18.85546875" style="1" bestFit="1" customWidth="1"/>
    <col min="8" max="8" width="23.28515625" style="1" bestFit="1" customWidth="1"/>
    <col min="9" max="9" width="23.140625" style="1" bestFit="1" customWidth="1"/>
    <col min="10" max="10" width="21" style="1" bestFit="1" customWidth="1"/>
    <col min="11" max="11" width="10.140625" bestFit="1" customWidth="1"/>
    <col min="12" max="12" width="12.5703125" bestFit="1" customWidth="1"/>
  </cols>
  <sheetData>
    <row r="2" spans="2:12" x14ac:dyDescent="0.25">
      <c r="E2" s="1" t="s">
        <v>125</v>
      </c>
    </row>
    <row r="3" spans="2:12" x14ac:dyDescent="0.25">
      <c r="E3" s="1">
        <f>(C7*$C$28)+(D7*$D$28)+(E7*$E$28)+(F7*$F$28)+(G7*$G$28)+(H7*$H$28)+(I7*$I$28)+(J7*$J$28)</f>
        <v>5000</v>
      </c>
    </row>
    <row r="6" spans="2:12" ht="30" x14ac:dyDescent="0.25">
      <c r="B6" s="1" t="s">
        <v>2</v>
      </c>
      <c r="C6" s="1" t="s">
        <v>7</v>
      </c>
      <c r="D6" s="1" t="s">
        <v>8</v>
      </c>
      <c r="E6" s="1" t="s">
        <v>13</v>
      </c>
      <c r="F6" s="1" t="s">
        <v>11</v>
      </c>
      <c r="G6" s="1" t="s">
        <v>12</v>
      </c>
      <c r="H6" s="1" t="s">
        <v>14</v>
      </c>
      <c r="I6" s="1" t="s">
        <v>15</v>
      </c>
      <c r="J6" s="1" t="s">
        <v>16</v>
      </c>
      <c r="K6" s="1" t="s">
        <v>26</v>
      </c>
      <c r="L6" s="1" t="s">
        <v>27</v>
      </c>
    </row>
    <row r="7" spans="2:12" ht="15" customHeight="1" x14ac:dyDescent="0.25">
      <c r="B7" s="1" t="s">
        <v>17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>
        <v>1</v>
      </c>
      <c r="K7" s="10">
        <f>(C7*$C$28)+(D7*$D$28)+(E7*$E$28)+(F7*$F$28)+(G7*$G$28)+(H7*$H$28)+(I7*$I$28)+(J7*$J$28)</f>
        <v>5000</v>
      </c>
      <c r="L7" s="10">
        <v>5000</v>
      </c>
    </row>
    <row r="8" spans="2:12" x14ac:dyDescent="0.25">
      <c r="B8" s="1" t="s">
        <v>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1</v>
      </c>
      <c r="K8" s="10">
        <f t="shared" ref="K8:K17" si="0">(C8*$C$28)+(D8*$D$28)+(E8*$E$28)+(F8*$F$28)+(G8*$G$28)+(H8*$H$28)+(I8*$I$28)+(J8*$J$28)</f>
        <v>5000</v>
      </c>
      <c r="L8" s="10">
        <v>5000</v>
      </c>
    </row>
    <row r="9" spans="2:12" x14ac:dyDescent="0.25">
      <c r="B9" s="1" t="s">
        <v>19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10">
        <f t="shared" si="0"/>
        <v>5000</v>
      </c>
      <c r="L9" s="10">
        <v>5000</v>
      </c>
    </row>
    <row r="10" spans="2:12" ht="30" x14ac:dyDescent="0.25">
      <c r="B10" s="1" t="s">
        <v>5</v>
      </c>
      <c r="C10" s="3">
        <v>1</v>
      </c>
      <c r="D10" s="3">
        <v>1</v>
      </c>
      <c r="E10" s="3">
        <v>2</v>
      </c>
      <c r="F10" s="3">
        <v>2</v>
      </c>
      <c r="G10" s="3">
        <v>8</v>
      </c>
      <c r="H10" s="3">
        <v>0</v>
      </c>
      <c r="I10" s="3">
        <v>0</v>
      </c>
      <c r="J10" s="3">
        <v>0</v>
      </c>
      <c r="K10" s="10">
        <f t="shared" si="0"/>
        <v>2000</v>
      </c>
      <c r="L10" s="10">
        <v>2000</v>
      </c>
    </row>
    <row r="11" spans="2:12" x14ac:dyDescent="0.25">
      <c r="B11" s="1" t="s">
        <v>0</v>
      </c>
      <c r="C11" s="3">
        <v>1</v>
      </c>
      <c r="D11" s="3">
        <v>0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10">
        <f t="shared" si="0"/>
        <v>1230.2707958864955</v>
      </c>
      <c r="L11" s="10">
        <v>2000</v>
      </c>
    </row>
    <row r="12" spans="2:12" ht="30" x14ac:dyDescent="0.25">
      <c r="B12" s="1" t="s">
        <v>6</v>
      </c>
      <c r="C12" s="3">
        <v>0</v>
      </c>
      <c r="D12" s="3">
        <v>1</v>
      </c>
      <c r="E12" s="3">
        <v>0</v>
      </c>
      <c r="F12" s="3">
        <v>0</v>
      </c>
      <c r="G12" s="3">
        <v>5</v>
      </c>
      <c r="H12" s="3">
        <v>0</v>
      </c>
      <c r="I12" s="3">
        <v>0</v>
      </c>
      <c r="J12" s="3">
        <v>0</v>
      </c>
      <c r="K12" s="10">
        <f t="shared" si="0"/>
        <v>495.87765565606867</v>
      </c>
      <c r="L12" s="10">
        <v>2000</v>
      </c>
    </row>
    <row r="13" spans="2:12" x14ac:dyDescent="0.25">
      <c r="B13" s="1" t="s">
        <v>1</v>
      </c>
      <c r="C13" s="3">
        <v>1</v>
      </c>
      <c r="D13" s="3">
        <v>1</v>
      </c>
      <c r="E13" s="3">
        <v>1</v>
      </c>
      <c r="F13" s="3">
        <v>1</v>
      </c>
      <c r="G13" s="3">
        <v>2</v>
      </c>
      <c r="H13" s="3">
        <v>0</v>
      </c>
      <c r="I13" s="3">
        <v>0</v>
      </c>
      <c r="J13" s="3">
        <v>0</v>
      </c>
      <c r="K13" s="10">
        <f t="shared" si="0"/>
        <v>1452.2969030851284</v>
      </c>
      <c r="L13" s="10">
        <v>2000</v>
      </c>
    </row>
    <row r="14" spans="2:12" x14ac:dyDescent="0.25">
      <c r="B14" s="1" t="s">
        <v>3</v>
      </c>
      <c r="C14" s="3">
        <v>4</v>
      </c>
      <c r="D14" s="3">
        <v>2</v>
      </c>
      <c r="E14" s="3">
        <v>6</v>
      </c>
      <c r="F14" s="3">
        <v>8</v>
      </c>
      <c r="G14" s="3">
        <v>0</v>
      </c>
      <c r="H14" s="3">
        <v>0</v>
      </c>
      <c r="I14" s="3">
        <v>0</v>
      </c>
      <c r="J14" s="3">
        <v>0</v>
      </c>
      <c r="K14" s="10">
        <f t="shared" si="0"/>
        <v>5000</v>
      </c>
      <c r="L14" s="10">
        <v>5000</v>
      </c>
    </row>
    <row r="15" spans="2:12" ht="30" x14ac:dyDescent="0.25">
      <c r="B15" s="1" t="s">
        <v>4</v>
      </c>
      <c r="C15" s="3">
        <v>5</v>
      </c>
      <c r="D15" s="3">
        <v>6</v>
      </c>
      <c r="E15" s="3">
        <v>2</v>
      </c>
      <c r="F15" s="3">
        <v>10</v>
      </c>
      <c r="G15" s="3">
        <v>5</v>
      </c>
      <c r="H15" s="3">
        <v>0</v>
      </c>
      <c r="I15" s="3">
        <v>0</v>
      </c>
      <c r="J15" s="3">
        <v>0</v>
      </c>
      <c r="K15" s="10">
        <f t="shared" si="0"/>
        <v>6844.5236762235909</v>
      </c>
      <c r="L15" s="10">
        <v>10000</v>
      </c>
    </row>
    <row r="16" spans="2:12" x14ac:dyDescent="0.25">
      <c r="B16" s="1" t="s">
        <v>9</v>
      </c>
      <c r="C16" s="3">
        <v>1440</v>
      </c>
      <c r="D16" s="3">
        <v>1920</v>
      </c>
      <c r="E16" s="3">
        <v>2880</v>
      </c>
      <c r="F16" s="3">
        <v>1920</v>
      </c>
      <c r="G16" s="3">
        <v>2400</v>
      </c>
      <c r="H16" s="3">
        <v>1440</v>
      </c>
      <c r="I16" s="3">
        <v>1440</v>
      </c>
      <c r="J16" s="3">
        <v>1920</v>
      </c>
      <c r="K16" s="10">
        <f t="shared" si="0"/>
        <v>10000000</v>
      </c>
      <c r="L16" s="10">
        <v>10000000</v>
      </c>
    </row>
    <row r="17" spans="2:12" x14ac:dyDescent="0.25">
      <c r="B17" s="1" t="s">
        <v>10</v>
      </c>
      <c r="C17" s="2">
        <v>653.5</v>
      </c>
      <c r="D17" s="2">
        <v>801.9</v>
      </c>
      <c r="E17" s="2">
        <v>950.2</v>
      </c>
      <c r="F17" s="2">
        <v>726.8</v>
      </c>
      <c r="G17" s="2">
        <v>1208.9000000000001</v>
      </c>
      <c r="H17" s="2">
        <v>1354.6</v>
      </c>
      <c r="I17" s="2">
        <v>1255.4000000000001</v>
      </c>
      <c r="J17" s="2">
        <v>2506.9</v>
      </c>
      <c r="K17" s="10">
        <f t="shared" si="0"/>
        <v>9480000</v>
      </c>
      <c r="L17" s="2">
        <v>9480000</v>
      </c>
    </row>
    <row r="20" spans="2:12" ht="15.75" thickBot="1" x14ac:dyDescent="0.3">
      <c r="B20" s="67" t="s">
        <v>20</v>
      </c>
      <c r="C20" s="67"/>
      <c r="D20" s="67"/>
      <c r="E20" s="67"/>
      <c r="F20" s="67"/>
      <c r="G20" s="67"/>
      <c r="H20" s="67"/>
      <c r="I20" s="67"/>
      <c r="J20" s="67"/>
    </row>
    <row r="21" spans="2:12" ht="30" x14ac:dyDescent="0.25">
      <c r="B21" s="6" t="s">
        <v>21</v>
      </c>
      <c r="C21" s="4" t="s">
        <v>7</v>
      </c>
      <c r="D21" s="4" t="s">
        <v>8</v>
      </c>
      <c r="E21" s="4" t="s">
        <v>13</v>
      </c>
      <c r="F21" s="4" t="s">
        <v>11</v>
      </c>
      <c r="G21" s="4" t="s">
        <v>12</v>
      </c>
      <c r="H21" s="4" t="s">
        <v>14</v>
      </c>
      <c r="I21" s="4" t="s">
        <v>15</v>
      </c>
      <c r="J21" s="5" t="s">
        <v>16</v>
      </c>
    </row>
    <row r="22" spans="2:12" x14ac:dyDescent="0.25">
      <c r="B22" s="7" t="s">
        <v>22</v>
      </c>
      <c r="C22" s="8">
        <v>117.9</v>
      </c>
      <c r="D22" s="9">
        <v>144.9</v>
      </c>
      <c r="E22" s="9">
        <v>170.9</v>
      </c>
      <c r="F22" s="9">
        <v>130.9</v>
      </c>
      <c r="G22" s="9">
        <v>217.9</v>
      </c>
      <c r="H22" s="9">
        <v>243.9</v>
      </c>
      <c r="I22" s="9">
        <v>225.9</v>
      </c>
      <c r="J22" s="9">
        <v>389.9</v>
      </c>
    </row>
    <row r="23" spans="2:12" x14ac:dyDescent="0.25">
      <c r="B23"/>
      <c r="C23"/>
      <c r="D23"/>
      <c r="E23"/>
      <c r="F23"/>
      <c r="G23"/>
      <c r="H23"/>
      <c r="I23"/>
      <c r="J23"/>
    </row>
    <row r="24" spans="2:12" x14ac:dyDescent="0.25">
      <c r="B24"/>
      <c r="C24"/>
      <c r="D24"/>
      <c r="E24"/>
      <c r="F24"/>
      <c r="G24"/>
      <c r="H24"/>
      <c r="I24"/>
      <c r="J24"/>
    </row>
    <row r="25" spans="2:12" x14ac:dyDescent="0.25">
      <c r="B25"/>
      <c r="C25"/>
      <c r="D25"/>
      <c r="E25"/>
      <c r="F25"/>
      <c r="G25"/>
      <c r="H25"/>
      <c r="I25"/>
      <c r="J25"/>
    </row>
    <row r="26" spans="2:12" ht="15.75" thickBot="1" x14ac:dyDescent="0.3">
      <c r="B26" s="67" t="s">
        <v>23</v>
      </c>
      <c r="C26" s="67"/>
      <c r="D26" s="67"/>
      <c r="E26" s="67"/>
      <c r="F26" s="67"/>
      <c r="G26" s="67"/>
      <c r="H26" s="67"/>
      <c r="I26" s="67"/>
      <c r="J26" s="67"/>
    </row>
    <row r="27" spans="2:12" ht="30" x14ac:dyDescent="0.25">
      <c r="B27" s="6" t="s">
        <v>21</v>
      </c>
      <c r="C27" s="4" t="s">
        <v>7</v>
      </c>
      <c r="D27" s="4" t="s">
        <v>8</v>
      </c>
      <c r="E27" s="4" t="s">
        <v>13</v>
      </c>
      <c r="F27" s="4" t="s">
        <v>11</v>
      </c>
      <c r="G27" s="4" t="s">
        <v>12</v>
      </c>
      <c r="H27" s="4" t="s">
        <v>14</v>
      </c>
      <c r="I27" s="4" t="s">
        <v>15</v>
      </c>
      <c r="J27" s="5" t="s">
        <v>16</v>
      </c>
    </row>
    <row r="28" spans="2:12" x14ac:dyDescent="0.25">
      <c r="B28" s="7" t="s">
        <v>24</v>
      </c>
      <c r="C28" s="12">
        <v>1230.2707958864955</v>
      </c>
      <c r="D28" s="13">
        <v>39.458408227008931</v>
      </c>
      <c r="E28" s="13">
        <v>0</v>
      </c>
      <c r="F28" s="13">
        <v>0</v>
      </c>
      <c r="G28" s="13">
        <v>91.283849485811942</v>
      </c>
      <c r="H28" s="13">
        <v>3471.7319346632494</v>
      </c>
      <c r="I28" s="13">
        <v>0</v>
      </c>
      <c r="J28" s="13">
        <v>1528.2680653367509</v>
      </c>
      <c r="K28" s="38"/>
    </row>
    <row r="29" spans="2:12" x14ac:dyDescent="0.25">
      <c r="B29" s="11" t="s">
        <v>25</v>
      </c>
      <c r="C29" s="68">
        <f>(C28*C22)+(D28*D22)+(E28*E22)+(F28*F22)+(G28*G22)+(H28*H22)+(I28*I22)+(J28*J22)</f>
        <v>1613284.3385292357</v>
      </c>
      <c r="D29" s="69"/>
      <c r="E29" s="69"/>
      <c r="F29" s="69"/>
      <c r="G29" s="69"/>
      <c r="H29" s="69"/>
      <c r="I29" s="69"/>
      <c r="J29" s="69"/>
    </row>
  </sheetData>
  <mergeCells count="3">
    <mergeCell ref="B20:J20"/>
    <mergeCell ref="B26:J26"/>
    <mergeCell ref="C29:J29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Sensibilidade</vt:lpstr>
      <vt:lpstr>Custos de transporte</vt:lpstr>
      <vt:lpstr>Transporte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</dc:creator>
  <cp:lastModifiedBy>Diogo L Scarmagnani</cp:lastModifiedBy>
  <dcterms:created xsi:type="dcterms:W3CDTF">2023-06-07T16:56:26Z</dcterms:created>
  <dcterms:modified xsi:type="dcterms:W3CDTF">2023-06-10T19:24:07Z</dcterms:modified>
</cp:coreProperties>
</file>