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.scarmagnani\Downloads\"/>
    </mc:Choice>
  </mc:AlternateContent>
  <xr:revisionPtr revIDLastSave="0" documentId="13_ncr:1_{6F342C68-688F-4261-B78E-3847F4BC1892}" xr6:coauthVersionLast="47" xr6:coauthVersionMax="47" xr10:uidLastSave="{00000000-0000-0000-0000-000000000000}"/>
  <bookViews>
    <workbookView xWindow="-28920" yWindow="-4815" windowWidth="29040" windowHeight="15840" xr2:uid="{EED5DB34-0711-4511-B674-24674A8513D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N11" i="1"/>
  <c r="B21" i="1" s="1"/>
  <c r="N4" i="1"/>
  <c r="N8" i="1"/>
  <c r="B18" i="1" s="1"/>
  <c r="N5" i="1"/>
  <c r="B15" i="1" s="1"/>
  <c r="N6" i="1"/>
  <c r="B16" i="1" s="1"/>
  <c r="N7" i="1"/>
  <c r="B17" i="1" s="1"/>
  <c r="N9" i="1"/>
  <c r="B19" i="1" s="1"/>
  <c r="N10" i="1"/>
  <c r="B20" i="1" s="1"/>
</calcChain>
</file>

<file path=xl/sharedStrings.xml><?xml version="1.0" encoding="utf-8"?>
<sst xmlns="http://schemas.openxmlformats.org/spreadsheetml/2006/main" count="21" uniqueCount="21">
  <si>
    <t>INDUTOR</t>
  </si>
  <si>
    <t>PLACA</t>
  </si>
  <si>
    <t>PRODUTO</t>
  </si>
  <si>
    <t>CAPACITOR PTH POLIESTER 1UF 63V 5%</t>
  </si>
  <si>
    <t>CAPACITOR PTH ELETROLITICO RADIAL 470UF 50V 85G +/- 20% 10X20MM (P.5,0MM) FITADO</t>
  </si>
  <si>
    <t>NUCLEO DE FERRITE TOROIDAL 25,3X14,8X20,0MM COATED</t>
  </si>
  <si>
    <t>NUCLEO FERRITE CARRETEL DR2W10X12 D30 10,0X12,0X5,5MM WITHOUT COAT</t>
  </si>
  <si>
    <t>AMPLIF. CLASS D TS 400X4 WATTS</t>
  </si>
  <si>
    <t>AMPLIF. CLASS D DS 440X4</t>
  </si>
  <si>
    <t>TEMPO</t>
  </si>
  <si>
    <t>VALOR CUSTO</t>
  </si>
  <si>
    <t>AMPLIF. CLASS D BASS 800 1 OHM</t>
  </si>
  <si>
    <t>AMPLAYER 400</t>
  </si>
  <si>
    <t>AMPLIF. CLASS D MD 1200.1 4 OHMS</t>
  </si>
  <si>
    <t>ALTO FALANTE 12 BASS 1K6 2+2 OHMS</t>
  </si>
  <si>
    <t>ALTO FALANTE 5 HD 250S 4 OHMS</t>
  </si>
  <si>
    <t>ALTO FALANTE 12 ML 570S 4 OHMS</t>
  </si>
  <si>
    <t>SUBCONJUNTO CARCACA PRETA</t>
  </si>
  <si>
    <t>SUBCONJUNTO KIT REPARO</t>
  </si>
  <si>
    <t>SUBCONJUNTO CONJUNTO MAGNETICO</t>
  </si>
  <si>
    <t>VALOR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</si>
</sst>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4"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223B5-4D70-415D-9FF4-EDEEE94203F0}" name="Tabela1" displayName="Tabela1" ref="B3:N11" totalsRowShown="0">
  <autoFilter ref="B3:N11" xr:uid="{1E4223B5-4D70-415D-9FF4-EDEEE94203F0}"/>
  <tableColumns count="13">
    <tableColumn id="1" xr3:uid="{6752EA0B-99DF-475E-835E-7A902036F0BC}" name="PRODUTO"/>
    <tableColumn id="12" xr3:uid="{553453FD-E428-4619-8C1D-FB06B4245D93}" name="SUBCONJUNTO CARCACA PRETA" dataDxfId="3"/>
    <tableColumn id="11" xr3:uid="{1AAF07DC-4BD2-4112-A259-14C4CDFA9D35}" name="SUBCONJUNTO KIT REPARO" dataDxfId="2"/>
    <tableColumn id="10" xr3:uid="{4989E314-ADF8-4B97-B5C8-BABBB94C651E}" name="SUBCONJUNTO CONJUNTO MAGNETICO" dataDxfId="1"/>
    <tableColumn id="2" xr3:uid="{EA01FD54-B5FF-4AAF-862F-0E2A731C476A}" name="NUCLEO DE FERRITE TOROIDAL 25,3X14,8X20,0MM COATED"/>
    <tableColumn id="3" xr3:uid="{55CF8CF0-FFD7-4CA3-99BF-20FE545C256A}" name="INDUTOR"/>
    <tableColumn id="4" xr3:uid="{F451E213-E243-4F1C-977F-BCC4B6754640}" name="NUCLEO FERRITE CARRETEL DR2W10X12 D30 10,0X12,0X5,5MM WITHOUT COAT"/>
    <tableColumn id="5" xr3:uid="{DE358117-F617-4026-B145-FCE3C2A53F40}" name="PLACA"/>
    <tableColumn id="6" xr3:uid="{C08558A6-885E-4437-99B8-C3ECA762ABAF}" name="CAPACITOR PTH POLIESTER 1UF 63V 5%"/>
    <tableColumn id="7" xr3:uid="{9D2C3319-8E3D-4477-A118-9DE2E6FE8FC4}" name="CAPACITOR PTH ELETROLITICO RADIAL 470UF 50V 85G +/- 20% 10X20MM (P.5,0MM) FITADO"/>
    <tableColumn id="8" xr3:uid="{6D865BAD-F5DE-40E9-8ABD-EAC5127D3C9B}" name="TEMPO"/>
    <tableColumn id="9" xr3:uid="{FCA436B7-8550-41A3-88F5-552F51CC8561}" name="VALOR CUSTO"/>
    <tableColumn id="13" xr3:uid="{220973E1-FF57-49C4-8F8F-2C7F8C7AA0C0}" name="VALOR DE VENDA" dataDxfId="0" dataCellStyle="Moeda">
      <calculatedColumnFormula>Tabela1[[#This Row],[VALOR CUSTO]]+(Tabela1[[#This Row],[VALOR CUSTO]]*0.8)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CB8E-1134-40C0-9A92-2A11078924B5}">
  <dimension ref="B3:N21"/>
  <sheetViews>
    <sheetView tabSelected="1" workbookViewId="0">
      <selection activeCell="Q7" sqref="Q7"/>
    </sheetView>
  </sheetViews>
  <sheetFormatPr defaultRowHeight="15" x14ac:dyDescent="0.25"/>
  <cols>
    <col min="2" max="2" width="34.85546875" bestFit="1" customWidth="1"/>
    <col min="3" max="11" width="9" customWidth="1"/>
    <col min="12" max="12" width="12" bestFit="1" customWidth="1"/>
    <col min="13" max="13" width="18.140625" bestFit="1" customWidth="1"/>
    <col min="14" max="14" width="18.85546875" bestFit="1" customWidth="1"/>
  </cols>
  <sheetData>
    <row r="3" spans="2:14" x14ac:dyDescent="0.25">
      <c r="B3" s="2" t="s">
        <v>2</v>
      </c>
      <c r="C3" s="2" t="s">
        <v>17</v>
      </c>
      <c r="D3" s="2" t="s">
        <v>18</v>
      </c>
      <c r="E3" s="2" t="s">
        <v>19</v>
      </c>
      <c r="F3" s="2" t="s">
        <v>5</v>
      </c>
      <c r="G3" s="2" t="s">
        <v>0</v>
      </c>
      <c r="H3" s="2" t="s">
        <v>6</v>
      </c>
      <c r="I3" s="2" t="s">
        <v>1</v>
      </c>
      <c r="J3" s="2" t="s">
        <v>3</v>
      </c>
      <c r="K3" s="2" t="s">
        <v>4</v>
      </c>
      <c r="L3" s="2" t="s">
        <v>9</v>
      </c>
      <c r="M3" s="2" t="s">
        <v>10</v>
      </c>
      <c r="N3" t="s">
        <v>20</v>
      </c>
    </row>
    <row r="4" spans="2:14" x14ac:dyDescent="0.25">
      <c r="B4" t="s">
        <v>7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0</v>
      </c>
      <c r="I4" s="2">
        <v>1</v>
      </c>
      <c r="J4" s="2">
        <v>4</v>
      </c>
      <c r="K4" s="2">
        <v>5</v>
      </c>
      <c r="L4" s="2">
        <v>3</v>
      </c>
      <c r="M4" s="3">
        <v>65.349999999999994</v>
      </c>
      <c r="N4" s="1">
        <f>Tabela1[[#This Row],[VALOR CUSTO]]+(Tabela1[[#This Row],[VALOR CUSTO]]*0.8)</f>
        <v>117.63</v>
      </c>
    </row>
    <row r="5" spans="2:14" x14ac:dyDescent="0.25">
      <c r="B5" t="s">
        <v>8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1</v>
      </c>
      <c r="I5" s="2">
        <v>1</v>
      </c>
      <c r="J5" s="2">
        <v>2</v>
      </c>
      <c r="K5" s="2">
        <v>6</v>
      </c>
      <c r="L5" s="2">
        <v>4</v>
      </c>
      <c r="M5" s="3">
        <v>80.19</v>
      </c>
      <c r="N5" s="1">
        <f>Tabela1[[#This Row],[VALOR CUSTO]]+(Tabela1[[#This Row],[VALOR CUSTO]]*0.8)</f>
        <v>144.34199999999998</v>
      </c>
    </row>
    <row r="6" spans="2:14" x14ac:dyDescent="0.25">
      <c r="B6" t="s">
        <v>13</v>
      </c>
      <c r="C6" s="2">
        <v>0</v>
      </c>
      <c r="D6" s="2">
        <v>0</v>
      </c>
      <c r="E6" s="2">
        <v>0</v>
      </c>
      <c r="F6" s="2">
        <v>2</v>
      </c>
      <c r="G6" s="2">
        <v>2</v>
      </c>
      <c r="H6" s="2">
        <v>0</v>
      </c>
      <c r="I6" s="2">
        <v>1</v>
      </c>
      <c r="J6" s="2">
        <v>6</v>
      </c>
      <c r="K6" s="2">
        <v>2</v>
      </c>
      <c r="L6" s="2">
        <v>6</v>
      </c>
      <c r="M6" s="3">
        <v>95.02</v>
      </c>
      <c r="N6" s="1">
        <f>Tabela1[[#This Row],[VALOR CUSTO]]+(Tabela1[[#This Row],[VALOR CUSTO]]*0.8)</f>
        <v>171.036</v>
      </c>
    </row>
    <row r="7" spans="2:14" x14ac:dyDescent="0.25">
      <c r="B7" t="s">
        <v>11</v>
      </c>
      <c r="C7" s="2">
        <v>0</v>
      </c>
      <c r="D7" s="2">
        <v>0</v>
      </c>
      <c r="E7" s="2">
        <v>0</v>
      </c>
      <c r="F7" s="2">
        <v>2</v>
      </c>
      <c r="G7" s="2">
        <v>2</v>
      </c>
      <c r="H7" s="2">
        <v>0</v>
      </c>
      <c r="I7" s="2">
        <v>1</v>
      </c>
      <c r="J7" s="2">
        <v>8</v>
      </c>
      <c r="K7" s="2">
        <v>10</v>
      </c>
      <c r="L7" s="2">
        <v>4</v>
      </c>
      <c r="M7" s="3">
        <v>72.680000000000007</v>
      </c>
      <c r="N7" s="1">
        <f>Tabela1[[#This Row],[VALOR CUSTO]]+(Tabela1[[#This Row],[VALOR CUSTO]]*0.8)</f>
        <v>130.82400000000001</v>
      </c>
    </row>
    <row r="8" spans="2:14" x14ac:dyDescent="0.25">
      <c r="B8" t="s">
        <v>12</v>
      </c>
      <c r="C8" s="2">
        <v>0</v>
      </c>
      <c r="D8" s="2">
        <v>0</v>
      </c>
      <c r="E8" s="2">
        <v>0</v>
      </c>
      <c r="F8" s="2">
        <v>8</v>
      </c>
      <c r="G8" s="2">
        <v>0</v>
      </c>
      <c r="H8" s="2">
        <v>5</v>
      </c>
      <c r="I8" s="2">
        <v>2</v>
      </c>
      <c r="J8" s="2">
        <v>0</v>
      </c>
      <c r="K8" s="2">
        <v>5</v>
      </c>
      <c r="L8" s="2">
        <v>5</v>
      </c>
      <c r="M8" s="3">
        <v>120.89</v>
      </c>
      <c r="N8" s="1">
        <f>Tabela1[[#This Row],[VALOR CUSTO]]+(Tabela1[[#This Row],[VALOR CUSTO]]*0.8)</f>
        <v>217.602</v>
      </c>
    </row>
    <row r="9" spans="2:14" x14ac:dyDescent="0.25">
      <c r="B9" t="s">
        <v>14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3</v>
      </c>
      <c r="M9" s="1">
        <v>135.46</v>
      </c>
      <c r="N9" s="1">
        <f>Tabela1[[#This Row],[VALOR CUSTO]]+(Tabela1[[#This Row],[VALOR CUSTO]]*0.8)</f>
        <v>243.82800000000003</v>
      </c>
    </row>
    <row r="10" spans="2:14" x14ac:dyDescent="0.25">
      <c r="B10" t="s">
        <v>15</v>
      </c>
      <c r="C10" s="2">
        <v>1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3</v>
      </c>
      <c r="M10" s="1">
        <v>125.54</v>
      </c>
      <c r="N10" s="1">
        <f>Tabela1[[#This Row],[VALOR CUSTO]]+(Tabela1[[#This Row],[VALOR CUSTO]]*0.8)</f>
        <v>225.97200000000004</v>
      </c>
    </row>
    <row r="11" spans="2:14" x14ac:dyDescent="0.25">
      <c r="B11" t="s">
        <v>16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4</v>
      </c>
      <c r="M11" s="1">
        <v>250.69</v>
      </c>
      <c r="N11" s="1">
        <f>Tabela1[[#This Row],[VALOR CUSTO]]+(Tabela1[[#This Row],[VALOR CUSTO]]*0.8)</f>
        <v>451.24200000000002</v>
      </c>
    </row>
    <row r="14" spans="2:14" x14ac:dyDescent="0.25">
      <c r="B14" t="str">
        <f>_xlfn.CONCAT("{'",B$3,"':'",B4,"','",C$3,"':",C4,",'",D$3,"':",D4,",'",E$3,"':",E4,",'",F$3,"':",F4,",'",G$3,"':",G4,",'",H$3,"':",H4,",'",I$3,"':",I4,",'",J$3,"':",J4,",'",K$3,"':",K4,",'",L$3,"':",L4,",'",M$3,"':",SUBSTITUTE(M4, ",", "."),",'",N$3,"':",SUBSTITUTE(N4, ",", "."),"},")</f>
        <v>{'PRODUTO':'AMPLIF. CLASS D TS 400X4 WATTS','SUBCONJUNTO CARCACA PRETA':0,'SUBCONJUNTO KIT REPARO':0,'SUBCONJUNTO CONJUNTO MAGNETICO':0,'NUCLEO DE FERRITE TOROIDAL 25,3X14,8X20,0MM COATED':1,'INDUTOR':1,'NUCLEO FERRITE CARRETEL DR2W10X12 D30 10,0X12,0X5,5MM WITHOUT COAT':0,'PLACA':1,'CAPACITOR PTH POLIESTER 1UF 63V 5%':4,'CAPACITOR PTH ELETROLITICO RADIAL 470UF 50V 85G +/- 20% 10X20MM (P.5,0MM) FITADO':5,'TEMPO':3,'VALOR CUSTO':65.35,'VALOR DE VENDA':117.63},</v>
      </c>
    </row>
    <row r="15" spans="2:14" x14ac:dyDescent="0.25">
      <c r="B15" t="str">
        <f t="shared" ref="B15:B21" si="0">_xlfn.CONCAT("{'",B$3,"':'",B5,"','",C$3,"':",C5,",'",D$3,"':",D5,",'",E$3,"':",E5,",'",F$3,"':",F5,",'",G$3,"':",G5,",'",H$3,"':",H5,",'",I$3,"':",I5,",'",J$3,"':",J5,",'",K$3,"':",K5,",'",L$3,"':",L5,",'",M$3,"':",SUBSTITUTE(M5, ",", "."),",'",N$3,"':",SUBSTITUTE(N5, ",", "."),"},")</f>
        <v>{'PRODUTO':'AMPLIF. CLASS D DS 440X4','SUBCONJUNTO CARCACA PRETA':0,'SUBCONJUNTO KIT REPARO':0,'SUBCONJUNTO CONJUNTO MAGNETICO':0,'NUCLEO DE FERRITE TOROIDAL 25,3X14,8X20,0MM COATED':1,'INDUTOR':0,'NUCLEO FERRITE CARRETEL DR2W10X12 D30 10,0X12,0X5,5MM WITHOUT COAT':1,'PLACA':1,'CAPACITOR PTH POLIESTER 1UF 63V 5%':2,'CAPACITOR PTH ELETROLITICO RADIAL 470UF 50V 85G +/- 20% 10X20MM (P.5,0MM) FITADO':6,'TEMPO':4,'VALOR CUSTO':80.19,'VALOR DE VENDA':144.342},</v>
      </c>
    </row>
    <row r="16" spans="2:14" x14ac:dyDescent="0.25">
      <c r="B16" t="str">
        <f t="shared" si="0"/>
        <v>{'PRODUTO':'AMPLIF. CLASS D MD 1200.1 4 OHMS','SUBCONJUNTO CARCACA PRETA':0,'SUBCONJUNTO KIT REPARO':0,'SUBCONJUNTO CONJUNTO MAGNETICO':0,'NUCLEO DE FERRITE TOROIDAL 25,3X14,8X20,0MM COATED':2,'INDUTOR':2,'NUCLEO FERRITE CARRETEL DR2W10X12 D30 10,0X12,0X5,5MM WITHOUT COAT':0,'PLACA':1,'CAPACITOR PTH POLIESTER 1UF 63V 5%':6,'CAPACITOR PTH ELETROLITICO RADIAL 470UF 50V 85G +/- 20% 10X20MM (P.5,0MM) FITADO':2,'TEMPO':6,'VALOR CUSTO':95.02,'VALOR DE VENDA':171.036},</v>
      </c>
    </row>
    <row r="17" spans="2:2" x14ac:dyDescent="0.25">
      <c r="B17" t="str">
        <f t="shared" si="0"/>
        <v>{'PRODUTO':'AMPLIF. CLASS D BASS 800 1 OHM','SUBCONJUNTO CARCACA PRETA':0,'SUBCONJUNTO KIT REPARO':0,'SUBCONJUNTO CONJUNTO MAGNETICO':0,'NUCLEO DE FERRITE TOROIDAL 25,3X14,8X20,0MM COATED':2,'INDUTOR':2,'NUCLEO FERRITE CARRETEL DR2W10X12 D30 10,0X12,0X5,5MM WITHOUT COAT':0,'PLACA':1,'CAPACITOR PTH POLIESTER 1UF 63V 5%':8,'CAPACITOR PTH ELETROLITICO RADIAL 470UF 50V 85G +/- 20% 10X20MM (P.5,0MM) FITADO':10,'TEMPO':4,'VALOR CUSTO':72.68,'VALOR DE VENDA':130.824},</v>
      </c>
    </row>
    <row r="18" spans="2:2" x14ac:dyDescent="0.25">
      <c r="B18" t="str">
        <f t="shared" si="0"/>
        <v>{'PRODUTO':'AMPLAYER 400','SUBCONJUNTO CARCACA PRETA':0,'SUBCONJUNTO KIT REPARO':0,'SUBCONJUNTO CONJUNTO MAGNETICO':0,'NUCLEO DE FERRITE TOROIDAL 25,3X14,8X20,0MM COATED':8,'INDUTOR':0,'NUCLEO FERRITE CARRETEL DR2W10X12 D30 10,0X12,0X5,5MM WITHOUT COAT':5,'PLACA':2,'CAPACITOR PTH POLIESTER 1UF 63V 5%':0,'CAPACITOR PTH ELETROLITICO RADIAL 470UF 50V 85G +/- 20% 10X20MM (P.5,0MM) FITADO':5,'TEMPO':5,'VALOR CUSTO':120.89,'VALOR DE VENDA':217.602},</v>
      </c>
    </row>
    <row r="19" spans="2:2" x14ac:dyDescent="0.25">
      <c r="B19" t="str">
        <f t="shared" si="0"/>
        <v>{'PRODUTO':'ALTO FALANTE 12 BASS 1K6 2+2 OHMS','SUBCONJUNTO CARCACA PRETA':1,'SUBCONJUNTO KIT REPARO':1,'SUBCONJUNTO CONJUNTO MAGNETICO':1,'NUCLEO DE FERRITE TOROIDAL 25,3X14,8X20,0MM COATED':0,'INDUTOR':0,'NUCLEO FERRITE CARRETEL DR2W10X12 D30 10,0X12,0X5,5MM WITHOUT COAT':0,'PLACA':0,'CAPACITOR PTH POLIESTER 1UF 63V 5%':0,'CAPACITOR PTH ELETROLITICO RADIAL 470UF 50V 85G +/- 20% 10X20MM (P.5,0MM) FITADO':0,'TEMPO':3,'VALOR CUSTO':135.46,'VALOR DE VENDA':243.828},</v>
      </c>
    </row>
    <row r="20" spans="2:2" x14ac:dyDescent="0.25">
      <c r="B20" t="str">
        <f t="shared" si="0"/>
        <v>{'PRODUTO':'ALTO FALANTE 5 HD 250S 4 OHMS','SUBCONJUNTO CARCACA PRETA':1,'SUBCONJUNTO KIT REPARO':1,'SUBCONJUNTO CONJUNTO MAGNETICO':1,'NUCLEO DE FERRITE TOROIDAL 25,3X14,8X20,0MM COATED':0,'INDUTOR':0,'NUCLEO FERRITE CARRETEL DR2W10X12 D30 10,0X12,0X5,5MM WITHOUT COAT':0,'PLACA':0,'CAPACITOR PTH POLIESTER 1UF 63V 5%':0,'CAPACITOR PTH ELETROLITICO RADIAL 470UF 50V 85G +/- 20% 10X20MM (P.5,0MM) FITADO':0,'TEMPO':3,'VALOR CUSTO':125.54,'VALOR DE VENDA':225.972},</v>
      </c>
    </row>
    <row r="21" spans="2:2" x14ac:dyDescent="0.25">
      <c r="B21" t="str">
        <f t="shared" si="0"/>
        <v>{'PRODUTO':'ALTO FALANTE 12 ML 570S 4 OHMS','SUBCONJUNTO CARCACA PRETA':1,'SUBCONJUNTO KIT REPARO':1,'SUBCONJUNTO CONJUNTO MAGNETICO':1,'NUCLEO DE FERRITE TOROIDAL 25,3X14,8X20,0MM COATED':0,'INDUTOR':0,'NUCLEO FERRITE CARRETEL DR2W10X12 D30 10,0X12,0X5,5MM WITHOUT COAT':0,'PLACA':0,'CAPACITOR PTH POLIESTER 1UF 63V 5%':0,'CAPACITOR PTH ELETROLITICO RADIAL 470UF 50V 85G +/- 20% 10X20MM (P.5,0MM) FITADO':0,'TEMPO':4,'VALOR CUSTO':250.69,'VALOR DE VENDA':451.242},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</dc:creator>
  <cp:lastModifiedBy>Diogo de Lima Scarmagnani</cp:lastModifiedBy>
  <dcterms:created xsi:type="dcterms:W3CDTF">2023-06-07T16:56:26Z</dcterms:created>
  <dcterms:modified xsi:type="dcterms:W3CDTF">2023-06-07T20:00:55Z</dcterms:modified>
</cp:coreProperties>
</file>