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NV_CENTER_PROJ\NV_PROJECT\"/>
    </mc:Choice>
  </mc:AlternateContent>
  <xr:revisionPtr revIDLastSave="0" documentId="8_{6FC853ED-E359-439A-8B3B-A031EA8BDD55}" xr6:coauthVersionLast="47" xr6:coauthVersionMax="47" xr10:uidLastSave="{00000000-0000-0000-0000-000000000000}"/>
  <bookViews>
    <workbookView xWindow="-110" yWindow="-110" windowWidth="25820" windowHeight="15500" xr2:uid="{041EEED7-FF7A-4149-8EFD-A73063D65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3" i="1" l="1"/>
  <c r="O79" i="1"/>
  <c r="N79" i="1"/>
  <c r="M79" i="1"/>
  <c r="M76" i="1"/>
  <c r="M67" i="1"/>
  <c r="M68" i="1"/>
  <c r="M69" i="1"/>
  <c r="M70" i="1"/>
  <c r="M71" i="1"/>
  <c r="M72" i="1"/>
  <c r="M73" i="1"/>
  <c r="M74" i="1"/>
  <c r="M75" i="1"/>
  <c r="M66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34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6" i="1"/>
  <c r="Q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6" i="1"/>
  <c r="K6" i="1"/>
</calcChain>
</file>

<file path=xl/sharedStrings.xml><?xml version="1.0" encoding="utf-8"?>
<sst xmlns="http://schemas.openxmlformats.org/spreadsheetml/2006/main" count="17" uniqueCount="12">
  <si>
    <t>freq</t>
  </si>
  <si>
    <t>intens</t>
  </si>
  <si>
    <t>3 dicimals only</t>
  </si>
  <si>
    <t>intensity (50 img avg)</t>
  </si>
  <si>
    <t>laser power:</t>
  </si>
  <si>
    <t>mA</t>
  </si>
  <si>
    <t>rf 6 dbm</t>
  </si>
  <si>
    <t>With big magnet at small distance to couse splitting</t>
  </si>
  <si>
    <t>rf 7 dbm</t>
  </si>
  <si>
    <t>Moving big magnet from 0 to 10 cm</t>
  </si>
  <si>
    <t>distance [cm]</t>
  </si>
  <si>
    <t>mean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</si>
</sst>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6.5247594050743651E-2"/>
          <c:y val="0.10226851851851854"/>
          <c:w val="0.86497462817147852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Sheet1!$E$6:$E$21</c:f>
              <c:numCache>
                <c:formatCode>General</c:formatCode>
                <c:ptCount val="16"/>
                <c:pt idx="0">
                  <c:v>2870</c:v>
                </c:pt>
                <c:pt idx="1">
                  <c:v>2871</c:v>
                </c:pt>
                <c:pt idx="2">
                  <c:v>2872</c:v>
                </c:pt>
                <c:pt idx="3">
                  <c:v>2873</c:v>
                </c:pt>
                <c:pt idx="4">
                  <c:v>2874</c:v>
                </c:pt>
                <c:pt idx="5">
                  <c:v>2875</c:v>
                </c:pt>
                <c:pt idx="6">
                  <c:v>2876</c:v>
                </c:pt>
                <c:pt idx="7">
                  <c:v>2877</c:v>
                </c:pt>
                <c:pt idx="8">
                  <c:v>2869</c:v>
                </c:pt>
                <c:pt idx="9">
                  <c:v>2868</c:v>
                </c:pt>
                <c:pt idx="10">
                  <c:v>2867</c:v>
                </c:pt>
                <c:pt idx="11">
                  <c:v>2866</c:v>
                </c:pt>
                <c:pt idx="12">
                  <c:v>2865</c:v>
                </c:pt>
                <c:pt idx="13">
                  <c:v>2864</c:v>
                </c:pt>
                <c:pt idx="14">
                  <c:v>2863</c:v>
                </c:pt>
                <c:pt idx="15">
                  <c:v>2862</c:v>
                </c:pt>
              </c:numCache>
            </c:numRef>
          </c:xVal>
          <c:yVal>
            <c:numRef>
              <c:f>Sheet1!$F$6:$F$21</c:f>
              <c:numCache>
                <c:formatCode>General</c:formatCode>
                <c:ptCount val="16"/>
                <c:pt idx="0">
                  <c:v>226</c:v>
                </c:pt>
                <c:pt idx="1">
                  <c:v>226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229</c:v>
                </c:pt>
                <c:pt idx="7">
                  <c:v>229</c:v>
                </c:pt>
                <c:pt idx="8">
                  <c:v>224</c:v>
                </c:pt>
                <c:pt idx="9">
                  <c:v>224</c:v>
                </c:pt>
                <c:pt idx="10">
                  <c:v>225</c:v>
                </c:pt>
                <c:pt idx="11">
                  <c:v>226</c:v>
                </c:pt>
                <c:pt idx="12">
                  <c:v>227</c:v>
                </c:pt>
                <c:pt idx="13">
                  <c:v>227</c:v>
                </c:pt>
                <c:pt idx="14">
                  <c:v>227</c:v>
                </c:pt>
                <c:pt idx="1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2-4FBE-A5DD-30678290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23328"/>
        <c:axId val="1458024768"/>
      </c:scatterChart>
      <c:valAx>
        <c:axId val="145802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58024768"/>
        <c:crosses val="autoZero"/>
        <c:crossBetween val="midCat"/>
      </c:valAx>
      <c:valAx>
        <c:axId val="14580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5802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3752537182852143"/>
          <c:y val="0.19486111111111112"/>
          <c:w val="0.82047462817147854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8293963254593179E-2"/>
                  <c:y val="-0.105528215223097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Sheet1!$J$6:$J$26</c:f>
              <c:numCache>
                <c:formatCode>General</c:formatCode>
                <c:ptCount val="21"/>
                <c:pt idx="0">
                  <c:v>2820</c:v>
                </c:pt>
                <c:pt idx="1">
                  <c:v>2825</c:v>
                </c:pt>
                <c:pt idx="2">
                  <c:v>2830</c:v>
                </c:pt>
                <c:pt idx="3">
                  <c:v>2835</c:v>
                </c:pt>
                <c:pt idx="4">
                  <c:v>2840</c:v>
                </c:pt>
                <c:pt idx="5">
                  <c:v>2845</c:v>
                </c:pt>
                <c:pt idx="6">
                  <c:v>2850</c:v>
                </c:pt>
                <c:pt idx="7">
                  <c:v>2855</c:v>
                </c:pt>
                <c:pt idx="8">
                  <c:v>2860</c:v>
                </c:pt>
                <c:pt idx="9">
                  <c:v>2865</c:v>
                </c:pt>
                <c:pt idx="10">
                  <c:v>2870</c:v>
                </c:pt>
                <c:pt idx="11">
                  <c:v>2875</c:v>
                </c:pt>
                <c:pt idx="12">
                  <c:v>2880</c:v>
                </c:pt>
                <c:pt idx="13">
                  <c:v>2885</c:v>
                </c:pt>
                <c:pt idx="14">
                  <c:v>2890</c:v>
                </c:pt>
                <c:pt idx="15">
                  <c:v>2895</c:v>
                </c:pt>
                <c:pt idx="16">
                  <c:v>2900</c:v>
                </c:pt>
                <c:pt idx="17">
                  <c:v>2905</c:v>
                </c:pt>
                <c:pt idx="18">
                  <c:v>2910</c:v>
                </c:pt>
                <c:pt idx="19">
                  <c:v>2915</c:v>
                </c:pt>
                <c:pt idx="20">
                  <c:v>2920</c:v>
                </c:pt>
              </c:numCache>
            </c:numRef>
          </c:xVal>
          <c:yVal>
            <c:numRef>
              <c:f>Sheet1!$K$6:$K$26</c:f>
              <c:numCache>
                <c:formatCode>0.00</c:formatCode>
                <c:ptCount val="21"/>
                <c:pt idx="0">
                  <c:v>2026.4473</c:v>
                </c:pt>
                <c:pt idx="1">
                  <c:v>2025.561168</c:v>
                </c:pt>
                <c:pt idx="2">
                  <c:v>2025.4548666999999</c:v>
                </c:pt>
                <c:pt idx="3">
                  <c:v>2025.1072011000001</c:v>
                </c:pt>
                <c:pt idx="4">
                  <c:v>2024.6855885</c:v>
                </c:pt>
                <c:pt idx="5">
                  <c:v>2024.2242189999999</c:v>
                </c:pt>
                <c:pt idx="6">
                  <c:v>2024.22425193968</c:v>
                </c:pt>
                <c:pt idx="7">
                  <c:v>2023.83764714521</c:v>
                </c:pt>
                <c:pt idx="8">
                  <c:v>2022.6109548924801</c:v>
                </c:pt>
                <c:pt idx="9">
                  <c:v>2019.45579673212</c:v>
                </c:pt>
                <c:pt idx="10">
                  <c:v>2008.8018434273499</c:v>
                </c:pt>
                <c:pt idx="11">
                  <c:v>2019.7044701924799</c:v>
                </c:pt>
                <c:pt idx="12">
                  <c:v>2021.95710083722</c:v>
                </c:pt>
                <c:pt idx="13">
                  <c:v>2022.24060142598</c:v>
                </c:pt>
                <c:pt idx="14">
                  <c:v>2022.2866812146301</c:v>
                </c:pt>
                <c:pt idx="15">
                  <c:v>2021.9605046991701</c:v>
                </c:pt>
                <c:pt idx="16">
                  <c:v>2021.77830099788</c:v>
                </c:pt>
                <c:pt idx="17">
                  <c:v>2021.82901622342</c:v>
                </c:pt>
                <c:pt idx="18">
                  <c:v>2021.34479077014</c:v>
                </c:pt>
                <c:pt idx="19">
                  <c:v>2021.22762169783</c:v>
                </c:pt>
                <c:pt idx="20">
                  <c:v>2021.25309036927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84-4F32-914B-A1B058A673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Sheet1!$M$6:$M$26</c:f>
              <c:numCache>
                <c:formatCode>General</c:formatCode>
                <c:ptCount val="21"/>
                <c:pt idx="0">
                  <c:v>2820</c:v>
                </c:pt>
                <c:pt idx="1">
                  <c:v>2825</c:v>
                </c:pt>
                <c:pt idx="2">
                  <c:v>2830</c:v>
                </c:pt>
                <c:pt idx="3">
                  <c:v>2835</c:v>
                </c:pt>
                <c:pt idx="4">
                  <c:v>2840</c:v>
                </c:pt>
                <c:pt idx="5">
                  <c:v>2845</c:v>
                </c:pt>
                <c:pt idx="6">
                  <c:v>2850</c:v>
                </c:pt>
                <c:pt idx="7">
                  <c:v>2855</c:v>
                </c:pt>
                <c:pt idx="8">
                  <c:v>2860</c:v>
                </c:pt>
                <c:pt idx="9">
                  <c:v>2865</c:v>
                </c:pt>
                <c:pt idx="10">
                  <c:v>2870</c:v>
                </c:pt>
                <c:pt idx="11">
                  <c:v>2875</c:v>
                </c:pt>
                <c:pt idx="12">
                  <c:v>2880</c:v>
                </c:pt>
                <c:pt idx="13">
                  <c:v>2885</c:v>
                </c:pt>
                <c:pt idx="14">
                  <c:v>2890</c:v>
                </c:pt>
                <c:pt idx="15">
                  <c:v>2895</c:v>
                </c:pt>
                <c:pt idx="16">
                  <c:v>2900</c:v>
                </c:pt>
                <c:pt idx="17">
                  <c:v>2905</c:v>
                </c:pt>
                <c:pt idx="18">
                  <c:v>2910</c:v>
                </c:pt>
                <c:pt idx="19">
                  <c:v>2915</c:v>
                </c:pt>
                <c:pt idx="20">
                  <c:v>2920</c:v>
                </c:pt>
              </c:numCache>
            </c:numRef>
          </c:xVal>
          <c:yVal>
            <c:numRef>
              <c:f>Sheet1!$N$6:$N$26</c:f>
              <c:numCache>
                <c:formatCode>General</c:formatCode>
                <c:ptCount val="21"/>
                <c:pt idx="0">
                  <c:v>2025.3228884999999</c:v>
                </c:pt>
                <c:pt idx="1">
                  <c:v>2024.6842564999997</c:v>
                </c:pt>
                <c:pt idx="2">
                  <c:v>2024.8254551999999</c:v>
                </c:pt>
                <c:pt idx="3">
                  <c:v>2024.7252896</c:v>
                </c:pt>
                <c:pt idx="4">
                  <c:v>2024.5511769999998</c:v>
                </c:pt>
                <c:pt idx="5">
                  <c:v>2024.3373075</c:v>
                </c:pt>
                <c:pt idx="6">
                  <c:v>2024.5848404396797</c:v>
                </c:pt>
                <c:pt idx="7">
                  <c:v>2024.4457356452099</c:v>
                </c:pt>
                <c:pt idx="8">
                  <c:v>2023.4665433924802</c:v>
                </c:pt>
                <c:pt idx="9">
                  <c:v>2020.5588852321198</c:v>
                </c:pt>
                <c:pt idx="10">
                  <c:v>2010.1524319273499</c:v>
                </c:pt>
                <c:pt idx="11">
                  <c:v>2021.3025586924796</c:v>
                </c:pt>
                <c:pt idx="12">
                  <c:v>2023.8026893372198</c:v>
                </c:pt>
                <c:pt idx="13">
                  <c:v>2024.3336899259798</c:v>
                </c:pt>
                <c:pt idx="14">
                  <c:v>2024.6272697146301</c:v>
                </c:pt>
                <c:pt idx="15">
                  <c:v>2024.5485931991698</c:v>
                </c:pt>
                <c:pt idx="16">
                  <c:v>2024.6138894978799</c:v>
                </c:pt>
                <c:pt idx="17">
                  <c:v>2024.9121047234198</c:v>
                </c:pt>
                <c:pt idx="18">
                  <c:v>2024.6753792701397</c:v>
                </c:pt>
                <c:pt idx="19">
                  <c:v>2024.8057101978302</c:v>
                </c:pt>
                <c:pt idx="20">
                  <c:v>2025.0786788692699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84-4F32-914B-A1B058A6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398304"/>
        <c:axId val="541398784"/>
      </c:scatterChart>
      <c:valAx>
        <c:axId val="54139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41398784"/>
        <c:crosses val="autoZero"/>
        <c:crossBetween val="midCat"/>
      </c:valAx>
      <c:valAx>
        <c:axId val="5413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4139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706036745406829E-2"/>
                  <c:y val="-0.42138414989792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Sheet1!$P$6:$P$26</c:f>
              <c:numCache>
                <c:formatCode>General</c:formatCode>
                <c:ptCount val="21"/>
                <c:pt idx="0">
                  <c:v>2820</c:v>
                </c:pt>
                <c:pt idx="1">
                  <c:v>2825</c:v>
                </c:pt>
                <c:pt idx="2">
                  <c:v>2830</c:v>
                </c:pt>
                <c:pt idx="3">
                  <c:v>2835</c:v>
                </c:pt>
                <c:pt idx="4">
                  <c:v>2840</c:v>
                </c:pt>
                <c:pt idx="5">
                  <c:v>2845</c:v>
                </c:pt>
                <c:pt idx="6">
                  <c:v>2850</c:v>
                </c:pt>
                <c:pt idx="7">
                  <c:v>2855</c:v>
                </c:pt>
                <c:pt idx="13">
                  <c:v>2885</c:v>
                </c:pt>
                <c:pt idx="14">
                  <c:v>2890</c:v>
                </c:pt>
                <c:pt idx="15">
                  <c:v>2895</c:v>
                </c:pt>
                <c:pt idx="16">
                  <c:v>2900</c:v>
                </c:pt>
                <c:pt idx="17">
                  <c:v>2905</c:v>
                </c:pt>
                <c:pt idx="18">
                  <c:v>2910</c:v>
                </c:pt>
                <c:pt idx="19">
                  <c:v>2915</c:v>
                </c:pt>
                <c:pt idx="20">
                  <c:v>2920</c:v>
                </c:pt>
              </c:numCache>
            </c:numRef>
          </c:xVal>
          <c:yVal>
            <c:numRef>
              <c:f>Sheet1!$Q$6:$Q$26</c:f>
              <c:numCache>
                <c:formatCode>0.00</c:formatCode>
                <c:ptCount val="21"/>
                <c:pt idx="0">
                  <c:v>2026.4473</c:v>
                </c:pt>
                <c:pt idx="1">
                  <c:v>2025.561168</c:v>
                </c:pt>
                <c:pt idx="2">
                  <c:v>2025.4548666999999</c:v>
                </c:pt>
                <c:pt idx="3">
                  <c:v>2025.1072011000001</c:v>
                </c:pt>
                <c:pt idx="4">
                  <c:v>2024.6855885</c:v>
                </c:pt>
                <c:pt idx="5">
                  <c:v>2024.2242189999999</c:v>
                </c:pt>
                <c:pt idx="6">
                  <c:v>2024.22425193968</c:v>
                </c:pt>
                <c:pt idx="7">
                  <c:v>2023.83764714521</c:v>
                </c:pt>
                <c:pt idx="13">
                  <c:v>2022.24060142598</c:v>
                </c:pt>
                <c:pt idx="14">
                  <c:v>2022.2866812146301</c:v>
                </c:pt>
                <c:pt idx="15">
                  <c:v>2021.9605046991701</c:v>
                </c:pt>
                <c:pt idx="16">
                  <c:v>2021.77830099788</c:v>
                </c:pt>
                <c:pt idx="17">
                  <c:v>2021.82901622342</c:v>
                </c:pt>
                <c:pt idx="18">
                  <c:v>2021.34479077014</c:v>
                </c:pt>
                <c:pt idx="19">
                  <c:v>2021.22762169783</c:v>
                </c:pt>
                <c:pt idx="20">
                  <c:v>2021.25309036927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0-4EE7-ABCF-292AFE2CB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64128"/>
        <c:axId val="630463168"/>
      </c:scatterChart>
      <c:valAx>
        <c:axId val="63046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30463168"/>
        <c:crosses val="autoZero"/>
        <c:crossBetween val="midCat"/>
      </c:valAx>
      <c:valAx>
        <c:axId val="6304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3046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2641426071741033"/>
          <c:y val="0.16708333333333336"/>
          <c:w val="0.82047462817147854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Sheet1!$J$34:$J$61</c:f>
              <c:numCache>
                <c:formatCode>General</c:formatCode>
                <c:ptCount val="28"/>
                <c:pt idx="0">
                  <c:v>2820</c:v>
                </c:pt>
                <c:pt idx="1">
                  <c:v>2825</c:v>
                </c:pt>
                <c:pt idx="2">
                  <c:v>2830</c:v>
                </c:pt>
                <c:pt idx="3">
                  <c:v>2835</c:v>
                </c:pt>
                <c:pt idx="4">
                  <c:v>2840</c:v>
                </c:pt>
                <c:pt idx="5">
                  <c:v>2844.4</c:v>
                </c:pt>
                <c:pt idx="6">
                  <c:v>2845.4</c:v>
                </c:pt>
                <c:pt idx="7">
                  <c:v>2850.4</c:v>
                </c:pt>
                <c:pt idx="8">
                  <c:v>2855.4</c:v>
                </c:pt>
                <c:pt idx="9">
                  <c:v>2860.4</c:v>
                </c:pt>
                <c:pt idx="10">
                  <c:v>2865.4</c:v>
                </c:pt>
                <c:pt idx="11">
                  <c:v>2870.4</c:v>
                </c:pt>
                <c:pt idx="12">
                  <c:v>2875.4</c:v>
                </c:pt>
                <c:pt idx="13">
                  <c:v>2880.4</c:v>
                </c:pt>
                <c:pt idx="14">
                  <c:v>2885.4</c:v>
                </c:pt>
                <c:pt idx="15">
                  <c:v>2890.4</c:v>
                </c:pt>
                <c:pt idx="16">
                  <c:v>2895.4</c:v>
                </c:pt>
                <c:pt idx="17">
                  <c:v>2900.4</c:v>
                </c:pt>
                <c:pt idx="18">
                  <c:v>2905.4</c:v>
                </c:pt>
                <c:pt idx="19">
                  <c:v>2910.4</c:v>
                </c:pt>
                <c:pt idx="20">
                  <c:v>2913.4</c:v>
                </c:pt>
                <c:pt idx="21">
                  <c:v>2915.4</c:v>
                </c:pt>
                <c:pt idx="22">
                  <c:v>2920.4</c:v>
                </c:pt>
                <c:pt idx="23">
                  <c:v>2925.4</c:v>
                </c:pt>
                <c:pt idx="24">
                  <c:v>2930.4</c:v>
                </c:pt>
                <c:pt idx="25">
                  <c:v>2935.4</c:v>
                </c:pt>
                <c:pt idx="26">
                  <c:v>2940.4</c:v>
                </c:pt>
                <c:pt idx="27">
                  <c:v>2945.4</c:v>
                </c:pt>
              </c:numCache>
            </c:numRef>
          </c:xVal>
          <c:yVal>
            <c:numRef>
              <c:f>Sheet1!$K$34:$K$61</c:f>
              <c:numCache>
                <c:formatCode>0.00</c:formatCode>
                <c:ptCount val="28"/>
                <c:pt idx="0">
                  <c:v>2066.0097999999998</c:v>
                </c:pt>
                <c:pt idx="1">
                  <c:v>2065.7579999999998</c:v>
                </c:pt>
                <c:pt idx="2">
                  <c:v>2064.596</c:v>
                </c:pt>
                <c:pt idx="3">
                  <c:v>2063.7161999999998</c:v>
                </c:pt>
                <c:pt idx="4">
                  <c:v>2061.8829999999998</c:v>
                </c:pt>
                <c:pt idx="5">
                  <c:v>2054.3772549999999</c:v>
                </c:pt>
                <c:pt idx="6">
                  <c:v>2057.4834999999998</c:v>
                </c:pt>
                <c:pt idx="7">
                  <c:v>2058.752</c:v>
                </c:pt>
                <c:pt idx="8">
                  <c:v>2059.4166</c:v>
                </c:pt>
                <c:pt idx="9">
                  <c:v>2059.0542</c:v>
                </c:pt>
                <c:pt idx="10">
                  <c:v>2058.7800000000002</c:v>
                </c:pt>
                <c:pt idx="11">
                  <c:v>2058.1990000000001</c:v>
                </c:pt>
                <c:pt idx="12">
                  <c:v>2057.3065000000001</c:v>
                </c:pt>
                <c:pt idx="13">
                  <c:v>2056.7892000000002</c:v>
                </c:pt>
                <c:pt idx="14">
                  <c:v>2056.1999999999998</c:v>
                </c:pt>
                <c:pt idx="15">
                  <c:v>2055.7755999999999</c:v>
                </c:pt>
                <c:pt idx="16">
                  <c:v>2055.1649000000002</c:v>
                </c:pt>
                <c:pt idx="17">
                  <c:v>2054.6922</c:v>
                </c:pt>
                <c:pt idx="18">
                  <c:v>2054.2647999999999</c:v>
                </c:pt>
                <c:pt idx="19">
                  <c:v>2052.6427699999999</c:v>
                </c:pt>
                <c:pt idx="20">
                  <c:v>2046.47</c:v>
                </c:pt>
                <c:pt idx="21">
                  <c:v>2046.58</c:v>
                </c:pt>
                <c:pt idx="22">
                  <c:v>2050.4295967500002</c:v>
                </c:pt>
                <c:pt idx="23">
                  <c:v>2051.7800000000002</c:v>
                </c:pt>
                <c:pt idx="24">
                  <c:v>2051.5529999999999</c:v>
                </c:pt>
                <c:pt idx="25">
                  <c:v>2051.3496700000001</c:v>
                </c:pt>
                <c:pt idx="26">
                  <c:v>2051.066147</c:v>
                </c:pt>
                <c:pt idx="27">
                  <c:v>2050.4643799999999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A9-4F0F-AB6C-6418466B739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Sheet1!$J$34:$J$61</c:f>
              <c:numCache>
                <c:formatCode>General</c:formatCode>
                <c:ptCount val="28"/>
                <c:pt idx="0">
                  <c:v>2820</c:v>
                </c:pt>
                <c:pt idx="1">
                  <c:v>2825</c:v>
                </c:pt>
                <c:pt idx="2">
                  <c:v>2830</c:v>
                </c:pt>
                <c:pt idx="3">
                  <c:v>2835</c:v>
                </c:pt>
                <c:pt idx="4">
                  <c:v>2840</c:v>
                </c:pt>
                <c:pt idx="5">
                  <c:v>2844.4</c:v>
                </c:pt>
                <c:pt idx="6">
                  <c:v>2845.4</c:v>
                </c:pt>
                <c:pt idx="7">
                  <c:v>2850.4</c:v>
                </c:pt>
                <c:pt idx="8">
                  <c:v>2855.4</c:v>
                </c:pt>
                <c:pt idx="9">
                  <c:v>2860.4</c:v>
                </c:pt>
                <c:pt idx="10">
                  <c:v>2865.4</c:v>
                </c:pt>
                <c:pt idx="11">
                  <c:v>2870.4</c:v>
                </c:pt>
                <c:pt idx="12">
                  <c:v>2875.4</c:v>
                </c:pt>
                <c:pt idx="13">
                  <c:v>2880.4</c:v>
                </c:pt>
                <c:pt idx="14">
                  <c:v>2885.4</c:v>
                </c:pt>
                <c:pt idx="15">
                  <c:v>2890.4</c:v>
                </c:pt>
                <c:pt idx="16">
                  <c:v>2895.4</c:v>
                </c:pt>
                <c:pt idx="17">
                  <c:v>2900.4</c:v>
                </c:pt>
                <c:pt idx="18">
                  <c:v>2905.4</c:v>
                </c:pt>
                <c:pt idx="19">
                  <c:v>2910.4</c:v>
                </c:pt>
                <c:pt idx="20">
                  <c:v>2913.4</c:v>
                </c:pt>
                <c:pt idx="21">
                  <c:v>2915.4</c:v>
                </c:pt>
                <c:pt idx="22">
                  <c:v>2920.4</c:v>
                </c:pt>
                <c:pt idx="23">
                  <c:v>2925.4</c:v>
                </c:pt>
                <c:pt idx="24">
                  <c:v>2930.4</c:v>
                </c:pt>
                <c:pt idx="25">
                  <c:v>2935.4</c:v>
                </c:pt>
                <c:pt idx="26">
                  <c:v>2940.4</c:v>
                </c:pt>
                <c:pt idx="27">
                  <c:v>2945.4</c:v>
                </c:pt>
              </c:numCache>
            </c:numRef>
          </c:xVal>
          <c:yVal>
            <c:numRef>
              <c:f>Sheet1!$L$34:$L$61</c:f>
              <c:numCache>
                <c:formatCode>General</c:formatCode>
                <c:ptCount val="28"/>
                <c:pt idx="0">
                  <c:v>2058.2763</c:v>
                </c:pt>
                <c:pt idx="1">
                  <c:v>2058.6394999999998</c:v>
                </c:pt>
                <c:pt idx="2">
                  <c:v>2058.0925000000002</c:v>
                </c:pt>
                <c:pt idx="3">
                  <c:v>2057.8276999999998</c:v>
                </c:pt>
                <c:pt idx="4">
                  <c:v>2056.6095</c:v>
                </c:pt>
                <c:pt idx="5">
                  <c:v>2049.6449549999998</c:v>
                </c:pt>
                <c:pt idx="6">
                  <c:v>2052.8741999999997</c:v>
                </c:pt>
                <c:pt idx="7">
                  <c:v>2054.7577000000001</c:v>
                </c:pt>
                <c:pt idx="8">
                  <c:v>2056.0373</c:v>
                </c:pt>
                <c:pt idx="9">
                  <c:v>2056.2899000000002</c:v>
                </c:pt>
                <c:pt idx="10">
                  <c:v>2056.6307000000002</c:v>
                </c:pt>
                <c:pt idx="11">
                  <c:v>2056.6647000000003</c:v>
                </c:pt>
                <c:pt idx="12">
                  <c:v>2056.3872000000001</c:v>
                </c:pt>
                <c:pt idx="13">
                  <c:v>2056.4849000000004</c:v>
                </c:pt>
                <c:pt idx="14">
                  <c:v>2056.5106999999998</c:v>
                </c:pt>
                <c:pt idx="15">
                  <c:v>2056.7013000000002</c:v>
                </c:pt>
                <c:pt idx="16">
                  <c:v>2056.7056000000002</c:v>
                </c:pt>
                <c:pt idx="17">
                  <c:v>2056.8479000000002</c:v>
                </c:pt>
                <c:pt idx="18">
                  <c:v>2057.0355</c:v>
                </c:pt>
                <c:pt idx="19">
                  <c:v>2056.0284700000002</c:v>
                </c:pt>
                <c:pt idx="20">
                  <c:v>2050.2247000000002</c:v>
                </c:pt>
                <c:pt idx="21">
                  <c:v>2050.5807</c:v>
                </c:pt>
                <c:pt idx="22">
                  <c:v>2055.0452967500005</c:v>
                </c:pt>
                <c:pt idx="23">
                  <c:v>2057.0107000000003</c:v>
                </c:pt>
                <c:pt idx="24">
                  <c:v>2057.3986999999997</c:v>
                </c:pt>
                <c:pt idx="25">
                  <c:v>2057.8103700000001</c:v>
                </c:pt>
                <c:pt idx="26">
                  <c:v>2058.1418469999999</c:v>
                </c:pt>
                <c:pt idx="27">
                  <c:v>2058.15508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A9-4F0F-AB6C-6418466B7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07632"/>
        <c:axId val="565509552"/>
      </c:scatterChart>
      <c:valAx>
        <c:axId val="5655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5509552"/>
        <c:crosses val="autoZero"/>
        <c:crossBetween val="midCat"/>
      </c:valAx>
      <c:valAx>
        <c:axId val="5655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55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Sheet1!$N$34:$N$61</c:f>
              <c:numCache>
                <c:formatCode>General</c:formatCode>
                <c:ptCount val="28"/>
                <c:pt idx="0">
                  <c:v>2820</c:v>
                </c:pt>
                <c:pt idx="1">
                  <c:v>2825</c:v>
                </c:pt>
                <c:pt idx="2">
                  <c:v>2830</c:v>
                </c:pt>
                <c:pt idx="3">
                  <c:v>2835</c:v>
                </c:pt>
                <c:pt idx="4">
                  <c:v>2840</c:v>
                </c:pt>
                <c:pt idx="8">
                  <c:v>2855.4</c:v>
                </c:pt>
                <c:pt idx="9">
                  <c:v>2860.4</c:v>
                </c:pt>
                <c:pt idx="10">
                  <c:v>2865.4</c:v>
                </c:pt>
                <c:pt idx="11">
                  <c:v>2870.4</c:v>
                </c:pt>
                <c:pt idx="12">
                  <c:v>2875.4</c:v>
                </c:pt>
                <c:pt idx="13">
                  <c:v>2880.4</c:v>
                </c:pt>
                <c:pt idx="14">
                  <c:v>2885.4</c:v>
                </c:pt>
                <c:pt idx="15">
                  <c:v>2890.4</c:v>
                </c:pt>
                <c:pt idx="16">
                  <c:v>2895.4</c:v>
                </c:pt>
                <c:pt idx="17">
                  <c:v>2900.4</c:v>
                </c:pt>
                <c:pt idx="18">
                  <c:v>2905.4</c:v>
                </c:pt>
                <c:pt idx="23">
                  <c:v>2925.4</c:v>
                </c:pt>
                <c:pt idx="24">
                  <c:v>2930.4</c:v>
                </c:pt>
                <c:pt idx="25">
                  <c:v>2935.4</c:v>
                </c:pt>
                <c:pt idx="26">
                  <c:v>2940.4</c:v>
                </c:pt>
                <c:pt idx="27">
                  <c:v>2945.4</c:v>
                </c:pt>
              </c:numCache>
            </c:numRef>
          </c:xVal>
          <c:yVal>
            <c:numRef>
              <c:f>Sheet1!$O$34:$O$61</c:f>
              <c:numCache>
                <c:formatCode>0.00</c:formatCode>
                <c:ptCount val="28"/>
                <c:pt idx="0">
                  <c:v>2066.0097999999998</c:v>
                </c:pt>
                <c:pt idx="1">
                  <c:v>2065.7579999999998</c:v>
                </c:pt>
                <c:pt idx="2">
                  <c:v>2064.596</c:v>
                </c:pt>
                <c:pt idx="3">
                  <c:v>2063.7161999999998</c:v>
                </c:pt>
                <c:pt idx="4">
                  <c:v>2061.8829999999998</c:v>
                </c:pt>
                <c:pt idx="8">
                  <c:v>2059.4166</c:v>
                </c:pt>
                <c:pt idx="9">
                  <c:v>2059.0542</c:v>
                </c:pt>
                <c:pt idx="10">
                  <c:v>2058.7800000000002</c:v>
                </c:pt>
                <c:pt idx="11">
                  <c:v>2058.1990000000001</c:v>
                </c:pt>
                <c:pt idx="12">
                  <c:v>2057.3065000000001</c:v>
                </c:pt>
                <c:pt idx="13">
                  <c:v>2056.7892000000002</c:v>
                </c:pt>
                <c:pt idx="14">
                  <c:v>2056.1999999999998</c:v>
                </c:pt>
                <c:pt idx="15">
                  <c:v>2055.7755999999999</c:v>
                </c:pt>
                <c:pt idx="16">
                  <c:v>2055.1649000000002</c:v>
                </c:pt>
                <c:pt idx="17">
                  <c:v>2054.6922</c:v>
                </c:pt>
                <c:pt idx="18">
                  <c:v>2054.2647999999999</c:v>
                </c:pt>
                <c:pt idx="23">
                  <c:v>2051.7800000000002</c:v>
                </c:pt>
                <c:pt idx="24">
                  <c:v>2051.5529999999999</c:v>
                </c:pt>
                <c:pt idx="25">
                  <c:v>2051.3496700000001</c:v>
                </c:pt>
                <c:pt idx="26">
                  <c:v>2051.066147</c:v>
                </c:pt>
                <c:pt idx="27">
                  <c:v>2050.4643799999999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7-4BC0-857D-779DEB984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727184"/>
        <c:axId val="613726224"/>
      </c:scatterChart>
      <c:valAx>
        <c:axId val="61372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3726224"/>
        <c:crosses val="autoZero"/>
        <c:crossBetween val="midCat"/>
      </c:valAx>
      <c:valAx>
        <c:axId val="6137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372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Sheet1!$J$66:$J$76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Sheet1!$L$66:$L$76</c:f>
              <c:numCache>
                <c:formatCode>0.00</c:formatCode>
                <c:ptCount val="11"/>
                <c:pt idx="0">
                  <c:v>2617</c:v>
                </c:pt>
                <c:pt idx="1">
                  <c:v>2655</c:v>
                </c:pt>
                <c:pt idx="2">
                  <c:v>2835</c:v>
                </c:pt>
                <c:pt idx="3">
                  <c:v>3070</c:v>
                </c:pt>
                <c:pt idx="4">
                  <c:v>3210</c:v>
                </c:pt>
                <c:pt idx="5">
                  <c:v>3280</c:v>
                </c:pt>
                <c:pt idx="6">
                  <c:v>3310</c:v>
                </c:pt>
                <c:pt idx="7">
                  <c:v>3320</c:v>
                </c:pt>
                <c:pt idx="8">
                  <c:v>3323</c:v>
                </c:pt>
                <c:pt idx="9">
                  <c:v>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AE-44D3-B7FC-61AE720A4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320720"/>
        <c:axId val="564021840"/>
      </c:scatterChart>
      <c:valAx>
        <c:axId val="185132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4021840"/>
        <c:crosses val="autoZero"/>
        <c:crossBetween val="midCat"/>
      </c:valAx>
      <c:valAx>
        <c:axId val="564021840"/>
        <c:scaling>
          <c:orientation val="minMax"/>
          <c:max val="3400"/>
          <c:min val="2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85132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Sheet1!$J$70:$J$72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Sheet1!$M$70:$M$72</c:f>
              <c:numCache>
                <c:formatCode>General</c:formatCode>
                <c:ptCount val="3"/>
                <c:pt idx="0">
                  <c:v>3211</c:v>
                </c:pt>
                <c:pt idx="1">
                  <c:v>3275</c:v>
                </c:pt>
                <c:pt idx="2">
                  <c:v>3305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F2-47E7-B2C9-429566DE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42496"/>
        <c:axId val="563442976"/>
      </c:scatterChart>
      <c:valAx>
        <c:axId val="56344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3442976"/>
        <c:crosses val="autoZero"/>
        <c:crossBetween val="midCat"/>
      </c:valAx>
      <c:valAx>
        <c:axId val="56344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344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171450</xdr:rowOff>
    </xdr:from>
    <xdr:to>
      <xdr:col>7</xdr:col>
      <xdr:colOff>304800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376E3-B32A-5785-C303-E5EFAD4F1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60325</xdr:colOff>
      <xdr:row>1</xdr:row>
      <xdr:rowOff>127000</xdr:rowOff>
    </xdr:from>
    <xdr:to>
      <xdr:col>8</xdr:col>
      <xdr:colOff>365125</xdr:colOff>
      <xdr:row>16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EBEAC0-E0F3-9FCA-6961-86A4D59C6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568325</xdr:colOff>
      <xdr:row>3</xdr:row>
      <xdr:rowOff>171450</xdr:rowOff>
    </xdr:from>
    <xdr:to>
      <xdr:col>20</xdr:col>
      <xdr:colOff>263525</xdr:colOff>
      <xdr:row>18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6E02F4-C5D9-10CD-4062-D789181B7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22225</xdr:colOff>
      <xdr:row>35</xdr:row>
      <xdr:rowOff>63500</xdr:rowOff>
    </xdr:from>
    <xdr:to>
      <xdr:col>8</xdr:col>
      <xdr:colOff>327025</xdr:colOff>
      <xdr:row>50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87DC5A-C46E-336E-862F-434B67C80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603250</xdr:colOff>
      <xdr:row>33</xdr:row>
      <xdr:rowOff>158750</xdr:rowOff>
    </xdr:from>
    <xdr:to>
      <xdr:col>25</xdr:col>
      <xdr:colOff>298450</xdr:colOff>
      <xdr:row>48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B8B540-A645-D331-4EAE-B9DD94EF1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558800</xdr:colOff>
      <xdr:row>67</xdr:row>
      <xdr:rowOff>127000</xdr:rowOff>
    </xdr:from>
    <xdr:to>
      <xdr:col>8</xdr:col>
      <xdr:colOff>254000</xdr:colOff>
      <xdr:row>82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736339-9441-246C-2902-A08F21648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558800</xdr:colOff>
      <xdr:row>80</xdr:row>
      <xdr:rowOff>88900</xdr:rowOff>
    </xdr:from>
    <xdr:to>
      <xdr:col>10</xdr:col>
      <xdr:colOff>254000</xdr:colOff>
      <xdr:row>95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072380-E227-C5DC-9BAC-B1C17435D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0D05-1B46-4B9F-ACED-352FD57C7CD0}">
  <dimension ref="E4:Q86"/>
  <sheetViews>
    <sheetView tabSelected="1" workbookViewId="0">
      <selection activeCell="L26" sqref="L26"/>
    </sheetView>
  </sheetViews>
  <sheetFormatPr defaultRowHeight="14.5" x14ac:dyDescent="0.35"/>
  <cols>
    <col min="11" max="11" width="11.36328125" style="1" bestFit="1" customWidth="1"/>
  </cols>
  <sheetData>
    <row r="4" spans="5:17" x14ac:dyDescent="0.35">
      <c r="F4" t="s">
        <v>2</v>
      </c>
      <c r="J4" t="s">
        <v>4</v>
      </c>
      <c r="K4" s="1">
        <v>357.44</v>
      </c>
      <c r="L4" t="s">
        <v>5</v>
      </c>
      <c r="M4" t="s">
        <v>6</v>
      </c>
    </row>
    <row r="5" spans="5:17" x14ac:dyDescent="0.35">
      <c r="E5" t="s">
        <v>0</v>
      </c>
      <c r="F5" t="s">
        <v>1</v>
      </c>
      <c r="J5" t="s">
        <v>0</v>
      </c>
      <c r="K5" s="1" t="s">
        <v>3</v>
      </c>
    </row>
    <row r="6" spans="5:17" x14ac:dyDescent="0.35">
      <c r="E6">
        <v>2870</v>
      </c>
      <c r="F6">
        <v>226</v>
      </c>
      <c r="J6">
        <v>2820</v>
      </c>
      <c r="K6" s="1">
        <f>2026.4473</f>
        <v>2026.4473</v>
      </c>
      <c r="L6">
        <v>2020.7695898372001</v>
      </c>
      <c r="M6">
        <f>J6</f>
        <v>2820</v>
      </c>
      <c r="N6">
        <f>(J6*(0.0495))+K6-2165.4+$K$10</f>
        <v>2025.3228884999999</v>
      </c>
      <c r="P6">
        <v>2820</v>
      </c>
      <c r="Q6" s="1">
        <f>2026.4473</f>
        <v>2026.4473</v>
      </c>
    </row>
    <row r="7" spans="5:17" x14ac:dyDescent="0.35">
      <c r="E7">
        <v>2871</v>
      </c>
      <c r="F7">
        <v>226</v>
      </c>
      <c r="J7">
        <v>2825</v>
      </c>
      <c r="K7" s="1">
        <v>2025.561168</v>
      </c>
      <c r="L7">
        <v>2020.52704657045</v>
      </c>
      <c r="M7">
        <f t="shared" ref="M7:M26" si="0">J7</f>
        <v>2825</v>
      </c>
      <c r="N7">
        <f t="shared" ref="N7:N26" si="1">(J7*(0.0495))+K7-2165.4+$K$10</f>
        <v>2024.6842564999997</v>
      </c>
      <c r="P7">
        <v>2825</v>
      </c>
      <c r="Q7" s="1">
        <v>2025.561168</v>
      </c>
    </row>
    <row r="8" spans="5:17" x14ac:dyDescent="0.35">
      <c r="E8">
        <v>2872</v>
      </c>
      <c r="F8">
        <v>226</v>
      </c>
      <c r="J8">
        <v>2830</v>
      </c>
      <c r="K8" s="1">
        <v>2025.4548666999999</v>
      </c>
      <c r="M8">
        <f t="shared" si="0"/>
        <v>2830</v>
      </c>
      <c r="N8">
        <f t="shared" si="1"/>
        <v>2024.8254551999999</v>
      </c>
      <c r="P8">
        <v>2830</v>
      </c>
      <c r="Q8" s="1">
        <v>2025.4548666999999</v>
      </c>
    </row>
    <row r="9" spans="5:17" x14ac:dyDescent="0.35">
      <c r="E9">
        <v>2873</v>
      </c>
      <c r="F9">
        <v>227</v>
      </c>
      <c r="J9">
        <v>2835</v>
      </c>
      <c r="K9" s="1">
        <v>2025.1072011000001</v>
      </c>
      <c r="M9">
        <f t="shared" si="0"/>
        <v>2835</v>
      </c>
      <c r="N9">
        <f t="shared" si="1"/>
        <v>2024.7252896</v>
      </c>
      <c r="P9">
        <v>2835</v>
      </c>
      <c r="Q9" s="1">
        <v>2025.1072011000001</v>
      </c>
    </row>
    <row r="10" spans="5:17" x14ac:dyDescent="0.35">
      <c r="E10">
        <v>2874</v>
      </c>
      <c r="F10">
        <v>228</v>
      </c>
      <c r="J10">
        <v>2840</v>
      </c>
      <c r="K10" s="1">
        <v>2024.6855885</v>
      </c>
      <c r="M10">
        <f t="shared" si="0"/>
        <v>2840</v>
      </c>
      <c r="N10">
        <f t="shared" si="1"/>
        <v>2024.5511769999998</v>
      </c>
      <c r="P10">
        <v>2840</v>
      </c>
      <c r="Q10" s="1">
        <v>2024.6855885</v>
      </c>
    </row>
    <row r="11" spans="5:17" x14ac:dyDescent="0.35">
      <c r="E11">
        <v>2875</v>
      </c>
      <c r="F11">
        <v>229</v>
      </c>
      <c r="J11">
        <v>2845</v>
      </c>
      <c r="K11" s="1">
        <v>2024.2242189999999</v>
      </c>
      <c r="M11">
        <f t="shared" si="0"/>
        <v>2845</v>
      </c>
      <c r="N11">
        <f t="shared" si="1"/>
        <v>2024.3373075</v>
      </c>
      <c r="P11">
        <v>2845</v>
      </c>
      <c r="Q11" s="1">
        <v>2024.2242189999999</v>
      </c>
    </row>
    <row r="12" spans="5:17" x14ac:dyDescent="0.35">
      <c r="E12">
        <v>2876</v>
      </c>
      <c r="F12">
        <v>229</v>
      </c>
      <c r="J12">
        <v>2850</v>
      </c>
      <c r="K12" s="1">
        <v>2024.22425193968</v>
      </c>
      <c r="M12">
        <f t="shared" si="0"/>
        <v>2850</v>
      </c>
      <c r="N12">
        <f t="shared" si="1"/>
        <v>2024.5848404396797</v>
      </c>
      <c r="P12">
        <v>2850</v>
      </c>
      <c r="Q12" s="1">
        <v>2024.22425193968</v>
      </c>
    </row>
    <row r="13" spans="5:17" x14ac:dyDescent="0.35">
      <c r="E13">
        <v>2877</v>
      </c>
      <c r="F13">
        <v>229</v>
      </c>
      <c r="J13">
        <v>2855</v>
      </c>
      <c r="K13" s="1">
        <v>2023.83764714521</v>
      </c>
      <c r="M13">
        <f t="shared" si="0"/>
        <v>2855</v>
      </c>
      <c r="N13">
        <f t="shared" si="1"/>
        <v>2024.4457356452099</v>
      </c>
      <c r="P13">
        <v>2855</v>
      </c>
      <c r="Q13" s="1">
        <v>2023.83764714521</v>
      </c>
    </row>
    <row r="14" spans="5:17" x14ac:dyDescent="0.35">
      <c r="E14">
        <v>2869</v>
      </c>
      <c r="F14">
        <v>224</v>
      </c>
      <c r="J14">
        <v>2860</v>
      </c>
      <c r="K14" s="1">
        <v>2022.6109548924801</v>
      </c>
      <c r="M14">
        <f t="shared" si="0"/>
        <v>2860</v>
      </c>
      <c r="N14">
        <f t="shared" si="1"/>
        <v>2023.4665433924802</v>
      </c>
      <c r="Q14" s="1"/>
    </row>
    <row r="15" spans="5:17" x14ac:dyDescent="0.35">
      <c r="E15">
        <v>2868</v>
      </c>
      <c r="F15">
        <v>224</v>
      </c>
      <c r="J15">
        <v>2865</v>
      </c>
      <c r="K15" s="1">
        <v>2019.45579673212</v>
      </c>
      <c r="M15">
        <f t="shared" si="0"/>
        <v>2865</v>
      </c>
      <c r="N15">
        <f t="shared" si="1"/>
        <v>2020.5588852321198</v>
      </c>
      <c r="Q15" s="1"/>
    </row>
    <row r="16" spans="5:17" x14ac:dyDescent="0.35">
      <c r="E16">
        <v>2867</v>
      </c>
      <c r="F16">
        <v>225</v>
      </c>
      <c r="J16">
        <v>2870</v>
      </c>
      <c r="K16" s="1">
        <v>2008.8018434273499</v>
      </c>
      <c r="M16">
        <f t="shared" si="0"/>
        <v>2870</v>
      </c>
      <c r="N16">
        <f t="shared" si="1"/>
        <v>2010.1524319273499</v>
      </c>
      <c r="Q16" s="1"/>
    </row>
    <row r="17" spans="5:17" x14ac:dyDescent="0.35">
      <c r="E17">
        <v>2866</v>
      </c>
      <c r="F17">
        <v>226</v>
      </c>
      <c r="J17">
        <v>2875</v>
      </c>
      <c r="K17" s="1">
        <v>2019.7044701924799</v>
      </c>
      <c r="M17">
        <f t="shared" si="0"/>
        <v>2875</v>
      </c>
      <c r="N17">
        <f t="shared" si="1"/>
        <v>2021.3025586924796</v>
      </c>
      <c r="Q17" s="1"/>
    </row>
    <row r="18" spans="5:17" x14ac:dyDescent="0.35">
      <c r="E18">
        <v>2865</v>
      </c>
      <c r="F18">
        <v>227</v>
      </c>
      <c r="J18">
        <v>2880</v>
      </c>
      <c r="K18" s="1">
        <v>2021.95710083722</v>
      </c>
      <c r="M18">
        <f t="shared" si="0"/>
        <v>2880</v>
      </c>
      <c r="N18">
        <f t="shared" si="1"/>
        <v>2023.8026893372198</v>
      </c>
      <c r="Q18" s="1"/>
    </row>
    <row r="19" spans="5:17" x14ac:dyDescent="0.35">
      <c r="E19">
        <v>2864</v>
      </c>
      <c r="F19">
        <v>227</v>
      </c>
      <c r="J19">
        <v>2885</v>
      </c>
      <c r="K19" s="1">
        <v>2022.24060142598</v>
      </c>
      <c r="M19">
        <f t="shared" si="0"/>
        <v>2885</v>
      </c>
      <c r="N19">
        <f t="shared" si="1"/>
        <v>2024.3336899259798</v>
      </c>
      <c r="P19">
        <v>2885</v>
      </c>
      <c r="Q19" s="1">
        <v>2022.24060142598</v>
      </c>
    </row>
    <row r="20" spans="5:17" x14ac:dyDescent="0.35">
      <c r="E20">
        <v>2863</v>
      </c>
      <c r="F20">
        <v>227</v>
      </c>
      <c r="J20">
        <v>2890</v>
      </c>
      <c r="K20" s="1">
        <v>2022.2866812146301</v>
      </c>
      <c r="M20">
        <f t="shared" si="0"/>
        <v>2890</v>
      </c>
      <c r="N20">
        <f t="shared" si="1"/>
        <v>2024.6272697146301</v>
      </c>
      <c r="P20">
        <v>2890</v>
      </c>
      <c r="Q20" s="1">
        <v>2022.2866812146301</v>
      </c>
    </row>
    <row r="21" spans="5:17" x14ac:dyDescent="0.35">
      <c r="E21">
        <v>2862</v>
      </c>
      <c r="F21">
        <v>227</v>
      </c>
      <c r="J21">
        <v>2895</v>
      </c>
      <c r="K21" s="1">
        <v>2021.9605046991701</v>
      </c>
      <c r="M21">
        <f t="shared" si="0"/>
        <v>2895</v>
      </c>
      <c r="N21">
        <f t="shared" si="1"/>
        <v>2024.5485931991698</v>
      </c>
      <c r="P21">
        <v>2895</v>
      </c>
      <c r="Q21" s="1">
        <v>2021.9605046991701</v>
      </c>
    </row>
    <row r="22" spans="5:17" x14ac:dyDescent="0.35">
      <c r="J22">
        <v>2900</v>
      </c>
      <c r="K22" s="1">
        <v>2021.77830099788</v>
      </c>
      <c r="M22">
        <f t="shared" si="0"/>
        <v>2900</v>
      </c>
      <c r="N22">
        <f t="shared" si="1"/>
        <v>2024.6138894978799</v>
      </c>
      <c r="P22">
        <v>2900</v>
      </c>
      <c r="Q22" s="1">
        <v>2021.77830099788</v>
      </c>
    </row>
    <row r="23" spans="5:17" x14ac:dyDescent="0.35">
      <c r="J23">
        <v>2905</v>
      </c>
      <c r="K23" s="1">
        <v>2021.82901622342</v>
      </c>
      <c r="M23">
        <f t="shared" si="0"/>
        <v>2905</v>
      </c>
      <c r="N23">
        <f t="shared" si="1"/>
        <v>2024.9121047234198</v>
      </c>
      <c r="P23">
        <v>2905</v>
      </c>
      <c r="Q23" s="1">
        <v>2021.82901622342</v>
      </c>
    </row>
    <row r="24" spans="5:17" x14ac:dyDescent="0.35">
      <c r="J24">
        <v>2910</v>
      </c>
      <c r="K24" s="1">
        <v>2021.34479077014</v>
      </c>
      <c r="M24">
        <f t="shared" si="0"/>
        <v>2910</v>
      </c>
      <c r="N24">
        <f t="shared" si="1"/>
        <v>2024.6753792701397</v>
      </c>
      <c r="P24">
        <v>2910</v>
      </c>
      <c r="Q24" s="1">
        <v>2021.34479077014</v>
      </c>
    </row>
    <row r="25" spans="5:17" x14ac:dyDescent="0.35">
      <c r="J25">
        <v>2915</v>
      </c>
      <c r="K25" s="1">
        <v>2021.22762169783</v>
      </c>
      <c r="M25">
        <f t="shared" si="0"/>
        <v>2915</v>
      </c>
      <c r="N25">
        <f t="shared" si="1"/>
        <v>2024.8057101978302</v>
      </c>
      <c r="P25">
        <v>2915</v>
      </c>
      <c r="Q25" s="1">
        <v>2021.22762169783</v>
      </c>
    </row>
    <row r="26" spans="5:17" x14ac:dyDescent="0.35">
      <c r="J26">
        <v>2920</v>
      </c>
      <c r="K26" s="1">
        <v>2021.25309036927</v>
      </c>
      <c r="M26">
        <f t="shared" si="0"/>
        <v>2920</v>
      </c>
      <c r="N26">
        <f t="shared" si="1"/>
        <v>2025.0786788692699</v>
      </c>
      <c r="P26">
        <v>2920</v>
      </c>
      <c r="Q26" s="1">
        <v>2021.25309036927</v>
      </c>
    </row>
    <row r="31" spans="5:17" x14ac:dyDescent="0.35">
      <c r="J31" t="s">
        <v>7</v>
      </c>
    </row>
    <row r="32" spans="5:17" x14ac:dyDescent="0.35">
      <c r="J32" t="s">
        <v>4</v>
      </c>
      <c r="K32" s="1">
        <v>357.44</v>
      </c>
      <c r="L32" t="s">
        <v>5</v>
      </c>
      <c r="M32" t="s">
        <v>8</v>
      </c>
    </row>
    <row r="33" spans="10:15" x14ac:dyDescent="0.35">
      <c r="J33" t="s">
        <v>0</v>
      </c>
      <c r="K33" s="1" t="s">
        <v>3</v>
      </c>
    </row>
    <row r="34" spans="10:15" x14ac:dyDescent="0.35">
      <c r="J34">
        <v>2820</v>
      </c>
      <c r="K34" s="1">
        <v>2066.0097999999998</v>
      </c>
      <c r="L34">
        <f>J34*0.123+K34-2411.9+K$46</f>
        <v>2058.2763</v>
      </c>
      <c r="N34">
        <v>2820</v>
      </c>
      <c r="O34" s="1">
        <v>2066.0097999999998</v>
      </c>
    </row>
    <row r="35" spans="10:15" x14ac:dyDescent="0.35">
      <c r="J35">
        <v>2825</v>
      </c>
      <c r="K35" s="1">
        <v>2065.7579999999998</v>
      </c>
      <c r="L35">
        <f t="shared" ref="L35:L61" si="2">J35*0.123+K35-2411.9+K$46</f>
        <v>2058.6394999999998</v>
      </c>
      <c r="N35">
        <v>2825</v>
      </c>
      <c r="O35" s="1">
        <v>2065.7579999999998</v>
      </c>
    </row>
    <row r="36" spans="10:15" x14ac:dyDescent="0.35">
      <c r="J36">
        <v>2830</v>
      </c>
      <c r="K36" s="1">
        <v>2064.596</v>
      </c>
      <c r="L36">
        <f t="shared" si="2"/>
        <v>2058.0925000000002</v>
      </c>
      <c r="N36">
        <v>2830</v>
      </c>
      <c r="O36" s="1">
        <v>2064.596</v>
      </c>
    </row>
    <row r="37" spans="10:15" x14ac:dyDescent="0.35">
      <c r="J37">
        <v>2835</v>
      </c>
      <c r="K37" s="1">
        <v>2063.7161999999998</v>
      </c>
      <c r="L37">
        <f t="shared" si="2"/>
        <v>2057.8276999999998</v>
      </c>
      <c r="N37">
        <v>2835</v>
      </c>
      <c r="O37" s="1">
        <v>2063.7161999999998</v>
      </c>
    </row>
    <row r="38" spans="10:15" x14ac:dyDescent="0.35">
      <c r="J38">
        <v>2840</v>
      </c>
      <c r="K38" s="1">
        <v>2061.8829999999998</v>
      </c>
      <c r="L38">
        <f t="shared" si="2"/>
        <v>2056.6095</v>
      </c>
      <c r="N38">
        <v>2840</v>
      </c>
      <c r="O38" s="1">
        <v>2061.8829999999998</v>
      </c>
    </row>
    <row r="39" spans="10:15" x14ac:dyDescent="0.35">
      <c r="J39">
        <v>2844.4</v>
      </c>
      <c r="K39" s="1">
        <v>2054.3772549999999</v>
      </c>
      <c r="L39">
        <f t="shared" si="2"/>
        <v>2049.6449549999998</v>
      </c>
      <c r="O39" s="1"/>
    </row>
    <row r="40" spans="10:15" x14ac:dyDescent="0.35">
      <c r="J40">
        <v>2845.4</v>
      </c>
      <c r="K40" s="1">
        <v>2057.4834999999998</v>
      </c>
      <c r="L40">
        <f t="shared" si="2"/>
        <v>2052.8741999999997</v>
      </c>
      <c r="O40" s="1"/>
    </row>
    <row r="41" spans="10:15" x14ac:dyDescent="0.35">
      <c r="J41">
        <v>2850.4</v>
      </c>
      <c r="K41" s="1">
        <v>2058.752</v>
      </c>
      <c r="L41">
        <f t="shared" si="2"/>
        <v>2054.7577000000001</v>
      </c>
      <c r="O41" s="1"/>
    </row>
    <row r="42" spans="10:15" x14ac:dyDescent="0.35">
      <c r="J42">
        <v>2855.4</v>
      </c>
      <c r="K42" s="1">
        <v>2059.4166</v>
      </c>
      <c r="L42">
        <f t="shared" si="2"/>
        <v>2056.0373</v>
      </c>
      <c r="N42">
        <v>2855.4</v>
      </c>
      <c r="O42" s="1">
        <v>2059.4166</v>
      </c>
    </row>
    <row r="43" spans="10:15" x14ac:dyDescent="0.35">
      <c r="J43">
        <v>2860.4</v>
      </c>
      <c r="K43" s="1">
        <v>2059.0542</v>
      </c>
      <c r="L43">
        <f t="shared" si="2"/>
        <v>2056.2899000000002</v>
      </c>
      <c r="N43">
        <v>2860.4</v>
      </c>
      <c r="O43" s="1">
        <v>2059.0542</v>
      </c>
    </row>
    <row r="44" spans="10:15" x14ac:dyDescent="0.35">
      <c r="J44">
        <v>2865.4</v>
      </c>
      <c r="K44" s="1">
        <v>2058.7800000000002</v>
      </c>
      <c r="L44">
        <f t="shared" si="2"/>
        <v>2056.6307000000002</v>
      </c>
      <c r="N44">
        <v>2865.4</v>
      </c>
      <c r="O44" s="1">
        <v>2058.7800000000002</v>
      </c>
    </row>
    <row r="45" spans="10:15" x14ac:dyDescent="0.35">
      <c r="J45">
        <v>2870.4</v>
      </c>
      <c r="K45" s="1">
        <v>2058.1990000000001</v>
      </c>
      <c r="L45">
        <f t="shared" si="2"/>
        <v>2056.6647000000003</v>
      </c>
      <c r="N45">
        <v>2870.4</v>
      </c>
      <c r="O45" s="1">
        <v>2058.1990000000001</v>
      </c>
    </row>
    <row r="46" spans="10:15" x14ac:dyDescent="0.35">
      <c r="J46">
        <v>2875.4</v>
      </c>
      <c r="K46" s="1">
        <v>2057.3065000000001</v>
      </c>
      <c r="L46">
        <f t="shared" si="2"/>
        <v>2056.3872000000001</v>
      </c>
      <c r="N46">
        <v>2875.4</v>
      </c>
      <c r="O46" s="1">
        <v>2057.3065000000001</v>
      </c>
    </row>
    <row r="47" spans="10:15" x14ac:dyDescent="0.35">
      <c r="J47">
        <v>2880.4</v>
      </c>
      <c r="K47" s="1">
        <v>2056.7892000000002</v>
      </c>
      <c r="L47">
        <f t="shared" si="2"/>
        <v>2056.4849000000004</v>
      </c>
      <c r="N47">
        <v>2880.4</v>
      </c>
      <c r="O47" s="1">
        <v>2056.7892000000002</v>
      </c>
    </row>
    <row r="48" spans="10:15" x14ac:dyDescent="0.35">
      <c r="J48">
        <v>2885.4</v>
      </c>
      <c r="K48" s="1">
        <v>2056.1999999999998</v>
      </c>
      <c r="L48">
        <f t="shared" si="2"/>
        <v>2056.5106999999998</v>
      </c>
      <c r="N48">
        <v>2885.4</v>
      </c>
      <c r="O48" s="1">
        <v>2056.1999999999998</v>
      </c>
    </row>
    <row r="49" spans="10:15" x14ac:dyDescent="0.35">
      <c r="J49">
        <v>2890.4</v>
      </c>
      <c r="K49" s="1">
        <v>2055.7755999999999</v>
      </c>
      <c r="L49">
        <f t="shared" si="2"/>
        <v>2056.7013000000002</v>
      </c>
      <c r="N49">
        <v>2890.4</v>
      </c>
      <c r="O49" s="1">
        <v>2055.7755999999999</v>
      </c>
    </row>
    <row r="50" spans="10:15" x14ac:dyDescent="0.35">
      <c r="J50">
        <v>2895.4</v>
      </c>
      <c r="K50" s="1">
        <v>2055.1649000000002</v>
      </c>
      <c r="L50">
        <f t="shared" si="2"/>
        <v>2056.7056000000002</v>
      </c>
      <c r="N50">
        <v>2895.4</v>
      </c>
      <c r="O50" s="1">
        <v>2055.1649000000002</v>
      </c>
    </row>
    <row r="51" spans="10:15" x14ac:dyDescent="0.35">
      <c r="J51">
        <v>2900.4</v>
      </c>
      <c r="K51" s="1">
        <v>2054.6922</v>
      </c>
      <c r="L51">
        <f t="shared" si="2"/>
        <v>2056.8479000000002</v>
      </c>
      <c r="N51">
        <v>2900.4</v>
      </c>
      <c r="O51" s="1">
        <v>2054.6922</v>
      </c>
    </row>
    <row r="52" spans="10:15" x14ac:dyDescent="0.35">
      <c r="J52">
        <v>2905.4</v>
      </c>
      <c r="K52" s="1">
        <v>2054.2647999999999</v>
      </c>
      <c r="L52">
        <f t="shared" si="2"/>
        <v>2057.0355</v>
      </c>
      <c r="N52">
        <v>2905.4</v>
      </c>
      <c r="O52" s="1">
        <v>2054.2647999999999</v>
      </c>
    </row>
    <row r="53" spans="10:15" x14ac:dyDescent="0.35">
      <c r="J53">
        <v>2910.4</v>
      </c>
      <c r="K53" s="1">
        <v>2052.6427699999999</v>
      </c>
      <c r="L53">
        <f t="shared" si="2"/>
        <v>2056.0284700000002</v>
      </c>
      <c r="O53" s="1"/>
    </row>
    <row r="54" spans="10:15" x14ac:dyDescent="0.35">
      <c r="J54">
        <v>2913.4</v>
      </c>
      <c r="K54" s="1">
        <v>2046.47</v>
      </c>
      <c r="L54">
        <f t="shared" si="2"/>
        <v>2050.2247000000002</v>
      </c>
      <c r="O54" s="1"/>
    </row>
    <row r="55" spans="10:15" x14ac:dyDescent="0.35">
      <c r="J55">
        <v>2915.4</v>
      </c>
      <c r="K55" s="1">
        <v>2046.58</v>
      </c>
      <c r="L55">
        <f t="shared" si="2"/>
        <v>2050.5807</v>
      </c>
      <c r="O55" s="1"/>
    </row>
    <row r="56" spans="10:15" x14ac:dyDescent="0.35">
      <c r="J56">
        <v>2920.4</v>
      </c>
      <c r="K56" s="1">
        <v>2050.4295967500002</v>
      </c>
      <c r="L56">
        <f t="shared" si="2"/>
        <v>2055.0452967500005</v>
      </c>
      <c r="O56" s="1"/>
    </row>
    <row r="57" spans="10:15" x14ac:dyDescent="0.35">
      <c r="J57">
        <v>2925.4</v>
      </c>
      <c r="K57" s="1">
        <v>2051.7800000000002</v>
      </c>
      <c r="L57">
        <f t="shared" si="2"/>
        <v>2057.0107000000003</v>
      </c>
      <c r="N57">
        <v>2925.4</v>
      </c>
      <c r="O57" s="1">
        <v>2051.7800000000002</v>
      </c>
    </row>
    <row r="58" spans="10:15" x14ac:dyDescent="0.35">
      <c r="J58">
        <v>2930.4</v>
      </c>
      <c r="K58" s="1">
        <v>2051.5529999999999</v>
      </c>
      <c r="L58">
        <f t="shared" si="2"/>
        <v>2057.3986999999997</v>
      </c>
      <c r="N58">
        <v>2930.4</v>
      </c>
      <c r="O58" s="1">
        <v>2051.5529999999999</v>
      </c>
    </row>
    <row r="59" spans="10:15" x14ac:dyDescent="0.35">
      <c r="J59">
        <v>2935.4</v>
      </c>
      <c r="K59" s="1">
        <v>2051.3496700000001</v>
      </c>
      <c r="L59">
        <f t="shared" si="2"/>
        <v>2057.8103700000001</v>
      </c>
      <c r="N59">
        <v>2935.4</v>
      </c>
      <c r="O59" s="1">
        <v>2051.3496700000001</v>
      </c>
    </row>
    <row r="60" spans="10:15" x14ac:dyDescent="0.35">
      <c r="J60">
        <v>2940.4</v>
      </c>
      <c r="K60" s="1">
        <v>2051.066147</v>
      </c>
      <c r="L60">
        <f t="shared" si="2"/>
        <v>2058.1418469999999</v>
      </c>
      <c r="N60">
        <v>2940.4</v>
      </c>
      <c r="O60" s="1">
        <v>2051.066147</v>
      </c>
    </row>
    <row r="61" spans="10:15" x14ac:dyDescent="0.35">
      <c r="J61">
        <v>2945.4</v>
      </c>
      <c r="K61" s="1">
        <v>2050.4643799999999</v>
      </c>
      <c r="L61">
        <f t="shared" si="2"/>
        <v>2058.15508</v>
      </c>
      <c r="N61">
        <v>2945.4</v>
      </c>
      <c r="O61" s="1">
        <v>2050.4643799999999</v>
      </c>
    </row>
    <row r="64" spans="10:15" x14ac:dyDescent="0.35">
      <c r="J64" t="s">
        <v>9</v>
      </c>
    </row>
    <row r="65" spans="10:15" x14ac:dyDescent="0.35">
      <c r="J65" t="s">
        <v>10</v>
      </c>
      <c r="K65" s="1" t="s">
        <v>11</v>
      </c>
    </row>
    <row r="66" spans="10:15" x14ac:dyDescent="0.35">
      <c r="J66">
        <v>0</v>
      </c>
      <c r="K66" s="1">
        <v>2605</v>
      </c>
      <c r="L66" s="1">
        <v>2617</v>
      </c>
      <c r="M66">
        <f>(K66+L66)/2</f>
        <v>2611</v>
      </c>
    </row>
    <row r="67" spans="10:15" x14ac:dyDescent="0.35">
      <c r="J67">
        <v>1</v>
      </c>
      <c r="K67" s="1">
        <v>2670</v>
      </c>
      <c r="L67" s="1">
        <v>2655</v>
      </c>
      <c r="M67">
        <f t="shared" ref="M67:M75" si="3">(K67+L67)/2</f>
        <v>2662.5</v>
      </c>
    </row>
    <row r="68" spans="10:15" x14ac:dyDescent="0.35">
      <c r="J68">
        <v>2</v>
      </c>
      <c r="K68" s="1">
        <v>2825</v>
      </c>
      <c r="L68" s="1">
        <v>2835</v>
      </c>
      <c r="M68">
        <f t="shared" si="3"/>
        <v>2830</v>
      </c>
    </row>
    <row r="69" spans="10:15" x14ac:dyDescent="0.35">
      <c r="J69">
        <v>3</v>
      </c>
      <c r="K69" s="1">
        <v>3060</v>
      </c>
      <c r="L69" s="1">
        <v>3070</v>
      </c>
      <c r="M69">
        <f t="shared" si="3"/>
        <v>3065</v>
      </c>
    </row>
    <row r="70" spans="10:15" x14ac:dyDescent="0.35">
      <c r="J70">
        <v>4</v>
      </c>
      <c r="K70" s="1">
        <v>3212</v>
      </c>
      <c r="L70" s="1">
        <v>3210</v>
      </c>
      <c r="M70">
        <f t="shared" si="3"/>
        <v>3211</v>
      </c>
    </row>
    <row r="71" spans="10:15" x14ac:dyDescent="0.35">
      <c r="J71">
        <v>5</v>
      </c>
      <c r="K71" s="1">
        <v>3270</v>
      </c>
      <c r="L71" s="1">
        <v>3280</v>
      </c>
      <c r="M71">
        <f t="shared" si="3"/>
        <v>3275</v>
      </c>
    </row>
    <row r="72" spans="10:15" x14ac:dyDescent="0.35">
      <c r="J72">
        <v>6</v>
      </c>
      <c r="K72" s="1">
        <v>3300</v>
      </c>
      <c r="L72" s="1">
        <v>3310</v>
      </c>
      <c r="M72">
        <f t="shared" si="3"/>
        <v>3305</v>
      </c>
    </row>
    <row r="73" spans="10:15" x14ac:dyDescent="0.35">
      <c r="J73">
        <v>7</v>
      </c>
      <c r="K73" s="1">
        <v>3310</v>
      </c>
      <c r="L73" s="1">
        <v>3320</v>
      </c>
      <c r="M73">
        <f t="shared" si="3"/>
        <v>3315</v>
      </c>
    </row>
    <row r="74" spans="10:15" x14ac:dyDescent="0.35">
      <c r="J74">
        <v>8</v>
      </c>
      <c r="K74" s="1">
        <v>3320</v>
      </c>
      <c r="L74" s="1">
        <v>3323</v>
      </c>
      <c r="M74">
        <f t="shared" si="3"/>
        <v>3321.5</v>
      </c>
    </row>
    <row r="75" spans="10:15" x14ac:dyDescent="0.35">
      <c r="J75">
        <v>9</v>
      </c>
      <c r="K75" s="1">
        <v>3322</v>
      </c>
      <c r="L75" s="1">
        <v>3326</v>
      </c>
      <c r="M75">
        <f t="shared" si="3"/>
        <v>3324</v>
      </c>
    </row>
    <row r="76" spans="10:15" x14ac:dyDescent="0.35">
      <c r="J76">
        <v>10</v>
      </c>
      <c r="K76" s="1">
        <v>3326</v>
      </c>
      <c r="M76" s="1">
        <f>(K76)</f>
        <v>3326</v>
      </c>
    </row>
    <row r="77" spans="10:15" x14ac:dyDescent="0.35">
      <c r="J77">
        <v>9</v>
      </c>
    </row>
    <row r="78" spans="10:15" x14ac:dyDescent="0.35">
      <c r="J78">
        <v>8</v>
      </c>
    </row>
    <row r="79" spans="10:15" x14ac:dyDescent="0.35">
      <c r="J79">
        <v>7</v>
      </c>
      <c r="M79">
        <f>4^2</f>
        <v>16</v>
      </c>
      <c r="N79">
        <f>4.03^2</f>
        <v>16.240900000000003</v>
      </c>
      <c r="O79">
        <f>(N79/M79-1)*100</f>
        <v>1.5056250000000215</v>
      </c>
    </row>
    <row r="80" spans="10:15" x14ac:dyDescent="0.35">
      <c r="J80">
        <v>6</v>
      </c>
    </row>
    <row r="81" spans="10:15" x14ac:dyDescent="0.35">
      <c r="J81">
        <v>5</v>
      </c>
    </row>
    <row r="82" spans="10:15" x14ac:dyDescent="0.35">
      <c r="J82">
        <v>4</v>
      </c>
    </row>
    <row r="83" spans="10:15" x14ac:dyDescent="0.35">
      <c r="J83">
        <v>3</v>
      </c>
      <c r="O83">
        <f>47*0.03</f>
        <v>1.41</v>
      </c>
    </row>
    <row r="84" spans="10:15" x14ac:dyDescent="0.35">
      <c r="J84">
        <v>2</v>
      </c>
    </row>
    <row r="85" spans="10:15" x14ac:dyDescent="0.35">
      <c r="J85">
        <v>1</v>
      </c>
    </row>
    <row r="86" spans="10:15" x14ac:dyDescent="0.35">
      <c r="J8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Borg Clausen</dc:creator>
  <cp:lastModifiedBy>Lucas Borg Clausen</cp:lastModifiedBy>
  <dcterms:created xsi:type="dcterms:W3CDTF">2025-06-20T12:29:34Z</dcterms:created>
  <dcterms:modified xsi:type="dcterms:W3CDTF">2025-06-23T12:16:25Z</dcterms:modified>
</cp:coreProperties>
</file>