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ta\Documents\FEUP - Aulas\GEE\Aula 2 MCF\"/>
    </mc:Choice>
  </mc:AlternateContent>
  <bookViews>
    <workbookView xWindow="0" yWindow="0" windowWidth="19200" windowHeight="7050" activeTab="1"/>
  </bookViews>
  <sheets>
    <sheet name="classifica" sheetId="1" r:id="rId1"/>
    <sheet name="balance" sheetId="2" r:id="rId2"/>
    <sheet name="Movements" sheetId="3" r:id="rId3"/>
  </sheets>
  <definedNames>
    <definedName name="_xlnm.Print_Area" localSheetId="2">Movements!$1:$1048576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K7" i="2"/>
  <c r="O14" i="2"/>
  <c r="K12" i="2"/>
  <c r="K14" i="2"/>
  <c r="F22" i="1"/>
  <c r="G22" i="1"/>
  <c r="G73" i="2"/>
  <c r="C97" i="2"/>
  <c r="C90" i="2"/>
  <c r="C91" i="2"/>
  <c r="C92" i="2"/>
  <c r="C93" i="2"/>
  <c r="G78" i="2"/>
  <c r="G79" i="2"/>
  <c r="G80" i="2"/>
  <c r="G81" i="2"/>
  <c r="C73" i="2"/>
  <c r="C74" i="2"/>
  <c r="C75" i="2"/>
  <c r="C77" i="2"/>
  <c r="C78" i="2"/>
  <c r="C79" i="2"/>
  <c r="C80" i="2"/>
  <c r="G65" i="2"/>
  <c r="G66" i="2" s="1"/>
  <c r="C66" i="2"/>
  <c r="G12" i="2"/>
  <c r="G13" i="2" s="1"/>
  <c r="C13" i="2"/>
  <c r="F23" i="1"/>
  <c r="O15" i="2" l="1"/>
  <c r="C83" i="2"/>
  <c r="G82" i="2"/>
  <c r="C94" i="2"/>
  <c r="G74" i="2" s="1"/>
  <c r="G75" i="2" s="1"/>
  <c r="K15" i="2"/>
  <c r="G83" i="2" l="1"/>
  <c r="C95" i="2"/>
</calcChain>
</file>

<file path=xl/sharedStrings.xml><?xml version="1.0" encoding="utf-8"?>
<sst xmlns="http://schemas.openxmlformats.org/spreadsheetml/2006/main" count="238" uniqueCount="122">
  <si>
    <t>Edifícios</t>
  </si>
  <si>
    <t>Equipamento administrativo</t>
  </si>
  <si>
    <t>Equipamento de transporte</t>
  </si>
  <si>
    <t>Mercadorias</t>
  </si>
  <si>
    <t>Clientes</t>
  </si>
  <si>
    <t>Depósitos à ordem</t>
  </si>
  <si>
    <t>Caixa</t>
  </si>
  <si>
    <t>Capital</t>
  </si>
  <si>
    <t>Total do capital próprio</t>
  </si>
  <si>
    <t>Passivo</t>
  </si>
  <si>
    <t>Fornecedores</t>
  </si>
  <si>
    <t>Empréstimos bancários</t>
  </si>
  <si>
    <t>Total do passivo</t>
  </si>
  <si>
    <t>Total do cap. Próprio e passivo</t>
  </si>
  <si>
    <t>Total do activo</t>
  </si>
  <si>
    <t>Capital Próprio e Passivo</t>
  </si>
  <si>
    <t>Activo</t>
  </si>
  <si>
    <t>Imobilizado</t>
  </si>
  <si>
    <t>Circulante</t>
  </si>
  <si>
    <t>Capital Próprio</t>
  </si>
  <si>
    <t>Resultado do Exercício</t>
  </si>
  <si>
    <t>Passivo:</t>
  </si>
  <si>
    <t>Estado</t>
  </si>
  <si>
    <t xml:space="preserve">Demonstração dos Resultados </t>
  </si>
  <si>
    <t>Desrcrição</t>
  </si>
  <si>
    <t>CUSTOS</t>
  </si>
  <si>
    <t>Custo das Mercadorias Vendidas</t>
  </si>
  <si>
    <t>Fornecimentos e Serv. Extrenos</t>
  </si>
  <si>
    <t>Custos Financeiros</t>
  </si>
  <si>
    <t>Custos Extraordinários</t>
  </si>
  <si>
    <t>Total</t>
  </si>
  <si>
    <t>PROVEITOS</t>
  </si>
  <si>
    <t xml:space="preserve">Vendas </t>
  </si>
  <si>
    <t>Eq. Adimistrativo</t>
  </si>
  <si>
    <t>Eq. de transporte</t>
  </si>
  <si>
    <t>Depósitos à Ordem</t>
  </si>
  <si>
    <t>Empréstimos Bancários</t>
  </si>
  <si>
    <t>Outros Credores</t>
  </si>
  <si>
    <t>Fornecimentos e Serv. Externos</t>
  </si>
  <si>
    <t>Período de 01.01.99 a 31.01.99</t>
  </si>
  <si>
    <t>Balanço em 01.01.99</t>
  </si>
  <si>
    <t>Balanço em 31.01.99</t>
  </si>
  <si>
    <t>Exemplo nº 2: Resolução</t>
  </si>
  <si>
    <t>x</t>
  </si>
  <si>
    <t>Headquarters building</t>
  </si>
  <si>
    <t>Cash in the safeDinheiro em cofre</t>
  </si>
  <si>
    <t>Bank Deposit in bank BPI</t>
  </si>
  <si>
    <t>Promissory note to receive from António Silva</t>
  </si>
  <si>
    <t>Store furniture</t>
  </si>
  <si>
    <t xml:space="preserve">Renault truck </t>
  </si>
  <si>
    <t xml:space="preserve">2875 shares from EDP </t>
  </si>
  <si>
    <t>Loan from Millennium BCP bank for 3 years</t>
  </si>
  <si>
    <t>Debt from A. Silva due in one year</t>
  </si>
  <si>
    <t>Promissory note to pay to the supplier J. Andrade in 1 year</t>
  </si>
  <si>
    <t>Staff wages to be paid</t>
  </si>
  <si>
    <t>Debt from M. Santos, due in 15 days</t>
  </si>
  <si>
    <t>Books in stock</t>
  </si>
  <si>
    <t>Computers</t>
  </si>
  <si>
    <t>Potencial indemnification to pay to a customer</t>
  </si>
  <si>
    <t>Right to lease</t>
  </si>
  <si>
    <t>Books that customers ordered</t>
  </si>
  <si>
    <t>Description</t>
  </si>
  <si>
    <t>Liabilities</t>
  </si>
  <si>
    <t>Patrimony worth</t>
  </si>
  <si>
    <t>Goods</t>
  </si>
  <si>
    <t>Rights</t>
  </si>
  <si>
    <t>Assets</t>
  </si>
  <si>
    <t>Buildings</t>
  </si>
  <si>
    <t>Admins. Equip</t>
  </si>
  <si>
    <t>Transp. Equip</t>
  </si>
  <si>
    <t>Investments (shares)</t>
  </si>
  <si>
    <t>Clients</t>
  </si>
  <si>
    <t>Bank deposit</t>
  </si>
  <si>
    <t>Cash</t>
  </si>
  <si>
    <t>Equity</t>
  </si>
  <si>
    <t>Suppliers</t>
  </si>
  <si>
    <t>Bank Loans</t>
  </si>
  <si>
    <t>Sales</t>
  </si>
  <si>
    <t>Costs of goods sold</t>
  </si>
  <si>
    <t>Other Expenses and Losses</t>
  </si>
  <si>
    <t>Financial Expenses and losses</t>
  </si>
  <si>
    <t>State and other public entities</t>
  </si>
  <si>
    <t>External Service Providers</t>
  </si>
  <si>
    <t>Equity and Liabilities</t>
  </si>
  <si>
    <t>Current Assets</t>
  </si>
  <si>
    <t>Bank deposits</t>
  </si>
  <si>
    <t>Administrative Equipment</t>
  </si>
  <si>
    <t>Transport Equipment</t>
  </si>
  <si>
    <t>Total Equtiy</t>
  </si>
  <si>
    <t>Non Current Liabilities</t>
  </si>
  <si>
    <t>Bank Loan</t>
  </si>
  <si>
    <t>Current Liabilities</t>
  </si>
  <si>
    <t>Other accounts to pay</t>
  </si>
  <si>
    <t>Total Liabilities</t>
  </si>
  <si>
    <t>Total Equity and Liabilities</t>
  </si>
  <si>
    <t>Total assets</t>
  </si>
  <si>
    <t>Non current assets</t>
  </si>
  <si>
    <t>Cost of goods sold</t>
  </si>
  <si>
    <t>Suppliers and external services</t>
  </si>
  <si>
    <t>Other operating expenses</t>
  </si>
  <si>
    <t>EBITDA</t>
  </si>
  <si>
    <t>Depreciation and amortization expenses</t>
  </si>
  <si>
    <t>EBIT</t>
  </si>
  <si>
    <t>Financial income</t>
  </si>
  <si>
    <t>Financial expenses</t>
  </si>
  <si>
    <t>Net income</t>
  </si>
  <si>
    <t>Earnings before taxes</t>
  </si>
  <si>
    <t>Taxes</t>
  </si>
  <si>
    <t>Exercise 3: Movements</t>
  </si>
  <si>
    <t>b)</t>
  </si>
  <si>
    <t>c)</t>
  </si>
  <si>
    <t>a)</t>
  </si>
  <si>
    <t>Income Statment</t>
  </si>
  <si>
    <t>Revenues and Expenses</t>
  </si>
  <si>
    <t>Period from 01.07.2021 to 31.07.2021</t>
  </si>
  <si>
    <t>Balance sheet on 01.07.2021</t>
  </si>
  <si>
    <t>Balance sheet on 31.07.2021</t>
  </si>
  <si>
    <t>Inventory</t>
  </si>
  <si>
    <t>Other accounts to pay (staff)</t>
  </si>
  <si>
    <t>Other accounts payable</t>
  </si>
  <si>
    <t>Total Equity</t>
  </si>
  <si>
    <t>Total Equity +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</si>
</sst>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0" xfId="0" applyFont="1" applyBorder="1" applyAlignment="1">
      <alignment horizontal="right"/>
    </xf>
    <xf numFmtId="0" fontId="1" fillId="0" borderId="11" xfId="0" applyFont="1" applyBorder="1"/>
    <xf numFmtId="0" fontId="4" fillId="0" borderId="8" xfId="0" applyFont="1" applyBorder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3" fontId="1" fillId="0" borderId="12" xfId="0" applyNumberFormat="1" applyFont="1" applyBorder="1"/>
    <xf numFmtId="3" fontId="1" fillId="0" borderId="0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" fillId="0" borderId="0" xfId="0" applyFont="1" applyBorder="1"/>
    <xf numFmtId="0" fontId="1" fillId="0" borderId="15" xfId="0" applyFont="1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0" fillId="0" borderId="7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Border="1"/>
    <xf numFmtId="3" fontId="5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2" fillId="0" borderId="0" xfId="0" applyFont="1" applyFill="1"/>
    <xf numFmtId="0" fontId="1" fillId="0" borderId="8" xfId="0" applyFont="1" applyFill="1" applyBorder="1"/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/>
    <xf numFmtId="0" fontId="1" fillId="0" borderId="9" xfId="0" applyFont="1" applyFill="1" applyBorder="1"/>
    <xf numFmtId="0" fontId="1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 wrapText="1"/>
    </xf>
    <xf numFmtId="3" fontId="0" fillId="0" borderId="15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F5" sqref="F5:F18"/>
    </sheetView>
  </sheetViews>
  <sheetFormatPr defaultColWidth="8.81640625" defaultRowHeight="15.5" x14ac:dyDescent="0.35"/>
  <cols>
    <col min="1" max="1" width="43.453125" style="1" customWidth="1"/>
    <col min="2" max="3" width="11" style="1" customWidth="1"/>
    <col min="4" max="4" width="11" style="1" bestFit="1" customWidth="1"/>
    <col min="5" max="5" width="2" style="1" customWidth="1"/>
    <col min="6" max="7" width="11" style="1" customWidth="1"/>
    <col min="8" max="16384" width="8.81640625" style="1"/>
  </cols>
  <sheetData>
    <row r="2" spans="1:7" ht="17.5" x14ac:dyDescent="0.35">
      <c r="A2" s="2"/>
    </row>
    <row r="4" spans="1:7" ht="18" thickBot="1" x14ac:dyDescent="0.4">
      <c r="A4" s="3" t="s">
        <v>61</v>
      </c>
      <c r="B4" s="4" t="s">
        <v>64</v>
      </c>
      <c r="C4" s="4" t="s">
        <v>65</v>
      </c>
      <c r="D4" s="4" t="s">
        <v>62</v>
      </c>
      <c r="E4" s="8"/>
      <c r="F4" s="4" t="s">
        <v>66</v>
      </c>
      <c r="G4" s="4" t="s">
        <v>62</v>
      </c>
    </row>
    <row r="5" spans="1:7" ht="16" thickBot="1" x14ac:dyDescent="0.4">
      <c r="A5" s="66" t="s">
        <v>44</v>
      </c>
      <c r="B5" s="8" t="s">
        <v>43</v>
      </c>
      <c r="C5" s="8"/>
      <c r="D5" s="8"/>
      <c r="E5" s="62"/>
      <c r="F5" s="63">
        <v>50000</v>
      </c>
      <c r="G5" s="8"/>
    </row>
    <row r="6" spans="1:7" x14ac:dyDescent="0.35">
      <c r="A6" s="66" t="s">
        <v>45</v>
      </c>
      <c r="B6" s="8"/>
      <c r="C6" s="8" t="s">
        <v>43</v>
      </c>
      <c r="D6" s="8"/>
      <c r="E6" s="6"/>
      <c r="F6" s="5">
        <v>250</v>
      </c>
      <c r="G6" s="5"/>
    </row>
    <row r="7" spans="1:7" x14ac:dyDescent="0.35">
      <c r="A7" s="67" t="s">
        <v>46</v>
      </c>
      <c r="B7" s="13"/>
      <c r="C7" s="13" t="s">
        <v>43</v>
      </c>
      <c r="D7" s="13"/>
      <c r="E7" s="6"/>
      <c r="F7" s="12">
        <v>2000</v>
      </c>
      <c r="G7" s="12"/>
    </row>
    <row r="8" spans="1:7" x14ac:dyDescent="0.35">
      <c r="A8" s="67" t="s">
        <v>47</v>
      </c>
      <c r="B8" s="13"/>
      <c r="C8" s="13" t="s">
        <v>43</v>
      </c>
      <c r="D8" s="13"/>
      <c r="E8" s="6"/>
      <c r="F8" s="12">
        <v>400</v>
      </c>
      <c r="G8" s="12"/>
    </row>
    <row r="9" spans="1:7" x14ac:dyDescent="0.35">
      <c r="A9" s="67" t="s">
        <v>48</v>
      </c>
      <c r="B9" s="13" t="s">
        <v>43</v>
      </c>
      <c r="C9" s="13"/>
      <c r="D9" s="13"/>
      <c r="E9" s="6"/>
      <c r="F9" s="12">
        <v>3000</v>
      </c>
      <c r="G9" s="12"/>
    </row>
    <row r="10" spans="1:7" x14ac:dyDescent="0.35">
      <c r="A10" s="67" t="s">
        <v>49</v>
      </c>
      <c r="B10" s="13" t="s">
        <v>43</v>
      </c>
      <c r="C10" s="13"/>
      <c r="D10" s="13"/>
      <c r="E10" s="6"/>
      <c r="F10" s="14">
        <v>12000</v>
      </c>
      <c r="G10" s="12"/>
    </row>
    <row r="11" spans="1:7" x14ac:dyDescent="0.35">
      <c r="A11" s="68" t="s">
        <v>50</v>
      </c>
      <c r="B11" s="13"/>
      <c r="C11" s="13" t="s">
        <v>43</v>
      </c>
      <c r="D11" s="13"/>
      <c r="E11" s="6"/>
      <c r="F11" s="14">
        <v>11500</v>
      </c>
      <c r="G11" s="12"/>
    </row>
    <row r="12" spans="1:7" x14ac:dyDescent="0.35">
      <c r="A12" s="69" t="s">
        <v>51</v>
      </c>
      <c r="B12" s="13"/>
      <c r="C12" s="13"/>
      <c r="D12" s="13" t="s">
        <v>43</v>
      </c>
      <c r="E12" s="6"/>
      <c r="F12" s="12"/>
      <c r="G12" s="14">
        <v>50000</v>
      </c>
    </row>
    <row r="13" spans="1:7" x14ac:dyDescent="0.35">
      <c r="A13" s="69" t="s">
        <v>52</v>
      </c>
      <c r="B13" s="64"/>
      <c r="C13" s="64" t="s">
        <v>43</v>
      </c>
      <c r="D13" s="64"/>
      <c r="E13" s="6"/>
      <c r="F13" s="14">
        <v>5000</v>
      </c>
      <c r="G13" s="12"/>
    </row>
    <row r="14" spans="1:7" ht="31" x14ac:dyDescent="0.35">
      <c r="A14" s="69" t="s">
        <v>53</v>
      </c>
      <c r="B14" s="13"/>
      <c r="C14" s="13"/>
      <c r="D14" s="13" t="s">
        <v>43</v>
      </c>
      <c r="E14" s="6"/>
      <c r="F14" s="12"/>
      <c r="G14" s="12">
        <v>1500</v>
      </c>
    </row>
    <row r="15" spans="1:7" x14ac:dyDescent="0.35">
      <c r="A15" s="69" t="s">
        <v>54</v>
      </c>
      <c r="B15" s="13"/>
      <c r="C15" s="13"/>
      <c r="D15" s="13" t="s">
        <v>43</v>
      </c>
      <c r="E15" s="6"/>
      <c r="F15" s="12"/>
      <c r="G15" s="12">
        <v>2000</v>
      </c>
    </row>
    <row r="16" spans="1:7" x14ac:dyDescent="0.35">
      <c r="A16" s="69" t="s">
        <v>55</v>
      </c>
      <c r="B16" s="13"/>
      <c r="C16" s="13" t="s">
        <v>43</v>
      </c>
      <c r="D16" s="13"/>
      <c r="E16" s="6"/>
      <c r="F16" s="12">
        <v>1000</v>
      </c>
      <c r="G16" s="12"/>
    </row>
    <row r="17" spans="1:7" x14ac:dyDescent="0.35">
      <c r="A17" s="69" t="s">
        <v>56</v>
      </c>
      <c r="B17" s="13" t="s">
        <v>43</v>
      </c>
      <c r="C17" s="13"/>
      <c r="D17" s="13"/>
      <c r="E17" s="6"/>
      <c r="F17" s="14">
        <v>21000</v>
      </c>
      <c r="G17" s="12"/>
    </row>
    <row r="18" spans="1:7" x14ac:dyDescent="0.35">
      <c r="A18" s="69" t="s">
        <v>57</v>
      </c>
      <c r="B18" s="13" t="s">
        <v>43</v>
      </c>
      <c r="C18" s="13"/>
      <c r="D18" s="13"/>
      <c r="E18" s="6"/>
      <c r="F18" s="14">
        <v>10000</v>
      </c>
      <c r="G18" s="12"/>
    </row>
    <row r="19" spans="1:7" x14ac:dyDescent="0.35">
      <c r="A19" s="69" t="s">
        <v>58</v>
      </c>
      <c r="B19" s="13"/>
      <c r="C19" s="13"/>
      <c r="D19" s="13"/>
      <c r="E19" s="6"/>
      <c r="F19" s="12"/>
      <c r="G19" s="12"/>
    </row>
    <row r="20" spans="1:7" x14ac:dyDescent="0.35">
      <c r="A20" s="69" t="s">
        <v>59</v>
      </c>
      <c r="B20" s="13"/>
      <c r="C20" s="13"/>
      <c r="D20" s="13"/>
      <c r="E20" s="6"/>
      <c r="F20" s="12"/>
      <c r="G20" s="12"/>
    </row>
    <row r="21" spans="1:7" ht="16" thickBot="1" x14ac:dyDescent="0.4">
      <c r="A21" s="70" t="s">
        <v>60</v>
      </c>
      <c r="B21" s="9"/>
      <c r="C21" s="9"/>
      <c r="D21" s="9"/>
      <c r="E21" s="7"/>
      <c r="F21" s="7"/>
      <c r="G21" s="7"/>
    </row>
    <row r="22" spans="1:7" ht="16" thickTop="1" x14ac:dyDescent="0.35">
      <c r="F22" s="10">
        <f>SUM(F5:F21)</f>
        <v>116150</v>
      </c>
      <c r="G22" s="10">
        <f>SUM(G6:G21)</f>
        <v>53500</v>
      </c>
    </row>
    <row r="23" spans="1:7" ht="17.5" x14ac:dyDescent="0.35">
      <c r="A23" s="2" t="s">
        <v>63</v>
      </c>
      <c r="F23" s="11">
        <f>+F22-G22</f>
        <v>62650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I22" workbookViewId="0">
      <selection activeCell="R34" sqref="R34"/>
    </sheetView>
  </sheetViews>
  <sheetFormatPr defaultColWidth="8.81640625" defaultRowHeight="15.5" x14ac:dyDescent="0.35"/>
  <cols>
    <col min="1" max="1" width="2" style="31" hidden="1" customWidth="1"/>
    <col min="2" max="2" width="30.7265625" style="1" hidden="1" customWidth="1"/>
    <col min="3" max="3" width="9.26953125" style="23" hidden="1" customWidth="1"/>
    <col min="4" max="4" width="1.26953125" style="1" hidden="1" customWidth="1"/>
    <col min="5" max="5" width="2.26953125" style="31" hidden="1" customWidth="1"/>
    <col min="6" max="6" width="30.7265625" style="1" hidden="1" customWidth="1"/>
    <col min="7" max="7" width="9.26953125" style="23" hidden="1" customWidth="1"/>
    <col min="8" max="8" width="1.26953125" style="1" hidden="1" customWidth="1"/>
    <col min="9" max="9" width="1.81640625" style="1" customWidth="1"/>
    <col min="10" max="10" width="54.453125" style="1" customWidth="1"/>
    <col min="11" max="11" width="16" style="1" customWidth="1"/>
    <col min="12" max="12" width="3.1796875" style="1" customWidth="1"/>
    <col min="13" max="13" width="2.81640625" style="1" customWidth="1"/>
    <col min="14" max="14" width="29.26953125" style="1" customWidth="1"/>
    <col min="15" max="15" width="13.7265625" style="1" customWidth="1"/>
    <col min="16" max="16" width="2.7265625" style="1" customWidth="1"/>
    <col min="17" max="16384" width="8.81640625" style="1"/>
  </cols>
  <sheetData>
    <row r="1" spans="1:16" ht="17.5" x14ac:dyDescent="0.35">
      <c r="A1" s="34"/>
      <c r="B1" s="2" t="s">
        <v>40</v>
      </c>
      <c r="C1" s="22"/>
      <c r="D1" s="2"/>
      <c r="E1" s="34"/>
      <c r="G1" s="22"/>
      <c r="I1" s="34"/>
      <c r="J1" s="2" t="s">
        <v>115</v>
      </c>
      <c r="K1" s="22"/>
      <c r="L1" s="2"/>
      <c r="M1" s="34"/>
      <c r="O1" s="22"/>
    </row>
    <row r="2" spans="1:16" ht="16" thickBot="1" x14ac:dyDescent="0.4">
      <c r="I2" s="31"/>
      <c r="K2" s="23"/>
      <c r="M2" s="31"/>
      <c r="O2" s="23"/>
    </row>
    <row r="3" spans="1:16" ht="18" thickBot="1" x14ac:dyDescent="0.4">
      <c r="A3" s="80" t="s">
        <v>16</v>
      </c>
      <c r="B3" s="81"/>
      <c r="C3" s="81"/>
      <c r="D3" s="82"/>
      <c r="E3" s="80" t="s">
        <v>15</v>
      </c>
      <c r="F3" s="81"/>
      <c r="G3" s="81"/>
      <c r="H3" s="82"/>
      <c r="I3" s="80" t="s">
        <v>66</v>
      </c>
      <c r="J3" s="81"/>
      <c r="K3" s="81"/>
      <c r="L3" s="82"/>
      <c r="M3" s="80" t="s">
        <v>83</v>
      </c>
      <c r="N3" s="81"/>
      <c r="O3" s="81"/>
      <c r="P3" s="82"/>
    </row>
    <row r="4" spans="1:16" ht="18" thickBot="1" x14ac:dyDescent="0.4">
      <c r="A4" s="15"/>
      <c r="B4" s="30" t="s">
        <v>0</v>
      </c>
      <c r="C4" s="24">
        <v>50000</v>
      </c>
      <c r="D4" s="16"/>
      <c r="E4" s="30"/>
      <c r="F4" s="30" t="s">
        <v>7</v>
      </c>
      <c r="G4" s="24">
        <v>60000</v>
      </c>
      <c r="H4" s="16"/>
      <c r="I4" s="55"/>
      <c r="J4" s="56" t="s">
        <v>96</v>
      </c>
      <c r="K4" s="57"/>
      <c r="L4" s="58"/>
      <c r="M4" s="57"/>
      <c r="N4" s="59" t="s">
        <v>74</v>
      </c>
      <c r="O4" s="25"/>
      <c r="P4" s="58"/>
    </row>
    <row r="5" spans="1:16" x14ac:dyDescent="0.35">
      <c r="A5" s="17"/>
      <c r="B5" s="31" t="s">
        <v>1</v>
      </c>
      <c r="C5" s="25">
        <v>6000</v>
      </c>
      <c r="D5" s="18"/>
      <c r="F5" s="31"/>
      <c r="G5" s="25"/>
      <c r="H5" s="18"/>
      <c r="I5" s="17"/>
      <c r="J5" s="30" t="s">
        <v>67</v>
      </c>
      <c r="K5" s="24">
        <v>50000</v>
      </c>
      <c r="L5" s="18"/>
      <c r="M5" s="31"/>
      <c r="N5" s="31" t="s">
        <v>74</v>
      </c>
      <c r="O5" s="25">
        <v>62650</v>
      </c>
      <c r="P5" s="18"/>
    </row>
    <row r="6" spans="1:16" ht="16.5" customHeight="1" x14ac:dyDescent="0.35">
      <c r="A6" s="17"/>
      <c r="B6" s="31" t="s">
        <v>2</v>
      </c>
      <c r="C6" s="25">
        <v>10000</v>
      </c>
      <c r="D6" s="18"/>
      <c r="F6" s="32" t="s">
        <v>8</v>
      </c>
      <c r="G6" s="29">
        <v>60000</v>
      </c>
      <c r="H6" s="18"/>
      <c r="I6" s="17"/>
      <c r="J6" s="31" t="s">
        <v>87</v>
      </c>
      <c r="K6" s="25">
        <v>12000</v>
      </c>
      <c r="L6" s="18"/>
      <c r="M6" s="31"/>
      <c r="N6" s="32" t="s">
        <v>88</v>
      </c>
      <c r="O6" s="29">
        <f>O5</f>
        <v>62650</v>
      </c>
      <c r="P6" s="18"/>
    </row>
    <row r="7" spans="1:16" x14ac:dyDescent="0.35">
      <c r="A7" s="17"/>
      <c r="B7" s="31" t="s">
        <v>3</v>
      </c>
      <c r="C7" s="25">
        <v>20000</v>
      </c>
      <c r="D7" s="18"/>
      <c r="F7" s="31" t="s">
        <v>9</v>
      </c>
      <c r="G7" s="25"/>
      <c r="H7" s="18"/>
      <c r="I7" s="17"/>
      <c r="J7" s="31" t="s">
        <v>86</v>
      </c>
      <c r="K7" s="25">
        <f>10000+3000</f>
        <v>13000</v>
      </c>
      <c r="L7" s="18"/>
      <c r="M7" s="31"/>
      <c r="N7" s="59" t="s">
        <v>62</v>
      </c>
      <c r="P7" s="18"/>
    </row>
    <row r="8" spans="1:16" x14ac:dyDescent="0.35">
      <c r="A8" s="17"/>
      <c r="B8" s="31"/>
      <c r="C8" s="25"/>
      <c r="D8" s="18"/>
      <c r="F8" s="31"/>
      <c r="G8" s="25"/>
      <c r="H8" s="18"/>
      <c r="I8" s="17"/>
      <c r="J8" s="31" t="s">
        <v>70</v>
      </c>
      <c r="K8" s="25">
        <v>11500</v>
      </c>
      <c r="L8" s="18"/>
      <c r="M8" s="31"/>
      <c r="N8" s="60" t="s">
        <v>89</v>
      </c>
      <c r="P8" s="18"/>
    </row>
    <row r="9" spans="1:16" x14ac:dyDescent="0.35">
      <c r="A9" s="17"/>
      <c r="B9" s="31"/>
      <c r="C9" s="25"/>
      <c r="D9" s="18"/>
      <c r="F9" s="31"/>
      <c r="G9" s="25"/>
      <c r="H9" s="18"/>
      <c r="I9" s="17"/>
      <c r="L9" s="18"/>
      <c r="M9" s="31"/>
      <c r="N9" s="31" t="s">
        <v>90</v>
      </c>
      <c r="O9" s="1">
        <v>50000</v>
      </c>
      <c r="P9" s="18"/>
    </row>
    <row r="10" spans="1:16" x14ac:dyDescent="0.35">
      <c r="A10" s="17"/>
      <c r="B10" s="31" t="s">
        <v>4</v>
      </c>
      <c r="C10" s="25">
        <v>6000</v>
      </c>
      <c r="D10" s="18"/>
      <c r="F10" s="31" t="s">
        <v>10</v>
      </c>
      <c r="G10" s="25">
        <v>10000</v>
      </c>
      <c r="H10" s="18"/>
      <c r="I10" s="17"/>
      <c r="J10" s="59" t="s">
        <v>84</v>
      </c>
      <c r="K10" s="25"/>
      <c r="L10" s="18"/>
      <c r="M10" s="31"/>
      <c r="O10" s="25"/>
      <c r="P10" s="18"/>
    </row>
    <row r="11" spans="1:16" x14ac:dyDescent="0.35">
      <c r="A11" s="17"/>
      <c r="B11" s="31" t="s">
        <v>5</v>
      </c>
      <c r="C11" s="25">
        <v>7500</v>
      </c>
      <c r="D11" s="18"/>
      <c r="F11" s="31" t="s">
        <v>11</v>
      </c>
      <c r="G11" s="25">
        <v>30000</v>
      </c>
      <c r="H11" s="18"/>
      <c r="I11" s="17"/>
      <c r="J11" s="31" t="s">
        <v>117</v>
      </c>
      <c r="K11" s="25">
        <v>21000</v>
      </c>
      <c r="L11" s="18"/>
      <c r="M11" s="31"/>
      <c r="N11" s="1" t="s">
        <v>91</v>
      </c>
      <c r="O11" s="25"/>
      <c r="P11" s="18"/>
    </row>
    <row r="12" spans="1:16" x14ac:dyDescent="0.35">
      <c r="A12" s="17"/>
      <c r="B12" s="31" t="s">
        <v>6</v>
      </c>
      <c r="C12" s="26">
        <v>250</v>
      </c>
      <c r="D12" s="18"/>
      <c r="F12" s="32" t="s">
        <v>12</v>
      </c>
      <c r="G12" s="29">
        <f>SUM(G10:G11)</f>
        <v>40000</v>
      </c>
      <c r="H12" s="18"/>
      <c r="I12" s="17"/>
      <c r="J12" s="31" t="s">
        <v>71</v>
      </c>
      <c r="K12" s="25">
        <f>400+1000+5000</f>
        <v>6400</v>
      </c>
      <c r="L12" s="18"/>
      <c r="M12" s="31"/>
      <c r="N12" s="31" t="s">
        <v>75</v>
      </c>
      <c r="O12" s="25">
        <v>1500</v>
      </c>
      <c r="P12" s="18"/>
    </row>
    <row r="13" spans="1:16" ht="16" thickBot="1" x14ac:dyDescent="0.4">
      <c r="A13" s="21"/>
      <c r="B13" s="32" t="s">
        <v>14</v>
      </c>
      <c r="C13" s="27">
        <f>SUM(C4:C12)</f>
        <v>99750</v>
      </c>
      <c r="D13" s="18"/>
      <c r="F13" s="32" t="s">
        <v>13</v>
      </c>
      <c r="G13" s="27">
        <f>+G6+G12</f>
        <v>100000</v>
      </c>
      <c r="H13" s="18"/>
      <c r="I13" s="17"/>
      <c r="J13" s="31" t="s">
        <v>85</v>
      </c>
      <c r="K13" s="25">
        <v>2000</v>
      </c>
      <c r="L13" s="18"/>
      <c r="M13" s="31"/>
      <c r="N13" s="31" t="s">
        <v>92</v>
      </c>
      <c r="O13" s="25">
        <v>2000</v>
      </c>
      <c r="P13" s="18"/>
    </row>
    <row r="14" spans="1:16" ht="21.75" customHeight="1" thickTop="1" thickBot="1" x14ac:dyDescent="0.4">
      <c r="A14" s="19"/>
      <c r="B14" s="33"/>
      <c r="C14" s="28"/>
      <c r="D14" s="20"/>
      <c r="E14" s="35"/>
      <c r="F14" s="33"/>
      <c r="G14" s="28"/>
      <c r="H14" s="20"/>
      <c r="I14" s="17"/>
      <c r="J14" s="31" t="s">
        <v>73</v>
      </c>
      <c r="K14" s="26">
        <f>250</f>
        <v>250</v>
      </c>
      <c r="L14" s="18"/>
      <c r="M14" s="31"/>
      <c r="N14" s="32" t="s">
        <v>93</v>
      </c>
      <c r="O14" s="29">
        <f>SUM(O9:O13)</f>
        <v>53500</v>
      </c>
      <c r="P14" s="18"/>
    </row>
    <row r="15" spans="1:16" ht="16" thickBot="1" x14ac:dyDescent="0.4">
      <c r="I15" s="21"/>
      <c r="J15" s="32" t="s">
        <v>95</v>
      </c>
      <c r="K15" s="27">
        <f>SUM(K5:K14)</f>
        <v>116150</v>
      </c>
      <c r="L15" s="18"/>
      <c r="M15" s="31"/>
      <c r="N15" s="32" t="s">
        <v>94</v>
      </c>
      <c r="O15" s="27">
        <f>+O6+O14</f>
        <v>116150</v>
      </c>
      <c r="P15" s="18"/>
    </row>
    <row r="16" spans="1:16" ht="18.5" thickTop="1" thickBot="1" x14ac:dyDescent="0.4">
      <c r="A16" s="34"/>
      <c r="B16" s="2" t="s">
        <v>41</v>
      </c>
      <c r="C16" s="22"/>
      <c r="D16" s="2"/>
      <c r="E16" s="34"/>
      <c r="G16" s="22"/>
      <c r="I16" s="19"/>
      <c r="J16" s="33"/>
      <c r="K16" s="28"/>
      <c r="L16" s="20"/>
      <c r="M16" s="35"/>
      <c r="N16" s="33"/>
      <c r="O16" s="28"/>
      <c r="P16" s="20"/>
    </row>
    <row r="17" spans="1:16" x14ac:dyDescent="0.35">
      <c r="I17" s="31"/>
      <c r="K17" s="23"/>
      <c r="M17" s="31"/>
      <c r="O17" s="23"/>
    </row>
    <row r="18" spans="1:16" x14ac:dyDescent="0.35">
      <c r="I18" s="31"/>
      <c r="K18" s="23"/>
      <c r="M18" s="31"/>
      <c r="O18" s="23"/>
    </row>
    <row r="19" spans="1:16" s="72" customFormat="1" ht="17.5" x14ac:dyDescent="0.35">
      <c r="A19" s="71"/>
      <c r="C19" s="73"/>
      <c r="E19" s="71"/>
      <c r="G19" s="73"/>
      <c r="I19" s="71"/>
      <c r="J19" s="74" t="s">
        <v>109</v>
      </c>
      <c r="K19" s="73"/>
      <c r="M19" s="71"/>
      <c r="O19" s="73"/>
    </row>
    <row r="20" spans="1:16" ht="16" thickBot="1" x14ac:dyDescent="0.4">
      <c r="I20" s="31"/>
      <c r="K20" s="23"/>
      <c r="M20" s="31"/>
      <c r="O20" s="23"/>
    </row>
    <row r="21" spans="1:16" ht="18" thickBot="1" x14ac:dyDescent="0.4">
      <c r="A21" s="80" t="s">
        <v>16</v>
      </c>
      <c r="B21" s="81"/>
      <c r="C21" s="81"/>
      <c r="D21" s="82"/>
      <c r="E21" s="80" t="s">
        <v>15</v>
      </c>
      <c r="F21" s="81"/>
      <c r="G21" s="81"/>
      <c r="H21" s="82"/>
      <c r="I21" s="34"/>
      <c r="J21" s="2" t="s">
        <v>116</v>
      </c>
      <c r="K21" s="22"/>
      <c r="L21" s="2"/>
      <c r="M21" s="34"/>
      <c r="O21" s="22"/>
    </row>
    <row r="22" spans="1:16" ht="16" thickBot="1" x14ac:dyDescent="0.4">
      <c r="A22" s="15" t="s">
        <v>17</v>
      </c>
      <c r="B22" s="30"/>
      <c r="C22" s="24"/>
      <c r="D22" s="16"/>
      <c r="E22" s="30" t="s">
        <v>19</v>
      </c>
      <c r="F22" s="30"/>
      <c r="G22" s="24"/>
      <c r="H22" s="16"/>
      <c r="I22" s="31"/>
      <c r="K22" s="23"/>
      <c r="M22" s="31"/>
      <c r="O22" s="23"/>
    </row>
    <row r="23" spans="1:16" ht="18" thickBot="1" x14ac:dyDescent="0.4">
      <c r="A23" s="17"/>
      <c r="B23" s="31" t="s">
        <v>0</v>
      </c>
      <c r="C23" s="25"/>
      <c r="D23" s="18"/>
      <c r="F23" s="31" t="s">
        <v>7</v>
      </c>
      <c r="G23" s="25"/>
      <c r="H23" s="18"/>
      <c r="I23" s="80" t="s">
        <v>66</v>
      </c>
      <c r="J23" s="81"/>
      <c r="K23" s="81"/>
      <c r="L23" s="82"/>
      <c r="M23" s="80" t="s">
        <v>83</v>
      </c>
      <c r="N23" s="81"/>
      <c r="O23" s="81"/>
      <c r="P23" s="82"/>
    </row>
    <row r="24" spans="1:16" ht="16" thickBot="1" x14ac:dyDescent="0.4">
      <c r="A24" s="17"/>
      <c r="B24" s="31" t="s">
        <v>1</v>
      </c>
      <c r="C24" s="25"/>
      <c r="D24" s="18"/>
      <c r="F24" s="31" t="s">
        <v>20</v>
      </c>
      <c r="G24" s="25"/>
      <c r="H24" s="18"/>
      <c r="I24" s="15"/>
      <c r="J24" s="56" t="s">
        <v>96</v>
      </c>
      <c r="K24" s="24"/>
      <c r="L24" s="16"/>
      <c r="M24" s="61" t="s">
        <v>74</v>
      </c>
      <c r="N24" s="30"/>
      <c r="O24" s="24"/>
      <c r="P24" s="16"/>
    </row>
    <row r="25" spans="1:16" x14ac:dyDescent="0.35">
      <c r="A25" s="17"/>
      <c r="B25" s="31" t="s">
        <v>2</v>
      </c>
      <c r="C25" s="25"/>
      <c r="D25" s="18"/>
      <c r="F25" s="32" t="s">
        <v>8</v>
      </c>
      <c r="G25" s="29"/>
      <c r="H25" s="18"/>
      <c r="I25" s="17"/>
      <c r="J25" s="30" t="s">
        <v>67</v>
      </c>
      <c r="K25" s="25"/>
      <c r="L25" s="18"/>
      <c r="M25" s="31"/>
      <c r="N25" s="31"/>
      <c r="O25" s="25"/>
      <c r="P25" s="18"/>
    </row>
    <row r="26" spans="1:16" x14ac:dyDescent="0.35">
      <c r="A26" s="17" t="s">
        <v>18</v>
      </c>
      <c r="B26" s="31"/>
      <c r="C26" s="25"/>
      <c r="D26" s="18"/>
      <c r="F26" s="32"/>
      <c r="G26" s="25"/>
      <c r="H26" s="18"/>
      <c r="I26" s="17"/>
      <c r="J26" s="31" t="s">
        <v>87</v>
      </c>
      <c r="K26" s="25"/>
      <c r="L26" s="18"/>
      <c r="M26" s="31"/>
      <c r="N26" s="31"/>
      <c r="O26" s="25"/>
      <c r="P26" s="18"/>
    </row>
    <row r="27" spans="1:16" x14ac:dyDescent="0.35">
      <c r="A27" s="17"/>
      <c r="B27" s="31" t="s">
        <v>3</v>
      </c>
      <c r="C27" s="25"/>
      <c r="D27" s="18"/>
      <c r="E27" s="31" t="s">
        <v>21</v>
      </c>
      <c r="F27" s="31"/>
      <c r="G27" s="25"/>
      <c r="H27" s="18"/>
      <c r="I27" s="17"/>
      <c r="J27" s="31" t="s">
        <v>86</v>
      </c>
      <c r="K27" s="25"/>
      <c r="L27" s="18"/>
      <c r="M27" s="31"/>
      <c r="N27" s="32" t="s">
        <v>120</v>
      </c>
      <c r="O27" s="29"/>
      <c r="P27" s="18"/>
    </row>
    <row r="28" spans="1:16" x14ac:dyDescent="0.35">
      <c r="A28" s="17"/>
      <c r="B28" s="31" t="s">
        <v>4</v>
      </c>
      <c r="C28" s="25"/>
      <c r="D28" s="18"/>
      <c r="F28" s="31" t="s">
        <v>10</v>
      </c>
      <c r="G28" s="25"/>
      <c r="H28" s="18"/>
      <c r="I28" s="17"/>
      <c r="J28" s="31" t="s">
        <v>70</v>
      </c>
      <c r="K28" s="25"/>
      <c r="L28" s="18"/>
      <c r="M28" s="59"/>
      <c r="N28" s="59" t="s">
        <v>62</v>
      </c>
      <c r="O28" s="25"/>
      <c r="P28" s="18"/>
    </row>
    <row r="29" spans="1:16" x14ac:dyDescent="0.35">
      <c r="A29" s="17"/>
      <c r="B29" s="31" t="s">
        <v>5</v>
      </c>
      <c r="C29" s="25"/>
      <c r="D29" s="18"/>
      <c r="F29" s="31" t="s">
        <v>11</v>
      </c>
      <c r="G29" s="25"/>
      <c r="H29" s="18"/>
      <c r="I29" s="17"/>
      <c r="K29" s="25"/>
      <c r="L29" s="18"/>
      <c r="N29" s="87" t="s">
        <v>89</v>
      </c>
      <c r="O29" s="25"/>
      <c r="P29" s="18"/>
    </row>
    <row r="30" spans="1:16" x14ac:dyDescent="0.35">
      <c r="A30" s="17"/>
      <c r="B30" s="31" t="s">
        <v>6</v>
      </c>
      <c r="C30" s="25"/>
      <c r="D30" s="18"/>
      <c r="F30" s="31" t="s">
        <v>22</v>
      </c>
      <c r="G30" s="25"/>
      <c r="H30" s="18"/>
      <c r="I30" s="17"/>
      <c r="J30" s="59" t="s">
        <v>84</v>
      </c>
      <c r="K30" s="25"/>
      <c r="L30" s="18"/>
      <c r="N30" s="31"/>
      <c r="O30" s="25"/>
      <c r="P30" s="18"/>
    </row>
    <row r="31" spans="1:16" x14ac:dyDescent="0.35">
      <c r="A31" s="17"/>
      <c r="B31" s="31"/>
      <c r="C31" s="25"/>
      <c r="D31" s="18"/>
      <c r="F31" s="1" t="s">
        <v>37</v>
      </c>
      <c r="G31" s="25"/>
      <c r="H31" s="18"/>
      <c r="I31" s="17"/>
      <c r="J31" s="31" t="s">
        <v>117</v>
      </c>
      <c r="K31" s="25"/>
      <c r="L31" s="18"/>
      <c r="N31" s="88" t="s">
        <v>91</v>
      </c>
      <c r="O31" s="25"/>
      <c r="P31" s="18"/>
    </row>
    <row r="32" spans="1:16" x14ac:dyDescent="0.35">
      <c r="A32" s="17"/>
      <c r="B32" s="31"/>
      <c r="C32" s="26"/>
      <c r="D32" s="18"/>
      <c r="F32" s="32" t="s">
        <v>12</v>
      </c>
      <c r="G32" s="29"/>
      <c r="H32" s="18"/>
      <c r="I32" s="17"/>
      <c r="J32" s="31" t="s">
        <v>71</v>
      </c>
      <c r="K32" s="25"/>
      <c r="L32" s="18"/>
      <c r="M32" s="31"/>
      <c r="N32" s="31"/>
      <c r="O32" s="25"/>
      <c r="P32" s="18"/>
    </row>
    <row r="33" spans="1:16" ht="16" thickBot="1" x14ac:dyDescent="0.4">
      <c r="A33" s="21"/>
      <c r="B33" s="32" t="s">
        <v>14</v>
      </c>
      <c r="C33" s="27"/>
      <c r="D33" s="18"/>
      <c r="F33" s="32" t="s">
        <v>13</v>
      </c>
      <c r="G33" s="27"/>
      <c r="H33" s="18"/>
      <c r="I33" s="17"/>
      <c r="J33" s="31" t="s">
        <v>85</v>
      </c>
      <c r="K33" s="25"/>
      <c r="L33" s="18"/>
      <c r="M33" s="31"/>
      <c r="P33" s="18"/>
    </row>
    <row r="34" spans="1:16" ht="17.25" customHeight="1" thickTop="1" thickBot="1" x14ac:dyDescent="0.4">
      <c r="A34" s="19"/>
      <c r="B34" s="33"/>
      <c r="C34" s="28"/>
      <c r="D34" s="20"/>
      <c r="E34" s="35"/>
      <c r="F34" s="33"/>
      <c r="G34" s="28"/>
      <c r="H34" s="20"/>
      <c r="I34" s="17"/>
      <c r="J34" s="31" t="s">
        <v>73</v>
      </c>
      <c r="K34" s="25"/>
      <c r="L34" s="18"/>
      <c r="M34" s="31"/>
      <c r="N34" s="31"/>
      <c r="O34" s="25"/>
      <c r="P34" s="18"/>
    </row>
    <row r="35" spans="1:16" x14ac:dyDescent="0.35">
      <c r="I35" s="17"/>
      <c r="K35" s="25"/>
      <c r="L35" s="18"/>
      <c r="M35" s="31"/>
      <c r="O35" s="25"/>
      <c r="P35" s="18"/>
    </row>
    <row r="36" spans="1:16" ht="15.75" customHeight="1" x14ac:dyDescent="0.35">
      <c r="A36" s="83" t="s">
        <v>23</v>
      </c>
      <c r="B36" s="83"/>
      <c r="C36" s="83"/>
      <c r="D36" s="83"/>
      <c r="I36" s="17"/>
      <c r="J36" s="31"/>
      <c r="K36" s="26"/>
      <c r="L36" s="18"/>
      <c r="M36" s="31"/>
      <c r="N36" s="32" t="s">
        <v>93</v>
      </c>
      <c r="O36" s="29"/>
      <c r="P36" s="18"/>
    </row>
    <row r="37" spans="1:16" ht="16" thickBot="1" x14ac:dyDescent="0.4">
      <c r="A37" s="79" t="s">
        <v>39</v>
      </c>
      <c r="B37" s="79"/>
      <c r="C37" s="79"/>
      <c r="D37" s="79"/>
      <c r="I37" s="21"/>
      <c r="J37" s="32" t="s">
        <v>95</v>
      </c>
      <c r="K37" s="27"/>
      <c r="L37" s="18"/>
      <c r="M37" s="31"/>
      <c r="N37" s="32" t="s">
        <v>121</v>
      </c>
      <c r="O37" s="27"/>
      <c r="P37" s="18"/>
    </row>
    <row r="38" spans="1:16" ht="18" thickBot="1" x14ac:dyDescent="0.4">
      <c r="A38" s="80" t="s">
        <v>24</v>
      </c>
      <c r="B38" s="81"/>
      <c r="C38" s="81"/>
      <c r="D38" s="82"/>
      <c r="I38" s="19"/>
      <c r="J38" s="33"/>
      <c r="K38" s="28"/>
      <c r="L38" s="20"/>
      <c r="M38" s="35"/>
      <c r="N38" s="33"/>
      <c r="O38" s="28"/>
      <c r="P38" s="20"/>
    </row>
    <row r="39" spans="1:16" x14ac:dyDescent="0.35">
      <c r="A39" s="15"/>
      <c r="B39" s="36" t="s">
        <v>25</v>
      </c>
      <c r="C39" s="24"/>
      <c r="D39" s="16"/>
      <c r="I39" s="31"/>
      <c r="K39" s="23"/>
      <c r="M39" s="31"/>
      <c r="O39" s="23"/>
    </row>
    <row r="40" spans="1:16" x14ac:dyDescent="0.35">
      <c r="A40" s="17"/>
      <c r="B40" s="37"/>
      <c r="C40" s="25"/>
      <c r="D40" s="18"/>
      <c r="I40" s="31"/>
      <c r="K40" s="23"/>
      <c r="M40" s="31"/>
      <c r="O40" s="23"/>
    </row>
    <row r="41" spans="1:16" s="72" customFormat="1" ht="17.5" x14ac:dyDescent="0.35">
      <c r="A41" s="75"/>
      <c r="B41" s="76"/>
      <c r="C41" s="77"/>
      <c r="D41" s="78"/>
      <c r="E41" s="71"/>
      <c r="G41" s="73"/>
      <c r="I41" s="71"/>
      <c r="J41" s="74" t="s">
        <v>110</v>
      </c>
      <c r="K41" s="73"/>
      <c r="M41" s="71"/>
      <c r="O41" s="73"/>
    </row>
    <row r="42" spans="1:16" x14ac:dyDescent="0.35">
      <c r="A42" s="17"/>
      <c r="B42" s="37"/>
      <c r="C42" s="25"/>
      <c r="D42" s="18"/>
      <c r="I42" s="31"/>
      <c r="K42" s="23"/>
      <c r="M42" s="31"/>
      <c r="O42" s="23"/>
    </row>
    <row r="43" spans="1:16" ht="17.5" x14ac:dyDescent="0.35">
      <c r="A43" s="17"/>
      <c r="B43" s="31" t="s">
        <v>26</v>
      </c>
      <c r="C43" s="25"/>
      <c r="D43" s="18"/>
      <c r="I43" s="83" t="s">
        <v>112</v>
      </c>
      <c r="J43" s="83"/>
      <c r="K43" s="83"/>
      <c r="L43" s="83"/>
      <c r="M43" s="31"/>
      <c r="O43" s="23"/>
    </row>
    <row r="44" spans="1:16" ht="16" thickBot="1" x14ac:dyDescent="0.4">
      <c r="A44" s="17"/>
      <c r="B44" s="31" t="s">
        <v>27</v>
      </c>
      <c r="C44" s="25"/>
      <c r="D44" s="18"/>
      <c r="I44" s="79" t="s">
        <v>114</v>
      </c>
      <c r="J44" s="79"/>
      <c r="K44" s="79"/>
      <c r="L44" s="79"/>
      <c r="M44" s="31"/>
      <c r="O44" s="23"/>
    </row>
    <row r="45" spans="1:16" ht="18" thickBot="1" x14ac:dyDescent="0.4">
      <c r="A45" s="17"/>
      <c r="B45" s="31" t="s">
        <v>28</v>
      </c>
      <c r="C45" s="25"/>
      <c r="D45" s="18"/>
      <c r="I45" s="80" t="s">
        <v>113</v>
      </c>
      <c r="J45" s="81"/>
      <c r="K45" s="81"/>
      <c r="L45" s="82"/>
      <c r="M45" s="31"/>
      <c r="O45" s="23"/>
    </row>
    <row r="46" spans="1:16" x14ac:dyDescent="0.35">
      <c r="A46" s="17"/>
      <c r="B46" s="31" t="s">
        <v>20</v>
      </c>
      <c r="C46" s="25"/>
      <c r="D46" s="18"/>
      <c r="I46" s="17"/>
      <c r="J46" s="60" t="s">
        <v>77</v>
      </c>
      <c r="K46" s="25"/>
      <c r="L46" s="18"/>
      <c r="M46" s="31"/>
      <c r="O46" s="23"/>
    </row>
    <row r="47" spans="1:16" ht="16" thickBot="1" x14ac:dyDescent="0.4">
      <c r="A47" s="17"/>
      <c r="B47" s="32" t="s">
        <v>30</v>
      </c>
      <c r="C47" s="27"/>
      <c r="D47" s="18"/>
      <c r="I47" s="17"/>
      <c r="J47" s="31" t="s">
        <v>97</v>
      </c>
      <c r="K47" s="25"/>
      <c r="L47" s="18"/>
      <c r="M47" s="31"/>
      <c r="O47" s="23"/>
    </row>
    <row r="48" spans="1:16" ht="16" thickTop="1" x14ac:dyDescent="0.35">
      <c r="A48" s="17"/>
      <c r="B48" s="37" t="s">
        <v>31</v>
      </c>
      <c r="C48" s="25"/>
      <c r="D48" s="18"/>
      <c r="I48" s="17"/>
      <c r="J48" s="31" t="s">
        <v>98</v>
      </c>
      <c r="K48" s="25"/>
      <c r="L48" s="18"/>
      <c r="M48" s="31"/>
      <c r="O48" s="23"/>
    </row>
    <row r="49" spans="1:15" x14ac:dyDescent="0.35">
      <c r="A49" s="17"/>
      <c r="B49" s="37"/>
      <c r="C49" s="25"/>
      <c r="D49" s="18"/>
      <c r="I49" s="17"/>
      <c r="J49" s="31" t="s">
        <v>99</v>
      </c>
      <c r="K49" s="25"/>
      <c r="L49" s="18"/>
      <c r="M49" s="31"/>
      <c r="O49" s="23"/>
    </row>
    <row r="50" spans="1:15" x14ac:dyDescent="0.35">
      <c r="A50" s="17"/>
      <c r="B50" s="31" t="s">
        <v>32</v>
      </c>
      <c r="C50" s="25"/>
      <c r="D50" s="18"/>
      <c r="I50" s="17"/>
      <c r="J50" s="31" t="s">
        <v>100</v>
      </c>
      <c r="K50" s="29"/>
      <c r="L50" s="18"/>
      <c r="M50" s="31"/>
      <c r="O50" s="23"/>
    </row>
    <row r="51" spans="1:15" ht="16" thickBot="1" x14ac:dyDescent="0.4">
      <c r="A51" s="21"/>
      <c r="B51" s="32"/>
      <c r="C51" s="27"/>
      <c r="D51" s="18"/>
      <c r="I51" s="17"/>
      <c r="J51" s="31" t="s">
        <v>101</v>
      </c>
      <c r="K51" s="25"/>
      <c r="L51" s="18"/>
      <c r="M51" s="31"/>
      <c r="O51" s="23"/>
    </row>
    <row r="52" spans="1:15" ht="18.75" customHeight="1" thickTop="1" thickBot="1" x14ac:dyDescent="0.4">
      <c r="A52" s="19"/>
      <c r="B52" s="33"/>
      <c r="C52" s="28"/>
      <c r="D52" s="20"/>
      <c r="I52" s="17"/>
      <c r="J52" s="31" t="s">
        <v>102</v>
      </c>
      <c r="K52" s="29"/>
      <c r="L52" s="18"/>
      <c r="M52" s="31"/>
      <c r="O52" s="23"/>
    </row>
    <row r="53" spans="1:15" x14ac:dyDescent="0.35">
      <c r="I53" s="17"/>
      <c r="J53" s="31" t="s">
        <v>103</v>
      </c>
      <c r="K53" s="25"/>
      <c r="L53" s="18"/>
      <c r="M53" s="31"/>
      <c r="O53" s="23"/>
    </row>
    <row r="54" spans="1:15" ht="17.5" x14ac:dyDescent="0.35">
      <c r="A54" s="34" t="s">
        <v>42</v>
      </c>
      <c r="I54" s="17"/>
      <c r="J54" s="31" t="s">
        <v>104</v>
      </c>
      <c r="K54" s="25"/>
      <c r="L54" s="18"/>
      <c r="M54" s="31"/>
      <c r="O54" s="23"/>
    </row>
    <row r="55" spans="1:15" ht="17.5" x14ac:dyDescent="0.35">
      <c r="A55" s="34"/>
      <c r="I55" s="17"/>
      <c r="J55" s="31" t="s">
        <v>106</v>
      </c>
      <c r="K55" s="25"/>
      <c r="L55" s="18"/>
      <c r="M55" s="31"/>
      <c r="O55" s="23"/>
    </row>
    <row r="56" spans="1:15" ht="17.5" x14ac:dyDescent="0.35">
      <c r="A56" s="34"/>
      <c r="I56" s="17"/>
      <c r="J56" s="31" t="s">
        <v>107</v>
      </c>
      <c r="K56" s="25"/>
      <c r="L56" s="18"/>
      <c r="M56" s="31"/>
      <c r="O56" s="23"/>
    </row>
    <row r="57" spans="1:15" ht="18" thickBot="1" x14ac:dyDescent="0.4">
      <c r="A57" s="34"/>
      <c r="B57" s="2" t="s">
        <v>40</v>
      </c>
      <c r="C57" s="22"/>
      <c r="D57" s="2"/>
      <c r="E57" s="34"/>
      <c r="G57" s="22"/>
      <c r="I57" s="17"/>
      <c r="J57" s="31" t="s">
        <v>105</v>
      </c>
      <c r="K57" s="27"/>
      <c r="L57" s="18"/>
      <c r="M57" s="31"/>
      <c r="O57" s="23"/>
    </row>
    <row r="58" spans="1:15" ht="15" customHeight="1" thickTop="1" thickBot="1" x14ac:dyDescent="0.4">
      <c r="I58" s="17"/>
      <c r="J58" s="32"/>
      <c r="K58" s="25"/>
      <c r="L58" s="18"/>
      <c r="M58" s="31"/>
      <c r="O58" s="23"/>
    </row>
    <row r="59" spans="1:15" ht="16" thickBot="1" x14ac:dyDescent="0.4">
      <c r="A59" s="15"/>
      <c r="B59" s="30" t="s">
        <v>0</v>
      </c>
      <c r="C59" s="24">
        <v>50000</v>
      </c>
      <c r="D59" s="16"/>
      <c r="E59" s="30"/>
      <c r="F59" s="30" t="s">
        <v>7</v>
      </c>
      <c r="G59" s="24">
        <v>60000</v>
      </c>
      <c r="H59" s="16"/>
      <c r="I59" s="19"/>
      <c r="J59" s="33"/>
      <c r="K59" s="28"/>
      <c r="L59" s="20"/>
      <c r="M59" s="31"/>
      <c r="O59" s="23"/>
    </row>
    <row r="60" spans="1:15" x14ac:dyDescent="0.35">
      <c r="A60" s="17"/>
      <c r="B60" s="31" t="s">
        <v>1</v>
      </c>
      <c r="C60" s="25">
        <v>6000</v>
      </c>
      <c r="D60" s="18"/>
      <c r="F60" s="31"/>
      <c r="G60" s="25"/>
      <c r="H60" s="18"/>
    </row>
    <row r="61" spans="1:15" x14ac:dyDescent="0.35">
      <c r="A61" s="17"/>
      <c r="B61" s="31" t="s">
        <v>2</v>
      </c>
      <c r="C61" s="25">
        <v>10000</v>
      </c>
      <c r="D61" s="18"/>
      <c r="F61" s="32" t="s">
        <v>8</v>
      </c>
      <c r="G61" s="29">
        <v>60000</v>
      </c>
      <c r="H61" s="18"/>
    </row>
    <row r="62" spans="1:15" x14ac:dyDescent="0.35">
      <c r="A62" s="17"/>
      <c r="B62" s="31" t="s">
        <v>3</v>
      </c>
      <c r="C62" s="25">
        <v>20000</v>
      </c>
      <c r="D62" s="18"/>
      <c r="F62" s="31" t="s">
        <v>9</v>
      </c>
      <c r="G62" s="25"/>
      <c r="H62" s="18"/>
    </row>
    <row r="63" spans="1:15" x14ac:dyDescent="0.35">
      <c r="A63" s="17"/>
      <c r="B63" s="31" t="s">
        <v>4</v>
      </c>
      <c r="C63" s="25">
        <v>6000</v>
      </c>
      <c r="D63" s="18"/>
      <c r="F63" s="31" t="s">
        <v>10</v>
      </c>
      <c r="G63" s="25">
        <v>10000</v>
      </c>
      <c r="H63" s="18"/>
    </row>
    <row r="64" spans="1:15" x14ac:dyDescent="0.35">
      <c r="A64" s="17"/>
      <c r="B64" s="31" t="s">
        <v>5</v>
      </c>
      <c r="C64" s="25">
        <v>7500</v>
      </c>
      <c r="D64" s="18"/>
      <c r="F64" s="31" t="s">
        <v>11</v>
      </c>
      <c r="G64" s="25">
        <v>30000</v>
      </c>
      <c r="H64" s="18"/>
    </row>
    <row r="65" spans="1:8" x14ac:dyDescent="0.35">
      <c r="A65" s="17"/>
      <c r="B65" s="31" t="s">
        <v>6</v>
      </c>
      <c r="C65" s="26">
        <v>500</v>
      </c>
      <c r="D65" s="18"/>
      <c r="F65" s="32" t="s">
        <v>12</v>
      </c>
      <c r="G65" s="29">
        <f>SUM(G63:G64)</f>
        <v>40000</v>
      </c>
      <c r="H65" s="18"/>
    </row>
    <row r="66" spans="1:8" ht="16" thickBot="1" x14ac:dyDescent="0.4">
      <c r="A66" s="21"/>
      <c r="B66" s="32" t="s">
        <v>14</v>
      </c>
      <c r="C66" s="27">
        <f>SUM(C59:C65)</f>
        <v>100000</v>
      </c>
      <c r="D66" s="18"/>
      <c r="F66" s="32" t="s">
        <v>13</v>
      </c>
      <c r="G66" s="27">
        <f>+G61+G65</f>
        <v>100000</v>
      </c>
      <c r="H66" s="18"/>
    </row>
    <row r="67" spans="1:8" ht="5.25" customHeight="1" thickTop="1" thickBot="1" x14ac:dyDescent="0.4">
      <c r="A67" s="19"/>
      <c r="B67" s="33"/>
      <c r="C67" s="28"/>
      <c r="D67" s="20"/>
      <c r="E67" s="35"/>
      <c r="F67" s="33"/>
      <c r="G67" s="28"/>
      <c r="H67" s="20"/>
    </row>
    <row r="68" spans="1:8" ht="15" customHeight="1" x14ac:dyDescent="0.35"/>
    <row r="69" spans="1:8" ht="17.5" x14ac:dyDescent="0.35">
      <c r="A69" s="34"/>
      <c r="B69" s="2" t="s">
        <v>41</v>
      </c>
      <c r="C69" s="22"/>
      <c r="D69" s="2"/>
      <c r="E69" s="34"/>
      <c r="G69" s="22"/>
    </row>
    <row r="70" spans="1:8" ht="15" customHeight="1" thickBot="1" x14ac:dyDescent="0.4"/>
    <row r="71" spans="1:8" ht="18" thickBot="1" x14ac:dyDescent="0.4">
      <c r="A71" s="80" t="s">
        <v>16</v>
      </c>
      <c r="B71" s="81"/>
      <c r="C71" s="81"/>
      <c r="D71" s="82"/>
      <c r="E71" s="80" t="s">
        <v>15</v>
      </c>
      <c r="F71" s="81"/>
      <c r="G71" s="81"/>
      <c r="H71" s="82"/>
    </row>
    <row r="72" spans="1:8" x14ac:dyDescent="0.35">
      <c r="A72" s="15" t="s">
        <v>17</v>
      </c>
      <c r="B72" s="30"/>
      <c r="C72" s="24"/>
      <c r="D72" s="16"/>
      <c r="E72" s="30" t="s">
        <v>19</v>
      </c>
      <c r="F72" s="30"/>
      <c r="G72" s="24"/>
      <c r="H72" s="16"/>
    </row>
    <row r="73" spans="1:8" x14ac:dyDescent="0.35">
      <c r="A73" s="17"/>
      <c r="B73" s="31" t="s">
        <v>0</v>
      </c>
      <c r="C73" s="25">
        <f>+Movements!B65</f>
        <v>0</v>
      </c>
      <c r="D73" s="18"/>
      <c r="F73" s="31" t="s">
        <v>7</v>
      </c>
      <c r="G73" s="25">
        <f>+Movements!G83</f>
        <v>0</v>
      </c>
      <c r="H73" s="18"/>
    </row>
    <row r="74" spans="1:8" x14ac:dyDescent="0.35">
      <c r="A74" s="17"/>
      <c r="B74" s="31" t="s">
        <v>1</v>
      </c>
      <c r="C74" s="25">
        <f>+Movements!F65</f>
        <v>0</v>
      </c>
      <c r="D74" s="18"/>
      <c r="F74" s="31" t="s">
        <v>20</v>
      </c>
      <c r="G74" s="25">
        <f>+C94</f>
        <v>0</v>
      </c>
      <c r="H74" s="18"/>
    </row>
    <row r="75" spans="1:8" x14ac:dyDescent="0.35">
      <c r="A75" s="17"/>
      <c r="B75" s="31" t="s">
        <v>2</v>
      </c>
      <c r="C75" s="25">
        <f>+Movements!J65</f>
        <v>0</v>
      </c>
      <c r="D75" s="18"/>
      <c r="F75" s="32" t="s">
        <v>8</v>
      </c>
      <c r="G75" s="29">
        <f>SUM(G73:G74)</f>
        <v>0</v>
      </c>
      <c r="H75" s="18"/>
    </row>
    <row r="76" spans="1:8" x14ac:dyDescent="0.35">
      <c r="A76" s="17" t="s">
        <v>18</v>
      </c>
      <c r="B76" s="31"/>
      <c r="C76" s="25"/>
      <c r="D76" s="18"/>
      <c r="F76" s="32"/>
      <c r="G76" s="25"/>
      <c r="H76" s="18"/>
    </row>
    <row r="77" spans="1:8" x14ac:dyDescent="0.35">
      <c r="A77" s="17"/>
      <c r="B77" s="31" t="s">
        <v>3</v>
      </c>
      <c r="C77" s="25">
        <f>+Movements!B74</f>
        <v>0</v>
      </c>
      <c r="D77" s="18"/>
      <c r="E77" s="31" t="s">
        <v>21</v>
      </c>
      <c r="F77" s="31"/>
      <c r="G77" s="25"/>
      <c r="H77" s="18"/>
    </row>
    <row r="78" spans="1:8" x14ac:dyDescent="0.35">
      <c r="A78" s="17"/>
      <c r="B78" s="31" t="s">
        <v>4</v>
      </c>
      <c r="C78" s="25">
        <f>+Movements!F74</f>
        <v>0</v>
      </c>
      <c r="D78" s="18"/>
      <c r="F78" s="31" t="s">
        <v>10</v>
      </c>
      <c r="G78" s="25">
        <f>+Movements!K83</f>
        <v>0</v>
      </c>
      <c r="H78" s="18"/>
    </row>
    <row r="79" spans="1:8" x14ac:dyDescent="0.35">
      <c r="A79" s="17"/>
      <c r="B79" s="31" t="s">
        <v>5</v>
      </c>
      <c r="C79" s="25">
        <f>+Movements!J74</f>
        <v>0</v>
      </c>
      <c r="D79" s="18"/>
      <c r="F79" s="31" t="s">
        <v>11</v>
      </c>
      <c r="G79" s="25">
        <f>+Movements!C92</f>
        <v>0</v>
      </c>
      <c r="H79" s="18"/>
    </row>
    <row r="80" spans="1:8" x14ac:dyDescent="0.35">
      <c r="A80" s="17"/>
      <c r="B80" s="31" t="s">
        <v>6</v>
      </c>
      <c r="C80" s="25">
        <f>+Movements!B83</f>
        <v>0</v>
      </c>
      <c r="D80" s="18"/>
      <c r="F80" s="31" t="s">
        <v>22</v>
      </c>
      <c r="G80" s="25">
        <f>+Movements!K101</f>
        <v>0</v>
      </c>
      <c r="H80" s="18"/>
    </row>
    <row r="81" spans="1:8" x14ac:dyDescent="0.35">
      <c r="A81" s="17"/>
      <c r="B81" s="31"/>
      <c r="C81" s="25"/>
      <c r="D81" s="18"/>
      <c r="F81" s="31" t="s">
        <v>37</v>
      </c>
      <c r="G81" s="25">
        <f>+Movements!C110</f>
        <v>0</v>
      </c>
      <c r="H81" s="18"/>
    </row>
    <row r="82" spans="1:8" x14ac:dyDescent="0.35">
      <c r="A82" s="17"/>
      <c r="B82" s="31"/>
      <c r="C82" s="26"/>
      <c r="D82" s="18"/>
      <c r="F82" s="32" t="s">
        <v>12</v>
      </c>
      <c r="G82" s="29">
        <f>SUM(G78:G81)</f>
        <v>0</v>
      </c>
      <c r="H82" s="18"/>
    </row>
    <row r="83" spans="1:8" ht="16" thickBot="1" x14ac:dyDescent="0.4">
      <c r="A83" s="21"/>
      <c r="B83" s="32" t="s">
        <v>14</v>
      </c>
      <c r="C83" s="27">
        <f>SUM(C73:C82)</f>
        <v>0</v>
      </c>
      <c r="D83" s="18"/>
      <c r="F83" s="32" t="s">
        <v>13</v>
      </c>
      <c r="G83" s="27">
        <f>+G75+G82</f>
        <v>0</v>
      </c>
      <c r="H83" s="18"/>
    </row>
    <row r="84" spans="1:8" ht="5.25" customHeight="1" thickTop="1" thickBot="1" x14ac:dyDescent="0.4">
      <c r="A84" s="19"/>
      <c r="B84" s="33"/>
      <c r="C84" s="28"/>
      <c r="D84" s="20"/>
      <c r="E84" s="35"/>
      <c r="F84" s="33"/>
      <c r="G84" s="28"/>
      <c r="H84" s="20"/>
    </row>
    <row r="85" spans="1:8" ht="15" customHeight="1" x14ac:dyDescent="0.35"/>
    <row r="86" spans="1:8" ht="15.75" customHeight="1" x14ac:dyDescent="0.35">
      <c r="A86" s="83" t="s">
        <v>23</v>
      </c>
      <c r="B86" s="83"/>
      <c r="C86" s="83"/>
      <c r="D86" s="83"/>
    </row>
    <row r="87" spans="1:8" ht="16" thickBot="1" x14ac:dyDescent="0.4">
      <c r="A87" s="79" t="s">
        <v>39</v>
      </c>
      <c r="B87" s="79"/>
      <c r="C87" s="79"/>
      <c r="D87" s="79"/>
    </row>
    <row r="88" spans="1:8" ht="18" thickBot="1" x14ac:dyDescent="0.4">
      <c r="A88" s="80" t="s">
        <v>24</v>
      </c>
      <c r="B88" s="81"/>
      <c r="C88" s="81"/>
      <c r="D88" s="82"/>
    </row>
    <row r="89" spans="1:8" x14ac:dyDescent="0.35">
      <c r="A89" s="15"/>
      <c r="B89" s="36" t="s">
        <v>25</v>
      </c>
      <c r="C89" s="24"/>
      <c r="D89" s="16"/>
    </row>
    <row r="90" spans="1:8" x14ac:dyDescent="0.35">
      <c r="A90" s="17"/>
      <c r="B90" s="31" t="s">
        <v>26</v>
      </c>
      <c r="C90" s="25">
        <f>+Movements!F101</f>
        <v>0</v>
      </c>
      <c r="D90" s="18"/>
    </row>
    <row r="91" spans="1:8" x14ac:dyDescent="0.35">
      <c r="A91" s="17"/>
      <c r="B91" s="31" t="s">
        <v>38</v>
      </c>
      <c r="C91" s="25">
        <f>+Movements!F110</f>
        <v>0</v>
      </c>
      <c r="D91" s="18"/>
    </row>
    <row r="92" spans="1:8" x14ac:dyDescent="0.35">
      <c r="A92" s="17"/>
      <c r="B92" s="31" t="s">
        <v>28</v>
      </c>
      <c r="C92" s="25">
        <f>+Movements!F86</f>
        <v>0</v>
      </c>
      <c r="D92" s="18"/>
    </row>
    <row r="93" spans="1:8" x14ac:dyDescent="0.35">
      <c r="A93" s="17"/>
      <c r="B93" s="31" t="s">
        <v>29</v>
      </c>
      <c r="C93" s="25">
        <f>+Movements!J92</f>
        <v>0</v>
      </c>
      <c r="D93" s="18"/>
    </row>
    <row r="94" spans="1:8" x14ac:dyDescent="0.35">
      <c r="A94" s="17"/>
      <c r="B94" s="31" t="s">
        <v>20</v>
      </c>
      <c r="C94" s="25">
        <f>+C97-SUM(C90:C93)</f>
        <v>0</v>
      </c>
      <c r="D94" s="18"/>
    </row>
    <row r="95" spans="1:8" ht="16" thickBot="1" x14ac:dyDescent="0.4">
      <c r="A95" s="17"/>
      <c r="B95" s="32" t="s">
        <v>30</v>
      </c>
      <c r="C95" s="27">
        <f>SUM(C90:C94)</f>
        <v>0</v>
      </c>
      <c r="D95" s="18"/>
    </row>
    <row r="96" spans="1:8" ht="16" thickTop="1" x14ac:dyDescent="0.35">
      <c r="A96" s="17"/>
      <c r="B96" s="37" t="s">
        <v>31</v>
      </c>
      <c r="C96" s="25"/>
      <c r="D96" s="18"/>
    </row>
    <row r="97" spans="1:4" x14ac:dyDescent="0.35">
      <c r="A97" s="17"/>
      <c r="B97" s="31" t="s">
        <v>32</v>
      </c>
      <c r="C97" s="25">
        <f>+Movements!C101</f>
        <v>0</v>
      </c>
      <c r="D97" s="18"/>
    </row>
    <row r="98" spans="1:4" ht="16" thickBot="1" x14ac:dyDescent="0.4">
      <c r="A98" s="21"/>
      <c r="B98" s="32"/>
      <c r="C98" s="27">
        <v>5050</v>
      </c>
      <c r="D98" s="18"/>
    </row>
    <row r="99" spans="1:4" ht="6" customHeight="1" thickTop="1" thickBot="1" x14ac:dyDescent="0.4">
      <c r="A99" s="19"/>
      <c r="B99" s="33"/>
      <c r="C99" s="28"/>
      <c r="D99" s="20"/>
    </row>
  </sheetData>
  <mergeCells count="19">
    <mergeCell ref="I43:L43"/>
    <mergeCell ref="I44:L44"/>
    <mergeCell ref="I45:L45"/>
    <mergeCell ref="I3:L3"/>
    <mergeCell ref="M3:P3"/>
    <mergeCell ref="I23:L23"/>
    <mergeCell ref="M23:P23"/>
    <mergeCell ref="A3:D3"/>
    <mergeCell ref="E3:H3"/>
    <mergeCell ref="A38:D38"/>
    <mergeCell ref="A36:D36"/>
    <mergeCell ref="A37:D37"/>
    <mergeCell ref="A21:D21"/>
    <mergeCell ref="E21:H21"/>
    <mergeCell ref="A87:D87"/>
    <mergeCell ref="A88:D88"/>
    <mergeCell ref="A71:D71"/>
    <mergeCell ref="E71:H71"/>
    <mergeCell ref="A86:D8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55" workbookViewId="0">
      <selection activeCell="K107" sqref="K107"/>
    </sheetView>
  </sheetViews>
  <sheetFormatPr defaultColWidth="8.81640625" defaultRowHeight="12.5" x14ac:dyDescent="0.25"/>
  <cols>
    <col min="1" max="1" width="3.7265625" style="47" customWidth="1"/>
    <col min="2" max="3" width="9.7265625" style="39" customWidth="1"/>
    <col min="4" max="4" width="3.7265625" style="39" customWidth="1"/>
    <col min="5" max="5" width="3.7265625" style="44" customWidth="1"/>
    <col min="6" max="7" width="9.7265625" style="39" customWidth="1"/>
    <col min="8" max="8" width="3.7265625" style="39" customWidth="1"/>
    <col min="9" max="9" width="3.7265625" style="44" customWidth="1"/>
    <col min="10" max="11" width="9.7265625" style="39" customWidth="1"/>
    <col min="12" max="12" width="3.7265625" customWidth="1"/>
  </cols>
  <sheetData>
    <row r="1" spans="2:11" ht="13.5" hidden="1" thickBot="1" x14ac:dyDescent="0.35">
      <c r="B1" s="84" t="s">
        <v>0</v>
      </c>
      <c r="C1" s="84"/>
      <c r="D1" s="49"/>
      <c r="F1" s="84" t="s">
        <v>33</v>
      </c>
      <c r="G1" s="84"/>
      <c r="H1" s="49"/>
      <c r="J1" s="84" t="s">
        <v>34</v>
      </c>
      <c r="K1" s="84"/>
    </row>
    <row r="2" spans="2:11" hidden="1" x14ac:dyDescent="0.25">
      <c r="B2" s="40">
        <v>50000</v>
      </c>
      <c r="C2" s="41"/>
      <c r="D2" s="50"/>
      <c r="F2" s="40">
        <v>6000</v>
      </c>
      <c r="G2" s="41"/>
      <c r="H2" s="50"/>
      <c r="J2" s="40">
        <v>10000</v>
      </c>
      <c r="K2" s="41"/>
    </row>
    <row r="3" spans="2:11" hidden="1" x14ac:dyDescent="0.25">
      <c r="B3" s="42"/>
      <c r="C3" s="43"/>
      <c r="D3" s="50"/>
      <c r="F3" s="42"/>
      <c r="G3" s="43"/>
      <c r="H3" s="50"/>
      <c r="J3" s="42"/>
      <c r="K3" s="43"/>
    </row>
    <row r="4" spans="2:11" hidden="1" x14ac:dyDescent="0.25">
      <c r="B4" s="42"/>
      <c r="C4" s="43"/>
      <c r="D4" s="50"/>
      <c r="F4" s="42"/>
      <c r="G4" s="43"/>
      <c r="H4" s="50"/>
      <c r="J4" s="42"/>
      <c r="K4" s="43"/>
    </row>
    <row r="5" spans="2:11" hidden="1" x14ac:dyDescent="0.25">
      <c r="B5" s="42"/>
      <c r="C5" s="43"/>
      <c r="D5" s="50"/>
      <c r="F5" s="42"/>
      <c r="G5" s="43"/>
      <c r="H5" s="50"/>
      <c r="J5" s="42"/>
      <c r="K5" s="43"/>
    </row>
    <row r="6" spans="2:11" hidden="1" x14ac:dyDescent="0.25">
      <c r="B6" s="42"/>
      <c r="C6" s="43"/>
      <c r="D6" s="50"/>
      <c r="F6" s="42"/>
      <c r="G6" s="43"/>
      <c r="H6" s="50"/>
      <c r="J6" s="42"/>
      <c r="K6" s="43"/>
    </row>
    <row r="7" spans="2:11" hidden="1" x14ac:dyDescent="0.25">
      <c r="B7" s="42"/>
      <c r="C7" s="43"/>
      <c r="D7" s="50"/>
      <c r="F7" s="42"/>
      <c r="G7" s="43"/>
      <c r="H7" s="50"/>
      <c r="J7" s="42"/>
      <c r="K7" s="43"/>
    </row>
    <row r="8" spans="2:11" hidden="1" x14ac:dyDescent="0.25"/>
    <row r="9" spans="2:11" ht="13.5" hidden="1" thickBot="1" x14ac:dyDescent="0.35">
      <c r="B9" s="84" t="s">
        <v>3</v>
      </c>
      <c r="C9" s="84"/>
      <c r="D9" s="49"/>
      <c r="F9" s="84" t="s">
        <v>4</v>
      </c>
      <c r="G9" s="84"/>
      <c r="H9" s="49"/>
      <c r="J9" s="84" t="s">
        <v>35</v>
      </c>
      <c r="K9" s="84"/>
    </row>
    <row r="10" spans="2:11" hidden="1" x14ac:dyDescent="0.25">
      <c r="B10" s="40">
        <v>20000</v>
      </c>
      <c r="C10" s="41"/>
      <c r="D10" s="50"/>
      <c r="F10" s="40">
        <v>6000</v>
      </c>
      <c r="G10" s="41"/>
      <c r="H10" s="50"/>
      <c r="J10" s="40">
        <v>7500</v>
      </c>
      <c r="K10" s="41"/>
    </row>
    <row r="11" spans="2:11" hidden="1" x14ac:dyDescent="0.25">
      <c r="B11" s="42"/>
      <c r="C11" s="43"/>
      <c r="D11" s="50"/>
      <c r="F11" s="42"/>
      <c r="G11" s="43"/>
      <c r="H11" s="50"/>
      <c r="J11" s="42"/>
      <c r="K11" s="43"/>
    </row>
    <row r="12" spans="2:11" hidden="1" x14ac:dyDescent="0.25">
      <c r="B12" s="42"/>
      <c r="C12" s="43"/>
      <c r="D12" s="50"/>
      <c r="F12" s="42"/>
      <c r="G12" s="43"/>
      <c r="H12" s="50"/>
      <c r="J12" s="42"/>
      <c r="K12" s="43"/>
    </row>
    <row r="13" spans="2:11" hidden="1" x14ac:dyDescent="0.25">
      <c r="B13" s="42"/>
      <c r="C13" s="43"/>
      <c r="D13" s="50"/>
      <c r="F13" s="42"/>
      <c r="G13" s="43"/>
      <c r="H13" s="50"/>
      <c r="J13" s="42"/>
      <c r="K13" s="43"/>
    </row>
    <row r="14" spans="2:11" hidden="1" x14ac:dyDescent="0.25">
      <c r="B14" s="42"/>
      <c r="C14" s="43"/>
      <c r="D14" s="50"/>
      <c r="F14" s="42"/>
      <c r="G14" s="43"/>
      <c r="H14" s="50"/>
      <c r="J14" s="42"/>
      <c r="K14" s="43"/>
    </row>
    <row r="15" spans="2:11" hidden="1" x14ac:dyDescent="0.25">
      <c r="B15" s="42"/>
      <c r="C15" s="43"/>
      <c r="D15" s="50"/>
      <c r="F15" s="42"/>
      <c r="G15" s="43"/>
      <c r="H15" s="50"/>
      <c r="J15" s="42"/>
      <c r="K15" s="43"/>
    </row>
    <row r="16" spans="2:11" hidden="1" x14ac:dyDescent="0.25"/>
    <row r="17" spans="2:11" ht="13.5" hidden="1" thickBot="1" x14ac:dyDescent="0.35">
      <c r="B17" s="84" t="s">
        <v>6</v>
      </c>
      <c r="C17" s="84"/>
      <c r="D17" s="49"/>
      <c r="F17" s="84" t="s">
        <v>7</v>
      </c>
      <c r="G17" s="84"/>
      <c r="H17" s="49"/>
      <c r="J17" s="84" t="s">
        <v>10</v>
      </c>
      <c r="K17" s="84"/>
    </row>
    <row r="18" spans="2:11" hidden="1" x14ac:dyDescent="0.25">
      <c r="B18" s="40">
        <v>500</v>
      </c>
      <c r="C18" s="41"/>
      <c r="D18" s="50"/>
      <c r="F18" s="40"/>
      <c r="G18" s="41">
        <v>60000</v>
      </c>
      <c r="H18" s="50"/>
      <c r="J18" s="40"/>
      <c r="K18" s="41">
        <v>10000</v>
      </c>
    </row>
    <row r="19" spans="2:11" hidden="1" x14ac:dyDescent="0.25">
      <c r="B19" s="42"/>
      <c r="C19" s="43"/>
      <c r="D19" s="50"/>
      <c r="F19" s="42"/>
      <c r="G19" s="43"/>
      <c r="H19" s="50"/>
      <c r="J19" s="42"/>
      <c r="K19" s="43"/>
    </row>
    <row r="20" spans="2:11" hidden="1" x14ac:dyDescent="0.25">
      <c r="B20" s="42"/>
      <c r="C20" s="43"/>
      <c r="D20" s="50"/>
      <c r="F20" s="42"/>
      <c r="G20" s="43"/>
      <c r="H20" s="50"/>
      <c r="J20" s="42"/>
      <c r="K20" s="43"/>
    </row>
    <row r="21" spans="2:11" hidden="1" x14ac:dyDescent="0.25">
      <c r="B21" s="42"/>
      <c r="C21" s="43"/>
      <c r="D21" s="50"/>
      <c r="F21" s="42"/>
      <c r="G21" s="43"/>
      <c r="H21" s="50"/>
      <c r="J21" s="42"/>
      <c r="K21" s="43"/>
    </row>
    <row r="22" spans="2:11" hidden="1" x14ac:dyDescent="0.25">
      <c r="B22" s="42"/>
      <c r="C22" s="43"/>
      <c r="D22" s="50"/>
      <c r="F22" s="42"/>
      <c r="G22" s="43"/>
      <c r="H22" s="50"/>
      <c r="J22" s="42"/>
      <c r="K22" s="43"/>
    </row>
    <row r="23" spans="2:11" hidden="1" x14ac:dyDescent="0.25">
      <c r="B23" s="42"/>
      <c r="C23" s="43"/>
      <c r="D23" s="50"/>
      <c r="F23" s="42"/>
      <c r="G23" s="43"/>
      <c r="H23" s="50"/>
      <c r="J23" s="42"/>
      <c r="K23" s="43"/>
    </row>
    <row r="24" spans="2:11" hidden="1" x14ac:dyDescent="0.25"/>
    <row r="25" spans="2:11" ht="13.5" hidden="1" thickBot="1" x14ac:dyDescent="0.35">
      <c r="B25" s="84" t="s">
        <v>36</v>
      </c>
      <c r="C25" s="86"/>
      <c r="D25" s="51"/>
    </row>
    <row r="26" spans="2:11" hidden="1" x14ac:dyDescent="0.25">
      <c r="B26" s="40"/>
      <c r="C26" s="41">
        <v>30000</v>
      </c>
      <c r="D26" s="50"/>
      <c r="F26" s="40"/>
      <c r="G26" s="41"/>
      <c r="H26" s="50"/>
      <c r="J26" s="40"/>
      <c r="K26" s="41"/>
    </row>
    <row r="27" spans="2:11" hidden="1" x14ac:dyDescent="0.25">
      <c r="B27" s="42"/>
      <c r="C27" s="43"/>
      <c r="D27" s="50"/>
      <c r="F27" s="42"/>
      <c r="G27" s="43"/>
      <c r="H27" s="50"/>
      <c r="J27" s="42"/>
      <c r="K27" s="43"/>
    </row>
    <row r="28" spans="2:11" hidden="1" x14ac:dyDescent="0.25">
      <c r="B28" s="42"/>
      <c r="C28" s="43"/>
      <c r="D28" s="50"/>
      <c r="F28" s="42"/>
      <c r="G28" s="43"/>
      <c r="H28" s="50"/>
      <c r="J28" s="42"/>
      <c r="K28" s="43"/>
    </row>
    <row r="29" spans="2:11" hidden="1" x14ac:dyDescent="0.25">
      <c r="B29" s="42"/>
      <c r="C29" s="43"/>
      <c r="D29" s="50"/>
      <c r="F29" s="42"/>
      <c r="G29" s="43"/>
      <c r="H29" s="50"/>
      <c r="J29" s="42"/>
      <c r="K29" s="43"/>
    </row>
    <row r="30" spans="2:11" hidden="1" x14ac:dyDescent="0.25">
      <c r="B30" s="42"/>
      <c r="C30" s="43"/>
      <c r="D30" s="50"/>
      <c r="F30" s="42"/>
      <c r="G30" s="43"/>
      <c r="H30" s="50"/>
      <c r="J30" s="42"/>
      <c r="K30" s="43"/>
    </row>
    <row r="31" spans="2:11" hidden="1" x14ac:dyDescent="0.25">
      <c r="B31" s="42"/>
      <c r="C31" s="43"/>
      <c r="D31" s="50"/>
      <c r="F31" s="42"/>
      <c r="G31" s="43"/>
      <c r="H31" s="50"/>
      <c r="J31" s="42"/>
      <c r="K31" s="43"/>
    </row>
    <row r="32" spans="2:11" hidden="1" x14ac:dyDescent="0.25"/>
    <row r="33" spans="2:11" ht="13" hidden="1" thickBot="1" x14ac:dyDescent="0.3"/>
    <row r="34" spans="2:11" hidden="1" x14ac:dyDescent="0.25">
      <c r="B34" s="40"/>
      <c r="C34" s="41"/>
      <c r="D34" s="50"/>
      <c r="F34" s="40"/>
      <c r="G34" s="41"/>
      <c r="H34" s="50"/>
      <c r="J34" s="40"/>
      <c r="K34" s="41"/>
    </row>
    <row r="35" spans="2:11" hidden="1" x14ac:dyDescent="0.25">
      <c r="B35" s="42"/>
      <c r="C35" s="43"/>
      <c r="D35" s="50"/>
      <c r="F35" s="42"/>
      <c r="G35" s="43"/>
      <c r="H35" s="50"/>
      <c r="J35" s="42"/>
      <c r="K35" s="43"/>
    </row>
    <row r="36" spans="2:11" hidden="1" x14ac:dyDescent="0.25">
      <c r="B36" s="42"/>
      <c r="C36" s="43"/>
      <c r="D36" s="50"/>
      <c r="F36" s="42"/>
      <c r="G36" s="43"/>
      <c r="H36" s="50"/>
      <c r="J36" s="42"/>
      <c r="K36" s="43"/>
    </row>
    <row r="37" spans="2:11" hidden="1" x14ac:dyDescent="0.25">
      <c r="B37" s="42"/>
      <c r="C37" s="43"/>
      <c r="D37" s="50"/>
      <c r="F37" s="42"/>
      <c r="G37" s="43"/>
      <c r="H37" s="50"/>
      <c r="J37" s="42"/>
      <c r="K37" s="43"/>
    </row>
    <row r="38" spans="2:11" hidden="1" x14ac:dyDescent="0.25">
      <c r="B38" s="42"/>
      <c r="C38" s="43"/>
      <c r="D38" s="50"/>
      <c r="F38" s="42"/>
      <c r="G38" s="43"/>
      <c r="H38" s="50"/>
      <c r="J38" s="42"/>
      <c r="K38" s="43"/>
    </row>
    <row r="39" spans="2:11" hidden="1" x14ac:dyDescent="0.25">
      <c r="B39" s="42"/>
      <c r="C39" s="43"/>
      <c r="D39" s="50"/>
      <c r="F39" s="42"/>
      <c r="G39" s="43"/>
      <c r="H39" s="50"/>
      <c r="J39" s="42"/>
      <c r="K39" s="43"/>
    </row>
    <row r="40" spans="2:11" hidden="1" x14ac:dyDescent="0.25"/>
    <row r="41" spans="2:11" ht="13" hidden="1" thickBot="1" x14ac:dyDescent="0.3"/>
    <row r="42" spans="2:11" hidden="1" x14ac:dyDescent="0.25">
      <c r="B42" s="40"/>
      <c r="C42" s="41"/>
      <c r="D42" s="50"/>
      <c r="F42" s="40"/>
      <c r="G42" s="41"/>
      <c r="H42" s="50"/>
      <c r="J42" s="40"/>
      <c r="K42" s="41"/>
    </row>
    <row r="43" spans="2:11" hidden="1" x14ac:dyDescent="0.25">
      <c r="B43" s="42"/>
      <c r="C43" s="43"/>
      <c r="D43" s="50"/>
      <c r="F43" s="42"/>
      <c r="G43" s="43"/>
      <c r="H43" s="50"/>
      <c r="J43" s="42"/>
      <c r="K43" s="43"/>
    </row>
    <row r="44" spans="2:11" hidden="1" x14ac:dyDescent="0.25">
      <c r="B44" s="42"/>
      <c r="C44" s="43"/>
      <c r="D44" s="50"/>
      <c r="F44" s="42"/>
      <c r="G44" s="43"/>
      <c r="H44" s="50"/>
      <c r="J44" s="42"/>
      <c r="K44" s="43"/>
    </row>
    <row r="45" spans="2:11" hidden="1" x14ac:dyDescent="0.25">
      <c r="B45" s="42"/>
      <c r="C45" s="43"/>
      <c r="D45" s="50"/>
      <c r="F45" s="42"/>
      <c r="G45" s="43"/>
      <c r="H45" s="50"/>
      <c r="J45" s="42"/>
      <c r="K45" s="43"/>
    </row>
    <row r="46" spans="2:11" hidden="1" x14ac:dyDescent="0.25">
      <c r="B46" s="42"/>
      <c r="C46" s="43"/>
      <c r="D46" s="50"/>
      <c r="F46" s="42"/>
      <c r="G46" s="43"/>
      <c r="H46" s="50"/>
      <c r="J46" s="42"/>
      <c r="K46" s="43"/>
    </row>
    <row r="47" spans="2:11" hidden="1" x14ac:dyDescent="0.25">
      <c r="B47" s="42"/>
      <c r="C47" s="43"/>
      <c r="D47" s="50"/>
      <c r="F47" s="42"/>
      <c r="G47" s="43"/>
      <c r="H47" s="50"/>
      <c r="J47" s="42"/>
      <c r="K47" s="43"/>
    </row>
    <row r="48" spans="2:11" hidden="1" x14ac:dyDescent="0.25"/>
    <row r="49" spans="2:14" hidden="1" x14ac:dyDescent="0.25"/>
    <row r="50" spans="2:14" hidden="1" x14ac:dyDescent="0.25"/>
    <row r="51" spans="2:14" hidden="1" x14ac:dyDescent="0.25"/>
    <row r="52" spans="2:14" hidden="1" x14ac:dyDescent="0.25"/>
    <row r="53" spans="2:14" hidden="1" x14ac:dyDescent="0.25"/>
    <row r="54" spans="2:14" hidden="1" x14ac:dyDescent="0.25"/>
    <row r="55" spans="2:14" ht="23.25" customHeight="1" x14ac:dyDescent="0.4">
      <c r="B55" s="46" t="s">
        <v>108</v>
      </c>
    </row>
    <row r="56" spans="2:14" ht="23.25" customHeight="1" x14ac:dyDescent="0.4">
      <c r="B56" s="46" t="s">
        <v>111</v>
      </c>
    </row>
    <row r="57" spans="2:14" ht="23.25" customHeight="1" x14ac:dyDescent="0.4">
      <c r="B57" s="46"/>
    </row>
    <row r="58" spans="2:14" ht="14.5" thickBot="1" x14ac:dyDescent="0.35">
      <c r="B58" s="84" t="s">
        <v>67</v>
      </c>
      <c r="C58" s="84"/>
      <c r="D58" s="49"/>
      <c r="F58" s="84" t="s">
        <v>68</v>
      </c>
      <c r="G58" s="84"/>
      <c r="H58" s="49"/>
      <c r="J58" s="84" t="s">
        <v>69</v>
      </c>
      <c r="K58" s="84"/>
      <c r="M58" s="65" t="s">
        <v>70</v>
      </c>
    </row>
    <row r="59" spans="2:14" x14ac:dyDescent="0.25">
      <c r="B59" s="40">
        <v>50000</v>
      </c>
      <c r="C59" s="41"/>
      <c r="D59" s="50"/>
      <c r="F59" s="40">
        <v>10000</v>
      </c>
      <c r="G59" s="41"/>
      <c r="H59" s="50"/>
      <c r="J59" s="40">
        <v>12000</v>
      </c>
      <c r="K59" s="41"/>
      <c r="M59" s="40">
        <v>11500</v>
      </c>
      <c r="N59" s="41"/>
    </row>
    <row r="60" spans="2:14" x14ac:dyDescent="0.25">
      <c r="B60" s="42"/>
      <c r="C60" s="43"/>
      <c r="D60" s="50"/>
      <c r="F60" s="39">
        <v>3000</v>
      </c>
      <c r="G60" s="43"/>
      <c r="H60" s="50"/>
      <c r="J60" s="42"/>
      <c r="K60" s="43"/>
      <c r="M60" s="42"/>
      <c r="N60" s="43"/>
    </row>
    <row r="61" spans="2:14" x14ac:dyDescent="0.25">
      <c r="B61" s="42"/>
      <c r="C61" s="43"/>
      <c r="D61" s="50"/>
      <c r="F61" s="42"/>
      <c r="G61" s="43"/>
      <c r="H61" s="50"/>
      <c r="J61" s="42"/>
      <c r="K61" s="43"/>
      <c r="M61" s="42"/>
      <c r="N61" s="43"/>
    </row>
    <row r="62" spans="2:14" x14ac:dyDescent="0.25">
      <c r="B62" s="42"/>
      <c r="C62" s="43"/>
      <c r="D62" s="50"/>
      <c r="F62" s="42"/>
      <c r="G62" s="43"/>
      <c r="H62" s="50"/>
      <c r="J62" s="42"/>
      <c r="K62" s="43"/>
      <c r="M62" s="42"/>
      <c r="N62" s="43"/>
    </row>
    <row r="63" spans="2:14" x14ac:dyDescent="0.25">
      <c r="B63" s="42"/>
      <c r="C63" s="43"/>
      <c r="D63" s="50"/>
      <c r="F63" s="42"/>
      <c r="G63" s="43"/>
      <c r="H63" s="50"/>
      <c r="J63" s="42"/>
      <c r="K63" s="43"/>
      <c r="M63" s="42"/>
      <c r="N63" s="43"/>
    </row>
    <row r="64" spans="2:14" x14ac:dyDescent="0.25">
      <c r="B64" s="42"/>
      <c r="C64" s="43"/>
      <c r="D64" s="50"/>
      <c r="F64" s="42"/>
      <c r="G64" s="43"/>
      <c r="H64" s="50"/>
      <c r="J64" s="42"/>
      <c r="K64" s="43"/>
      <c r="M64" s="42"/>
      <c r="N64" s="43"/>
    </row>
    <row r="65" spans="1:14" s="38" customFormat="1" ht="13" x14ac:dyDescent="0.3">
      <c r="A65" s="52"/>
      <c r="B65" s="53"/>
      <c r="C65" s="53"/>
      <c r="D65" s="53"/>
      <c r="E65" s="54"/>
      <c r="F65" s="53"/>
      <c r="G65" s="53"/>
      <c r="H65" s="53"/>
      <c r="I65" s="54"/>
      <c r="J65" s="53"/>
      <c r="K65" s="53"/>
      <c r="M65" s="53"/>
      <c r="N65" s="53"/>
    </row>
    <row r="67" spans="1:14" ht="13.5" thickBot="1" x14ac:dyDescent="0.35">
      <c r="B67" s="84" t="s">
        <v>117</v>
      </c>
      <c r="C67" s="84"/>
      <c r="D67" s="49"/>
      <c r="F67" s="84" t="s">
        <v>71</v>
      </c>
      <c r="G67" s="84"/>
      <c r="H67" s="49"/>
      <c r="J67" s="84" t="s">
        <v>72</v>
      </c>
      <c r="K67" s="84"/>
    </row>
    <row r="68" spans="1:14" x14ac:dyDescent="0.25">
      <c r="B68" s="40">
        <v>21000</v>
      </c>
      <c r="C68" s="41"/>
      <c r="D68" s="50"/>
      <c r="E68" s="48"/>
      <c r="F68" s="40">
        <v>6400</v>
      </c>
      <c r="G68" s="41"/>
      <c r="H68" s="50"/>
      <c r="I68" s="48"/>
      <c r="J68" s="40">
        <v>2000</v>
      </c>
      <c r="K68" s="41"/>
    </row>
    <row r="69" spans="1:14" x14ac:dyDescent="0.25">
      <c r="B69" s="42"/>
      <c r="C69" s="43"/>
      <c r="D69" s="50"/>
      <c r="F69" s="42"/>
      <c r="G69" s="43"/>
      <c r="H69" s="50"/>
      <c r="J69" s="42"/>
      <c r="K69" s="43"/>
    </row>
    <row r="70" spans="1:14" x14ac:dyDescent="0.25">
      <c r="B70" s="42"/>
      <c r="C70" s="43"/>
      <c r="D70" s="50"/>
      <c r="G70" s="43"/>
      <c r="H70" s="50"/>
      <c r="J70" s="42"/>
      <c r="K70" s="43"/>
    </row>
    <row r="71" spans="1:14" x14ac:dyDescent="0.25">
      <c r="B71" s="42"/>
      <c r="C71" s="43"/>
      <c r="D71" s="50"/>
      <c r="F71" s="42"/>
      <c r="G71" s="43"/>
      <c r="H71" s="50"/>
      <c r="J71" s="42"/>
      <c r="K71" s="43"/>
    </row>
    <row r="72" spans="1:14" x14ac:dyDescent="0.25">
      <c r="B72" s="42"/>
      <c r="C72" s="43"/>
      <c r="D72" s="50"/>
      <c r="F72" s="42"/>
      <c r="G72" s="43"/>
      <c r="H72" s="50"/>
      <c r="J72" s="42"/>
      <c r="K72" s="43"/>
    </row>
    <row r="73" spans="1:14" x14ac:dyDescent="0.25">
      <c r="B73" s="42"/>
      <c r="C73" s="43"/>
      <c r="D73" s="50"/>
      <c r="F73" s="42"/>
      <c r="G73" s="43"/>
      <c r="H73" s="50"/>
      <c r="J73" s="42"/>
      <c r="K73" s="43"/>
    </row>
    <row r="74" spans="1:14" s="38" customFormat="1" ht="13" x14ac:dyDescent="0.3">
      <c r="A74" s="52"/>
      <c r="B74" s="53"/>
      <c r="C74" s="53"/>
      <c r="D74" s="53"/>
      <c r="E74" s="54"/>
      <c r="F74" s="53"/>
      <c r="G74" s="53"/>
      <c r="H74" s="53"/>
      <c r="I74" s="54"/>
      <c r="J74" s="53"/>
      <c r="K74" s="53"/>
    </row>
    <row r="76" spans="1:14" ht="13.5" thickBot="1" x14ac:dyDescent="0.35">
      <c r="B76" s="84" t="s">
        <v>73</v>
      </c>
      <c r="C76" s="84"/>
      <c r="D76" s="49"/>
      <c r="F76" s="84" t="s">
        <v>74</v>
      </c>
      <c r="G76" s="84"/>
      <c r="H76" s="49"/>
      <c r="J76" s="84" t="s">
        <v>75</v>
      </c>
      <c r="K76" s="84"/>
    </row>
    <row r="77" spans="1:14" x14ac:dyDescent="0.25">
      <c r="B77" s="40">
        <v>250</v>
      </c>
      <c r="C77" s="41"/>
      <c r="D77" s="50"/>
      <c r="E77" s="48"/>
      <c r="F77" s="40"/>
      <c r="G77" s="41">
        <v>62650</v>
      </c>
      <c r="H77" s="50"/>
      <c r="J77" s="40"/>
      <c r="K77" s="41">
        <v>1500</v>
      </c>
    </row>
    <row r="78" spans="1:14" x14ac:dyDescent="0.25">
      <c r="B78" s="42"/>
      <c r="C78" s="43"/>
      <c r="D78" s="50"/>
      <c r="F78" s="42"/>
      <c r="G78" s="43"/>
      <c r="H78" s="50"/>
      <c r="J78" s="42"/>
      <c r="K78" s="43"/>
    </row>
    <row r="79" spans="1:14" x14ac:dyDescent="0.25">
      <c r="B79" s="42"/>
      <c r="C79" s="43"/>
      <c r="D79" s="50"/>
      <c r="F79" s="42"/>
      <c r="G79" s="43"/>
      <c r="H79" s="50"/>
      <c r="J79" s="42"/>
      <c r="K79" s="43"/>
    </row>
    <row r="80" spans="1:14" x14ac:dyDescent="0.25">
      <c r="B80" s="42"/>
      <c r="C80" s="43"/>
      <c r="D80" s="50"/>
      <c r="F80" s="42"/>
      <c r="G80" s="43"/>
      <c r="H80" s="50"/>
      <c r="J80" s="42"/>
      <c r="K80" s="43"/>
    </row>
    <row r="81" spans="1:11" x14ac:dyDescent="0.25">
      <c r="B81" s="42"/>
      <c r="C81" s="43"/>
      <c r="D81" s="50"/>
      <c r="F81" s="42"/>
      <c r="G81" s="43"/>
      <c r="H81" s="50"/>
      <c r="J81" s="42"/>
      <c r="K81" s="43"/>
    </row>
    <row r="82" spans="1:11" x14ac:dyDescent="0.25">
      <c r="B82" s="42"/>
      <c r="C82" s="43"/>
      <c r="D82" s="50"/>
      <c r="F82" s="42"/>
      <c r="G82" s="43"/>
      <c r="H82" s="50"/>
      <c r="J82" s="42"/>
      <c r="K82" s="43"/>
    </row>
    <row r="83" spans="1:11" s="38" customFormat="1" ht="13" x14ac:dyDescent="0.3">
      <c r="A83" s="52"/>
      <c r="B83" s="53"/>
      <c r="C83" s="53"/>
      <c r="D83" s="53"/>
      <c r="E83" s="54"/>
      <c r="F83" s="53"/>
      <c r="G83" s="53"/>
      <c r="H83" s="53"/>
      <c r="I83" s="54"/>
      <c r="J83" s="53"/>
      <c r="K83" s="53"/>
    </row>
    <row r="85" spans="1:11" ht="24.75" customHeight="1" thickBot="1" x14ac:dyDescent="0.35">
      <c r="B85" s="84" t="s">
        <v>76</v>
      </c>
      <c r="C85" s="86"/>
      <c r="D85" s="51"/>
      <c r="F85" s="85" t="s">
        <v>80</v>
      </c>
      <c r="G85" s="85"/>
      <c r="H85" s="49"/>
      <c r="J85" s="85" t="s">
        <v>79</v>
      </c>
      <c r="K85" s="85"/>
    </row>
    <row r="86" spans="1:11" x14ac:dyDescent="0.25">
      <c r="B86" s="40"/>
      <c r="C86" s="41">
        <v>50000</v>
      </c>
      <c r="D86" s="50"/>
      <c r="F86" s="40"/>
      <c r="G86" s="41"/>
      <c r="H86" s="50"/>
      <c r="J86" s="40"/>
      <c r="K86" s="41"/>
    </row>
    <row r="87" spans="1:11" x14ac:dyDescent="0.25">
      <c r="B87" s="42"/>
      <c r="C87" s="43"/>
      <c r="D87" s="50"/>
      <c r="F87" s="42"/>
      <c r="G87" s="43"/>
      <c r="H87" s="50"/>
      <c r="J87" s="42"/>
      <c r="K87" s="43"/>
    </row>
    <row r="88" spans="1:11" x14ac:dyDescent="0.25">
      <c r="B88" s="42"/>
      <c r="C88" s="43"/>
      <c r="D88" s="50"/>
      <c r="F88" s="42"/>
      <c r="G88" s="43"/>
      <c r="H88" s="50"/>
      <c r="J88" s="42"/>
      <c r="K88" s="43"/>
    </row>
    <row r="89" spans="1:11" x14ac:dyDescent="0.25">
      <c r="B89" s="42"/>
      <c r="C89" s="43"/>
      <c r="D89" s="50"/>
      <c r="F89" s="42"/>
      <c r="G89" s="43"/>
      <c r="H89" s="50"/>
      <c r="J89" s="42"/>
      <c r="K89" s="43"/>
    </row>
    <row r="90" spans="1:11" x14ac:dyDescent="0.25">
      <c r="B90" s="42"/>
      <c r="C90" s="43"/>
      <c r="D90" s="50"/>
      <c r="F90" s="42"/>
      <c r="G90" s="43"/>
      <c r="H90" s="50"/>
      <c r="J90" s="42"/>
      <c r="K90" s="43"/>
    </row>
    <row r="91" spans="1:11" x14ac:dyDescent="0.25">
      <c r="B91" s="42"/>
      <c r="C91" s="43"/>
      <c r="D91" s="50"/>
      <c r="F91" s="42"/>
      <c r="G91" s="43"/>
      <c r="H91" s="50"/>
      <c r="J91" s="42"/>
      <c r="K91" s="43"/>
    </row>
    <row r="92" spans="1:11" s="38" customFormat="1" ht="13" x14ac:dyDescent="0.3">
      <c r="A92" s="52"/>
      <c r="B92" s="53"/>
      <c r="C92" s="53"/>
      <c r="D92" s="53"/>
      <c r="E92" s="54"/>
      <c r="F92" s="53"/>
      <c r="G92" s="53"/>
      <c r="H92" s="53"/>
      <c r="I92" s="54"/>
      <c r="J92" s="53"/>
      <c r="K92" s="53"/>
    </row>
    <row r="94" spans="1:11" ht="28.5" customHeight="1" thickBot="1" x14ac:dyDescent="0.35">
      <c r="B94" s="84" t="s">
        <v>77</v>
      </c>
      <c r="C94" s="84"/>
      <c r="D94" s="49"/>
      <c r="F94" s="84" t="s">
        <v>78</v>
      </c>
      <c r="G94" s="84"/>
      <c r="H94" s="49"/>
      <c r="J94" s="85" t="s">
        <v>81</v>
      </c>
      <c r="K94" s="85"/>
    </row>
    <row r="95" spans="1:11" x14ac:dyDescent="0.25">
      <c r="B95" s="40"/>
      <c r="C95" s="41"/>
      <c r="D95" s="50"/>
      <c r="F95" s="40"/>
      <c r="G95" s="41"/>
      <c r="H95" s="50"/>
      <c r="J95" s="40"/>
      <c r="K95" s="41"/>
    </row>
    <row r="96" spans="1:11" x14ac:dyDescent="0.25">
      <c r="B96" s="42"/>
      <c r="C96" s="43"/>
      <c r="D96" s="50"/>
      <c r="F96" s="42"/>
      <c r="G96" s="43"/>
      <c r="H96" s="50"/>
      <c r="J96" s="42"/>
      <c r="K96" s="43"/>
    </row>
    <row r="97" spans="1:11" x14ac:dyDescent="0.25">
      <c r="B97" s="42"/>
      <c r="C97" s="43"/>
      <c r="D97" s="50"/>
      <c r="F97" s="42"/>
      <c r="G97" s="43"/>
      <c r="H97" s="50"/>
      <c r="J97" s="42"/>
      <c r="K97" s="43"/>
    </row>
    <row r="98" spans="1:11" x14ac:dyDescent="0.25">
      <c r="B98" s="42"/>
      <c r="C98" s="43"/>
      <c r="D98" s="50"/>
      <c r="F98" s="42"/>
      <c r="G98" s="43"/>
      <c r="H98" s="50"/>
      <c r="J98" s="42"/>
      <c r="K98" s="43"/>
    </row>
    <row r="99" spans="1:11" x14ac:dyDescent="0.25">
      <c r="B99" s="42"/>
      <c r="C99" s="43"/>
      <c r="D99" s="50"/>
      <c r="F99" s="42"/>
      <c r="G99" s="43"/>
      <c r="H99" s="50"/>
      <c r="J99" s="42"/>
      <c r="K99" s="43"/>
    </row>
    <row r="100" spans="1:11" x14ac:dyDescent="0.25">
      <c r="B100" s="42"/>
      <c r="C100" s="43"/>
      <c r="D100" s="50"/>
      <c r="F100" s="42"/>
      <c r="G100" s="43"/>
      <c r="H100" s="50"/>
      <c r="J100" s="42"/>
      <c r="K100" s="43"/>
    </row>
    <row r="101" spans="1:11" s="38" customFormat="1" ht="13" x14ac:dyDescent="0.3">
      <c r="A101" s="52"/>
      <c r="B101" s="53"/>
      <c r="C101" s="53"/>
      <c r="D101" s="53"/>
      <c r="E101" s="54"/>
      <c r="F101" s="53"/>
      <c r="G101" s="53"/>
      <c r="H101" s="53"/>
      <c r="I101" s="54"/>
      <c r="J101" s="53"/>
      <c r="K101" s="53"/>
    </row>
    <row r="103" spans="1:11" ht="27.75" customHeight="1" thickBot="1" x14ac:dyDescent="0.35">
      <c r="B103" s="85" t="s">
        <v>118</v>
      </c>
      <c r="C103" s="85"/>
      <c r="F103" s="85" t="s">
        <v>82</v>
      </c>
      <c r="G103" s="85"/>
      <c r="J103" s="85" t="s">
        <v>119</v>
      </c>
      <c r="K103" s="85"/>
    </row>
    <row r="104" spans="1:11" ht="13" thickBot="1" x14ac:dyDescent="0.3">
      <c r="B104" s="40"/>
      <c r="C104" s="39">
        <v>2000</v>
      </c>
      <c r="F104" s="40"/>
      <c r="G104" s="41"/>
      <c r="H104" s="50"/>
      <c r="J104" s="40"/>
      <c r="K104" s="41"/>
    </row>
    <row r="105" spans="1:11" x14ac:dyDescent="0.25">
      <c r="B105" s="42"/>
      <c r="C105" s="41"/>
      <c r="D105" s="50"/>
      <c r="F105" s="42"/>
      <c r="G105" s="43"/>
      <c r="H105" s="50"/>
      <c r="J105" s="42"/>
      <c r="K105" s="43"/>
    </row>
    <row r="106" spans="1:11" x14ac:dyDescent="0.25">
      <c r="B106" s="42"/>
      <c r="C106" s="43"/>
      <c r="D106" s="50"/>
      <c r="F106" s="42"/>
      <c r="G106" s="43"/>
      <c r="H106" s="50"/>
      <c r="J106" s="42"/>
      <c r="K106" s="43"/>
    </row>
    <row r="107" spans="1:11" x14ac:dyDescent="0.25">
      <c r="B107" s="42"/>
      <c r="C107" s="43"/>
      <c r="D107" s="50"/>
      <c r="F107" s="42"/>
      <c r="G107" s="43"/>
      <c r="H107" s="50"/>
      <c r="J107" s="42"/>
      <c r="K107" s="43"/>
    </row>
    <row r="108" spans="1:11" x14ac:dyDescent="0.25">
      <c r="B108" s="42"/>
      <c r="C108" s="43"/>
      <c r="D108" s="50"/>
      <c r="F108" s="42"/>
      <c r="G108" s="43"/>
      <c r="H108" s="50"/>
      <c r="J108" s="42"/>
      <c r="K108" s="43"/>
    </row>
    <row r="109" spans="1:11" x14ac:dyDescent="0.25">
      <c r="B109" s="42"/>
      <c r="C109" s="43"/>
      <c r="D109" s="50"/>
      <c r="F109" s="42"/>
      <c r="G109" s="43"/>
      <c r="H109" s="50"/>
      <c r="J109" s="42"/>
      <c r="K109" s="43"/>
    </row>
    <row r="110" spans="1:11" s="38" customFormat="1" ht="13" x14ac:dyDescent="0.3">
      <c r="A110" s="52"/>
      <c r="B110" s="45"/>
      <c r="C110" s="45"/>
      <c r="D110" s="45"/>
      <c r="E110" s="54"/>
      <c r="F110" s="45"/>
      <c r="G110" s="45"/>
      <c r="H110" s="45"/>
      <c r="I110" s="54"/>
      <c r="J110" s="45"/>
      <c r="K110" s="45"/>
    </row>
  </sheetData>
  <mergeCells count="28">
    <mergeCell ref="B17:C17"/>
    <mergeCell ref="F17:G17"/>
    <mergeCell ref="J17:K17"/>
    <mergeCell ref="B25:C25"/>
    <mergeCell ref="B1:C1"/>
    <mergeCell ref="F1:G1"/>
    <mergeCell ref="J1:K1"/>
    <mergeCell ref="B9:C9"/>
    <mergeCell ref="F9:G9"/>
    <mergeCell ref="J9:K9"/>
    <mergeCell ref="J85:K85"/>
    <mergeCell ref="B58:C58"/>
    <mergeCell ref="F58:G58"/>
    <mergeCell ref="J58:K58"/>
    <mergeCell ref="B67:C67"/>
    <mergeCell ref="F67:G67"/>
    <mergeCell ref="J67:K67"/>
    <mergeCell ref="B76:C76"/>
    <mergeCell ref="F76:G76"/>
    <mergeCell ref="J76:K76"/>
    <mergeCell ref="B85:C85"/>
    <mergeCell ref="F85:G85"/>
    <mergeCell ref="B94:C94"/>
    <mergeCell ref="F94:G94"/>
    <mergeCell ref="J94:K94"/>
    <mergeCell ref="B103:C103"/>
    <mergeCell ref="F103:G103"/>
    <mergeCell ref="J103:K103"/>
  </mergeCells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classifica</vt:lpstr>
      <vt:lpstr>balance</vt:lpstr>
      <vt:lpstr>Movements</vt:lpstr>
      <vt:lpstr>Movements!Área_de_Impressão</vt:lpstr>
    </vt:vector>
  </TitlesOfParts>
  <Company>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Patricio</dc:creator>
  <cp:lastModifiedBy>Marta </cp:lastModifiedBy>
  <cp:lastPrinted>2013-10-13T10:58:25Z</cp:lastPrinted>
  <dcterms:created xsi:type="dcterms:W3CDTF">2000-11-02T17:50:52Z</dcterms:created>
  <dcterms:modified xsi:type="dcterms:W3CDTF">2022-03-21T11:35:58Z</dcterms:modified>
</cp:coreProperties>
</file>