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URATEX S.A." sheetId="3" r:id="rId1"/>
    <sheet name="BALANÇO PATRIMONIAL" sheetId="1" r:id="rId2"/>
    <sheet name="DRE" sheetId="2" r:id="rId3"/>
    <sheet name="INDICADORES" sheetId="4" r:id="rId4"/>
  </sheets>
  <definedNames>
    <definedName name="_xlnm._FilterDatabase" localSheetId="1" hidden="1">'BALANÇO PATRIMONIAL'!$A$2:$D$2</definedName>
    <definedName name="_xlnm._FilterDatabase" localSheetId="2" hidden="1">DRE!$A$3:$D$3</definedName>
  </definedNames>
  <calcPr calcId="162913"/>
</workbook>
</file>

<file path=xl/calcChain.xml><?xml version="1.0" encoding="utf-8"?>
<calcChain xmlns="http://schemas.openxmlformats.org/spreadsheetml/2006/main">
  <c r="B22" i="4" l="1"/>
  <c r="B21" i="4"/>
  <c r="B20" i="4"/>
  <c r="B18" i="4"/>
  <c r="B19" i="4"/>
  <c r="B16" i="4"/>
  <c r="B13" i="4"/>
  <c r="B14" i="4"/>
  <c r="B15" i="4"/>
  <c r="E3" i="1"/>
  <c r="B11" i="4" l="1"/>
  <c r="B10" i="4"/>
  <c r="B9" i="4"/>
  <c r="B8" i="4"/>
  <c r="B6" i="4"/>
  <c r="B5" i="4" l="1"/>
  <c r="B4" i="4"/>
</calcChain>
</file>

<file path=xl/sharedStrings.xml><?xml version="1.0" encoding="utf-8"?>
<sst xmlns="http://schemas.openxmlformats.org/spreadsheetml/2006/main" count="471" uniqueCount="418">
  <si>
    <t> Conta </t>
  </si>
  <si>
    <t> Descrição </t>
  </si>
  <si>
    <t> 1 </t>
  </si>
  <si>
    <t> Ativo Total </t>
  </si>
  <si>
    <t> 1.01 </t>
  </si>
  <si>
    <t> Ativo Circulante </t>
  </si>
  <si>
    <t> 1.01.01 </t>
  </si>
  <si>
    <t> Caixa e Equivalentes de Caixa </t>
  </si>
  <si>
    <t> 1.01.02 </t>
  </si>
  <si>
    <t> Aplicações Financeiras </t>
  </si>
  <si>
    <t> 1.01.02.01 </t>
  </si>
  <si>
    <t> Aplicações Financeiras Avaliadas a Valor Justo </t>
  </si>
  <si>
    <t> 1.01.02.01.01 </t>
  </si>
  <si>
    <t> Títulos para Negociação </t>
  </si>
  <si>
    <t> 1.01.02.01.02 </t>
  </si>
  <si>
    <t> Títulos Disponíveis para Venda </t>
  </si>
  <si>
    <t> 1.01.02.02 </t>
  </si>
  <si>
    <t> Aplicações Financeiras Avaliadas ao Custo Amortizado </t>
  </si>
  <si>
    <t> 1.01.02.02.01 </t>
  </si>
  <si>
    <t> Títulos Mantidos até o Vencimento </t>
  </si>
  <si>
    <t> 1.01.03 </t>
  </si>
  <si>
    <t> Contas a Receber </t>
  </si>
  <si>
    <t> 1.01.03.01 </t>
  </si>
  <si>
    <t> Clientes </t>
  </si>
  <si>
    <t> 1.01.03.02 </t>
  </si>
  <si>
    <t> Outras Contas a Receber </t>
  </si>
  <si>
    <t> 1.01.04 </t>
  </si>
  <si>
    <t> Estoques </t>
  </si>
  <si>
    <t> 1.01.05 </t>
  </si>
  <si>
    <t> Ativos Biológicos </t>
  </si>
  <si>
    <t> 1.01.06 </t>
  </si>
  <si>
    <t> Tributos a Recuperar </t>
  </si>
  <si>
    <t> 1.01.06.01 </t>
  </si>
  <si>
    <t> Tributos Correntes a Recuperar </t>
  </si>
  <si>
    <t> 1.01.07 </t>
  </si>
  <si>
    <t> Despesas Antecipadas </t>
  </si>
  <si>
    <t> 1.01.08 </t>
  </si>
  <si>
    <t> Outros Ativos Circulantes </t>
  </si>
  <si>
    <t> 1.01.08.01 </t>
  </si>
  <si>
    <t> Ativos Não-Correntes a Venda </t>
  </si>
  <si>
    <t> 1.01.08.02 </t>
  </si>
  <si>
    <t> Ativos de Operações Descontinuadas </t>
  </si>
  <si>
    <t> 1.01.08.03 </t>
  </si>
  <si>
    <t> Outros </t>
  </si>
  <si>
    <t> 1.02 </t>
  </si>
  <si>
    <t> Ativo Não Circulante </t>
  </si>
  <si>
    <t> 1.02.01 </t>
  </si>
  <si>
    <t> Ativo Realizável a Longo Prazo </t>
  </si>
  <si>
    <t> 1.02.01.01 </t>
  </si>
  <si>
    <t> 1.02.01.01.01 </t>
  </si>
  <si>
    <t> 1.02.01.01.02 </t>
  </si>
  <si>
    <t> 1.02.01.02 </t>
  </si>
  <si>
    <t> 1.02.01.02.01 </t>
  </si>
  <si>
    <t> 1.02.01.03 </t>
  </si>
  <si>
    <t> 1.02.01.03.01 </t>
  </si>
  <si>
    <t> 1.02.01.03.02 </t>
  </si>
  <si>
    <t> 1.02.01.04 </t>
  </si>
  <si>
    <t> 1.02.01.05 </t>
  </si>
  <si>
    <t> 1.02.01.06 </t>
  </si>
  <si>
    <t> Tributos Diferidos </t>
  </si>
  <si>
    <t> 1.02.01.06.01 </t>
  </si>
  <si>
    <t> Imposto de Renda e Contribuição Social Diferidos </t>
  </si>
  <si>
    <t> 1.02.01.07 </t>
  </si>
  <si>
    <t> 1.02.01.08 </t>
  </si>
  <si>
    <t> Créditos com Partes Relacionadas </t>
  </si>
  <si>
    <t> 1.02.01.08.01 </t>
  </si>
  <si>
    <t> Créditos com Coligadas </t>
  </si>
  <si>
    <t> 1.02.01.08.03 </t>
  </si>
  <si>
    <t> Créditos com Controladores </t>
  </si>
  <si>
    <t> 1.02.01.08.04 </t>
  </si>
  <si>
    <t> Créditos com Outras Partes Relacionadas </t>
  </si>
  <si>
    <t> 1.02.01.09 </t>
  </si>
  <si>
    <t> Outros Ativos Não Circulantes </t>
  </si>
  <si>
    <t> 1.02.01.09.01 </t>
  </si>
  <si>
    <t> 1.02.01.09.02 </t>
  </si>
  <si>
    <t> 1.02.01.09.03 </t>
  </si>
  <si>
    <t> 1.02.01.09.05 </t>
  </si>
  <si>
    <t> 1.02.02 </t>
  </si>
  <si>
    <t> Investimentos </t>
  </si>
  <si>
    <t> 1.02.02.01 </t>
  </si>
  <si>
    <t> Participações Societárias </t>
  </si>
  <si>
    <t> 1.02.02.01.01 </t>
  </si>
  <si>
    <t> Participações em Coligadas </t>
  </si>
  <si>
    <t> 1.02.02.01.04 </t>
  </si>
  <si>
    <t> Outras Participações Societárias </t>
  </si>
  <si>
    <t> 1.02.02.02 </t>
  </si>
  <si>
    <t> Propriedades para Investimento </t>
  </si>
  <si>
    <t> 1.02.03 </t>
  </si>
  <si>
    <t> Imobilizado </t>
  </si>
  <si>
    <t> 1.02.03.01 </t>
  </si>
  <si>
    <t> Imobilizado em Operação </t>
  </si>
  <si>
    <t> 1.02.03.02 </t>
  </si>
  <si>
    <t> Imobilizado Arrendado </t>
  </si>
  <si>
    <t> 1.02.03.03 </t>
  </si>
  <si>
    <t> Imobilizado em Andamento </t>
  </si>
  <si>
    <t> 1.02.04 </t>
  </si>
  <si>
    <t> Intangível </t>
  </si>
  <si>
    <t> 1.02.04.01 </t>
  </si>
  <si>
    <t> Intangíveis </t>
  </si>
  <si>
    <t> 1.02.04.01.01 </t>
  </si>
  <si>
    <t> Contrato de Concessão </t>
  </si>
  <si>
    <t> 1.02.04.02 </t>
  </si>
  <si>
    <t> Goodwill </t>
  </si>
  <si>
    <t>BALANÇO PATRIMONIAL</t>
  </si>
  <si>
    <t> 2 </t>
  </si>
  <si>
    <t> Passivo Total </t>
  </si>
  <si>
    <t> 2.01 </t>
  </si>
  <si>
    <t> Passivo Circulante </t>
  </si>
  <si>
    <t> 2.01.01 </t>
  </si>
  <si>
    <t> Obrigações Sociais e Trabalhistas </t>
  </si>
  <si>
    <t> 2.01.01.01 </t>
  </si>
  <si>
    <t> Obrigações Sociais </t>
  </si>
  <si>
    <t> 2.01.01.02 </t>
  </si>
  <si>
    <t> Obrigações Trabalhistas </t>
  </si>
  <si>
    <t> 2.01.02 </t>
  </si>
  <si>
    <t> Fornecedores </t>
  </si>
  <si>
    <t> 2.01.02.01 </t>
  </si>
  <si>
    <t> Fornecedores Nacionais </t>
  </si>
  <si>
    <t> 2.01.02.02 </t>
  </si>
  <si>
    <t> Fornecedores Estrangeiros </t>
  </si>
  <si>
    <t> 2.01.03 </t>
  </si>
  <si>
    <t> Obrigações Fiscais </t>
  </si>
  <si>
    <t> 2.01.03.01 </t>
  </si>
  <si>
    <t> Obrigações Fiscais Federais </t>
  </si>
  <si>
    <t> 2.01.03.01.01 </t>
  </si>
  <si>
    <t> Imposto de Renda e Contribuição Social a Pagar </t>
  </si>
  <si>
    <t> 2.01.03.02 </t>
  </si>
  <si>
    <t> Obrigações Fiscais Estaduais </t>
  </si>
  <si>
    <t> 2.01.03.03 </t>
  </si>
  <si>
    <t> Obrigações Fiscais Municipais </t>
  </si>
  <si>
    <t> 2.01.04 </t>
  </si>
  <si>
    <t> Empréstimos e Financiamentos </t>
  </si>
  <si>
    <t> 2.01.04.01 </t>
  </si>
  <si>
    <t> 2.01.04.01.01 </t>
  </si>
  <si>
    <t> Em Moeda Nacional </t>
  </si>
  <si>
    <t> 2.01.04.01.02 </t>
  </si>
  <si>
    <t> Em Moeda Estrangeira </t>
  </si>
  <si>
    <t> 2.01.04.02 </t>
  </si>
  <si>
    <t> Debêntures </t>
  </si>
  <si>
    <t> 2.01.04.03 </t>
  </si>
  <si>
    <t> Financiamento por Arrendamento Financeiro </t>
  </si>
  <si>
    <t> 2.01.05 </t>
  </si>
  <si>
    <t> Outras Obrigações </t>
  </si>
  <si>
    <t> 2.01.05.01 </t>
  </si>
  <si>
    <t> Passivos com Partes Relacionadas </t>
  </si>
  <si>
    <t> 2.01.05.01.01 </t>
  </si>
  <si>
    <t> Débitos com Coligadas </t>
  </si>
  <si>
    <t> 2.01.05.01.03 </t>
  </si>
  <si>
    <t> Débitos com Controladores </t>
  </si>
  <si>
    <t> 2.01.05.01.04 </t>
  </si>
  <si>
    <t> Débitos com Outras Partes Relacionadas </t>
  </si>
  <si>
    <t> 2.01.05.02 </t>
  </si>
  <si>
    <t> 2.01.05.02.01 </t>
  </si>
  <si>
    <t> Dividendos e JCP a Pagar </t>
  </si>
  <si>
    <t> 2.01.05.02.02 </t>
  </si>
  <si>
    <t> Dividendo Mínimo Obrigatório a Pagar </t>
  </si>
  <si>
    <t> 2.01.05.02.03 </t>
  </si>
  <si>
    <t> Obrigações por Pagamentos Baseados em Ações </t>
  </si>
  <si>
    <t> 2.01.05.02.04 </t>
  </si>
  <si>
    <t> 2.01.06 </t>
  </si>
  <si>
    <t> Provisões </t>
  </si>
  <si>
    <t> 2.01.06.01 </t>
  </si>
  <si>
    <t> Provisões Fiscais Previdenciárias Trabalhistas e Cíveis </t>
  </si>
  <si>
    <t> 2.01.06.01.01 </t>
  </si>
  <si>
    <t> Provisões Fiscais </t>
  </si>
  <si>
    <t> 2.01.06.01.02 </t>
  </si>
  <si>
    <t> Provisões Previdenciárias e Trabalhistas </t>
  </si>
  <si>
    <t> 2.01.06.01.03 </t>
  </si>
  <si>
    <t> Provisões para Benefícios a Empregados </t>
  </si>
  <si>
    <t> 2.01.06.01.04 </t>
  </si>
  <si>
    <t> Provisões Cíveis </t>
  </si>
  <si>
    <t> 2.01.06.02 </t>
  </si>
  <si>
    <t> Outras Provisões </t>
  </si>
  <si>
    <t> 2.01.06.02.01 </t>
  </si>
  <si>
    <t> Provisões para Garantias </t>
  </si>
  <si>
    <t> 2.01.06.02.02 </t>
  </si>
  <si>
    <t> Provisões para Reestruturação </t>
  </si>
  <si>
    <t> 2.01.06.02.03 </t>
  </si>
  <si>
    <t> Provisões para Passivos Ambientais e de Desativação </t>
  </si>
  <si>
    <t> 2.01.07 </t>
  </si>
  <si>
    <t> Passivos sobre Ativos Não-Correntes a Venda e Descontinuados </t>
  </si>
  <si>
    <t> 2.01.07.01 </t>
  </si>
  <si>
    <t> Passivos sobre Ativos Não-Correntes a Venda </t>
  </si>
  <si>
    <t> 2.01.07.02 </t>
  </si>
  <si>
    <t> Passivos sobre Ativos de Operações Descontinuadas </t>
  </si>
  <si>
    <t> 2.02 </t>
  </si>
  <si>
    <t> Passivo Não Circulante </t>
  </si>
  <si>
    <t> 2.02.01 </t>
  </si>
  <si>
    <t> 2.02.01.01 </t>
  </si>
  <si>
    <t> 2.02.01.01.01 </t>
  </si>
  <si>
    <t> 2.02.01.01.02 </t>
  </si>
  <si>
    <t> 2.02.01.02 </t>
  </si>
  <si>
    <t> 2.02.01.03 </t>
  </si>
  <si>
    <t> 2.02.02 </t>
  </si>
  <si>
    <t> 2.02.02.01 </t>
  </si>
  <si>
    <t> 2.02.02.01.01 </t>
  </si>
  <si>
    <t> 2.02.02.01.03 </t>
  </si>
  <si>
    <t> 2.02.02.01.04 </t>
  </si>
  <si>
    <t> 2.02.02.02 </t>
  </si>
  <si>
    <t> 2.02.02.02.01 </t>
  </si>
  <si>
    <t> 2.02.02.02.02 </t>
  </si>
  <si>
    <t> Adiantamento para Futuro Aumento de Capital </t>
  </si>
  <si>
    <t> 2.02.02.02.03 </t>
  </si>
  <si>
    <t> 2.02.02.02.04 </t>
  </si>
  <si>
    <t> 2.02.02.02.05 </t>
  </si>
  <si>
    <t> 2.02.03 </t>
  </si>
  <si>
    <t> 2.02.03.01 </t>
  </si>
  <si>
    <t> 2.02.04 </t>
  </si>
  <si>
    <t> 2.02.04.01 </t>
  </si>
  <si>
    <t> 2.02.04.01.01 </t>
  </si>
  <si>
    <t> 2.02.04.01.02 </t>
  </si>
  <si>
    <t> 2.02.04.01.03 </t>
  </si>
  <si>
    <t> 2.02.04.01.04 </t>
  </si>
  <si>
    <t> 2.02.04.02 </t>
  </si>
  <si>
    <t> 2.02.04.02.01 </t>
  </si>
  <si>
    <t> 2.02.04.02.02 </t>
  </si>
  <si>
    <t> 2.02.04.02.03 </t>
  </si>
  <si>
    <t> 2.02.05 </t>
  </si>
  <si>
    <t> 2.02.05.01 </t>
  </si>
  <si>
    <t> 2.02.05.02 </t>
  </si>
  <si>
    <t> 2.02.06 </t>
  </si>
  <si>
    <t> Lucros e Receitas a Apropriar </t>
  </si>
  <si>
    <t> 2.02.06.01 </t>
  </si>
  <si>
    <t> Lucros a Apropriar </t>
  </si>
  <si>
    <t> 2.02.06.02 </t>
  </si>
  <si>
    <t> Receitas a Apropriar </t>
  </si>
  <si>
    <t> 2.02.06.03 </t>
  </si>
  <si>
    <t> Subvenções de Investimento a Apropriar </t>
  </si>
  <si>
    <t> 2.03 </t>
  </si>
  <si>
    <t> Patrimônio Líquido Consolidado </t>
  </si>
  <si>
    <t> 2.03.01 </t>
  </si>
  <si>
    <t> Capital Social Realizado </t>
  </si>
  <si>
    <t> 2.03.02 </t>
  </si>
  <si>
    <t> Reservas de Capital </t>
  </si>
  <si>
    <t> 2.03.02.01 </t>
  </si>
  <si>
    <t> Ágio na Emissão de Ações </t>
  </si>
  <si>
    <t> 2.03.02.02 </t>
  </si>
  <si>
    <t> Reserva Especial de Ágio na Incorporação </t>
  </si>
  <si>
    <t> 2.03.02.03 </t>
  </si>
  <si>
    <t> Alienação de Bônus de Subscrição </t>
  </si>
  <si>
    <t> 2.03.02.04 </t>
  </si>
  <si>
    <t> Opções Outorgadas </t>
  </si>
  <si>
    <t> 2.03.02.05 </t>
  </si>
  <si>
    <t> Ações em Tesouraria </t>
  </si>
  <si>
    <t> 2.03.02.06 </t>
  </si>
  <si>
    <t> 2.03.03 </t>
  </si>
  <si>
    <t> Reservas de Reavaliação </t>
  </si>
  <si>
    <t> 2.03.04 </t>
  </si>
  <si>
    <t> Reservas de Lucros </t>
  </si>
  <si>
    <t> 2.03.04.01 </t>
  </si>
  <si>
    <t> Reserva Legal </t>
  </si>
  <si>
    <t> 2.03.04.02 </t>
  </si>
  <si>
    <t> Reserva Estatutária </t>
  </si>
  <si>
    <t> 2.03.04.03 </t>
  </si>
  <si>
    <t> Reserva para Contingências </t>
  </si>
  <si>
    <t> 2.03.04.04 </t>
  </si>
  <si>
    <t> Reserva de Lucros a Realizar </t>
  </si>
  <si>
    <t> 2.03.04.05 </t>
  </si>
  <si>
    <t> Reserva de Retenção de Lucros </t>
  </si>
  <si>
    <t> 2.03.04.06 </t>
  </si>
  <si>
    <t> Reserva Especial para Dividendos Não Distribuídos </t>
  </si>
  <si>
    <t> 2.03.04.07 </t>
  </si>
  <si>
    <t> Reserva de Incentivos Fiscais </t>
  </si>
  <si>
    <t> 2.03.04.08 </t>
  </si>
  <si>
    <t> Dividendo Adicional Proposto </t>
  </si>
  <si>
    <t> 2.03.04.09 </t>
  </si>
  <si>
    <t> 2.03.05 </t>
  </si>
  <si>
    <t> Lucros/Prejuízos Acumulados </t>
  </si>
  <si>
    <t> 2.03.06 </t>
  </si>
  <si>
    <t> Ajustes de Avaliação Patrimonial </t>
  </si>
  <si>
    <t> 2.03.07 </t>
  </si>
  <si>
    <t> Ajustes Acumulados de Conversão </t>
  </si>
  <si>
    <t> 2.03.08 </t>
  </si>
  <si>
    <t> Outros Resultados Abrangentes </t>
  </si>
  <si>
    <t> 2.03.09 </t>
  </si>
  <si>
    <t> Participação dos Acionistas Não Controladores </t>
  </si>
  <si>
    <t> 3.01 </t>
  </si>
  <si>
    <t> Receita de Venda de Bens e/ou Serviços </t>
  </si>
  <si>
    <t> 3.02 </t>
  </si>
  <si>
    <t> Custo dos Bens e/ou Serviços Vendidos </t>
  </si>
  <si>
    <t> 3.03 </t>
  </si>
  <si>
    <t> Resultado Bruto </t>
  </si>
  <si>
    <t> 3.04 </t>
  </si>
  <si>
    <t> Despesas/Receitas Operacionais </t>
  </si>
  <si>
    <t> 3.04.01 </t>
  </si>
  <si>
    <t> Despesas com Vendas </t>
  </si>
  <si>
    <t> 3.04.02 </t>
  </si>
  <si>
    <t> Despesas Gerais e Administrativas </t>
  </si>
  <si>
    <t> 3.04.03 </t>
  </si>
  <si>
    <t> Perdas pela Não Recuperabilidade de Ativos </t>
  </si>
  <si>
    <t> 3.04.04 </t>
  </si>
  <si>
    <t> Outras Receitas Operacionais </t>
  </si>
  <si>
    <t> 3.04.05 </t>
  </si>
  <si>
    <t> Outras Despesas Operacionais </t>
  </si>
  <si>
    <t> 3.04.06 </t>
  </si>
  <si>
    <t> Resultado de Equivalência Patrimonial </t>
  </si>
  <si>
    <t> 3.05 </t>
  </si>
  <si>
    <t> Resultado Antes do Resultado Financeiro e dos Tributos </t>
  </si>
  <si>
    <t> 3.06 </t>
  </si>
  <si>
    <t> Resultado Financeiro </t>
  </si>
  <si>
    <t> 3.06.01 </t>
  </si>
  <si>
    <t> Receitas Financeiras </t>
  </si>
  <si>
    <t> 3.06.02 </t>
  </si>
  <si>
    <t> Despesas Financeiras </t>
  </si>
  <si>
    <t> 3.07 </t>
  </si>
  <si>
    <t> Resultado Antes dos Tributos sobre o Lucro </t>
  </si>
  <si>
    <t> 3.08 </t>
  </si>
  <si>
    <t> Imposto de Renda e Contribuição Social sobre o Lucro </t>
  </si>
  <si>
    <t> 3.08.01 </t>
  </si>
  <si>
    <t> Corrente </t>
  </si>
  <si>
    <t> 3.08.02 </t>
  </si>
  <si>
    <t> Diferido </t>
  </si>
  <si>
    <t> 3.09 </t>
  </si>
  <si>
    <t> Resultado Líquido das Operações Continuadas </t>
  </si>
  <si>
    <t> 3.10 </t>
  </si>
  <si>
    <t> Resultado Líquido de Operações Descontinuadas </t>
  </si>
  <si>
    <t> 3.10.01 </t>
  </si>
  <si>
    <t> Lucro/Prejuízo Líquido das Operações Descontinuadas </t>
  </si>
  <si>
    <t> 3.10.02 </t>
  </si>
  <si>
    <t> Ganhos/Perdas Líquidas sobre Ativos de Operações Descontinuadas </t>
  </si>
  <si>
    <t> 3.11 </t>
  </si>
  <si>
    <t> Lucro/Prejuízo Consolidado do Período </t>
  </si>
  <si>
    <t> 3.11.01 </t>
  </si>
  <si>
    <t> Atribuído a Sócios da Empresa Controladora </t>
  </si>
  <si>
    <t> 3.11.02 </t>
  </si>
  <si>
    <t> Atribuído a Sócios Não Controladores </t>
  </si>
  <si>
    <t> 3.99 </t>
  </si>
  <si>
    <t> Lucro por Ação - (Reais / Ação) </t>
  </si>
  <si>
    <t> 3.99.01 </t>
  </si>
  <si>
    <t> Lucro Básico por Ação </t>
  </si>
  <si>
    <t> 3.99.01.01 </t>
  </si>
  <si>
    <t> ON </t>
  </si>
  <si>
    <t> 3.99.02 </t>
  </si>
  <si>
    <t> Lucro Diluído por Ação </t>
  </si>
  <si>
    <t> 3.99.02.01 </t>
  </si>
  <si>
    <t>Nome de Pregão:</t>
  </si>
  <si>
    <t>Códigos de Negociação:</t>
  </si>
  <si>
    <t>Mais Códigos</t>
  </si>
  <si>
    <t>CNPJ:</t>
  </si>
  <si>
    <t>Atividade Principal:</t>
  </si>
  <si>
    <t>Classificação Setorial:</t>
  </si>
  <si>
    <t>Site:</t>
  </si>
  <si>
    <t>RESUMO DOS ÍNDICES ECONÔMICOS E FINANCEIROS</t>
  </si>
  <si>
    <t>Situação</t>
  </si>
  <si>
    <t xml:space="preserve">ÍNDICES DE ESTRUTURA </t>
  </si>
  <si>
    <r>
      <t>Participação de Capitais de Terceiros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PCT = (CT/ PL) x 100</t>
    </r>
    <r>
      <rPr>
        <sz val="10"/>
        <rFont val="Arial"/>
        <family val="2"/>
      </rPr>
      <t xml:space="preserve">  </t>
    </r>
  </si>
  <si>
    <r>
      <t>Composição do Endividamento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CE = (PC / CT) x 100</t>
    </r>
  </si>
  <si>
    <r>
      <t>Imobilização do Patrimônio Líquido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IPL = (AP / PL) X 100</t>
    </r>
  </si>
  <si>
    <t>ÍNDICES DE LIQUIDEZ</t>
  </si>
  <si>
    <r>
      <t>Liquidez Geral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 xml:space="preserve">LG = (AC + RLP) / (PC+ ELP) </t>
    </r>
  </si>
  <si>
    <r>
      <t>Índice de Liquidez Corrente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LC = AC / PC</t>
    </r>
  </si>
  <si>
    <r>
      <t>Índice de Liquidez Seca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LS = (Disp. + Ap. Financ.+Clientes) / PC</t>
    </r>
  </si>
  <si>
    <r>
      <t>Capital Circulante Líquido</t>
    </r>
    <r>
      <rPr>
        <sz val="10"/>
        <rFont val="Arial"/>
        <family val="2"/>
      </rPr>
      <t xml:space="preserve"> → CCL</t>
    </r>
    <r>
      <rPr>
        <b/>
        <sz val="10"/>
        <rFont val="Arial"/>
        <family val="2"/>
      </rPr>
      <t xml:space="preserve"> = AC - PC</t>
    </r>
  </si>
  <si>
    <t>ÍNDICES DE RENTABILIDADE</t>
  </si>
  <si>
    <r>
      <t>Giro do Ativo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GA = Vendas Líq. / Ativo</t>
    </r>
  </si>
  <si>
    <r>
      <t>Margem Líquida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ML = (Lucro Líq. / Vendas Líq.) x 100</t>
    </r>
  </si>
  <si>
    <r>
      <t>Rentabilidade do Ativo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RA = (Lucro Líq. / Ativo) x 100</t>
    </r>
  </si>
  <si>
    <r>
      <t>Rentabilidade do Patrimônio líquido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RPL = (Lucro Líq./ PL) x 100</t>
    </r>
  </si>
  <si>
    <t>ÍNDICES DE ATIVIDADE (PRAZOS MÉDIOS)</t>
  </si>
  <si>
    <r>
      <t xml:space="preserve">Prazo Médio de Estocagem: </t>
    </r>
    <r>
      <rPr>
        <b/>
        <i/>
        <sz val="10"/>
        <rFont val="Arial"/>
        <family val="2"/>
      </rPr>
      <t>PME</t>
    </r>
    <r>
      <rPr>
        <b/>
        <sz val="10"/>
        <rFont val="Arial"/>
        <family val="2"/>
      </rPr>
      <t xml:space="preserve"> → (Estoques/CMV)x360</t>
    </r>
  </si>
  <si>
    <r>
      <t xml:space="preserve">Prazo Médio de Recebimento: </t>
    </r>
    <r>
      <rPr>
        <b/>
        <i/>
        <sz val="10"/>
        <rFont val="Arial"/>
        <family val="2"/>
      </rPr>
      <t>PMR</t>
    </r>
    <r>
      <rPr>
        <b/>
        <sz val="10"/>
        <rFont val="Arial"/>
        <family val="2"/>
      </rPr>
      <t xml:space="preserve"> → (Clientes/Receita Bruta)x360</t>
    </r>
  </si>
  <si>
    <r>
      <t xml:space="preserve">Prazo Médio de Pagamento: </t>
    </r>
    <r>
      <rPr>
        <b/>
        <i/>
        <sz val="10"/>
        <rFont val="Arial"/>
        <family val="2"/>
      </rPr>
      <t>PMP</t>
    </r>
    <r>
      <rPr>
        <b/>
        <sz val="10"/>
        <rFont val="Arial"/>
        <family val="2"/>
      </rPr>
      <t xml:space="preserve"> → (Fornecedores/Compras)x360</t>
    </r>
  </si>
  <si>
    <r>
      <t xml:space="preserve">Ciclo Operacional: </t>
    </r>
    <r>
      <rPr>
        <b/>
        <sz val="10"/>
        <rFont val="Arial"/>
        <family val="2"/>
      </rPr>
      <t>CO = PME+PMR</t>
    </r>
  </si>
  <si>
    <r>
      <t xml:space="preserve">Ciclo Financeiro: </t>
    </r>
    <r>
      <rPr>
        <b/>
        <sz val="10"/>
        <rFont val="Arial"/>
        <family val="2"/>
      </rPr>
      <t>CF = (PME+PMR) - PMP</t>
    </r>
  </si>
  <si>
    <t> 1.01.03.01.01 </t>
  </si>
  <si>
    <t> Contas a receber de clientes </t>
  </si>
  <si>
    <t> 1.01.03.01.02 </t>
  </si>
  <si>
    <t> Contas a receber de partes relacionadas </t>
  </si>
  <si>
    <t> 1.01.03.02.01 </t>
  </si>
  <si>
    <t> Valores a receber </t>
  </si>
  <si>
    <t> 1.01.03.02.02 </t>
  </si>
  <si>
    <t> Partes relacionadas </t>
  </si>
  <si>
    <t> Depósitos vinculados </t>
  </si>
  <si>
    <t> 1.02.01.09.04 </t>
  </si>
  <si>
    <t> Créditos com plano de previdência </t>
  </si>
  <si>
    <t> Impostos e contribuições a recuperar </t>
  </si>
  <si>
    <t> 1.02.02.02.01 </t>
  </si>
  <si>
    <t> Outros Investimentos </t>
  </si>
  <si>
    <t> 1.02.04.01.02 </t>
  </si>
  <si>
    <t> Carteira de Clientes </t>
  </si>
  <si>
    <t> 1.02.04.01.03 </t>
  </si>
  <si>
    <t> Softwares, marcas e patentes </t>
  </si>
  <si>
    <t> 1.02.04.02.01 </t>
  </si>
  <si>
    <t> Goodwill na aquisição da Satipel em 2009 </t>
  </si>
  <si>
    <t> 1.02.04.02.02 </t>
  </si>
  <si>
    <t> Goodwill na aquisição Cerâmica Monte Carlo em 2008 </t>
  </si>
  <si>
    <t> 1.02.04.02.03 </t>
  </si>
  <si>
    <t> Goodwill na aquisição da Deca Nordeste em 2011 </t>
  </si>
  <si>
    <t> 1.02.04.02.04 </t>
  </si>
  <si>
    <t> Goodwill na aquisição da Ind. Metalúrgica Jacareí em 2012 </t>
  </si>
  <si>
    <t> 1.02.04.02.05 </t>
  </si>
  <si>
    <t> Goodwill na aquisição da Thermosystem em 2013 </t>
  </si>
  <si>
    <t> 1.02.04.02.06 </t>
  </si>
  <si>
    <t> Goodwill na aquisição da DuchaCorona em 2015 </t>
  </si>
  <si>
    <t> Outras contas a pagar </t>
  </si>
  <si>
    <t> Impostos e Contribuições </t>
  </si>
  <si>
    <t> Impostos e contribuições </t>
  </si>
  <si>
    <t> 2.02.04.01.05 </t>
  </si>
  <si>
    <t> Provisões Ambientais </t>
  </si>
  <si>
    <t> 2.03.01.01 </t>
  </si>
  <si>
    <t> Capital Social </t>
  </si>
  <si>
    <t> 2.03.01.02 </t>
  </si>
  <si>
    <t> Custo com emissão de ações </t>
  </si>
  <si>
    <t> 3.02.01 </t>
  </si>
  <si>
    <t> Variação do valor justo dos ativos biológicos </t>
  </si>
  <si>
    <t> 3.02.02 </t>
  </si>
  <si>
    <t> Custo dos produtos vendidos </t>
  </si>
  <si>
    <t> 3.04.02.01 </t>
  </si>
  <si>
    <t> Despesas Administrativas </t>
  </si>
  <si>
    <t> 3.04.02.02 </t>
  </si>
  <si>
    <t> Honorários da administração </t>
  </si>
  <si>
    <t>à</t>
  </si>
  <si>
    <t>DURATEX</t>
  </si>
  <si>
    <t>DTEX3 </t>
  </si>
  <si>
    <t>97.837.181/0001-47</t>
  </si>
  <si>
    <t>Fabricação. Comércio. Importação E Exportação de Produtos Derivados de Madeira. de Produtos de Metais E Materiais Cerâmicos</t>
  </si>
  <si>
    <t>Materiais Básicos / Madeira e Papel / Madeira</t>
  </si>
  <si>
    <t>www.duratex.com.br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</si>
</sst>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85A5B"/>
      <name val="Trebuchet MS"/>
      <family val="2"/>
    </font>
    <font>
      <b/>
      <sz val="9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262626"/>
      <name val="Arial"/>
      <family val="2"/>
    </font>
    <font>
      <b/>
      <sz val="12"/>
      <color rgb="FF00AE4D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1F497D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CCCFD1"/>
      </left>
      <right style="medium">
        <color rgb="FFCCCFD1"/>
      </right>
      <top/>
      <bottom style="medium">
        <color rgb="FFCCCFD1"/>
      </bottom>
      <diagonal/>
    </border>
    <border>
      <left/>
      <right style="medium">
        <color rgb="FFCCCFD1"/>
      </right>
      <top/>
      <bottom style="medium">
        <color rgb="FFCCCF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E5E5E5"/>
      </right>
      <top style="thin">
        <color indexed="64"/>
      </top>
      <bottom style="medium">
        <color rgb="FFE5E5E5"/>
      </bottom>
      <diagonal/>
    </border>
    <border>
      <left/>
      <right style="thin">
        <color indexed="64"/>
      </right>
      <top style="thin">
        <color indexed="64"/>
      </top>
      <bottom style="medium">
        <color rgb="FFE5E5E5"/>
      </bottom>
      <diagonal/>
    </border>
    <border>
      <left style="thin">
        <color indexed="64"/>
      </left>
      <right style="thin">
        <color rgb="FFE5E5E5"/>
      </right>
      <top style="medium">
        <color rgb="FFE5E5E5"/>
      </top>
      <bottom/>
      <diagonal/>
    </border>
    <border>
      <left style="thin">
        <color indexed="64"/>
      </left>
      <right style="thin">
        <color rgb="FFE5E5E5"/>
      </right>
      <top/>
      <bottom style="medium">
        <color rgb="FFE5E5E5"/>
      </bottom>
      <diagonal/>
    </border>
    <border>
      <left/>
      <right style="thin">
        <color indexed="64"/>
      </right>
      <top/>
      <bottom style="medium">
        <color rgb="FFE5E5E5"/>
      </bottom>
      <diagonal/>
    </border>
    <border>
      <left style="thin">
        <color indexed="64"/>
      </left>
      <right style="thin">
        <color rgb="FFE5E5E5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vertical="center" wrapText="1"/>
    </xf>
    <xf numFmtId="0" fontId="5" fillId="6" borderId="2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0" borderId="2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7" borderId="25" xfId="0" applyFont="1" applyFill="1" applyBorder="1" applyAlignment="1">
      <alignment horizontal="justify" vertical="top" wrapText="1"/>
    </xf>
    <xf numFmtId="0" fontId="12" fillId="7" borderId="25" xfId="0" applyFont="1" applyFill="1" applyBorder="1" applyAlignment="1">
      <alignment horizontal="justify" vertical="top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7" fillId="2" borderId="19" xfId="2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7" fillId="2" borderId="4" xfId="2" applyFill="1" applyBorder="1" applyAlignment="1">
      <alignment vertical="center" wrapText="1"/>
    </xf>
    <xf numFmtId="3" fontId="0" fillId="0" borderId="0" xfId="0" quotePrefix="1" applyNumberFormat="1"/>
    <xf numFmtId="2" fontId="0" fillId="0" borderId="0" xfId="0" applyNumberFormat="1"/>
    <xf numFmtId="0" fontId="5" fillId="6" borderId="17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justify" vertical="top" wrapText="1"/>
    </xf>
    <xf numFmtId="0" fontId="8" fillId="7" borderId="24" xfId="0" applyFont="1" applyFill="1" applyBorder="1" applyAlignment="1">
      <alignment horizontal="justify" vertical="top" wrapText="1"/>
    </xf>
    <xf numFmtId="0" fontId="11" fillId="7" borderId="23" xfId="0" applyFont="1" applyFill="1" applyBorder="1" applyAlignment="1">
      <alignment vertical="top" wrapText="1"/>
    </xf>
    <xf numFmtId="0" fontId="11" fillId="7" borderId="24" xfId="0" applyFont="1" applyFill="1" applyBorder="1" applyAlignment="1">
      <alignment vertical="top" wrapText="1"/>
    </xf>
    <xf numFmtId="0" fontId="11" fillId="7" borderId="23" xfId="0" applyFont="1" applyFill="1" applyBorder="1" applyAlignment="1">
      <alignment horizontal="justify" vertical="top" wrapText="1"/>
    </xf>
    <xf numFmtId="0" fontId="11" fillId="7" borderId="24" xfId="0" applyFont="1" applyFill="1" applyBorder="1" applyAlignment="1">
      <alignment horizontal="justify" vertical="top" wrapText="1"/>
    </xf>
    <xf numFmtId="3" fontId="0" fillId="0" borderId="0" xfId="0" applyNumberFormat="1"/>
    <xf numFmtId="0" fontId="9" fillId="8" borderId="26" xfId="0" applyFont="1" applyFill="1" applyBorder="1" applyAlignment="1">
      <alignment horizontal="justify" vertical="top" wrapText="1"/>
    </xf>
    <xf numFmtId="2" fontId="9" fillId="8" borderId="26" xfId="1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9" fillId="8" borderId="26" xfId="1" applyNumberFormat="1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justify" vertical="top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uratex.com.br/" TargetMode="External"/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8" sqref="B18"/>
    </sheetView>
  </sheetViews>
  <sheetFormatPr defaultRowHeight="16.5" customHeight="1" x14ac:dyDescent="0.25"/>
  <cols>
    <col min="1" max="1" width="49.28515625" customWidth="1"/>
    <col min="2" max="2" width="89" style="9" customWidth="1"/>
  </cols>
  <sheetData>
    <row r="1" spans="1:2" ht="28.5" customHeight="1" thickBot="1" x14ac:dyDescent="0.3">
      <c r="A1" s="7" t="s">
        <v>335</v>
      </c>
      <c r="B1" s="21" t="s">
        <v>412</v>
      </c>
    </row>
    <row r="2" spans="1:2" ht="18.75" customHeight="1" x14ac:dyDescent="0.25">
      <c r="A2" s="28" t="s">
        <v>336</v>
      </c>
      <c r="B2" s="22" t="s">
        <v>337</v>
      </c>
    </row>
    <row r="3" spans="1:2" ht="16.5" customHeight="1" thickBot="1" x14ac:dyDescent="0.3">
      <c r="A3" s="29"/>
      <c r="B3" s="23" t="s">
        <v>413</v>
      </c>
    </row>
    <row r="4" spans="1:2" ht="28.5" customHeight="1" thickBot="1" x14ac:dyDescent="0.3">
      <c r="A4" s="15" t="s">
        <v>338</v>
      </c>
      <c r="B4" s="24" t="s">
        <v>414</v>
      </c>
    </row>
    <row r="5" spans="1:2" ht="28.5" customHeight="1" thickBot="1" x14ac:dyDescent="0.3">
      <c r="A5" s="15" t="s">
        <v>339</v>
      </c>
      <c r="B5" s="24" t="s">
        <v>415</v>
      </c>
    </row>
    <row r="6" spans="1:2" ht="28.5" customHeight="1" thickBot="1" x14ac:dyDescent="0.3">
      <c r="A6" s="15" t="s">
        <v>340</v>
      </c>
      <c r="B6" s="24" t="s">
        <v>416</v>
      </c>
    </row>
    <row r="7" spans="1:2" ht="28.5" customHeight="1" x14ac:dyDescent="0.25">
      <c r="A7" s="8" t="s">
        <v>341</v>
      </c>
      <c r="B7" s="25" t="s">
        <v>417</v>
      </c>
    </row>
  </sheetData>
  <mergeCells count="1">
    <mergeCell ref="A2:A3"/>
  </mergeCells>
  <hyperlinks>
    <hyperlink ref="B3" r:id="rId1" display="javascript:;"/>
    <hyperlink ref="B7" r:id="rId2" display="http://www.duratex.com.br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opLeftCell="A10" workbookViewId="0">
      <selection activeCell="A19" sqref="A19"/>
    </sheetView>
  </sheetViews>
  <sheetFormatPr defaultRowHeight="26.25" customHeight="1" x14ac:dyDescent="0.25"/>
  <cols>
    <col min="1" max="4" width="26" style="4" customWidth="1"/>
    <col min="5" max="5" width="10.140625" bestFit="1" customWidth="1"/>
  </cols>
  <sheetData>
    <row r="1" spans="1:5" ht="26.25" customHeight="1" x14ac:dyDescent="0.25">
      <c r="A1" s="30" t="s">
        <v>103</v>
      </c>
      <c r="B1" s="31"/>
      <c r="C1" s="31"/>
      <c r="D1" s="32"/>
    </row>
    <row r="2" spans="1:5" ht="26.25" customHeight="1" x14ac:dyDescent="0.25">
      <c r="A2" s="5" t="s">
        <v>0</v>
      </c>
      <c r="B2" s="5" t="s">
        <v>1</v>
      </c>
      <c r="C2" s="14">
        <v>42004</v>
      </c>
      <c r="D2" s="14">
        <v>41639</v>
      </c>
    </row>
    <row r="3" spans="1:5" ht="26.25" customHeight="1" thickBot="1" x14ac:dyDescent="0.3">
      <c r="A3" s="1" t="s">
        <v>2</v>
      </c>
      <c r="B3" s="2" t="s">
        <v>3</v>
      </c>
      <c r="C3" s="16">
        <v>8797107</v>
      </c>
      <c r="D3" s="16">
        <v>8178327</v>
      </c>
      <c r="E3" s="48">
        <f>SUM(C28,C4)</f>
        <v>8797107</v>
      </c>
    </row>
    <row r="4" spans="1:5" ht="26.25" customHeight="1" thickBot="1" x14ac:dyDescent="0.3">
      <c r="A4" s="1" t="s">
        <v>4</v>
      </c>
      <c r="B4" s="2" t="s">
        <v>5</v>
      </c>
      <c r="C4" s="16">
        <v>2795554</v>
      </c>
      <c r="D4" s="16">
        <v>2588905</v>
      </c>
    </row>
    <row r="5" spans="1:5" ht="26.25" customHeight="1" thickBot="1" x14ac:dyDescent="0.3">
      <c r="A5" s="1" t="s">
        <v>6</v>
      </c>
      <c r="B5" s="2" t="s">
        <v>7</v>
      </c>
      <c r="C5" s="16">
        <v>1081089</v>
      </c>
      <c r="D5" s="16">
        <v>996843</v>
      </c>
    </row>
    <row r="6" spans="1:5" ht="26.25" customHeight="1" thickBot="1" x14ac:dyDescent="0.3">
      <c r="A6" s="1" t="s">
        <v>8</v>
      </c>
      <c r="B6" s="2" t="s">
        <v>9</v>
      </c>
      <c r="C6" s="3"/>
      <c r="D6" s="3"/>
    </row>
    <row r="7" spans="1:5" ht="26.25" customHeight="1" thickBot="1" x14ac:dyDescent="0.3">
      <c r="A7" s="1" t="s">
        <v>10</v>
      </c>
      <c r="B7" s="2" t="s">
        <v>11</v>
      </c>
      <c r="C7" s="3"/>
      <c r="D7" s="3"/>
    </row>
    <row r="8" spans="1:5" ht="26.25" customHeight="1" thickBot="1" x14ac:dyDescent="0.3">
      <c r="A8" s="1" t="s">
        <v>12</v>
      </c>
      <c r="B8" s="2" t="s">
        <v>13</v>
      </c>
      <c r="C8" s="3"/>
      <c r="D8" s="3"/>
    </row>
    <row r="9" spans="1:5" ht="26.25" customHeight="1" thickBot="1" x14ac:dyDescent="0.3">
      <c r="A9" s="1" t="s">
        <v>14</v>
      </c>
      <c r="B9" s="2" t="s">
        <v>15</v>
      </c>
      <c r="C9" s="3"/>
      <c r="D9" s="3"/>
    </row>
    <row r="10" spans="1:5" ht="26.25" customHeight="1" thickBot="1" x14ac:dyDescent="0.3">
      <c r="A10" s="1" t="s">
        <v>16</v>
      </c>
      <c r="B10" s="2" t="s">
        <v>17</v>
      </c>
      <c r="C10" s="3"/>
      <c r="D10" s="3"/>
    </row>
    <row r="11" spans="1:5" ht="26.25" customHeight="1" thickBot="1" x14ac:dyDescent="0.3">
      <c r="A11" s="1" t="s">
        <v>18</v>
      </c>
      <c r="B11" s="2" t="s">
        <v>19</v>
      </c>
      <c r="C11" s="3"/>
      <c r="D11" s="3"/>
    </row>
    <row r="12" spans="1:5" ht="26.25" customHeight="1" thickBot="1" x14ac:dyDescent="0.3">
      <c r="A12" s="1" t="s">
        <v>20</v>
      </c>
      <c r="B12" s="2" t="s">
        <v>21</v>
      </c>
      <c r="C12" s="16">
        <v>959173</v>
      </c>
      <c r="D12" s="16">
        <v>955739</v>
      </c>
    </row>
    <row r="13" spans="1:5" ht="26.25" customHeight="1" thickBot="1" x14ac:dyDescent="0.3">
      <c r="A13" s="1" t="s">
        <v>22</v>
      </c>
      <c r="B13" s="2" t="s">
        <v>23</v>
      </c>
      <c r="C13" s="16">
        <v>918330</v>
      </c>
      <c r="D13" s="16">
        <v>913362</v>
      </c>
    </row>
    <row r="14" spans="1:5" ht="26.25" customHeight="1" thickBot="1" x14ac:dyDescent="0.3">
      <c r="A14" s="1" t="s">
        <v>364</v>
      </c>
      <c r="B14" s="2" t="s">
        <v>365</v>
      </c>
      <c r="C14" s="16">
        <v>864435</v>
      </c>
      <c r="D14" s="16">
        <v>873956</v>
      </c>
    </row>
    <row r="15" spans="1:5" ht="26.25" customHeight="1" thickBot="1" x14ac:dyDescent="0.3">
      <c r="A15" s="1" t="s">
        <v>366</v>
      </c>
      <c r="B15" s="2" t="s">
        <v>367</v>
      </c>
      <c r="C15" s="16">
        <v>53895</v>
      </c>
      <c r="D15" s="16">
        <v>39406</v>
      </c>
    </row>
    <row r="16" spans="1:5" ht="26.25" customHeight="1" thickBot="1" x14ac:dyDescent="0.3">
      <c r="A16" s="1" t="s">
        <v>24</v>
      </c>
      <c r="B16" s="2" t="s">
        <v>25</v>
      </c>
      <c r="C16" s="16">
        <v>40843</v>
      </c>
      <c r="D16" s="16">
        <v>42377</v>
      </c>
    </row>
    <row r="17" spans="1:4" ht="26.25" customHeight="1" thickBot="1" x14ac:dyDescent="0.3">
      <c r="A17" s="1" t="s">
        <v>368</v>
      </c>
      <c r="B17" s="2" t="s">
        <v>369</v>
      </c>
      <c r="C17" s="16">
        <v>40843</v>
      </c>
      <c r="D17" s="16">
        <v>42377</v>
      </c>
    </row>
    <row r="18" spans="1:4" ht="26.25" customHeight="1" thickBot="1" x14ac:dyDescent="0.3">
      <c r="A18" s="1" t="s">
        <v>370</v>
      </c>
      <c r="B18" s="2" t="s">
        <v>371</v>
      </c>
      <c r="C18" s="3"/>
      <c r="D18" s="3"/>
    </row>
    <row r="19" spans="1:4" ht="26.25" customHeight="1" thickBot="1" x14ac:dyDescent="0.3">
      <c r="A19" s="1" t="s">
        <v>26</v>
      </c>
      <c r="B19" s="2" t="s">
        <v>27</v>
      </c>
      <c r="C19" s="16">
        <v>650694</v>
      </c>
      <c r="D19" s="16">
        <v>546948</v>
      </c>
    </row>
    <row r="20" spans="1:4" ht="26.25" customHeight="1" thickBot="1" x14ac:dyDescent="0.3">
      <c r="A20" s="1" t="s">
        <v>28</v>
      </c>
      <c r="B20" s="2" t="s">
        <v>29</v>
      </c>
      <c r="C20" s="3"/>
      <c r="D20" s="3"/>
    </row>
    <row r="21" spans="1:4" ht="26.25" customHeight="1" thickBot="1" x14ac:dyDescent="0.3">
      <c r="A21" s="1" t="s">
        <v>30</v>
      </c>
      <c r="B21" s="2" t="s">
        <v>31</v>
      </c>
      <c r="C21" s="16">
        <v>96184</v>
      </c>
      <c r="D21" s="16">
        <v>80572</v>
      </c>
    </row>
    <row r="22" spans="1:4" ht="26.25" customHeight="1" thickBot="1" x14ac:dyDescent="0.3">
      <c r="A22" s="1" t="s">
        <v>32</v>
      </c>
      <c r="B22" s="2" t="s">
        <v>33</v>
      </c>
      <c r="C22" s="16">
        <v>96184</v>
      </c>
      <c r="D22" s="16">
        <v>80572</v>
      </c>
    </row>
    <row r="23" spans="1:4" ht="26.25" customHeight="1" thickBot="1" x14ac:dyDescent="0.3">
      <c r="A23" s="1" t="s">
        <v>34</v>
      </c>
      <c r="B23" s="2" t="s">
        <v>35</v>
      </c>
      <c r="C23" s="3"/>
      <c r="D23" s="3"/>
    </row>
    <row r="24" spans="1:4" ht="26.25" customHeight="1" thickBot="1" x14ac:dyDescent="0.3">
      <c r="A24" s="1" t="s">
        <v>36</v>
      </c>
      <c r="B24" s="2" t="s">
        <v>37</v>
      </c>
      <c r="C24" s="16">
        <v>8414</v>
      </c>
      <c r="D24" s="16">
        <v>8803</v>
      </c>
    </row>
    <row r="25" spans="1:4" ht="26.25" customHeight="1" thickBot="1" x14ac:dyDescent="0.3">
      <c r="A25" s="1" t="s">
        <v>38</v>
      </c>
      <c r="B25" s="2" t="s">
        <v>39</v>
      </c>
      <c r="C25" s="3"/>
      <c r="D25" s="3"/>
    </row>
    <row r="26" spans="1:4" ht="26.25" customHeight="1" thickBot="1" x14ac:dyDescent="0.3">
      <c r="A26" s="1" t="s">
        <v>40</v>
      </c>
      <c r="B26" s="2" t="s">
        <v>41</v>
      </c>
      <c r="C26" s="3">
        <v>0</v>
      </c>
      <c r="D26" s="16">
        <v>2070</v>
      </c>
    </row>
    <row r="27" spans="1:4" ht="26.25" customHeight="1" thickBot="1" x14ac:dyDescent="0.3">
      <c r="A27" s="1" t="s">
        <v>42</v>
      </c>
      <c r="B27" s="2" t="s">
        <v>43</v>
      </c>
      <c r="C27" s="16">
        <v>8414</v>
      </c>
      <c r="D27" s="16">
        <v>6733</v>
      </c>
    </row>
    <row r="28" spans="1:4" ht="26.25" customHeight="1" thickBot="1" x14ac:dyDescent="0.3">
      <c r="A28" s="1" t="s">
        <v>44</v>
      </c>
      <c r="B28" s="2" t="s">
        <v>45</v>
      </c>
      <c r="C28" s="16">
        <v>6001553</v>
      </c>
      <c r="D28" s="16">
        <v>5589422</v>
      </c>
    </row>
    <row r="29" spans="1:4" ht="26.25" customHeight="1" thickBot="1" x14ac:dyDescent="0.3">
      <c r="A29" s="1" t="s">
        <v>46</v>
      </c>
      <c r="B29" s="2" t="s">
        <v>47</v>
      </c>
      <c r="C29" s="16">
        <v>1730020</v>
      </c>
      <c r="D29" s="16">
        <v>1436598</v>
      </c>
    </row>
    <row r="30" spans="1:4" ht="26.25" customHeight="1" thickBot="1" x14ac:dyDescent="0.3">
      <c r="A30" s="1" t="s">
        <v>48</v>
      </c>
      <c r="B30" s="2" t="s">
        <v>11</v>
      </c>
      <c r="C30" s="3"/>
      <c r="D30" s="3"/>
    </row>
    <row r="31" spans="1:4" ht="26.25" customHeight="1" thickBot="1" x14ac:dyDescent="0.3">
      <c r="A31" s="1" t="s">
        <v>49</v>
      </c>
      <c r="B31" s="2" t="s">
        <v>13</v>
      </c>
      <c r="C31" s="3"/>
      <c r="D31" s="3"/>
    </row>
    <row r="32" spans="1:4" ht="26.25" customHeight="1" thickBot="1" x14ac:dyDescent="0.3">
      <c r="A32" s="1" t="s">
        <v>50</v>
      </c>
      <c r="B32" s="2" t="s">
        <v>15</v>
      </c>
      <c r="C32" s="3"/>
      <c r="D32" s="3"/>
    </row>
    <row r="33" spans="1:4" ht="26.25" customHeight="1" thickBot="1" x14ac:dyDescent="0.3">
      <c r="A33" s="1" t="s">
        <v>51</v>
      </c>
      <c r="B33" s="2" t="s">
        <v>17</v>
      </c>
      <c r="C33" s="3"/>
      <c r="D33" s="3"/>
    </row>
    <row r="34" spans="1:4" ht="26.25" customHeight="1" thickBot="1" x14ac:dyDescent="0.3">
      <c r="A34" s="1" t="s">
        <v>52</v>
      </c>
      <c r="B34" s="2" t="s">
        <v>19</v>
      </c>
      <c r="C34" s="3"/>
      <c r="D34" s="3"/>
    </row>
    <row r="35" spans="1:4" ht="26.25" customHeight="1" thickBot="1" x14ac:dyDescent="0.3">
      <c r="A35" s="1" t="s">
        <v>53</v>
      </c>
      <c r="B35" s="2" t="s">
        <v>21</v>
      </c>
      <c r="C35" s="16">
        <v>47127</v>
      </c>
      <c r="D35" s="16">
        <v>62691</v>
      </c>
    </row>
    <row r="36" spans="1:4" ht="26.25" customHeight="1" thickBot="1" x14ac:dyDescent="0.3">
      <c r="A36" s="1" t="s">
        <v>54</v>
      </c>
      <c r="B36" s="2" t="s">
        <v>23</v>
      </c>
      <c r="C36" s="3"/>
      <c r="D36" s="3"/>
    </row>
    <row r="37" spans="1:4" ht="26.25" customHeight="1" thickBot="1" x14ac:dyDescent="0.3">
      <c r="A37" s="1" t="s">
        <v>55</v>
      </c>
      <c r="B37" s="2" t="s">
        <v>25</v>
      </c>
      <c r="C37" s="16">
        <v>47127</v>
      </c>
      <c r="D37" s="16">
        <v>62691</v>
      </c>
    </row>
    <row r="38" spans="1:4" ht="26.25" customHeight="1" thickBot="1" x14ac:dyDescent="0.3">
      <c r="A38" s="1" t="s">
        <v>56</v>
      </c>
      <c r="B38" s="2" t="s">
        <v>27</v>
      </c>
      <c r="C38" s="3"/>
      <c r="D38" s="3"/>
    </row>
    <row r="39" spans="1:4" ht="26.25" customHeight="1" thickBot="1" x14ac:dyDescent="0.3">
      <c r="A39" s="1" t="s">
        <v>57</v>
      </c>
      <c r="B39" s="2" t="s">
        <v>29</v>
      </c>
      <c r="C39" s="16">
        <v>1354693</v>
      </c>
      <c r="D39" s="16">
        <v>1125616</v>
      </c>
    </row>
    <row r="40" spans="1:4" ht="26.25" customHeight="1" thickBot="1" x14ac:dyDescent="0.3">
      <c r="A40" s="1" t="s">
        <v>58</v>
      </c>
      <c r="B40" s="2" t="s">
        <v>59</v>
      </c>
      <c r="C40" s="16">
        <v>139244</v>
      </c>
      <c r="D40" s="16">
        <v>61530</v>
      </c>
    </row>
    <row r="41" spans="1:4" ht="26.25" customHeight="1" thickBot="1" x14ac:dyDescent="0.3">
      <c r="A41" s="1" t="s">
        <v>60</v>
      </c>
      <c r="B41" s="2" t="s">
        <v>61</v>
      </c>
      <c r="C41" s="16">
        <v>139244</v>
      </c>
      <c r="D41" s="16">
        <v>61530</v>
      </c>
    </row>
    <row r="42" spans="1:4" ht="26.25" customHeight="1" thickBot="1" x14ac:dyDescent="0.3">
      <c r="A42" s="1" t="s">
        <v>62</v>
      </c>
      <c r="B42" s="2" t="s">
        <v>35</v>
      </c>
      <c r="C42" s="3"/>
      <c r="D42" s="3"/>
    </row>
    <row r="43" spans="1:4" ht="26.25" customHeight="1" thickBot="1" x14ac:dyDescent="0.3">
      <c r="A43" s="1" t="s">
        <v>63</v>
      </c>
      <c r="B43" s="2" t="s">
        <v>64</v>
      </c>
      <c r="C43" s="3"/>
      <c r="D43" s="3"/>
    </row>
    <row r="44" spans="1:4" ht="26.25" customHeight="1" thickBot="1" x14ac:dyDescent="0.3">
      <c r="A44" s="1" t="s">
        <v>65</v>
      </c>
      <c r="B44" s="2" t="s">
        <v>66</v>
      </c>
      <c r="C44" s="3"/>
      <c r="D44" s="3"/>
    </row>
    <row r="45" spans="1:4" ht="26.25" customHeight="1" thickBot="1" x14ac:dyDescent="0.3">
      <c r="A45" s="1" t="s">
        <v>67</v>
      </c>
      <c r="B45" s="2" t="s">
        <v>68</v>
      </c>
      <c r="C45" s="3"/>
      <c r="D45" s="3"/>
    </row>
    <row r="46" spans="1:4" ht="26.25" customHeight="1" thickBot="1" x14ac:dyDescent="0.3">
      <c r="A46" s="1" t="s">
        <v>69</v>
      </c>
      <c r="B46" s="2" t="s">
        <v>70</v>
      </c>
      <c r="C46" s="3"/>
      <c r="D46" s="3"/>
    </row>
    <row r="47" spans="1:4" ht="26.25" customHeight="1" thickBot="1" x14ac:dyDescent="0.3">
      <c r="A47" s="1" t="s">
        <v>71</v>
      </c>
      <c r="B47" s="2" t="s">
        <v>72</v>
      </c>
      <c r="C47" s="16">
        <v>188956</v>
      </c>
      <c r="D47" s="16">
        <v>186761</v>
      </c>
    </row>
    <row r="48" spans="1:4" ht="26.25" customHeight="1" thickBot="1" x14ac:dyDescent="0.3">
      <c r="A48" s="1" t="s">
        <v>73</v>
      </c>
      <c r="B48" s="2" t="s">
        <v>39</v>
      </c>
      <c r="C48" s="3"/>
      <c r="D48" s="3"/>
    </row>
    <row r="49" spans="1:4" ht="26.25" customHeight="1" thickBot="1" x14ac:dyDescent="0.3">
      <c r="A49" s="1" t="s">
        <v>74</v>
      </c>
      <c r="B49" s="2" t="s">
        <v>41</v>
      </c>
      <c r="C49" s="3"/>
      <c r="D49" s="3"/>
    </row>
    <row r="50" spans="1:4" ht="26.25" customHeight="1" thickBot="1" x14ac:dyDescent="0.3">
      <c r="A50" s="1" t="s">
        <v>75</v>
      </c>
      <c r="B50" s="2" t="s">
        <v>372</v>
      </c>
      <c r="C50" s="16">
        <v>40066</v>
      </c>
      <c r="D50" s="16">
        <v>28290</v>
      </c>
    </row>
    <row r="51" spans="1:4" ht="26.25" customHeight="1" thickBot="1" x14ac:dyDescent="0.3">
      <c r="A51" s="1" t="s">
        <v>373</v>
      </c>
      <c r="B51" s="2" t="s">
        <v>374</v>
      </c>
      <c r="C51" s="16">
        <v>113666</v>
      </c>
      <c r="D51" s="16">
        <v>107927</v>
      </c>
    </row>
    <row r="52" spans="1:4" ht="26.25" customHeight="1" thickBot="1" x14ac:dyDescent="0.3">
      <c r="A52" s="1" t="s">
        <v>76</v>
      </c>
      <c r="B52" s="2" t="s">
        <v>375</v>
      </c>
      <c r="C52" s="16">
        <v>35224</v>
      </c>
      <c r="D52" s="16">
        <v>50544</v>
      </c>
    </row>
    <row r="53" spans="1:4" ht="26.25" customHeight="1" thickBot="1" x14ac:dyDescent="0.3">
      <c r="A53" s="1" t="s">
        <v>77</v>
      </c>
      <c r="B53" s="2" t="s">
        <v>78</v>
      </c>
      <c r="C53" s="16">
        <v>1514</v>
      </c>
      <c r="D53" s="16">
        <v>122218</v>
      </c>
    </row>
    <row r="54" spans="1:4" ht="26.25" customHeight="1" thickBot="1" x14ac:dyDescent="0.3">
      <c r="A54" s="1" t="s">
        <v>79</v>
      </c>
      <c r="B54" s="2" t="s">
        <v>80</v>
      </c>
      <c r="C54" s="16">
        <v>1514</v>
      </c>
      <c r="D54" s="16">
        <v>122218</v>
      </c>
    </row>
    <row r="55" spans="1:4" ht="26.25" customHeight="1" thickBot="1" x14ac:dyDescent="0.3">
      <c r="A55" s="1" t="s">
        <v>81</v>
      </c>
      <c r="B55" s="2" t="s">
        <v>82</v>
      </c>
      <c r="C55" s="3">
        <v>0</v>
      </c>
      <c r="D55" s="16">
        <v>121446</v>
      </c>
    </row>
    <row r="56" spans="1:4" ht="26.25" customHeight="1" thickBot="1" x14ac:dyDescent="0.3">
      <c r="A56" s="1" t="s">
        <v>83</v>
      </c>
      <c r="B56" s="2" t="s">
        <v>84</v>
      </c>
      <c r="C56" s="16">
        <v>1514</v>
      </c>
      <c r="D56" s="3">
        <v>772</v>
      </c>
    </row>
    <row r="57" spans="1:4" ht="26.25" customHeight="1" thickBot="1" x14ac:dyDescent="0.3">
      <c r="A57" s="1" t="s">
        <v>85</v>
      </c>
      <c r="B57" s="2" t="s">
        <v>86</v>
      </c>
      <c r="C57" s="3"/>
      <c r="D57" s="3"/>
    </row>
    <row r="58" spans="1:4" ht="26.25" customHeight="1" thickBot="1" x14ac:dyDescent="0.3">
      <c r="A58" s="1" t="s">
        <v>376</v>
      </c>
      <c r="B58" s="2" t="s">
        <v>377</v>
      </c>
      <c r="C58" s="3"/>
      <c r="D58" s="3"/>
    </row>
    <row r="59" spans="1:4" ht="26.25" customHeight="1" thickBot="1" x14ac:dyDescent="0.3">
      <c r="A59" s="1" t="s">
        <v>87</v>
      </c>
      <c r="B59" s="2" t="s">
        <v>88</v>
      </c>
      <c r="C59" s="16">
        <v>3715882</v>
      </c>
      <c r="D59" s="16">
        <v>3456787</v>
      </c>
    </row>
    <row r="60" spans="1:4" ht="26.25" customHeight="1" thickBot="1" x14ac:dyDescent="0.3">
      <c r="A60" s="1" t="s">
        <v>89</v>
      </c>
      <c r="B60" s="2" t="s">
        <v>90</v>
      </c>
      <c r="C60" s="16">
        <v>3453714</v>
      </c>
      <c r="D60" s="16">
        <v>3080175</v>
      </c>
    </row>
    <row r="61" spans="1:4" ht="26.25" customHeight="1" thickBot="1" x14ac:dyDescent="0.3">
      <c r="A61" s="1" t="s">
        <v>91</v>
      </c>
      <c r="B61" s="2" t="s">
        <v>92</v>
      </c>
      <c r="C61" s="3"/>
      <c r="D61" s="3"/>
    </row>
    <row r="62" spans="1:4" ht="26.25" customHeight="1" thickBot="1" x14ac:dyDescent="0.3">
      <c r="A62" s="1" t="s">
        <v>93</v>
      </c>
      <c r="B62" s="2" t="s">
        <v>94</v>
      </c>
      <c r="C62" s="16">
        <v>262168</v>
      </c>
      <c r="D62" s="16">
        <v>376612</v>
      </c>
    </row>
    <row r="63" spans="1:4" ht="26.25" customHeight="1" thickBot="1" x14ac:dyDescent="0.3">
      <c r="A63" s="1" t="s">
        <v>95</v>
      </c>
      <c r="B63" s="2" t="s">
        <v>96</v>
      </c>
      <c r="C63" s="16">
        <v>554137</v>
      </c>
      <c r="D63" s="16">
        <v>573819</v>
      </c>
    </row>
    <row r="64" spans="1:4" ht="26.25" customHeight="1" thickBot="1" x14ac:dyDescent="0.3">
      <c r="A64" s="1" t="s">
        <v>97</v>
      </c>
      <c r="B64" s="2" t="s">
        <v>98</v>
      </c>
      <c r="C64" s="16">
        <v>299339</v>
      </c>
      <c r="D64" s="16">
        <v>319021</v>
      </c>
    </row>
    <row r="65" spans="1:4" ht="26.25" customHeight="1" thickBot="1" x14ac:dyDescent="0.3">
      <c r="A65" s="1" t="s">
        <v>99</v>
      </c>
      <c r="B65" s="2" t="s">
        <v>100</v>
      </c>
      <c r="C65" s="3"/>
      <c r="D65" s="3"/>
    </row>
    <row r="66" spans="1:4" ht="26.25" customHeight="1" thickBot="1" x14ac:dyDescent="0.3">
      <c r="A66" s="1" t="s">
        <v>378</v>
      </c>
      <c r="B66" s="2" t="s">
        <v>379</v>
      </c>
      <c r="C66" s="16">
        <v>278826</v>
      </c>
      <c r="D66" s="16">
        <v>290177</v>
      </c>
    </row>
    <row r="67" spans="1:4" ht="26.25" customHeight="1" thickBot="1" x14ac:dyDescent="0.3">
      <c r="A67" s="1" t="s">
        <v>380</v>
      </c>
      <c r="B67" s="2" t="s">
        <v>381</v>
      </c>
      <c r="C67" s="16">
        <v>20513</v>
      </c>
      <c r="D67" s="16">
        <v>28844</v>
      </c>
    </row>
    <row r="68" spans="1:4" ht="26.25" customHeight="1" thickBot="1" x14ac:dyDescent="0.3">
      <c r="A68" s="1" t="s">
        <v>101</v>
      </c>
      <c r="B68" s="2" t="s">
        <v>102</v>
      </c>
      <c r="C68" s="16">
        <v>254798</v>
      </c>
      <c r="D68" s="16">
        <v>254798</v>
      </c>
    </row>
    <row r="69" spans="1:4" ht="26.25" customHeight="1" thickBot="1" x14ac:dyDescent="0.3">
      <c r="A69" s="1" t="s">
        <v>382</v>
      </c>
      <c r="B69" s="2" t="s">
        <v>383</v>
      </c>
      <c r="C69" s="16">
        <v>187573</v>
      </c>
      <c r="D69" s="16">
        <v>187573</v>
      </c>
    </row>
    <row r="70" spans="1:4" ht="26.25" customHeight="1" thickBot="1" x14ac:dyDescent="0.3">
      <c r="A70" s="1" t="s">
        <v>384</v>
      </c>
      <c r="B70" s="2" t="s">
        <v>385</v>
      </c>
      <c r="C70" s="16">
        <v>22154</v>
      </c>
      <c r="D70" s="16">
        <v>22154</v>
      </c>
    </row>
    <row r="71" spans="1:4" ht="26.25" customHeight="1" thickBot="1" x14ac:dyDescent="0.3">
      <c r="A71" s="1" t="s">
        <v>386</v>
      </c>
      <c r="B71" s="2" t="s">
        <v>387</v>
      </c>
      <c r="C71" s="16">
        <v>17092</v>
      </c>
      <c r="D71" s="16">
        <v>17092</v>
      </c>
    </row>
    <row r="72" spans="1:4" ht="26.25" customHeight="1" thickBot="1" x14ac:dyDescent="0.3">
      <c r="A72" s="1" t="s">
        <v>388</v>
      </c>
      <c r="B72" s="2" t="s">
        <v>389</v>
      </c>
      <c r="C72" s="16">
        <v>2402</v>
      </c>
      <c r="D72" s="16">
        <v>2402</v>
      </c>
    </row>
    <row r="73" spans="1:4" ht="26.25" customHeight="1" thickBot="1" x14ac:dyDescent="0.3">
      <c r="A73" s="1" t="s">
        <v>390</v>
      </c>
      <c r="B73" s="2" t="s">
        <v>391</v>
      </c>
      <c r="C73" s="16">
        <v>25577</v>
      </c>
      <c r="D73" s="16">
        <v>25577</v>
      </c>
    </row>
    <row r="74" spans="1:4" ht="26.25" customHeight="1" thickBot="1" x14ac:dyDescent="0.3">
      <c r="A74" s="1" t="s">
        <v>392</v>
      </c>
      <c r="B74" s="2" t="s">
        <v>393</v>
      </c>
      <c r="C74" s="3">
        <v>0</v>
      </c>
      <c r="D74" s="3">
        <v>0</v>
      </c>
    </row>
    <row r="75" spans="1:4" ht="26.25" customHeight="1" x14ac:dyDescent="0.25">
      <c r="A75" s="33" t="s">
        <v>103</v>
      </c>
      <c r="B75" s="34"/>
      <c r="C75" s="34"/>
      <c r="D75" s="35"/>
    </row>
    <row r="76" spans="1:4" ht="26.25" customHeight="1" x14ac:dyDescent="0.25">
      <c r="A76" s="19" t="s">
        <v>0</v>
      </c>
      <c r="B76" s="19" t="s">
        <v>1</v>
      </c>
      <c r="C76" s="20">
        <v>42004</v>
      </c>
      <c r="D76" s="20">
        <v>41639</v>
      </c>
    </row>
    <row r="77" spans="1:4" ht="26.25" customHeight="1" thickBot="1" x14ac:dyDescent="0.3">
      <c r="A77" s="1" t="s">
        <v>104</v>
      </c>
      <c r="B77" s="2" t="s">
        <v>105</v>
      </c>
      <c r="C77" s="16">
        <v>8797107</v>
      </c>
      <c r="D77" s="16">
        <v>8178327</v>
      </c>
    </row>
    <row r="78" spans="1:4" ht="26.25" customHeight="1" thickBot="1" x14ac:dyDescent="0.3">
      <c r="A78" s="1" t="s">
        <v>106</v>
      </c>
      <c r="B78" s="2" t="s">
        <v>107</v>
      </c>
      <c r="C78" s="16">
        <v>1560728</v>
      </c>
      <c r="D78" s="16">
        <v>1305132</v>
      </c>
    </row>
    <row r="79" spans="1:4" ht="26.25" customHeight="1" thickBot="1" x14ac:dyDescent="0.3">
      <c r="A79" s="1" t="s">
        <v>108</v>
      </c>
      <c r="B79" s="2" t="s">
        <v>109</v>
      </c>
      <c r="C79" s="16">
        <v>149659</v>
      </c>
      <c r="D79" s="16">
        <v>138462</v>
      </c>
    </row>
    <row r="80" spans="1:4" ht="26.25" customHeight="1" thickBot="1" x14ac:dyDescent="0.3">
      <c r="A80" s="1" t="s">
        <v>110</v>
      </c>
      <c r="B80" s="2" t="s">
        <v>111</v>
      </c>
      <c r="C80" s="16"/>
      <c r="D80" s="16"/>
    </row>
    <row r="81" spans="1:4" ht="26.25" customHeight="1" thickBot="1" x14ac:dyDescent="0.3">
      <c r="A81" s="1" t="s">
        <v>112</v>
      </c>
      <c r="B81" s="2" t="s">
        <v>113</v>
      </c>
      <c r="C81" s="16"/>
      <c r="D81" s="16"/>
    </row>
    <row r="82" spans="1:4" ht="26.25" customHeight="1" thickBot="1" x14ac:dyDescent="0.3">
      <c r="A82" s="1" t="s">
        <v>114</v>
      </c>
      <c r="B82" s="2" t="s">
        <v>115</v>
      </c>
      <c r="C82" s="16">
        <v>166832</v>
      </c>
      <c r="D82" s="16">
        <v>180167</v>
      </c>
    </row>
    <row r="83" spans="1:4" ht="26.25" customHeight="1" thickBot="1" x14ac:dyDescent="0.3">
      <c r="A83" s="1" t="s">
        <v>116</v>
      </c>
      <c r="B83" s="2" t="s">
        <v>117</v>
      </c>
      <c r="C83" s="16"/>
      <c r="D83" s="16"/>
    </row>
    <row r="84" spans="1:4" ht="26.25" customHeight="1" thickBot="1" x14ac:dyDescent="0.3">
      <c r="A84" s="1" t="s">
        <v>118</v>
      </c>
      <c r="B84" s="2" t="s">
        <v>119</v>
      </c>
      <c r="C84" s="16"/>
      <c r="D84" s="16"/>
    </row>
    <row r="85" spans="1:4" ht="26.25" customHeight="1" thickBot="1" x14ac:dyDescent="0.3">
      <c r="A85" s="1" t="s">
        <v>120</v>
      </c>
      <c r="B85" s="2" t="s">
        <v>121</v>
      </c>
      <c r="C85" s="16">
        <v>57758</v>
      </c>
      <c r="D85" s="16">
        <v>79426</v>
      </c>
    </row>
    <row r="86" spans="1:4" ht="26.25" customHeight="1" thickBot="1" x14ac:dyDescent="0.3">
      <c r="A86" s="1" t="s">
        <v>122</v>
      </c>
      <c r="B86" s="2" t="s">
        <v>123</v>
      </c>
      <c r="C86" s="16"/>
      <c r="D86" s="16"/>
    </row>
    <row r="87" spans="1:4" ht="26.25" customHeight="1" thickBot="1" x14ac:dyDescent="0.3">
      <c r="A87" s="1" t="s">
        <v>124</v>
      </c>
      <c r="B87" s="2" t="s">
        <v>125</v>
      </c>
      <c r="C87" s="16"/>
      <c r="D87" s="16"/>
    </row>
    <row r="88" spans="1:4" ht="26.25" customHeight="1" thickBot="1" x14ac:dyDescent="0.3">
      <c r="A88" s="1" t="s">
        <v>126</v>
      </c>
      <c r="B88" s="2" t="s">
        <v>127</v>
      </c>
      <c r="C88" s="16"/>
      <c r="D88" s="16"/>
    </row>
    <row r="89" spans="1:4" ht="26.25" customHeight="1" thickBot="1" x14ac:dyDescent="0.3">
      <c r="A89" s="1" t="s">
        <v>128</v>
      </c>
      <c r="B89" s="2" t="s">
        <v>129</v>
      </c>
      <c r="C89" s="16"/>
      <c r="D89" s="16"/>
    </row>
    <row r="90" spans="1:4" ht="26.25" customHeight="1" thickBot="1" x14ac:dyDescent="0.3">
      <c r="A90" s="1" t="s">
        <v>130</v>
      </c>
      <c r="B90" s="2" t="s">
        <v>131</v>
      </c>
      <c r="C90" s="16">
        <v>1015610</v>
      </c>
      <c r="D90" s="16">
        <v>716373</v>
      </c>
    </row>
    <row r="91" spans="1:4" ht="26.25" customHeight="1" thickBot="1" x14ac:dyDescent="0.3">
      <c r="A91" s="1" t="s">
        <v>132</v>
      </c>
      <c r="B91" s="2" t="s">
        <v>131</v>
      </c>
      <c r="C91" s="16">
        <v>1008909</v>
      </c>
      <c r="D91" s="16">
        <v>710075</v>
      </c>
    </row>
    <row r="92" spans="1:4" ht="26.25" customHeight="1" thickBot="1" x14ac:dyDescent="0.3">
      <c r="A92" s="1" t="s">
        <v>133</v>
      </c>
      <c r="B92" s="2" t="s">
        <v>134</v>
      </c>
      <c r="C92" s="16">
        <v>763861</v>
      </c>
      <c r="D92" s="16">
        <v>694716</v>
      </c>
    </row>
    <row r="93" spans="1:4" ht="26.25" customHeight="1" thickBot="1" x14ac:dyDescent="0.3">
      <c r="A93" s="1" t="s">
        <v>135</v>
      </c>
      <c r="B93" s="2" t="s">
        <v>136</v>
      </c>
      <c r="C93" s="16">
        <v>245048</v>
      </c>
      <c r="D93" s="16">
        <v>15359</v>
      </c>
    </row>
    <row r="94" spans="1:4" ht="26.25" customHeight="1" thickBot="1" x14ac:dyDescent="0.3">
      <c r="A94" s="1" t="s">
        <v>137</v>
      </c>
      <c r="B94" s="2" t="s">
        <v>138</v>
      </c>
      <c r="C94" s="16">
        <v>6701</v>
      </c>
      <c r="D94" s="16">
        <v>6298</v>
      </c>
    </row>
    <row r="95" spans="1:4" ht="26.25" customHeight="1" thickBot="1" x14ac:dyDescent="0.3">
      <c r="A95" s="1" t="s">
        <v>139</v>
      </c>
      <c r="B95" s="2" t="s">
        <v>140</v>
      </c>
      <c r="C95" s="16"/>
      <c r="D95" s="16"/>
    </row>
    <row r="96" spans="1:4" ht="26.25" customHeight="1" thickBot="1" x14ac:dyDescent="0.3">
      <c r="A96" s="1" t="s">
        <v>141</v>
      </c>
      <c r="B96" s="2" t="s">
        <v>142</v>
      </c>
      <c r="C96" s="16">
        <v>170869</v>
      </c>
      <c r="D96" s="16">
        <v>189519</v>
      </c>
    </row>
    <row r="97" spans="1:4" ht="26.25" customHeight="1" thickBot="1" x14ac:dyDescent="0.3">
      <c r="A97" s="1" t="s">
        <v>143</v>
      </c>
      <c r="B97" s="2" t="s">
        <v>144</v>
      </c>
      <c r="C97" s="16"/>
      <c r="D97" s="16"/>
    </row>
    <row r="98" spans="1:4" ht="26.25" customHeight="1" thickBot="1" x14ac:dyDescent="0.3">
      <c r="A98" s="1" t="s">
        <v>145</v>
      </c>
      <c r="B98" s="2" t="s">
        <v>146</v>
      </c>
      <c r="C98" s="16"/>
      <c r="D98" s="16"/>
    </row>
    <row r="99" spans="1:4" ht="26.25" customHeight="1" thickBot="1" x14ac:dyDescent="0.3">
      <c r="A99" s="1" t="s">
        <v>147</v>
      </c>
      <c r="B99" s="2" t="s">
        <v>148</v>
      </c>
      <c r="C99" s="16"/>
      <c r="D99" s="16"/>
    </row>
    <row r="100" spans="1:4" ht="26.25" customHeight="1" thickBot="1" x14ac:dyDescent="0.3">
      <c r="A100" s="1" t="s">
        <v>149</v>
      </c>
      <c r="B100" s="2" t="s">
        <v>150</v>
      </c>
      <c r="C100" s="16"/>
      <c r="D100" s="16"/>
    </row>
    <row r="101" spans="1:4" ht="26.25" customHeight="1" thickBot="1" x14ac:dyDescent="0.3">
      <c r="A101" s="1" t="s">
        <v>151</v>
      </c>
      <c r="B101" s="2" t="s">
        <v>43</v>
      </c>
      <c r="C101" s="16">
        <v>170869</v>
      </c>
      <c r="D101" s="16">
        <v>189519</v>
      </c>
    </row>
    <row r="102" spans="1:4" ht="26.25" customHeight="1" thickBot="1" x14ac:dyDescent="0.3">
      <c r="A102" s="1" t="s">
        <v>152</v>
      </c>
      <c r="B102" s="2" t="s">
        <v>153</v>
      </c>
      <c r="C102" s="16">
        <v>57385</v>
      </c>
      <c r="D102" s="16">
        <v>78697</v>
      </c>
    </row>
    <row r="103" spans="1:4" ht="26.25" customHeight="1" thickBot="1" x14ac:dyDescent="0.3">
      <c r="A103" s="1" t="s">
        <v>154</v>
      </c>
      <c r="B103" s="2" t="s">
        <v>155</v>
      </c>
      <c r="C103" s="16"/>
      <c r="D103" s="16"/>
    </row>
    <row r="104" spans="1:4" ht="26.25" customHeight="1" thickBot="1" x14ac:dyDescent="0.3">
      <c r="A104" s="1" t="s">
        <v>156</v>
      </c>
      <c r="B104" s="2" t="s">
        <v>157</v>
      </c>
      <c r="C104" s="16"/>
      <c r="D104" s="16"/>
    </row>
    <row r="105" spans="1:4" ht="26.25" customHeight="1" thickBot="1" x14ac:dyDescent="0.3">
      <c r="A105" s="1" t="s">
        <v>158</v>
      </c>
      <c r="B105" s="2" t="s">
        <v>394</v>
      </c>
      <c r="C105" s="16">
        <v>113484</v>
      </c>
      <c r="D105" s="16">
        <v>110822</v>
      </c>
    </row>
    <row r="106" spans="1:4" ht="26.25" customHeight="1" thickBot="1" x14ac:dyDescent="0.3">
      <c r="A106" s="1" t="s">
        <v>159</v>
      </c>
      <c r="B106" s="2" t="s">
        <v>160</v>
      </c>
      <c r="C106" s="16"/>
      <c r="D106" s="16"/>
    </row>
    <row r="107" spans="1:4" ht="26.25" customHeight="1" thickBot="1" x14ac:dyDescent="0.3">
      <c r="A107" s="1" t="s">
        <v>161</v>
      </c>
      <c r="B107" s="2" t="s">
        <v>162</v>
      </c>
      <c r="C107" s="16"/>
      <c r="D107" s="16"/>
    </row>
    <row r="108" spans="1:4" ht="26.25" customHeight="1" thickBot="1" x14ac:dyDescent="0.3">
      <c r="A108" s="1" t="s">
        <v>163</v>
      </c>
      <c r="B108" s="2" t="s">
        <v>164</v>
      </c>
      <c r="C108" s="16"/>
      <c r="D108" s="16"/>
    </row>
    <row r="109" spans="1:4" ht="26.25" customHeight="1" thickBot="1" x14ac:dyDescent="0.3">
      <c r="A109" s="1" t="s">
        <v>165</v>
      </c>
      <c r="B109" s="2" t="s">
        <v>166</v>
      </c>
      <c r="C109" s="16"/>
      <c r="D109" s="16"/>
    </row>
    <row r="110" spans="1:4" ht="26.25" customHeight="1" thickBot="1" x14ac:dyDescent="0.3">
      <c r="A110" s="1" t="s">
        <v>167</v>
      </c>
      <c r="B110" s="2" t="s">
        <v>168</v>
      </c>
      <c r="C110" s="16"/>
      <c r="D110" s="16"/>
    </row>
    <row r="111" spans="1:4" ht="26.25" customHeight="1" thickBot="1" x14ac:dyDescent="0.3">
      <c r="A111" s="1" t="s">
        <v>169</v>
      </c>
      <c r="B111" s="2" t="s">
        <v>170</v>
      </c>
      <c r="C111" s="16"/>
      <c r="D111" s="16"/>
    </row>
    <row r="112" spans="1:4" ht="26.25" customHeight="1" thickBot="1" x14ac:dyDescent="0.3">
      <c r="A112" s="1" t="s">
        <v>171</v>
      </c>
      <c r="B112" s="2" t="s">
        <v>172</v>
      </c>
      <c r="C112" s="16"/>
      <c r="D112" s="16"/>
    </row>
    <row r="113" spans="1:4" ht="26.25" customHeight="1" thickBot="1" x14ac:dyDescent="0.3">
      <c r="A113" s="1" t="s">
        <v>173</v>
      </c>
      <c r="B113" s="2" t="s">
        <v>174</v>
      </c>
      <c r="C113" s="16"/>
      <c r="D113" s="16"/>
    </row>
    <row r="114" spans="1:4" ht="26.25" customHeight="1" thickBot="1" x14ac:dyDescent="0.3">
      <c r="A114" s="1" t="s">
        <v>175</v>
      </c>
      <c r="B114" s="2" t="s">
        <v>176</v>
      </c>
      <c r="C114" s="16"/>
      <c r="D114" s="16"/>
    </row>
    <row r="115" spans="1:4" ht="26.25" customHeight="1" thickBot="1" x14ac:dyDescent="0.3">
      <c r="A115" s="1" t="s">
        <v>177</v>
      </c>
      <c r="B115" s="2" t="s">
        <v>178</v>
      </c>
      <c r="C115" s="16"/>
      <c r="D115" s="16"/>
    </row>
    <row r="116" spans="1:4" ht="26.25" customHeight="1" thickBot="1" x14ac:dyDescent="0.3">
      <c r="A116" s="1" t="s">
        <v>179</v>
      </c>
      <c r="B116" s="2" t="s">
        <v>180</v>
      </c>
      <c r="C116" s="16">
        <v>0</v>
      </c>
      <c r="D116" s="16">
        <v>1185</v>
      </c>
    </row>
    <row r="117" spans="1:4" ht="26.25" customHeight="1" thickBot="1" x14ac:dyDescent="0.3">
      <c r="A117" s="1" t="s">
        <v>181</v>
      </c>
      <c r="B117" s="2" t="s">
        <v>182</v>
      </c>
      <c r="C117" s="16"/>
      <c r="D117" s="16"/>
    </row>
    <row r="118" spans="1:4" ht="26.25" customHeight="1" thickBot="1" x14ac:dyDescent="0.3">
      <c r="A118" s="1" t="s">
        <v>183</v>
      </c>
      <c r="B118" s="2" t="s">
        <v>184</v>
      </c>
      <c r="C118" s="16">
        <v>0</v>
      </c>
      <c r="D118" s="16">
        <v>1185</v>
      </c>
    </row>
    <row r="119" spans="1:4" ht="26.25" customHeight="1" thickBot="1" x14ac:dyDescent="0.3">
      <c r="A119" s="1" t="s">
        <v>185</v>
      </c>
      <c r="B119" s="2" t="s">
        <v>186</v>
      </c>
      <c r="C119" s="16">
        <v>2627479</v>
      </c>
      <c r="D119" s="16">
        <v>2508190</v>
      </c>
    </row>
    <row r="120" spans="1:4" ht="26.25" customHeight="1" thickBot="1" x14ac:dyDescent="0.3">
      <c r="A120" s="1" t="s">
        <v>187</v>
      </c>
      <c r="B120" s="2" t="s">
        <v>131</v>
      </c>
      <c r="C120" s="16">
        <v>1792233</v>
      </c>
      <c r="D120" s="16">
        <v>1734468</v>
      </c>
    </row>
    <row r="121" spans="1:4" ht="26.25" customHeight="1" thickBot="1" x14ac:dyDescent="0.3">
      <c r="A121" s="1" t="s">
        <v>188</v>
      </c>
      <c r="B121" s="2" t="s">
        <v>131</v>
      </c>
      <c r="C121" s="16">
        <v>1675906</v>
      </c>
      <c r="D121" s="16">
        <v>1625525</v>
      </c>
    </row>
    <row r="122" spans="1:4" ht="26.25" customHeight="1" thickBot="1" x14ac:dyDescent="0.3">
      <c r="A122" s="1" t="s">
        <v>189</v>
      </c>
      <c r="B122" s="2" t="s">
        <v>134</v>
      </c>
      <c r="C122" s="16">
        <v>1141326</v>
      </c>
      <c r="D122" s="16">
        <v>1160549</v>
      </c>
    </row>
    <row r="123" spans="1:4" ht="26.25" customHeight="1" thickBot="1" x14ac:dyDescent="0.3">
      <c r="A123" s="1" t="s">
        <v>190</v>
      </c>
      <c r="B123" s="2" t="s">
        <v>136</v>
      </c>
      <c r="C123" s="16">
        <v>534580</v>
      </c>
      <c r="D123" s="16">
        <v>464976</v>
      </c>
    </row>
    <row r="124" spans="1:4" ht="26.25" customHeight="1" thickBot="1" x14ac:dyDescent="0.3">
      <c r="A124" s="1" t="s">
        <v>191</v>
      </c>
      <c r="B124" s="2" t="s">
        <v>138</v>
      </c>
      <c r="C124" s="16">
        <v>116327</v>
      </c>
      <c r="D124" s="16">
        <v>108943</v>
      </c>
    </row>
    <row r="125" spans="1:4" ht="26.25" customHeight="1" thickBot="1" x14ac:dyDescent="0.3">
      <c r="A125" s="1" t="s">
        <v>192</v>
      </c>
      <c r="B125" s="2" t="s">
        <v>140</v>
      </c>
      <c r="C125" s="16"/>
      <c r="D125" s="16"/>
    </row>
    <row r="126" spans="1:4" ht="26.25" customHeight="1" thickBot="1" x14ac:dyDescent="0.3">
      <c r="A126" s="1" t="s">
        <v>193</v>
      </c>
      <c r="B126" s="2" t="s">
        <v>142</v>
      </c>
      <c r="C126" s="16">
        <v>137286</v>
      </c>
      <c r="D126" s="16">
        <v>144321</v>
      </c>
    </row>
    <row r="127" spans="1:4" ht="26.25" customHeight="1" thickBot="1" x14ac:dyDescent="0.3">
      <c r="A127" s="1" t="s">
        <v>194</v>
      </c>
      <c r="B127" s="2" t="s">
        <v>144</v>
      </c>
      <c r="C127" s="16"/>
      <c r="D127" s="16"/>
    </row>
    <row r="128" spans="1:4" ht="26.25" customHeight="1" thickBot="1" x14ac:dyDescent="0.3">
      <c r="A128" s="1" t="s">
        <v>195</v>
      </c>
      <c r="B128" s="2" t="s">
        <v>146</v>
      </c>
      <c r="C128" s="16"/>
      <c r="D128" s="16"/>
    </row>
    <row r="129" spans="1:4" ht="26.25" customHeight="1" thickBot="1" x14ac:dyDescent="0.3">
      <c r="A129" s="1" t="s">
        <v>196</v>
      </c>
      <c r="B129" s="2" t="s">
        <v>148</v>
      </c>
      <c r="C129" s="16"/>
      <c r="D129" s="16"/>
    </row>
    <row r="130" spans="1:4" ht="26.25" customHeight="1" thickBot="1" x14ac:dyDescent="0.3">
      <c r="A130" s="1" t="s">
        <v>197</v>
      </c>
      <c r="B130" s="2" t="s">
        <v>150</v>
      </c>
      <c r="C130" s="16"/>
      <c r="D130" s="16"/>
    </row>
    <row r="131" spans="1:4" ht="26.25" customHeight="1" thickBot="1" x14ac:dyDescent="0.3">
      <c r="A131" s="1" t="s">
        <v>198</v>
      </c>
      <c r="B131" s="2" t="s">
        <v>43</v>
      </c>
      <c r="C131" s="16">
        <v>137286</v>
      </c>
      <c r="D131" s="16">
        <v>144321</v>
      </c>
    </row>
    <row r="132" spans="1:4" ht="26.25" customHeight="1" thickBot="1" x14ac:dyDescent="0.3">
      <c r="A132" s="1" t="s">
        <v>199</v>
      </c>
      <c r="B132" s="2" t="s">
        <v>157</v>
      </c>
      <c r="C132" s="16"/>
      <c r="D132" s="16"/>
    </row>
    <row r="133" spans="1:4" ht="26.25" customHeight="1" thickBot="1" x14ac:dyDescent="0.3">
      <c r="A133" s="1" t="s">
        <v>200</v>
      </c>
      <c r="B133" s="2" t="s">
        <v>201</v>
      </c>
      <c r="C133" s="16"/>
      <c r="D133" s="16"/>
    </row>
    <row r="134" spans="1:4" ht="26.25" customHeight="1" thickBot="1" x14ac:dyDescent="0.3">
      <c r="A134" s="1" t="s">
        <v>202</v>
      </c>
      <c r="B134" s="2" t="s">
        <v>395</v>
      </c>
      <c r="C134" s="16"/>
      <c r="D134" s="16"/>
    </row>
    <row r="135" spans="1:4" ht="26.25" customHeight="1" thickBot="1" x14ac:dyDescent="0.3">
      <c r="A135" s="1" t="s">
        <v>203</v>
      </c>
      <c r="B135" s="2" t="s">
        <v>394</v>
      </c>
      <c r="C135" s="16">
        <v>137286</v>
      </c>
      <c r="D135" s="16">
        <v>144321</v>
      </c>
    </row>
    <row r="136" spans="1:4" ht="26.25" customHeight="1" thickBot="1" x14ac:dyDescent="0.3">
      <c r="A136" s="1" t="s">
        <v>204</v>
      </c>
      <c r="B136" s="2" t="s">
        <v>396</v>
      </c>
      <c r="C136" s="16">
        <v>0</v>
      </c>
      <c r="D136" s="16">
        <v>0</v>
      </c>
    </row>
    <row r="137" spans="1:4" ht="26.25" customHeight="1" thickBot="1" x14ac:dyDescent="0.3">
      <c r="A137" s="1" t="s">
        <v>205</v>
      </c>
      <c r="B137" s="2" t="s">
        <v>59</v>
      </c>
      <c r="C137" s="16">
        <v>610706</v>
      </c>
      <c r="D137" s="16">
        <v>505593</v>
      </c>
    </row>
    <row r="138" spans="1:4" ht="26.25" customHeight="1" thickBot="1" x14ac:dyDescent="0.3">
      <c r="A138" s="1" t="s">
        <v>206</v>
      </c>
      <c r="B138" s="2" t="s">
        <v>61</v>
      </c>
      <c r="C138" s="16">
        <v>610706</v>
      </c>
      <c r="D138" s="16">
        <v>505593</v>
      </c>
    </row>
    <row r="139" spans="1:4" ht="26.25" customHeight="1" thickBot="1" x14ac:dyDescent="0.3">
      <c r="A139" s="1" t="s">
        <v>207</v>
      </c>
      <c r="B139" s="2" t="s">
        <v>160</v>
      </c>
      <c r="C139" s="16">
        <v>87254</v>
      </c>
      <c r="D139" s="16">
        <v>123808</v>
      </c>
    </row>
    <row r="140" spans="1:4" ht="26.25" customHeight="1" thickBot="1" x14ac:dyDescent="0.3">
      <c r="A140" s="1" t="s">
        <v>208</v>
      </c>
      <c r="B140" s="2" t="s">
        <v>162</v>
      </c>
      <c r="C140" s="16">
        <v>87254</v>
      </c>
      <c r="D140" s="16">
        <v>123808</v>
      </c>
    </row>
    <row r="141" spans="1:4" ht="26.25" customHeight="1" thickBot="1" x14ac:dyDescent="0.3">
      <c r="A141" s="1" t="s">
        <v>209</v>
      </c>
      <c r="B141" s="2" t="s">
        <v>164</v>
      </c>
      <c r="C141" s="16">
        <v>52006</v>
      </c>
      <c r="D141" s="16">
        <v>97238</v>
      </c>
    </row>
    <row r="142" spans="1:4" ht="26.25" customHeight="1" thickBot="1" x14ac:dyDescent="0.3">
      <c r="A142" s="1" t="s">
        <v>210</v>
      </c>
      <c r="B142" s="2" t="s">
        <v>166</v>
      </c>
      <c r="C142" s="16">
        <v>33313</v>
      </c>
      <c r="D142" s="16">
        <v>26105</v>
      </c>
    </row>
    <row r="143" spans="1:4" ht="26.25" customHeight="1" thickBot="1" x14ac:dyDescent="0.3">
      <c r="A143" s="1" t="s">
        <v>211</v>
      </c>
      <c r="B143" s="2" t="s">
        <v>168</v>
      </c>
      <c r="C143" s="16"/>
      <c r="D143" s="16"/>
    </row>
    <row r="144" spans="1:4" ht="26.25" customHeight="1" thickBot="1" x14ac:dyDescent="0.3">
      <c r="A144" s="1" t="s">
        <v>212</v>
      </c>
      <c r="B144" s="2" t="s">
        <v>170</v>
      </c>
      <c r="C144" s="16">
        <v>1935</v>
      </c>
      <c r="D144" s="16">
        <v>465</v>
      </c>
    </row>
    <row r="145" spans="1:4" ht="26.25" customHeight="1" thickBot="1" x14ac:dyDescent="0.3">
      <c r="A145" s="1" t="s">
        <v>397</v>
      </c>
      <c r="B145" s="2" t="s">
        <v>398</v>
      </c>
      <c r="C145" s="16">
        <v>0</v>
      </c>
      <c r="D145" s="16">
        <v>0</v>
      </c>
    </row>
    <row r="146" spans="1:4" ht="26.25" customHeight="1" thickBot="1" x14ac:dyDescent="0.3">
      <c r="A146" s="1" t="s">
        <v>213</v>
      </c>
      <c r="B146" s="2" t="s">
        <v>172</v>
      </c>
      <c r="C146" s="16"/>
      <c r="D146" s="16"/>
    </row>
    <row r="147" spans="1:4" ht="26.25" customHeight="1" thickBot="1" x14ac:dyDescent="0.3">
      <c r="A147" s="1" t="s">
        <v>214</v>
      </c>
      <c r="B147" s="2" t="s">
        <v>174</v>
      </c>
      <c r="C147" s="16"/>
      <c r="D147" s="16"/>
    </row>
    <row r="148" spans="1:4" ht="26.25" customHeight="1" thickBot="1" x14ac:dyDescent="0.3">
      <c r="A148" s="1" t="s">
        <v>215</v>
      </c>
      <c r="B148" s="2" t="s">
        <v>176</v>
      </c>
      <c r="C148" s="16"/>
      <c r="D148" s="16"/>
    </row>
    <row r="149" spans="1:4" ht="26.25" customHeight="1" thickBot="1" x14ac:dyDescent="0.3">
      <c r="A149" s="1" t="s">
        <v>216</v>
      </c>
      <c r="B149" s="2" t="s">
        <v>178</v>
      </c>
      <c r="C149" s="16"/>
      <c r="D149" s="16"/>
    </row>
    <row r="150" spans="1:4" ht="26.25" customHeight="1" thickBot="1" x14ac:dyDescent="0.3">
      <c r="A150" s="1" t="s">
        <v>217</v>
      </c>
      <c r="B150" s="2" t="s">
        <v>180</v>
      </c>
      <c r="C150" s="16"/>
      <c r="D150" s="16"/>
    </row>
    <row r="151" spans="1:4" ht="26.25" customHeight="1" thickBot="1" x14ac:dyDescent="0.3">
      <c r="A151" s="1" t="s">
        <v>218</v>
      </c>
      <c r="B151" s="2" t="s">
        <v>182</v>
      </c>
      <c r="C151" s="16"/>
      <c r="D151" s="16"/>
    </row>
    <row r="152" spans="1:4" ht="26.25" customHeight="1" thickBot="1" x14ac:dyDescent="0.3">
      <c r="A152" s="1" t="s">
        <v>219</v>
      </c>
      <c r="B152" s="2" t="s">
        <v>184</v>
      </c>
      <c r="C152" s="16"/>
      <c r="D152" s="16"/>
    </row>
    <row r="153" spans="1:4" ht="26.25" customHeight="1" thickBot="1" x14ac:dyDescent="0.3">
      <c r="A153" s="1" t="s">
        <v>220</v>
      </c>
      <c r="B153" s="2" t="s">
        <v>221</v>
      </c>
      <c r="C153" s="16"/>
      <c r="D153" s="16"/>
    </row>
    <row r="154" spans="1:4" ht="26.25" customHeight="1" thickBot="1" x14ac:dyDescent="0.3">
      <c r="A154" s="1" t="s">
        <v>222</v>
      </c>
      <c r="B154" s="2" t="s">
        <v>223</v>
      </c>
      <c r="C154" s="16"/>
      <c r="D154" s="16"/>
    </row>
    <row r="155" spans="1:4" ht="26.25" customHeight="1" thickBot="1" x14ac:dyDescent="0.3">
      <c r="A155" s="1" t="s">
        <v>224</v>
      </c>
      <c r="B155" s="2" t="s">
        <v>225</v>
      </c>
      <c r="C155" s="16"/>
      <c r="D155" s="16"/>
    </row>
    <row r="156" spans="1:4" ht="26.25" customHeight="1" thickBot="1" x14ac:dyDescent="0.3">
      <c r="A156" s="1" t="s">
        <v>226</v>
      </c>
      <c r="B156" s="2" t="s">
        <v>227</v>
      </c>
      <c r="C156" s="16"/>
      <c r="D156" s="16"/>
    </row>
    <row r="157" spans="1:4" ht="26.25" customHeight="1" thickBot="1" x14ac:dyDescent="0.3">
      <c r="A157" s="1" t="s">
        <v>228</v>
      </c>
      <c r="B157" s="2" t="s">
        <v>229</v>
      </c>
      <c r="C157" s="16">
        <v>4608900</v>
      </c>
      <c r="D157" s="16">
        <v>4365005</v>
      </c>
    </row>
    <row r="158" spans="1:4" ht="26.25" customHeight="1" thickBot="1" x14ac:dyDescent="0.3">
      <c r="A158" s="1" t="s">
        <v>230</v>
      </c>
      <c r="B158" s="2" t="s">
        <v>231</v>
      </c>
      <c r="C158" s="16">
        <v>1867977</v>
      </c>
      <c r="D158" s="16">
        <v>1697449</v>
      </c>
    </row>
    <row r="159" spans="1:4" ht="26.25" customHeight="1" thickBot="1" x14ac:dyDescent="0.3">
      <c r="A159" s="1" t="s">
        <v>399</v>
      </c>
      <c r="B159" s="2" t="s">
        <v>400</v>
      </c>
      <c r="C159" s="16">
        <v>1875800</v>
      </c>
      <c r="D159" s="16">
        <v>1705272</v>
      </c>
    </row>
    <row r="160" spans="1:4" ht="26.25" customHeight="1" thickBot="1" x14ac:dyDescent="0.3">
      <c r="A160" s="1" t="s">
        <v>401</v>
      </c>
      <c r="B160" s="2" t="s">
        <v>402</v>
      </c>
      <c r="C160" s="16">
        <v>-7823</v>
      </c>
      <c r="D160" s="16">
        <v>-7823</v>
      </c>
    </row>
    <row r="161" spans="1:4" ht="26.25" customHeight="1" thickBot="1" x14ac:dyDescent="0.3">
      <c r="A161" s="1" t="s">
        <v>232</v>
      </c>
      <c r="B161" s="2" t="s">
        <v>233</v>
      </c>
      <c r="C161" s="16">
        <v>331616</v>
      </c>
      <c r="D161" s="16">
        <v>323342</v>
      </c>
    </row>
    <row r="162" spans="1:4" ht="26.25" customHeight="1" thickBot="1" x14ac:dyDescent="0.3">
      <c r="A162" s="1" t="s">
        <v>234</v>
      </c>
      <c r="B162" s="2" t="s">
        <v>235</v>
      </c>
      <c r="C162" s="16"/>
      <c r="D162" s="16"/>
    </row>
    <row r="163" spans="1:4" ht="26.25" customHeight="1" thickBot="1" x14ac:dyDescent="0.3">
      <c r="A163" s="1" t="s">
        <v>236</v>
      </c>
      <c r="B163" s="2" t="s">
        <v>237</v>
      </c>
      <c r="C163" s="16"/>
      <c r="D163" s="16"/>
    </row>
    <row r="164" spans="1:4" ht="26.25" customHeight="1" thickBot="1" x14ac:dyDescent="0.3">
      <c r="A164" s="1" t="s">
        <v>238</v>
      </c>
      <c r="B164" s="2" t="s">
        <v>239</v>
      </c>
      <c r="C164" s="16"/>
      <c r="D164" s="16"/>
    </row>
    <row r="165" spans="1:4" ht="26.25" customHeight="1" thickBot="1" x14ac:dyDescent="0.3">
      <c r="A165" s="1" t="s">
        <v>240</v>
      </c>
      <c r="B165" s="2" t="s">
        <v>241</v>
      </c>
      <c r="C165" s="16"/>
      <c r="D165" s="16"/>
    </row>
    <row r="166" spans="1:4" ht="26.25" customHeight="1" thickBot="1" x14ac:dyDescent="0.3">
      <c r="A166" s="1" t="s">
        <v>242</v>
      </c>
      <c r="B166" s="2" t="s">
        <v>243</v>
      </c>
      <c r="C166" s="16"/>
      <c r="D166" s="16"/>
    </row>
    <row r="167" spans="1:4" ht="26.25" customHeight="1" thickBot="1" x14ac:dyDescent="0.3">
      <c r="A167" s="1" t="s">
        <v>244</v>
      </c>
      <c r="B167" s="2" t="s">
        <v>201</v>
      </c>
      <c r="C167" s="16"/>
      <c r="D167" s="16"/>
    </row>
    <row r="168" spans="1:4" ht="26.25" customHeight="1" thickBot="1" x14ac:dyDescent="0.3">
      <c r="A168" s="1" t="s">
        <v>245</v>
      </c>
      <c r="B168" s="2" t="s">
        <v>246</v>
      </c>
      <c r="C168" s="16">
        <v>70207</v>
      </c>
      <c r="D168" s="16">
        <v>74993</v>
      </c>
    </row>
    <row r="169" spans="1:4" ht="26.25" customHeight="1" thickBot="1" x14ac:dyDescent="0.3">
      <c r="A169" s="1" t="s">
        <v>247</v>
      </c>
      <c r="B169" s="2" t="s">
        <v>248</v>
      </c>
      <c r="C169" s="16">
        <v>1868453</v>
      </c>
      <c r="D169" s="16">
        <v>1841851</v>
      </c>
    </row>
    <row r="170" spans="1:4" ht="26.25" customHeight="1" thickBot="1" x14ac:dyDescent="0.3">
      <c r="A170" s="1" t="s">
        <v>249</v>
      </c>
      <c r="B170" s="2" t="s">
        <v>250</v>
      </c>
      <c r="C170" s="16">
        <v>164529</v>
      </c>
      <c r="D170" s="16">
        <v>145012</v>
      </c>
    </row>
    <row r="171" spans="1:4" ht="26.25" customHeight="1" thickBot="1" x14ac:dyDescent="0.3">
      <c r="A171" s="1" t="s">
        <v>251</v>
      </c>
      <c r="B171" s="2" t="s">
        <v>252</v>
      </c>
      <c r="C171" s="16">
        <v>1696772</v>
      </c>
      <c r="D171" s="16">
        <v>1639243</v>
      </c>
    </row>
    <row r="172" spans="1:4" ht="26.25" customHeight="1" thickBot="1" x14ac:dyDescent="0.3">
      <c r="A172" s="1" t="s">
        <v>253</v>
      </c>
      <c r="B172" s="2" t="s">
        <v>254</v>
      </c>
      <c r="C172" s="16"/>
      <c r="D172" s="16"/>
    </row>
    <row r="173" spans="1:4" ht="26.25" customHeight="1" thickBot="1" x14ac:dyDescent="0.3">
      <c r="A173" s="1" t="s">
        <v>255</v>
      </c>
      <c r="B173" s="2" t="s">
        <v>256</v>
      </c>
      <c r="C173" s="16"/>
      <c r="D173" s="16"/>
    </row>
    <row r="174" spans="1:4" ht="26.25" customHeight="1" thickBot="1" x14ac:dyDescent="0.3">
      <c r="A174" s="1" t="s">
        <v>257</v>
      </c>
      <c r="B174" s="2" t="s">
        <v>258</v>
      </c>
      <c r="C174" s="16"/>
      <c r="D174" s="16"/>
    </row>
    <row r="175" spans="1:4" ht="26.25" customHeight="1" thickBot="1" x14ac:dyDescent="0.3">
      <c r="A175" s="1" t="s">
        <v>259</v>
      </c>
      <c r="B175" s="2" t="s">
        <v>260</v>
      </c>
      <c r="C175" s="16"/>
      <c r="D175" s="16"/>
    </row>
    <row r="176" spans="1:4" ht="26.25" customHeight="1" thickBot="1" x14ac:dyDescent="0.3">
      <c r="A176" s="1" t="s">
        <v>261</v>
      </c>
      <c r="B176" s="2" t="s">
        <v>262</v>
      </c>
      <c r="C176" s="16">
        <v>35083</v>
      </c>
      <c r="D176" s="16">
        <v>26610</v>
      </c>
    </row>
    <row r="177" spans="1:4" ht="26.25" customHeight="1" thickBot="1" x14ac:dyDescent="0.3">
      <c r="A177" s="1" t="s">
        <v>263</v>
      </c>
      <c r="B177" s="2" t="s">
        <v>264</v>
      </c>
      <c r="C177" s="16">
        <v>0</v>
      </c>
      <c r="D177" s="16">
        <v>49330</v>
      </c>
    </row>
    <row r="178" spans="1:4" ht="26.25" customHeight="1" thickBot="1" x14ac:dyDescent="0.3">
      <c r="A178" s="1" t="s">
        <v>265</v>
      </c>
      <c r="B178" s="2" t="s">
        <v>243</v>
      </c>
      <c r="C178" s="16">
        <v>-27931</v>
      </c>
      <c r="D178" s="16">
        <v>-18344</v>
      </c>
    </row>
    <row r="179" spans="1:4" ht="26.25" customHeight="1" thickBot="1" x14ac:dyDescent="0.3">
      <c r="A179" s="1" t="s">
        <v>266</v>
      </c>
      <c r="B179" s="2" t="s">
        <v>267</v>
      </c>
      <c r="C179" s="16"/>
      <c r="D179" s="16"/>
    </row>
    <row r="180" spans="1:4" ht="26.25" customHeight="1" thickBot="1" x14ac:dyDescent="0.3">
      <c r="A180" s="1" t="s">
        <v>268</v>
      </c>
      <c r="B180" s="2" t="s">
        <v>269</v>
      </c>
      <c r="C180" s="16">
        <v>404846</v>
      </c>
      <c r="D180" s="16">
        <v>427370</v>
      </c>
    </row>
    <row r="181" spans="1:4" ht="26.25" customHeight="1" thickBot="1" x14ac:dyDescent="0.3">
      <c r="A181" s="1" t="s">
        <v>270</v>
      </c>
      <c r="B181" s="2" t="s">
        <v>271</v>
      </c>
      <c r="C181" s="16"/>
      <c r="D181" s="16"/>
    </row>
    <row r="182" spans="1:4" ht="26.25" customHeight="1" thickBot="1" x14ac:dyDescent="0.3">
      <c r="A182" s="1" t="s">
        <v>272</v>
      </c>
      <c r="B182" s="2" t="s">
        <v>273</v>
      </c>
      <c r="C182" s="16"/>
      <c r="D182" s="16"/>
    </row>
    <row r="183" spans="1:4" ht="26.25" customHeight="1" thickBot="1" x14ac:dyDescent="0.3">
      <c r="A183" s="1" t="s">
        <v>274</v>
      </c>
      <c r="B183" s="2" t="s">
        <v>275</v>
      </c>
      <c r="C183" s="16">
        <v>65801</v>
      </c>
      <c r="D183" s="16">
        <v>0</v>
      </c>
    </row>
  </sheetData>
  <autoFilter ref="A2:D2"/>
  <mergeCells count="2">
    <mergeCell ref="A1:D1"/>
    <mergeCell ref="A75:D7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5" sqref="A5"/>
    </sheetView>
  </sheetViews>
  <sheetFormatPr defaultRowHeight="25.5" customHeight="1" x14ac:dyDescent="0.25"/>
  <cols>
    <col min="1" max="1" width="28" customWidth="1"/>
    <col min="2" max="2" width="38.28515625" customWidth="1"/>
    <col min="3" max="7" width="28" customWidth="1"/>
  </cols>
  <sheetData>
    <row r="1" spans="1:4" ht="25.5" customHeight="1" x14ac:dyDescent="0.25">
      <c r="A1" s="36" t="s">
        <v>0</v>
      </c>
      <c r="B1" s="39" t="s">
        <v>1</v>
      </c>
      <c r="C1" s="17">
        <v>41640</v>
      </c>
      <c r="D1" s="17">
        <v>41275</v>
      </c>
    </row>
    <row r="2" spans="1:4" ht="25.5" customHeight="1" x14ac:dyDescent="0.25">
      <c r="A2" s="37"/>
      <c r="B2" s="40"/>
      <c r="C2" s="6" t="s">
        <v>411</v>
      </c>
      <c r="D2" s="6" t="s">
        <v>411</v>
      </c>
    </row>
    <row r="3" spans="1:4" ht="21" customHeight="1" x14ac:dyDescent="0.25">
      <c r="A3" s="38"/>
      <c r="B3" s="41"/>
      <c r="C3" s="18">
        <v>42004</v>
      </c>
      <c r="D3" s="18">
        <v>41639</v>
      </c>
    </row>
    <row r="4" spans="1:4" ht="25.5" customHeight="1" thickBot="1" x14ac:dyDescent="0.3">
      <c r="A4" s="51" t="s">
        <v>276</v>
      </c>
      <c r="B4" s="2" t="s">
        <v>277</v>
      </c>
      <c r="C4" s="16">
        <v>3984507</v>
      </c>
      <c r="D4" s="16">
        <v>3872705</v>
      </c>
    </row>
    <row r="5" spans="1:4" ht="25.5" customHeight="1" thickBot="1" x14ac:dyDescent="0.3">
      <c r="A5" s="1" t="s">
        <v>278</v>
      </c>
      <c r="B5" s="2" t="s">
        <v>279</v>
      </c>
      <c r="C5" s="16">
        <v>-2767318</v>
      </c>
      <c r="D5" s="16">
        <v>-2429038</v>
      </c>
    </row>
    <row r="6" spans="1:4" ht="25.5" customHeight="1" thickBot="1" x14ac:dyDescent="0.3">
      <c r="A6" s="1" t="s">
        <v>403</v>
      </c>
      <c r="B6" s="2" t="s">
        <v>404</v>
      </c>
      <c r="C6" s="16">
        <v>221135</v>
      </c>
      <c r="D6" s="16">
        <v>191519</v>
      </c>
    </row>
    <row r="7" spans="1:4" ht="25.5" customHeight="1" thickBot="1" x14ac:dyDescent="0.3">
      <c r="A7" s="1" t="s">
        <v>405</v>
      </c>
      <c r="B7" s="2" t="s">
        <v>406</v>
      </c>
      <c r="C7" s="16">
        <v>-2988453</v>
      </c>
      <c r="D7" s="16">
        <v>-2620557</v>
      </c>
    </row>
    <row r="8" spans="1:4" ht="25.5" customHeight="1" thickBot="1" x14ac:dyDescent="0.3">
      <c r="A8" s="1" t="s">
        <v>280</v>
      </c>
      <c r="B8" s="2" t="s">
        <v>281</v>
      </c>
      <c r="C8" s="16">
        <v>1217189</v>
      </c>
      <c r="D8" s="16">
        <v>1443667</v>
      </c>
    </row>
    <row r="9" spans="1:4" ht="25.5" customHeight="1" thickBot="1" x14ac:dyDescent="0.3">
      <c r="A9" s="1" t="s">
        <v>282</v>
      </c>
      <c r="B9" s="2" t="s">
        <v>283</v>
      </c>
      <c r="C9" s="16">
        <v>-596970</v>
      </c>
      <c r="D9" s="16">
        <v>-621688</v>
      </c>
    </row>
    <row r="10" spans="1:4" ht="25.5" customHeight="1" thickBot="1" x14ac:dyDescent="0.3">
      <c r="A10" s="1" t="s">
        <v>284</v>
      </c>
      <c r="B10" s="2" t="s">
        <v>285</v>
      </c>
      <c r="C10" s="16">
        <v>-524218</v>
      </c>
      <c r="D10" s="16">
        <v>-445816</v>
      </c>
    </row>
    <row r="11" spans="1:4" ht="25.5" customHeight="1" thickBot="1" x14ac:dyDescent="0.3">
      <c r="A11" s="1" t="s">
        <v>286</v>
      </c>
      <c r="B11" s="2" t="s">
        <v>287</v>
      </c>
      <c r="C11" s="16">
        <v>-152902</v>
      </c>
      <c r="D11" s="16">
        <v>-142331</v>
      </c>
    </row>
    <row r="12" spans="1:4" ht="25.5" customHeight="1" thickBot="1" x14ac:dyDescent="0.3">
      <c r="A12" s="1" t="s">
        <v>407</v>
      </c>
      <c r="B12" s="2" t="s">
        <v>408</v>
      </c>
      <c r="C12" s="16">
        <v>-136034</v>
      </c>
      <c r="D12" s="16">
        <v>-127898</v>
      </c>
    </row>
    <row r="13" spans="1:4" ht="25.5" customHeight="1" thickBot="1" x14ac:dyDescent="0.3">
      <c r="A13" s="1" t="s">
        <v>409</v>
      </c>
      <c r="B13" s="2" t="s">
        <v>410</v>
      </c>
      <c r="C13" s="16">
        <v>-16868</v>
      </c>
      <c r="D13" s="16">
        <v>-14433</v>
      </c>
    </row>
    <row r="14" spans="1:4" ht="25.5" customHeight="1" thickBot="1" x14ac:dyDescent="0.3">
      <c r="A14" s="1" t="s">
        <v>288</v>
      </c>
      <c r="B14" s="2" t="s">
        <v>289</v>
      </c>
      <c r="C14" s="3"/>
      <c r="D14" s="3"/>
    </row>
    <row r="15" spans="1:4" ht="25.5" customHeight="1" thickBot="1" x14ac:dyDescent="0.3">
      <c r="A15" s="1" t="s">
        <v>290</v>
      </c>
      <c r="B15" s="2" t="s">
        <v>291</v>
      </c>
      <c r="C15" s="16">
        <v>79484</v>
      </c>
      <c r="D15" s="3">
        <v>0</v>
      </c>
    </row>
    <row r="16" spans="1:4" ht="25.5" customHeight="1" thickBot="1" x14ac:dyDescent="0.3">
      <c r="A16" s="1" t="s">
        <v>292</v>
      </c>
      <c r="B16" s="2" t="s">
        <v>293</v>
      </c>
      <c r="C16" s="3">
        <v>0</v>
      </c>
      <c r="D16" s="16">
        <v>-36284</v>
      </c>
    </row>
    <row r="17" spans="1:4" ht="25.5" customHeight="1" thickBot="1" x14ac:dyDescent="0.3">
      <c r="A17" s="1" t="s">
        <v>294</v>
      </c>
      <c r="B17" s="2" t="s">
        <v>295</v>
      </c>
      <c r="C17" s="3">
        <v>666</v>
      </c>
      <c r="D17" s="16">
        <v>2743</v>
      </c>
    </row>
    <row r="18" spans="1:4" ht="25.5" customHeight="1" thickBot="1" x14ac:dyDescent="0.3">
      <c r="A18" s="1" t="s">
        <v>296</v>
      </c>
      <c r="B18" s="2" t="s">
        <v>297</v>
      </c>
      <c r="C18" s="16">
        <v>620219</v>
      </c>
      <c r="D18" s="16">
        <v>821979</v>
      </c>
    </row>
    <row r="19" spans="1:4" ht="25.5" customHeight="1" thickBot="1" x14ac:dyDescent="0.3">
      <c r="A19" s="1" t="s">
        <v>298</v>
      </c>
      <c r="B19" s="2" t="s">
        <v>299</v>
      </c>
      <c r="C19" s="16">
        <v>-175142</v>
      </c>
      <c r="D19" s="16">
        <v>-116965</v>
      </c>
    </row>
    <row r="20" spans="1:4" ht="25.5" customHeight="1" thickBot="1" x14ac:dyDescent="0.3">
      <c r="A20" s="1" t="s">
        <v>300</v>
      </c>
      <c r="B20" s="2" t="s">
        <v>301</v>
      </c>
      <c r="C20" s="16">
        <v>142644</v>
      </c>
      <c r="D20" s="16">
        <v>102656</v>
      </c>
    </row>
    <row r="21" spans="1:4" ht="25.5" customHeight="1" thickBot="1" x14ac:dyDescent="0.3">
      <c r="A21" s="1" t="s">
        <v>302</v>
      </c>
      <c r="B21" s="2" t="s">
        <v>303</v>
      </c>
      <c r="C21" s="16">
        <v>-317786</v>
      </c>
      <c r="D21" s="16">
        <v>-219621</v>
      </c>
    </row>
    <row r="22" spans="1:4" ht="25.5" customHeight="1" thickBot="1" x14ac:dyDescent="0.3">
      <c r="A22" s="1" t="s">
        <v>304</v>
      </c>
      <c r="B22" s="2" t="s">
        <v>305</v>
      </c>
      <c r="C22" s="16">
        <v>445077</v>
      </c>
      <c r="D22" s="16">
        <v>705014</v>
      </c>
    </row>
    <row r="23" spans="1:4" ht="25.5" customHeight="1" thickBot="1" x14ac:dyDescent="0.3">
      <c r="A23" s="1" t="s">
        <v>306</v>
      </c>
      <c r="B23" s="2" t="s">
        <v>307</v>
      </c>
      <c r="C23" s="16">
        <v>-51517</v>
      </c>
      <c r="D23" s="16">
        <v>-170510</v>
      </c>
    </row>
    <row r="24" spans="1:4" ht="25.5" customHeight="1" thickBot="1" x14ac:dyDescent="0.3">
      <c r="A24" s="1" t="s">
        <v>308</v>
      </c>
      <c r="B24" s="2" t="s">
        <v>309</v>
      </c>
      <c r="C24" s="16">
        <v>-73331</v>
      </c>
      <c r="D24" s="16">
        <v>-155797</v>
      </c>
    </row>
    <row r="25" spans="1:4" ht="25.5" customHeight="1" thickBot="1" x14ac:dyDescent="0.3">
      <c r="A25" s="1" t="s">
        <v>310</v>
      </c>
      <c r="B25" s="2" t="s">
        <v>311</v>
      </c>
      <c r="C25" s="16">
        <v>21814</v>
      </c>
      <c r="D25" s="16">
        <v>-14713</v>
      </c>
    </row>
    <row r="26" spans="1:4" ht="25.5" customHeight="1" thickBot="1" x14ac:dyDescent="0.3">
      <c r="A26" s="51" t="s">
        <v>312</v>
      </c>
      <c r="B26" s="2" t="s">
        <v>313</v>
      </c>
      <c r="C26" s="16">
        <v>393560</v>
      </c>
      <c r="D26" s="16">
        <v>534504</v>
      </c>
    </row>
    <row r="27" spans="1:4" ht="25.5" customHeight="1" thickBot="1" x14ac:dyDescent="0.3">
      <c r="A27" s="1" t="s">
        <v>314</v>
      </c>
      <c r="B27" s="2" t="s">
        <v>315</v>
      </c>
      <c r="C27" s="3">
        <v>0</v>
      </c>
      <c r="D27" s="16">
        <v>-14362</v>
      </c>
    </row>
    <row r="28" spans="1:4" ht="25.5" customHeight="1" thickBot="1" x14ac:dyDescent="0.3">
      <c r="A28" s="1" t="s">
        <v>316</v>
      </c>
      <c r="B28" s="2" t="s">
        <v>317</v>
      </c>
      <c r="C28" s="3"/>
      <c r="D28" s="3"/>
    </row>
    <row r="29" spans="1:4" ht="25.5" customHeight="1" thickBot="1" x14ac:dyDescent="0.3">
      <c r="A29" s="1" t="s">
        <v>318</v>
      </c>
      <c r="B29" s="2" t="s">
        <v>319</v>
      </c>
      <c r="C29" s="3"/>
      <c r="D29" s="3"/>
    </row>
    <row r="30" spans="1:4" ht="25.5" customHeight="1" thickBot="1" x14ac:dyDescent="0.3">
      <c r="A30" s="1" t="s">
        <v>320</v>
      </c>
      <c r="B30" s="2" t="s">
        <v>321</v>
      </c>
      <c r="C30" s="16">
        <v>393560</v>
      </c>
      <c r="D30" s="16">
        <v>520142</v>
      </c>
    </row>
    <row r="31" spans="1:4" ht="25.5" customHeight="1" thickBot="1" x14ac:dyDescent="0.3">
      <c r="A31" s="1" t="s">
        <v>322</v>
      </c>
      <c r="B31" s="2" t="s">
        <v>323</v>
      </c>
      <c r="C31" s="16">
        <v>390349</v>
      </c>
      <c r="D31" s="16">
        <v>519920</v>
      </c>
    </row>
    <row r="32" spans="1:4" ht="25.5" customHeight="1" thickBot="1" x14ac:dyDescent="0.3">
      <c r="A32" s="1" t="s">
        <v>324</v>
      </c>
      <c r="B32" s="2" t="s">
        <v>325</v>
      </c>
      <c r="C32" s="16">
        <v>3211</v>
      </c>
      <c r="D32" s="3">
        <v>222</v>
      </c>
    </row>
    <row r="33" spans="1:4" ht="25.5" customHeight="1" thickBot="1" x14ac:dyDescent="0.3">
      <c r="A33" s="1" t="s">
        <v>326</v>
      </c>
      <c r="B33" s="2" t="s">
        <v>327</v>
      </c>
      <c r="C33" s="3"/>
      <c r="D33" s="3"/>
    </row>
    <row r="34" spans="1:4" ht="25.5" customHeight="1" thickBot="1" x14ac:dyDescent="0.3">
      <c r="A34" s="1" t="s">
        <v>328</v>
      </c>
      <c r="B34" s="2" t="s">
        <v>329</v>
      </c>
      <c r="C34" s="3"/>
      <c r="D34" s="3"/>
    </row>
    <row r="35" spans="1:4" ht="25.5" customHeight="1" thickBot="1" x14ac:dyDescent="0.3">
      <c r="A35" s="1" t="s">
        <v>330</v>
      </c>
      <c r="B35" s="2" t="s">
        <v>331</v>
      </c>
      <c r="C35" s="3">
        <v>0.60229999999999995</v>
      </c>
      <c r="D35" s="3">
        <v>0.88090000000000002</v>
      </c>
    </row>
    <row r="36" spans="1:4" ht="25.5" customHeight="1" thickBot="1" x14ac:dyDescent="0.3">
      <c r="A36" s="1" t="s">
        <v>332</v>
      </c>
      <c r="B36" s="2" t="s">
        <v>333</v>
      </c>
      <c r="C36" s="3"/>
      <c r="D36" s="3"/>
    </row>
    <row r="37" spans="1:4" ht="25.5" customHeight="1" thickBot="1" x14ac:dyDescent="0.3">
      <c r="A37" s="1" t="s">
        <v>334</v>
      </c>
      <c r="B37" s="2" t="s">
        <v>331</v>
      </c>
      <c r="C37" s="3">
        <v>0.58379999999999999</v>
      </c>
      <c r="D37" s="3">
        <v>0.85529999999999995</v>
      </c>
    </row>
  </sheetData>
  <autoFilter ref="A3:D3"/>
  <mergeCells count="2">
    <mergeCell ref="A1:A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0" workbookViewId="0">
      <selection activeCell="C24" sqref="C24"/>
    </sheetView>
  </sheetViews>
  <sheetFormatPr defaultRowHeight="15" x14ac:dyDescent="0.25"/>
  <cols>
    <col min="1" max="1" width="61.7109375" bestFit="1" customWidth="1"/>
    <col min="2" max="2" width="16.42578125" bestFit="1" customWidth="1"/>
    <col min="3" max="3" width="19" customWidth="1"/>
  </cols>
  <sheetData>
    <row r="1" spans="1:4" ht="15.75" thickBot="1" x14ac:dyDescent="0.3"/>
    <row r="2" spans="1:4" ht="15.75" thickBot="1" x14ac:dyDescent="0.3">
      <c r="A2" s="10" t="s">
        <v>342</v>
      </c>
      <c r="B2" s="11">
        <v>2014</v>
      </c>
      <c r="C2" s="11" t="s">
        <v>343</v>
      </c>
    </row>
    <row r="3" spans="1:4" ht="15.75" thickBot="1" x14ac:dyDescent="0.3">
      <c r="A3" s="42" t="s">
        <v>344</v>
      </c>
      <c r="B3" s="43"/>
      <c r="C3" s="12"/>
    </row>
    <row r="4" spans="1:4" ht="15.75" thickBot="1" x14ac:dyDescent="0.3">
      <c r="A4" s="49" t="s">
        <v>345</v>
      </c>
      <c r="B4" s="50">
        <f>(SUM('BALANÇO PATRIMONIAL'!C78,'BALANÇO PATRIMONIAL'!C119) /'BALANÇO PATRIMONIAL'!C157)  * 100</f>
        <v>90.872160385341402</v>
      </c>
      <c r="C4" s="50"/>
      <c r="D4" s="26"/>
    </row>
    <row r="5" spans="1:4" ht="15.75" thickBot="1" x14ac:dyDescent="0.3">
      <c r="A5" s="49" t="s">
        <v>346</v>
      </c>
      <c r="B5" s="50">
        <f>('BALANÇO PATRIMONIAL'!C78 /SUM('BALANÇO PATRIMONIAL'!C78,'BALANÇO PATRIMONIAL'!C119))  * 100</f>
        <v>37.264824780628082</v>
      </c>
      <c r="C5" s="50"/>
    </row>
    <row r="6" spans="1:4" ht="15.75" thickBot="1" x14ac:dyDescent="0.3">
      <c r="A6" s="49" t="s">
        <v>347</v>
      </c>
      <c r="B6" s="50">
        <f>(SUM('BALANÇO PATRIMONIAL'!C53,'BALANÇO PATRIMONIAL'!C59,'BALANÇO PATRIMONIAL'!C63)/'BALANÇO PATRIMONIAL'!C157)  * 100</f>
        <v>92.68009720323721</v>
      </c>
      <c r="C6" s="50"/>
    </row>
    <row r="7" spans="1:4" ht="15.75" thickBot="1" x14ac:dyDescent="0.3">
      <c r="A7" s="44" t="s">
        <v>348</v>
      </c>
      <c r="B7" s="45"/>
      <c r="C7" s="13"/>
    </row>
    <row r="8" spans="1:4" ht="15.75" thickBot="1" x14ac:dyDescent="0.3">
      <c r="A8" s="49" t="s">
        <v>349</v>
      </c>
      <c r="B8" s="50">
        <f>SUM(INDICADORES!C4,'BALANÇO PATRIMONIAL'!C29)/ SUM('BALANÇO PATRIMONIAL'!C78,'BALANÇO PATRIMONIAL'!C119)</f>
        <v>0.41306936357252638</v>
      </c>
      <c r="C8" s="50"/>
    </row>
    <row r="9" spans="1:4" ht="15.75" thickBot="1" x14ac:dyDescent="0.3">
      <c r="A9" s="49" t="s">
        <v>350</v>
      </c>
      <c r="B9" s="50">
        <f>'BALANÇO PATRIMONIAL'!C4/'BALANÇO PATRIMONIAL'!C78</f>
        <v>1.7911859081146746</v>
      </c>
      <c r="C9" s="50"/>
    </row>
    <row r="10" spans="1:4" ht="15.75" thickBot="1" x14ac:dyDescent="0.3">
      <c r="A10" s="49" t="s">
        <v>351</v>
      </c>
      <c r="B10" s="50">
        <f>SUM('BALANÇO PATRIMONIAL'!C5,'BALANÇO PATRIMONIAL'!C6,'BALANÇO PATRIMONIAL'!C12)/'BALANÇO PATRIMONIAL'!C78</f>
        <v>1.3072502063139766</v>
      </c>
      <c r="C10" s="50"/>
    </row>
    <row r="11" spans="1:4" ht="15.75" thickBot="1" x14ac:dyDescent="0.3">
      <c r="A11" s="49" t="s">
        <v>352</v>
      </c>
      <c r="B11" s="50">
        <f>'BALANÇO PATRIMONIAL'!C4-'BALANÇO PATRIMONIAL'!C78</f>
        <v>1234826</v>
      </c>
      <c r="C11" s="50"/>
    </row>
    <row r="12" spans="1:4" ht="15.75" thickBot="1" x14ac:dyDescent="0.3">
      <c r="A12" s="44" t="s">
        <v>353</v>
      </c>
      <c r="B12" s="45"/>
      <c r="C12" s="13"/>
    </row>
    <row r="13" spans="1:4" ht="15.75" thickBot="1" x14ac:dyDescent="0.3">
      <c r="A13" s="49" t="s">
        <v>354</v>
      </c>
      <c r="B13" s="50">
        <f>DRE!C4/'BALANÇO PATRIMONIAL'!C3</f>
        <v>0.45293378834655529</v>
      </c>
      <c r="C13" s="50"/>
    </row>
    <row r="14" spans="1:4" ht="15.75" thickBot="1" x14ac:dyDescent="0.3">
      <c r="A14" s="49" t="s">
        <v>355</v>
      </c>
      <c r="B14" s="50">
        <f>(DRE!C26/DRE!C4)*100</f>
        <v>9.877257086008381</v>
      </c>
      <c r="C14" s="50"/>
    </row>
    <row r="15" spans="1:4" ht="15.75" thickBot="1" x14ac:dyDescent="0.3">
      <c r="A15" s="49" t="s">
        <v>356</v>
      </c>
      <c r="B15" s="50">
        <f>(DRE!C26/'BALANÇO PATRIMONIAL'!C3)*100</f>
        <v>4.4737434704386336</v>
      </c>
      <c r="C15" s="50"/>
    </row>
    <row r="16" spans="1:4" ht="15.75" thickBot="1" x14ac:dyDescent="0.3">
      <c r="A16" s="49" t="s">
        <v>357</v>
      </c>
      <c r="B16" s="50">
        <f>(DRE!C26/'BALANÇO PATRIMONIAL'!C157)*100</f>
        <v>8.5391308121243679</v>
      </c>
      <c r="C16" s="50"/>
    </row>
    <row r="17" spans="1:8" ht="15.75" thickBot="1" x14ac:dyDescent="0.3">
      <c r="A17" s="46" t="s">
        <v>358</v>
      </c>
      <c r="B17" s="47"/>
      <c r="C17" s="13"/>
    </row>
    <row r="18" spans="1:8" ht="15.75" thickBot="1" x14ac:dyDescent="0.3">
      <c r="A18" s="49" t="s">
        <v>359</v>
      </c>
      <c r="B18" s="50">
        <f>('BALANÇO PATRIMONIAL'!C19/(DRE!C5 * -1))*360</f>
        <v>84.648688730388045</v>
      </c>
      <c r="C18" s="50"/>
    </row>
    <row r="19" spans="1:8" ht="15.75" thickBot="1" x14ac:dyDescent="0.3">
      <c r="A19" s="49" t="s">
        <v>360</v>
      </c>
      <c r="B19" s="52">
        <f>('BALANÇO PATRIMONIAL'!C12/DRE!C4)*360</f>
        <v>86.661230611465868</v>
      </c>
      <c r="C19" s="50"/>
      <c r="H19" s="27"/>
    </row>
    <row r="20" spans="1:8" ht="15.75" thickBot="1" x14ac:dyDescent="0.3">
      <c r="A20" s="49" t="s">
        <v>361</v>
      </c>
      <c r="B20" s="50">
        <f>('BALANÇO PATRIMONIAL'!C82/((DRE!C5 * -1 ) + 'BALANÇO PATRIMONIAL'!C19 - 'BALANÇO PATRIMONIAL'!D19))*360</f>
        <v>20.918906718902818</v>
      </c>
      <c r="C20" s="50"/>
    </row>
    <row r="21" spans="1:8" ht="15.75" thickBot="1" x14ac:dyDescent="0.3">
      <c r="A21" s="53" t="s">
        <v>362</v>
      </c>
      <c r="B21" s="50">
        <f>B18+B19</f>
        <v>171.30991934185391</v>
      </c>
      <c r="C21" s="50"/>
    </row>
    <row r="22" spans="1:8" ht="15.75" thickBot="1" x14ac:dyDescent="0.3">
      <c r="A22" s="53" t="s">
        <v>363</v>
      </c>
      <c r="B22" s="50">
        <f>B21-B20</f>
        <v>150.39101262295111</v>
      </c>
      <c r="C22" s="50"/>
    </row>
  </sheetData>
  <mergeCells count="4">
    <mergeCell ref="A3:B3"/>
    <mergeCell ref="A7:B7"/>
    <mergeCell ref="A12:B12"/>
    <mergeCell ref="A17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DURATEX S.A.</vt:lpstr>
      <vt:lpstr>BALANÇO PATRIMONIAL</vt:lpstr>
      <vt:lpstr>DRE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2016-06-20T02:45:06Z</dcterms:modified>
</cp:coreProperties>
</file>