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82C2AC7C-19BE-014A-948A-1FBF74282E7D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Previsão" sheetId="1" r:id="rId1"/>
    <sheet name="Regressão" sheetId="5" r:id="rId2"/>
  </sheets>
  <definedNames>
    <definedName name="_xlchart.v1.0" hidden="1">Previsão!$F$30:$F$130</definedName>
    <definedName name="_xlchart.v1.1" hidden="1">Previsão!$F$30:$F$130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" i="1"/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30" i="1"/>
  <c r="E31" i="1"/>
  <c r="E30" i="1"/>
  <c r="H31" i="1" l="1"/>
  <c r="G31" i="1"/>
  <c r="H30" i="1"/>
  <c r="G30" i="1"/>
  <c r="E130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G126" i="1" l="1"/>
  <c r="H126" i="1"/>
  <c r="G114" i="1"/>
  <c r="H114" i="1"/>
  <c r="G106" i="1"/>
  <c r="H106" i="1"/>
  <c r="G94" i="1"/>
  <c r="R44" i="1" s="1"/>
  <c r="U44" i="1" s="1"/>
  <c r="H94" i="1"/>
  <c r="G82" i="1"/>
  <c r="R32" i="1" s="1"/>
  <c r="U32" i="1" s="1"/>
  <c r="H82" i="1"/>
  <c r="G70" i="1"/>
  <c r="H70" i="1"/>
  <c r="G58" i="1"/>
  <c r="H58" i="1"/>
  <c r="G50" i="1"/>
  <c r="H50" i="1"/>
  <c r="G42" i="1"/>
  <c r="H42" i="1"/>
  <c r="G38" i="1"/>
  <c r="H38" i="1"/>
  <c r="G34" i="1"/>
  <c r="H34" i="1"/>
  <c r="H129" i="1"/>
  <c r="G129" i="1"/>
  <c r="H125" i="1"/>
  <c r="G125" i="1"/>
  <c r="H121" i="1"/>
  <c r="G121" i="1"/>
  <c r="H117" i="1"/>
  <c r="G117" i="1"/>
  <c r="H113" i="1"/>
  <c r="G113" i="1"/>
  <c r="H109" i="1"/>
  <c r="G109" i="1"/>
  <c r="H105" i="1"/>
  <c r="G105" i="1"/>
  <c r="H101" i="1"/>
  <c r="G101" i="1"/>
  <c r="R51" i="1" s="1"/>
  <c r="U51" i="1" s="1"/>
  <c r="H97" i="1"/>
  <c r="G97" i="1"/>
  <c r="R47" i="1" s="1"/>
  <c r="U47" i="1" s="1"/>
  <c r="H93" i="1"/>
  <c r="G93" i="1"/>
  <c r="R43" i="1" s="1"/>
  <c r="U43" i="1" s="1"/>
  <c r="H89" i="1"/>
  <c r="G89" i="1"/>
  <c r="R39" i="1" s="1"/>
  <c r="U39" i="1" s="1"/>
  <c r="H85" i="1"/>
  <c r="G85" i="1"/>
  <c r="R35" i="1" s="1"/>
  <c r="U35" i="1" s="1"/>
  <c r="H81" i="1"/>
  <c r="G81" i="1"/>
  <c r="R31" i="1" s="1"/>
  <c r="U31" i="1" s="1"/>
  <c r="H77" i="1"/>
  <c r="G77" i="1"/>
  <c r="H73" i="1"/>
  <c r="G73" i="1"/>
  <c r="H69" i="1"/>
  <c r="G69" i="1"/>
  <c r="H65" i="1"/>
  <c r="G65" i="1"/>
  <c r="H61" i="1"/>
  <c r="G61" i="1"/>
  <c r="H57" i="1"/>
  <c r="G57" i="1"/>
  <c r="H53" i="1"/>
  <c r="G53" i="1"/>
  <c r="H49" i="1"/>
  <c r="G49" i="1"/>
  <c r="H45" i="1"/>
  <c r="G45" i="1"/>
  <c r="H41" i="1"/>
  <c r="G41" i="1"/>
  <c r="H37" i="1"/>
  <c r="G37" i="1"/>
  <c r="H33" i="1"/>
  <c r="G33" i="1"/>
  <c r="G118" i="1"/>
  <c r="H118" i="1"/>
  <c r="G102" i="1"/>
  <c r="R52" i="1" s="1"/>
  <c r="U52" i="1" s="1"/>
  <c r="H102" i="1"/>
  <c r="G90" i="1"/>
  <c r="R40" i="1" s="1"/>
  <c r="U40" i="1" s="1"/>
  <c r="H90" i="1"/>
  <c r="G78" i="1"/>
  <c r="H78" i="1"/>
  <c r="G66" i="1"/>
  <c r="H66" i="1"/>
  <c r="G54" i="1"/>
  <c r="H54" i="1"/>
  <c r="H128" i="1"/>
  <c r="G128" i="1"/>
  <c r="H120" i="1"/>
  <c r="G120" i="1"/>
  <c r="H116" i="1"/>
  <c r="G116" i="1"/>
  <c r="H112" i="1"/>
  <c r="G112" i="1"/>
  <c r="H108" i="1"/>
  <c r="G108" i="1"/>
  <c r="H104" i="1"/>
  <c r="G104" i="1"/>
  <c r="R54" i="1" s="1"/>
  <c r="U54" i="1" s="1"/>
  <c r="H100" i="1"/>
  <c r="G100" i="1"/>
  <c r="R50" i="1" s="1"/>
  <c r="U50" i="1" s="1"/>
  <c r="H96" i="1"/>
  <c r="G96" i="1"/>
  <c r="R46" i="1" s="1"/>
  <c r="U46" i="1" s="1"/>
  <c r="H92" i="1"/>
  <c r="G92" i="1"/>
  <c r="R42" i="1" s="1"/>
  <c r="U42" i="1" s="1"/>
  <c r="H88" i="1"/>
  <c r="G88" i="1"/>
  <c r="R38" i="1" s="1"/>
  <c r="U38" i="1" s="1"/>
  <c r="H84" i="1"/>
  <c r="G84" i="1"/>
  <c r="R34" i="1" s="1"/>
  <c r="U34" i="1" s="1"/>
  <c r="H80" i="1"/>
  <c r="G80" i="1"/>
  <c r="R30" i="1" s="1"/>
  <c r="U30" i="1" s="1"/>
  <c r="H76" i="1"/>
  <c r="G76" i="1"/>
  <c r="R26" i="1" s="1"/>
  <c r="U26" i="1" s="1"/>
  <c r="H72" i="1"/>
  <c r="G72" i="1"/>
  <c r="R22" i="1" s="1"/>
  <c r="U22" i="1" s="1"/>
  <c r="H68" i="1"/>
  <c r="G68" i="1"/>
  <c r="R18" i="1" s="1"/>
  <c r="U18" i="1" s="1"/>
  <c r="H64" i="1"/>
  <c r="G64" i="1"/>
  <c r="R14" i="1" s="1"/>
  <c r="U14" i="1" s="1"/>
  <c r="H60" i="1"/>
  <c r="G60" i="1"/>
  <c r="R10" i="1" s="1"/>
  <c r="U10" i="1" s="1"/>
  <c r="H56" i="1"/>
  <c r="G56" i="1"/>
  <c r="R6" i="1" s="1"/>
  <c r="U6" i="1" s="1"/>
  <c r="H52" i="1"/>
  <c r="G52" i="1"/>
  <c r="H48" i="1"/>
  <c r="G48" i="1"/>
  <c r="H44" i="1"/>
  <c r="G44" i="1"/>
  <c r="H40" i="1"/>
  <c r="G40" i="1"/>
  <c r="H36" i="1"/>
  <c r="G36" i="1"/>
  <c r="H32" i="1"/>
  <c r="G32" i="1"/>
  <c r="G122" i="1"/>
  <c r="H122" i="1"/>
  <c r="G110" i="1"/>
  <c r="H110" i="1"/>
  <c r="G98" i="1"/>
  <c r="R48" i="1" s="1"/>
  <c r="U48" i="1" s="1"/>
  <c r="H98" i="1"/>
  <c r="G86" i="1"/>
  <c r="R36" i="1" s="1"/>
  <c r="U36" i="1" s="1"/>
  <c r="H86" i="1"/>
  <c r="G74" i="1"/>
  <c r="H74" i="1"/>
  <c r="G62" i="1"/>
  <c r="H62" i="1"/>
  <c r="G46" i="1"/>
  <c r="H46" i="1"/>
  <c r="H124" i="1"/>
  <c r="G124" i="1"/>
  <c r="H127" i="1"/>
  <c r="G127" i="1"/>
  <c r="H123" i="1"/>
  <c r="G123" i="1"/>
  <c r="H119" i="1"/>
  <c r="G119" i="1"/>
  <c r="H115" i="1"/>
  <c r="G115" i="1"/>
  <c r="H111" i="1"/>
  <c r="G111" i="1"/>
  <c r="H107" i="1"/>
  <c r="G107" i="1"/>
  <c r="H103" i="1"/>
  <c r="G103" i="1"/>
  <c r="R53" i="1" s="1"/>
  <c r="U53" i="1" s="1"/>
  <c r="H99" i="1"/>
  <c r="G99" i="1"/>
  <c r="R49" i="1" s="1"/>
  <c r="U49" i="1" s="1"/>
  <c r="H95" i="1"/>
  <c r="G95" i="1"/>
  <c r="R45" i="1" s="1"/>
  <c r="U45" i="1" s="1"/>
  <c r="H91" i="1"/>
  <c r="G91" i="1"/>
  <c r="R41" i="1" s="1"/>
  <c r="U41" i="1" s="1"/>
  <c r="H87" i="1"/>
  <c r="G87" i="1"/>
  <c r="R37" i="1" s="1"/>
  <c r="U37" i="1" s="1"/>
  <c r="H83" i="1"/>
  <c r="G83" i="1"/>
  <c r="R33" i="1" s="1"/>
  <c r="U33" i="1" s="1"/>
  <c r="H79" i="1"/>
  <c r="G79" i="1"/>
  <c r="R29" i="1" s="1"/>
  <c r="U29" i="1" s="1"/>
  <c r="H75" i="1"/>
  <c r="G75" i="1"/>
  <c r="R25" i="1" s="1"/>
  <c r="U25" i="1" s="1"/>
  <c r="H71" i="1"/>
  <c r="G71" i="1"/>
  <c r="R21" i="1" s="1"/>
  <c r="U21" i="1" s="1"/>
  <c r="H67" i="1"/>
  <c r="G67" i="1"/>
  <c r="R17" i="1" s="1"/>
  <c r="U17" i="1" s="1"/>
  <c r="H63" i="1"/>
  <c r="G63" i="1"/>
  <c r="R13" i="1" s="1"/>
  <c r="U13" i="1" s="1"/>
  <c r="H59" i="1"/>
  <c r="G59" i="1"/>
  <c r="R9" i="1" s="1"/>
  <c r="U9" i="1" s="1"/>
  <c r="H55" i="1"/>
  <c r="G55" i="1"/>
  <c r="R5" i="1" s="1"/>
  <c r="U5" i="1" s="1"/>
  <c r="H51" i="1"/>
  <c r="G51" i="1"/>
  <c r="H47" i="1"/>
  <c r="G47" i="1"/>
  <c r="H43" i="1"/>
  <c r="G43" i="1"/>
  <c r="H39" i="1"/>
  <c r="G39" i="1"/>
  <c r="H35" i="1"/>
  <c r="G35" i="1"/>
  <c r="G130" i="1"/>
  <c r="H130" i="1"/>
  <c r="R7" i="1" l="1"/>
  <c r="U7" i="1" s="1"/>
  <c r="R15" i="1"/>
  <c r="U15" i="1" s="1"/>
  <c r="R23" i="1"/>
  <c r="U23" i="1" s="1"/>
  <c r="R12" i="1"/>
  <c r="U12" i="1" s="1"/>
  <c r="R28" i="1"/>
  <c r="U28" i="1" s="1"/>
  <c r="R20" i="1"/>
  <c r="U20" i="1" s="1"/>
  <c r="R11" i="1"/>
  <c r="U11" i="1" s="1"/>
  <c r="R19" i="1"/>
  <c r="U19" i="1" s="1"/>
  <c r="R27" i="1"/>
  <c r="U27" i="1" s="1"/>
  <c r="R24" i="1"/>
  <c r="U24" i="1" s="1"/>
  <c r="R16" i="1"/>
  <c r="U16" i="1" s="1"/>
  <c r="R8" i="1"/>
  <c r="U8" i="1" s="1"/>
</calcChain>
</file>

<file path=xl/sharedStrings.xml><?xml version="1.0" encoding="utf-8"?>
<sst xmlns="http://schemas.openxmlformats.org/spreadsheetml/2006/main" count="45" uniqueCount="39">
  <si>
    <t>Período</t>
  </si>
  <si>
    <t>t</t>
  </si>
  <si>
    <t>Valor Observado</t>
  </si>
  <si>
    <t>X</t>
  </si>
  <si>
    <t>Ano</t>
  </si>
  <si>
    <t>-</t>
  </si>
  <si>
    <t>MA = T x C</t>
  </si>
  <si>
    <t>T</t>
  </si>
  <si>
    <t>C = MA/T</t>
  </si>
  <si>
    <t>S*R = X/MA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</si>
  <si>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</si>
  <si>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</si>
  <si>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</si>
  <si>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</si>
  <si>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</si>
  <si>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</si>
  <si>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</si>
  <si>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</si>
  <si>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</si>
  <si>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</si>
  <si>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</si>
  <si>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</si>
  <si>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</si>
  <si>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</si>
  <si>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</si>
  <si>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</si>
  <si>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</si>
  <si>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</si>
  <si>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</si>
  <si>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</si>
  <si>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</si>
  <si>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</si>
  <si>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</si>
  <si>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</si>
  <si>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</si>
  <si>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Índices de Sazonalidade</t>
  </si>
  <si>
    <t>S</t>
  </si>
  <si>
    <t>C</t>
  </si>
  <si>
    <t>X = T x S x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</si>
</sst>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corpo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8" borderId="5" xfId="0" applyFill="1" applyBorder="1"/>
    <xf numFmtId="0" fontId="1" fillId="0" borderId="6" xfId="0" applyFont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9" borderId="10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Continuous"/>
    </xf>
    <xf numFmtId="0" fontId="0" fillId="0" borderId="19" xfId="0" applyBorder="1"/>
    <xf numFmtId="0" fontId="0" fillId="6" borderId="7" xfId="0" applyFill="1" applyBorder="1"/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MA(t)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Previsão!$E$30:$E$130</c:f>
              <c:numCache>
                <c:formatCode>General</c:formatCode>
                <c:ptCount val="101"/>
                <c:pt idx="0">
                  <c:v>383.0492635359999</c:v>
                </c:pt>
                <c:pt idx="1">
                  <c:v>383.27034899399985</c:v>
                </c:pt>
                <c:pt idx="2">
                  <c:v>384.98166551799994</c:v>
                </c:pt>
                <c:pt idx="3">
                  <c:v>385.18954514199999</c:v>
                </c:pt>
                <c:pt idx="4">
                  <c:v>384.85851411800002</c:v>
                </c:pt>
                <c:pt idx="5">
                  <c:v>385.68184995000001</c:v>
                </c:pt>
                <c:pt idx="6">
                  <c:v>386.00878886999999</c:v>
                </c:pt>
                <c:pt idx="7">
                  <c:v>386.11668689000004</c:v>
                </c:pt>
                <c:pt idx="8">
                  <c:v>386.07313158000005</c:v>
                </c:pt>
                <c:pt idx="9">
                  <c:v>385.83875456999999</c:v>
                </c:pt>
                <c:pt idx="10">
                  <c:v>386.41404418399992</c:v>
                </c:pt>
                <c:pt idx="11">
                  <c:v>386.68015314399997</c:v>
                </c:pt>
                <c:pt idx="12">
                  <c:v>386.22847707</c:v>
                </c:pt>
                <c:pt idx="13">
                  <c:v>385.94724950599999</c:v>
                </c:pt>
                <c:pt idx="14">
                  <c:v>388.00897443600002</c:v>
                </c:pt>
                <c:pt idx="15">
                  <c:v>388.03125920400009</c:v>
                </c:pt>
                <c:pt idx="16">
                  <c:v>387.43138812400014</c:v>
                </c:pt>
                <c:pt idx="17">
                  <c:v>387.91946949400017</c:v>
                </c:pt>
                <c:pt idx="18">
                  <c:v>389.58916051000017</c:v>
                </c:pt>
                <c:pt idx="19">
                  <c:v>390.57453424200008</c:v>
                </c:pt>
                <c:pt idx="20">
                  <c:v>390.6908703360001</c:v>
                </c:pt>
                <c:pt idx="21">
                  <c:v>392.36268084200003</c:v>
                </c:pt>
                <c:pt idx="22">
                  <c:v>391.74953635999998</c:v>
                </c:pt>
                <c:pt idx="23">
                  <c:v>392.62713237400004</c:v>
                </c:pt>
                <c:pt idx="24">
                  <c:v>394.27255814000006</c:v>
                </c:pt>
                <c:pt idx="25">
                  <c:v>394.44868349000012</c:v>
                </c:pt>
                <c:pt idx="26">
                  <c:v>392.8430946260001</c:v>
                </c:pt>
                <c:pt idx="27">
                  <c:v>393.03035328599998</c:v>
                </c:pt>
                <c:pt idx="28">
                  <c:v>394.5409638640001</c:v>
                </c:pt>
                <c:pt idx="29">
                  <c:v>396.57459913400004</c:v>
                </c:pt>
                <c:pt idx="30">
                  <c:v>394.50319923800004</c:v>
                </c:pt>
                <c:pt idx="31">
                  <c:v>395.11384092200001</c:v>
                </c:pt>
                <c:pt idx="32">
                  <c:v>395.67671931199999</c:v>
                </c:pt>
                <c:pt idx="33">
                  <c:v>395.77055123400004</c:v>
                </c:pt>
                <c:pt idx="34">
                  <c:v>396.26509651800001</c:v>
                </c:pt>
                <c:pt idx="35">
                  <c:v>395.91649700600004</c:v>
                </c:pt>
                <c:pt idx="36">
                  <c:v>395.28673662800009</c:v>
                </c:pt>
                <c:pt idx="37">
                  <c:v>393.8012041180001</c:v>
                </c:pt>
                <c:pt idx="38">
                  <c:v>394.25553631200012</c:v>
                </c:pt>
                <c:pt idx="39">
                  <c:v>394.56581060400015</c:v>
                </c:pt>
                <c:pt idx="40">
                  <c:v>394.93332129200013</c:v>
                </c:pt>
                <c:pt idx="41">
                  <c:v>394.46972068000008</c:v>
                </c:pt>
                <c:pt idx="42">
                  <c:v>396.07920824400009</c:v>
                </c:pt>
                <c:pt idx="43">
                  <c:v>394.34540527000007</c:v>
                </c:pt>
                <c:pt idx="44">
                  <c:v>393.59904566600011</c:v>
                </c:pt>
                <c:pt idx="45">
                  <c:v>395.47406249800008</c:v>
                </c:pt>
                <c:pt idx="46">
                  <c:v>396.23321026000008</c:v>
                </c:pt>
                <c:pt idx="47">
                  <c:v>395.85935199800008</c:v>
                </c:pt>
                <c:pt idx="48">
                  <c:v>396.87050603199998</c:v>
                </c:pt>
                <c:pt idx="49">
                  <c:v>397.48567445999993</c:v>
                </c:pt>
                <c:pt idx="50">
                  <c:v>398.80954109599998</c:v>
                </c:pt>
                <c:pt idx="51">
                  <c:v>399.65717811600007</c:v>
                </c:pt>
                <c:pt idx="52">
                  <c:v>398.30477650200004</c:v>
                </c:pt>
                <c:pt idx="53">
                  <c:v>398.88988472599999</c:v>
                </c:pt>
                <c:pt idx="54">
                  <c:v>400.4913103240001</c:v>
                </c:pt>
                <c:pt idx="55">
                  <c:v>399.84995048200005</c:v>
                </c:pt>
                <c:pt idx="56">
                  <c:v>401.09747145200004</c:v>
                </c:pt>
                <c:pt idx="57">
                  <c:v>399.39097872800011</c:v>
                </c:pt>
                <c:pt idx="58">
                  <c:v>399.53452309600004</c:v>
                </c:pt>
                <c:pt idx="59">
                  <c:v>400.06896126399994</c:v>
                </c:pt>
                <c:pt idx="60">
                  <c:v>400.41376968999998</c:v>
                </c:pt>
                <c:pt idx="61">
                  <c:v>400.70215112800003</c:v>
                </c:pt>
                <c:pt idx="62">
                  <c:v>401.44286273400002</c:v>
                </c:pt>
                <c:pt idx="63">
                  <c:v>402.01476946399998</c:v>
                </c:pt>
                <c:pt idx="64">
                  <c:v>401.00235094800007</c:v>
                </c:pt>
                <c:pt idx="65">
                  <c:v>399.7633964800001</c:v>
                </c:pt>
                <c:pt idx="66">
                  <c:v>401.36668892200004</c:v>
                </c:pt>
                <c:pt idx="67">
                  <c:v>402.00369276400011</c:v>
                </c:pt>
                <c:pt idx="68">
                  <c:v>400.29402309400007</c:v>
                </c:pt>
                <c:pt idx="69">
                  <c:v>399.42547171800004</c:v>
                </c:pt>
                <c:pt idx="70">
                  <c:v>401.29908945199998</c:v>
                </c:pt>
                <c:pt idx="71">
                  <c:v>402.35503215400001</c:v>
                </c:pt>
                <c:pt idx="72">
                  <c:v>402.45627855999999</c:v>
                </c:pt>
                <c:pt idx="73">
                  <c:v>402.19255768999994</c:v>
                </c:pt>
                <c:pt idx="74">
                  <c:v>401.30333187399992</c:v>
                </c:pt>
                <c:pt idx="75">
                  <c:v>401.44923881199998</c:v>
                </c:pt>
                <c:pt idx="76">
                  <c:v>401.80608524399997</c:v>
                </c:pt>
                <c:pt idx="77">
                  <c:v>401.63484863799999</c:v>
                </c:pt>
                <c:pt idx="78">
                  <c:v>402.90776649400004</c:v>
                </c:pt>
                <c:pt idx="79">
                  <c:v>401.52427829200002</c:v>
                </c:pt>
                <c:pt idx="80">
                  <c:v>404.558187186</c:v>
                </c:pt>
                <c:pt idx="81">
                  <c:v>404.81679404199997</c:v>
                </c:pt>
                <c:pt idx="82">
                  <c:v>405.34035021999995</c:v>
                </c:pt>
                <c:pt idx="83">
                  <c:v>405.23955997400003</c:v>
                </c:pt>
                <c:pt idx="84">
                  <c:v>405.43793970399997</c:v>
                </c:pt>
                <c:pt idx="85">
                  <c:v>405.87200469999993</c:v>
                </c:pt>
                <c:pt idx="86">
                  <c:v>406.54995026599994</c:v>
                </c:pt>
                <c:pt idx="87">
                  <c:v>409.65360746199991</c:v>
                </c:pt>
                <c:pt idx="88">
                  <c:v>409.36953297199994</c:v>
                </c:pt>
                <c:pt idx="89">
                  <c:v>409.96548306199998</c:v>
                </c:pt>
                <c:pt idx="90">
                  <c:v>411.00631398800004</c:v>
                </c:pt>
                <c:pt idx="91">
                  <c:v>412.01163762600004</c:v>
                </c:pt>
                <c:pt idx="92">
                  <c:v>411.23422358599993</c:v>
                </c:pt>
                <c:pt idx="93">
                  <c:v>411.99520155799996</c:v>
                </c:pt>
                <c:pt idx="94">
                  <c:v>413.74162150599989</c:v>
                </c:pt>
                <c:pt idx="95">
                  <c:v>414.45102235199994</c:v>
                </c:pt>
                <c:pt idx="96">
                  <c:v>414.02203682199996</c:v>
                </c:pt>
                <c:pt idx="97">
                  <c:v>416.20624328400004</c:v>
                </c:pt>
                <c:pt idx="98">
                  <c:v>417.67521406999998</c:v>
                </c:pt>
                <c:pt idx="99">
                  <c:v>417.49730109199999</c:v>
                </c:pt>
                <c:pt idx="100">
                  <c:v>417.93763248399989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0-B148-B823-54052BA5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94463"/>
        <c:axId val="480487919"/>
      </c:lineChart>
      <c:catAx>
        <c:axId val="4811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0487919"/>
        <c:crosses val="autoZero"/>
        <c:auto val="1"/>
        <c:lblAlgn val="ctr"/>
        <c:lblOffset val="100"/>
        <c:noMultiLvlLbl val="0"/>
      </c:catAx>
      <c:valAx>
        <c:axId val="4804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1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Previsão!$F$30:$F$130</c:f>
              <c:numCache>
                <c:formatCode>General</c:formatCode>
                <c:ptCount val="101"/>
                <c:pt idx="0">
                  <c:v>383.80539398304813</c:v>
                </c:pt>
                <c:pt idx="1">
                  <c:v>384.13118694713472</c:v>
                </c:pt>
                <c:pt idx="2">
                  <c:v>384.45697991122131</c:v>
                </c:pt>
                <c:pt idx="3">
                  <c:v>384.7827728753079</c:v>
                </c:pt>
                <c:pt idx="4">
                  <c:v>385.10856583939449</c:v>
                </c:pt>
                <c:pt idx="5">
                  <c:v>385.43435880348108</c:v>
                </c:pt>
                <c:pt idx="6">
                  <c:v>385.76015176756766</c:v>
                </c:pt>
                <c:pt idx="7">
                  <c:v>386.08594473165419</c:v>
                </c:pt>
                <c:pt idx="8">
                  <c:v>386.41173769574078</c:v>
                </c:pt>
                <c:pt idx="9">
                  <c:v>386.73753065982737</c:v>
                </c:pt>
                <c:pt idx="10">
                  <c:v>387.06332362391396</c:v>
                </c:pt>
                <c:pt idx="11">
                  <c:v>387.38911658800055</c:v>
                </c:pt>
                <c:pt idx="12">
                  <c:v>387.71490955208714</c:v>
                </c:pt>
                <c:pt idx="13">
                  <c:v>388.04070251617372</c:v>
                </c:pt>
                <c:pt idx="14">
                  <c:v>388.36649548026031</c:v>
                </c:pt>
                <c:pt idx="15">
                  <c:v>388.6922884443469</c:v>
                </c:pt>
                <c:pt idx="16">
                  <c:v>389.01808140843343</c:v>
                </c:pt>
                <c:pt idx="17">
                  <c:v>389.34387437252002</c:v>
                </c:pt>
                <c:pt idx="18">
                  <c:v>389.66966733660661</c:v>
                </c:pt>
                <c:pt idx="19">
                  <c:v>389.9954603006932</c:v>
                </c:pt>
                <c:pt idx="20">
                  <c:v>390.32125326477978</c:v>
                </c:pt>
                <c:pt idx="21">
                  <c:v>390.64704622886637</c:v>
                </c:pt>
                <c:pt idx="22">
                  <c:v>390.97283919295296</c:v>
                </c:pt>
                <c:pt idx="23">
                  <c:v>391.29863215703955</c:v>
                </c:pt>
                <c:pt idx="24">
                  <c:v>391.62442512112614</c:v>
                </c:pt>
                <c:pt idx="25">
                  <c:v>391.95021808521267</c:v>
                </c:pt>
                <c:pt idx="26">
                  <c:v>392.27601104929926</c:v>
                </c:pt>
                <c:pt idx="27">
                  <c:v>392.60180401338584</c:v>
                </c:pt>
                <c:pt idx="28">
                  <c:v>392.92759697747243</c:v>
                </c:pt>
                <c:pt idx="29">
                  <c:v>393.25338994155902</c:v>
                </c:pt>
                <c:pt idx="30">
                  <c:v>393.57918290564561</c:v>
                </c:pt>
                <c:pt idx="31">
                  <c:v>393.9049758697322</c:v>
                </c:pt>
                <c:pt idx="32">
                  <c:v>394.23076883381879</c:v>
                </c:pt>
                <c:pt idx="33">
                  <c:v>394.55656179790537</c:v>
                </c:pt>
                <c:pt idx="34">
                  <c:v>394.88235476199191</c:v>
                </c:pt>
                <c:pt idx="35">
                  <c:v>395.20814772607849</c:v>
                </c:pt>
                <c:pt idx="36">
                  <c:v>395.53394069016508</c:v>
                </c:pt>
                <c:pt idx="37">
                  <c:v>395.85973365425167</c:v>
                </c:pt>
                <c:pt idx="38">
                  <c:v>396.18552661833826</c:v>
                </c:pt>
                <c:pt idx="39">
                  <c:v>396.51131958242485</c:v>
                </c:pt>
                <c:pt idx="40">
                  <c:v>396.83711254651143</c:v>
                </c:pt>
                <c:pt idx="41">
                  <c:v>397.16290551059802</c:v>
                </c:pt>
                <c:pt idx="42">
                  <c:v>397.48869847468461</c:v>
                </c:pt>
                <c:pt idx="43">
                  <c:v>397.81449143877114</c:v>
                </c:pt>
                <c:pt idx="44">
                  <c:v>398.14028440285773</c:v>
                </c:pt>
                <c:pt idx="45">
                  <c:v>398.46607736694432</c:v>
                </c:pt>
                <c:pt idx="46">
                  <c:v>398.79187033103091</c:v>
                </c:pt>
                <c:pt idx="47">
                  <c:v>399.1176632951175</c:v>
                </c:pt>
                <c:pt idx="48">
                  <c:v>399.44345625920408</c:v>
                </c:pt>
                <c:pt idx="49">
                  <c:v>399.76924922329067</c:v>
                </c:pt>
                <c:pt idx="50">
                  <c:v>400.09504218737726</c:v>
                </c:pt>
                <c:pt idx="51">
                  <c:v>400.42083515146385</c:v>
                </c:pt>
                <c:pt idx="52">
                  <c:v>400.74662811555038</c:v>
                </c:pt>
                <c:pt idx="53">
                  <c:v>401.07242107963697</c:v>
                </c:pt>
                <c:pt idx="54">
                  <c:v>401.39821404372356</c:v>
                </c:pt>
                <c:pt idx="55">
                  <c:v>401.72400700781014</c:v>
                </c:pt>
                <c:pt idx="56">
                  <c:v>402.04979997189673</c:v>
                </c:pt>
                <c:pt idx="57">
                  <c:v>402.37559293598332</c:v>
                </c:pt>
                <c:pt idx="58">
                  <c:v>402.70138590006991</c:v>
                </c:pt>
                <c:pt idx="59">
                  <c:v>403.0271788641565</c:v>
                </c:pt>
                <c:pt idx="60">
                  <c:v>403.35297182824308</c:v>
                </c:pt>
                <c:pt idx="61">
                  <c:v>403.67876479232962</c:v>
                </c:pt>
                <c:pt idx="62">
                  <c:v>404.0045577564162</c:v>
                </c:pt>
                <c:pt idx="63">
                  <c:v>404.33035072050279</c:v>
                </c:pt>
                <c:pt idx="64">
                  <c:v>404.65614368458938</c:v>
                </c:pt>
                <c:pt idx="65">
                  <c:v>404.98193664867597</c:v>
                </c:pt>
                <c:pt idx="66">
                  <c:v>405.30772961276256</c:v>
                </c:pt>
                <c:pt idx="67">
                  <c:v>405.63352257684915</c:v>
                </c:pt>
                <c:pt idx="68">
                  <c:v>405.95931554093573</c:v>
                </c:pt>
                <c:pt idx="69">
                  <c:v>406.28510850502232</c:v>
                </c:pt>
                <c:pt idx="70">
                  <c:v>406.61090146910885</c:v>
                </c:pt>
                <c:pt idx="71">
                  <c:v>406.93669443319544</c:v>
                </c:pt>
                <c:pt idx="72">
                  <c:v>407.26248739728203</c:v>
                </c:pt>
                <c:pt idx="73">
                  <c:v>407.58828036136862</c:v>
                </c:pt>
                <c:pt idx="74">
                  <c:v>407.91407332545521</c:v>
                </c:pt>
                <c:pt idx="75">
                  <c:v>408.23986628954179</c:v>
                </c:pt>
                <c:pt idx="76">
                  <c:v>408.56565925362838</c:v>
                </c:pt>
                <c:pt idx="77">
                  <c:v>408.89145221771497</c:v>
                </c:pt>
                <c:pt idx="78">
                  <c:v>409.21724518180156</c:v>
                </c:pt>
                <c:pt idx="79">
                  <c:v>409.54303814588809</c:v>
                </c:pt>
                <c:pt idx="80">
                  <c:v>409.86883110997468</c:v>
                </c:pt>
                <c:pt idx="81">
                  <c:v>410.19462407406127</c:v>
                </c:pt>
                <c:pt idx="82">
                  <c:v>410.52041703814785</c:v>
                </c:pt>
                <c:pt idx="83">
                  <c:v>410.84621000223444</c:v>
                </c:pt>
                <c:pt idx="84">
                  <c:v>411.17200296632103</c:v>
                </c:pt>
                <c:pt idx="85">
                  <c:v>411.49779593040762</c:v>
                </c:pt>
                <c:pt idx="86">
                  <c:v>411.82358889449421</c:v>
                </c:pt>
                <c:pt idx="87">
                  <c:v>412.1493818585808</c:v>
                </c:pt>
                <c:pt idx="88">
                  <c:v>412.47517482266733</c:v>
                </c:pt>
                <c:pt idx="89">
                  <c:v>412.80096778675392</c:v>
                </c:pt>
                <c:pt idx="90">
                  <c:v>413.1267607508405</c:v>
                </c:pt>
                <c:pt idx="91">
                  <c:v>413.45255371492709</c:v>
                </c:pt>
                <c:pt idx="92">
                  <c:v>413.77834667901368</c:v>
                </c:pt>
                <c:pt idx="93">
                  <c:v>414.10413964310027</c:v>
                </c:pt>
                <c:pt idx="94">
                  <c:v>414.42993260718686</c:v>
                </c:pt>
                <c:pt idx="95">
                  <c:v>414.75572557127344</c:v>
                </c:pt>
                <c:pt idx="96">
                  <c:v>415.08151853536003</c:v>
                </c:pt>
                <c:pt idx="97">
                  <c:v>415.40731149944656</c:v>
                </c:pt>
                <c:pt idx="98">
                  <c:v>415.73310446353321</c:v>
                </c:pt>
                <c:pt idx="99">
                  <c:v>416.05889742761974</c:v>
                </c:pt>
                <c:pt idx="100">
                  <c:v>416.38469039170633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A-334A-91F7-6F439023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50607"/>
        <c:axId val="483652287"/>
      </c:lineChart>
      <c:catAx>
        <c:axId val="4836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652287"/>
        <c:crosses val="autoZero"/>
        <c:auto val="1"/>
        <c:lblAlgn val="ctr"/>
        <c:lblOffset val="100"/>
        <c:noMultiLvlLbl val="0"/>
      </c:catAx>
      <c:valAx>
        <c:axId val="4836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6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254001</xdr:colOff>
      <xdr:row>16</xdr:row>
      <xdr:rowOff>62441</xdr:rowOff>
    </xdr:from>
    <xdr:to>
      <xdr:col>15</xdr:col>
      <xdr:colOff>84668</xdr:colOff>
      <xdr:row>30</xdr:row>
      <xdr:rowOff>138641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38C090-80E5-AB46-B176-AEB1423D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169334</xdr:colOff>
      <xdr:row>32</xdr:row>
      <xdr:rowOff>62441</xdr:rowOff>
    </xdr:from>
    <xdr:to>
      <xdr:col>15</xdr:col>
      <xdr:colOff>1</xdr:colOff>
      <xdr:row>46</xdr:row>
      <xdr:rowOff>138641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2EB7D-B771-E045-B3F3-0906E66A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8C67-9EF1-46A6-97CB-2F5D0860746D}">
  <dimension ref="A2:U204"/>
  <sheetViews>
    <sheetView tabSelected="1" topLeftCell="A117" zoomScale="120" zoomScaleNormal="120" workbookViewId="0">
      <selection activeCell="K158" sqref="K158"/>
    </sheetView>
  </sheetViews>
  <sheetFormatPr baseColWidth="10" defaultColWidth="8.83203125" defaultRowHeight="15"/>
  <cols>
    <col min="3" max="3" width="14.83203125" customWidth="1"/>
    <col min="4" max="4" width="17" customWidth="1"/>
    <col min="5" max="5" width="20.33203125" customWidth="1"/>
    <col min="6" max="6" width="12.5" customWidth="1"/>
    <col min="7" max="7" width="13.5" customWidth="1"/>
    <col min="8" max="8" width="17.5" customWidth="1"/>
    <col min="17" max="17" width="25.1640625" customWidth="1"/>
    <col min="18" max="18" width="15.33203125" customWidth="1"/>
    <col min="19" max="19" width="19.33203125" customWidth="1"/>
    <col min="20" max="20" width="18.1640625" customWidth="1"/>
    <col min="21" max="21" width="26.6640625" customWidth="1"/>
  </cols>
  <sheetData>
    <row r="2" spans="1:21" ht="16" thickBot="1"/>
    <row r="3" spans="1:21" ht="16" thickBot="1">
      <c r="B3" s="1" t="s">
        <v>4</v>
      </c>
      <c r="C3" s="2" t="s">
        <v>0</v>
      </c>
      <c r="D3" s="3" t="s">
        <v>2</v>
      </c>
      <c r="E3" s="8" t="s">
        <v>6</v>
      </c>
      <c r="F3" s="11" t="s">
        <v>7</v>
      </c>
      <c r="G3" s="11" t="s">
        <v>8</v>
      </c>
      <c r="H3" s="10" t="s">
        <v>9</v>
      </c>
    </row>
    <row r="4" spans="1:21" ht="20" thickBot="1">
      <c r="B4" s="15" t="s">
        <v>5</v>
      </c>
      <c r="C4" s="15" t="s">
        <v>1</v>
      </c>
      <c r="D4" s="15" t="s">
        <v>3</v>
      </c>
      <c r="E4" s="15" t="s">
        <v>5</v>
      </c>
      <c r="F4" s="15" t="s">
        <v>5</v>
      </c>
      <c r="G4" s="15" t="s">
        <v>5</v>
      </c>
      <c r="H4" s="15" t="s">
        <v>5</v>
      </c>
      <c r="Q4" s="37" t="s">
        <v>35</v>
      </c>
      <c r="R4" s="41" t="s">
        <v>36</v>
      </c>
      <c r="S4" s="41" t="s">
        <v>7</v>
      </c>
      <c r="T4" s="41" t="s">
        <v>37</v>
      </c>
      <c r="U4" s="41" t="s">
        <v>38</v>
      </c>
    </row>
    <row r="5" spans="1:21">
      <c r="A5">
        <v>1</v>
      </c>
      <c r="B5" s="34">
        <v>2016</v>
      </c>
      <c r="C5" s="17">
        <v>1</v>
      </c>
      <c r="D5" s="9">
        <v>403.02708610000002</v>
      </c>
      <c r="E5" s="13"/>
      <c r="F5" s="12"/>
      <c r="G5" s="12"/>
      <c r="H5" s="12"/>
      <c r="Q5" s="38">
        <v>1</v>
      </c>
      <c r="R5" s="38">
        <f>AVERAGEIF(A30:A130,Q5,G30:G130)</f>
        <v>99.487026508222243</v>
      </c>
      <c r="S5" s="38">
        <f>375.334776916797 + 0.325792964086582 * C131</f>
        <v>416.71048335579292</v>
      </c>
      <c r="T5" s="12">
        <v>100.3729585</v>
      </c>
      <c r="U5" s="12">
        <f>(R5*S5*T5)/(100*100)</f>
        <v>416.11905379249242</v>
      </c>
    </row>
    <row r="6" spans="1:21">
      <c r="A6">
        <v>2</v>
      </c>
      <c r="B6" s="35"/>
      <c r="C6" s="18">
        <v>2</v>
      </c>
      <c r="D6" s="9">
        <v>346.20470130000001</v>
      </c>
      <c r="E6" s="13"/>
      <c r="F6" s="13"/>
      <c r="G6" s="13"/>
      <c r="H6" s="13"/>
      <c r="Q6" s="39">
        <v>2</v>
      </c>
      <c r="R6" s="39">
        <f t="shared" ref="R6:R29" si="0">AVERAGEIF(A31:A131,Q6,G31:G131)</f>
        <v>99.24504891827651</v>
      </c>
      <c r="S6" s="39">
        <f t="shared" ref="S6:S28" si="1">375.334776916797 + 0.325792964086582 * C132</f>
        <v>417.03627631987951</v>
      </c>
      <c r="T6" s="13">
        <v>100.3729585</v>
      </c>
      <c r="U6" s="13">
        <f t="shared" ref="U6:U54" si="2">(R6*S6*T6)/(100*100)</f>
        <v>415.43148638168628</v>
      </c>
    </row>
    <row r="7" spans="1:21">
      <c r="A7">
        <v>3</v>
      </c>
      <c r="B7" s="35"/>
      <c r="C7" s="18">
        <v>3</v>
      </c>
      <c r="D7" s="9">
        <v>367.1923974</v>
      </c>
      <c r="E7" s="13"/>
      <c r="F7" s="13"/>
      <c r="G7" s="13"/>
      <c r="H7" s="13"/>
      <c r="Q7" s="39">
        <v>3</v>
      </c>
      <c r="R7" s="39">
        <f t="shared" si="0"/>
        <v>99.167227254738521</v>
      </c>
      <c r="S7" s="39">
        <f t="shared" si="1"/>
        <v>417.36206928396609</v>
      </c>
      <c r="T7" s="13">
        <v>100.3729585</v>
      </c>
      <c r="U7" s="13">
        <f t="shared" si="2"/>
        <v>415.43001620018003</v>
      </c>
    </row>
    <row r="8" spans="1:21">
      <c r="A8">
        <v>4</v>
      </c>
      <c r="B8" s="35"/>
      <c r="C8" s="18">
        <v>4</v>
      </c>
      <c r="D8" s="9">
        <v>355.87348589999999</v>
      </c>
      <c r="E8" s="13"/>
      <c r="F8" s="13"/>
      <c r="G8" s="13"/>
      <c r="H8" s="13"/>
      <c r="Q8" s="39">
        <v>4</v>
      </c>
      <c r="R8" s="39">
        <f t="shared" si="0"/>
        <v>99.434380356116066</v>
      </c>
      <c r="S8" s="39">
        <f t="shared" si="1"/>
        <v>417.68786224805268</v>
      </c>
      <c r="T8" s="13">
        <v>100.3729585</v>
      </c>
      <c r="U8" s="13">
        <f t="shared" si="2"/>
        <v>416.87432879847472</v>
      </c>
    </row>
    <row r="9" spans="1:21">
      <c r="A9">
        <v>5</v>
      </c>
      <c r="B9" s="35"/>
      <c r="C9" s="18">
        <v>5</v>
      </c>
      <c r="D9" s="9">
        <v>352.090868</v>
      </c>
      <c r="E9" s="13"/>
      <c r="F9" s="13"/>
      <c r="G9" s="13"/>
      <c r="H9" s="13"/>
      <c r="Q9" s="39">
        <v>5</v>
      </c>
      <c r="R9" s="39">
        <f t="shared" si="0"/>
        <v>99.443284768288123</v>
      </c>
      <c r="S9" s="39">
        <f t="shared" si="1"/>
        <v>418.01365521213927</v>
      </c>
      <c r="T9" s="13">
        <v>100.3729585</v>
      </c>
      <c r="U9" s="13">
        <f t="shared" si="2"/>
        <v>417.2368476935568</v>
      </c>
    </row>
    <row r="10" spans="1:21">
      <c r="A10">
        <v>6</v>
      </c>
      <c r="B10" s="35"/>
      <c r="C10" s="18">
        <v>6</v>
      </c>
      <c r="D10" s="9">
        <v>360.03644650000001</v>
      </c>
      <c r="E10" s="13"/>
      <c r="F10" s="13"/>
      <c r="G10" s="13"/>
      <c r="H10" s="13"/>
      <c r="Q10" s="39">
        <v>6</v>
      </c>
      <c r="R10" s="39">
        <f t="shared" si="0"/>
        <v>99.469539567230413</v>
      </c>
      <c r="S10" s="39">
        <f t="shared" si="1"/>
        <v>418.3394481762258</v>
      </c>
      <c r="T10" s="13">
        <v>100.3729585</v>
      </c>
      <c r="U10" s="13">
        <f t="shared" si="2"/>
        <v>417.67227904357537</v>
      </c>
    </row>
    <row r="11" spans="1:21">
      <c r="A11">
        <v>7</v>
      </c>
      <c r="B11" s="35"/>
      <c r="C11" s="18">
        <v>7</v>
      </c>
      <c r="D11" s="9">
        <v>422.15922849999998</v>
      </c>
      <c r="E11" s="13"/>
      <c r="F11" s="13"/>
      <c r="G11" s="13"/>
      <c r="H11" s="13"/>
      <c r="Q11" s="39">
        <v>7</v>
      </c>
      <c r="R11" s="39">
        <f t="shared" si="0"/>
        <v>99.497924519220078</v>
      </c>
      <c r="S11" s="39">
        <f t="shared" si="1"/>
        <v>418.66524114031245</v>
      </c>
      <c r="T11" s="13">
        <v>100.3729585</v>
      </c>
      <c r="U11" s="13">
        <f t="shared" si="2"/>
        <v>418.11683357581535</v>
      </c>
    </row>
    <row r="12" spans="1:21">
      <c r="A12">
        <v>8</v>
      </c>
      <c r="B12" s="35"/>
      <c r="C12" s="18">
        <v>8</v>
      </c>
      <c r="D12" s="9">
        <v>425.46455900000001</v>
      </c>
      <c r="E12" s="13"/>
      <c r="F12" s="13"/>
      <c r="G12" s="13"/>
      <c r="H12" s="13"/>
      <c r="Q12" s="39">
        <v>8</v>
      </c>
      <c r="R12" s="39">
        <f t="shared" si="0"/>
        <v>99.552474201857876</v>
      </c>
      <c r="S12" s="39">
        <f t="shared" si="1"/>
        <v>418.99103410439898</v>
      </c>
      <c r="T12" s="13">
        <v>100.3729585</v>
      </c>
      <c r="U12" s="13">
        <f t="shared" si="2"/>
        <v>418.67161049219681</v>
      </c>
    </row>
    <row r="13" spans="1:21">
      <c r="A13">
        <v>9</v>
      </c>
      <c r="B13" s="35"/>
      <c r="C13" s="18">
        <v>9</v>
      </c>
      <c r="D13" s="9">
        <v>397.23725510000003</v>
      </c>
      <c r="E13" s="13"/>
      <c r="F13" s="13"/>
      <c r="G13" s="13"/>
      <c r="H13" s="13"/>
      <c r="Q13" s="39">
        <v>9</v>
      </c>
      <c r="R13" s="39">
        <f t="shared" si="0"/>
        <v>99.471512726458883</v>
      </c>
      <c r="S13" s="39">
        <f t="shared" si="1"/>
        <v>419.31682706848557</v>
      </c>
      <c r="T13" s="13">
        <v>100.3729585</v>
      </c>
      <c r="U13" s="13">
        <f t="shared" si="2"/>
        <v>418.65640385521993</v>
      </c>
    </row>
    <row r="14" spans="1:21">
      <c r="A14">
        <v>10</v>
      </c>
      <c r="B14" s="35"/>
      <c r="C14" s="18">
        <v>10</v>
      </c>
      <c r="D14" s="9">
        <v>385.04010390000002</v>
      </c>
      <c r="E14" s="13"/>
      <c r="F14" s="13"/>
      <c r="G14" s="13"/>
      <c r="H14" s="13"/>
      <c r="Q14" s="39">
        <v>10</v>
      </c>
      <c r="R14" s="39">
        <f t="shared" si="0"/>
        <v>99.477799953801821</v>
      </c>
      <c r="S14" s="39">
        <f t="shared" si="1"/>
        <v>419.64262003257215</v>
      </c>
      <c r="T14" s="13">
        <v>100.3729585</v>
      </c>
      <c r="U14" s="13">
        <f t="shared" si="2"/>
        <v>419.00816598249452</v>
      </c>
    </row>
    <row r="15" spans="1:21">
      <c r="A15">
        <v>11</v>
      </c>
      <c r="B15" s="35"/>
      <c r="C15" s="18">
        <v>11</v>
      </c>
      <c r="D15" s="9">
        <v>398.1796028</v>
      </c>
      <c r="E15" s="13"/>
      <c r="F15" s="13"/>
      <c r="G15" s="13"/>
      <c r="H15" s="13"/>
      <c r="Q15" s="39">
        <v>11</v>
      </c>
      <c r="R15" s="39">
        <f t="shared" si="0"/>
        <v>99.40604234918078</v>
      </c>
      <c r="S15" s="39">
        <f t="shared" si="1"/>
        <v>419.96841299665874</v>
      </c>
      <c r="T15" s="13">
        <v>100.3729585</v>
      </c>
      <c r="U15" s="13">
        <f t="shared" si="2"/>
        <v>419.03098316465781</v>
      </c>
    </row>
    <row r="16" spans="1:21">
      <c r="A16">
        <v>12</v>
      </c>
      <c r="B16" s="35"/>
      <c r="C16" s="18">
        <v>12</v>
      </c>
      <c r="D16" s="9">
        <v>390.5922036</v>
      </c>
      <c r="E16" s="13"/>
      <c r="F16" s="13"/>
      <c r="G16" s="13"/>
      <c r="H16" s="13"/>
      <c r="Q16" s="39">
        <v>12</v>
      </c>
      <c r="R16" s="39">
        <f t="shared" si="0"/>
        <v>99.328471743921028</v>
      </c>
      <c r="S16" s="39">
        <f t="shared" si="1"/>
        <v>420.29420596074533</v>
      </c>
      <c r="T16" s="13">
        <v>100.3729585</v>
      </c>
      <c r="U16" s="13">
        <f t="shared" si="2"/>
        <v>419.02880821555613</v>
      </c>
    </row>
    <row r="17" spans="1:21">
      <c r="A17">
        <v>13</v>
      </c>
      <c r="B17" s="35"/>
      <c r="C17" s="18">
        <v>13</v>
      </c>
      <c r="D17" s="9">
        <v>403.66208449999999</v>
      </c>
      <c r="E17" s="13"/>
      <c r="F17" s="13"/>
      <c r="G17" s="13"/>
      <c r="H17" s="13"/>
      <c r="Q17" s="39">
        <v>13</v>
      </c>
      <c r="R17" s="39">
        <f t="shared" si="0"/>
        <v>99.437217095026583</v>
      </c>
      <c r="S17" s="39">
        <f t="shared" si="1"/>
        <v>420.61999892483192</v>
      </c>
      <c r="T17" s="13">
        <v>100.3729585</v>
      </c>
      <c r="U17" s="13">
        <f t="shared" si="2"/>
        <v>419.81273092516813</v>
      </c>
    </row>
    <row r="18" spans="1:21">
      <c r="A18">
        <v>14</v>
      </c>
      <c r="B18" s="35"/>
      <c r="C18" s="18">
        <v>14</v>
      </c>
      <c r="D18" s="9">
        <v>349.49701570000002</v>
      </c>
      <c r="E18" s="13"/>
      <c r="F18" s="13"/>
      <c r="G18" s="13"/>
      <c r="H18" s="13"/>
      <c r="Q18" s="39">
        <v>14</v>
      </c>
      <c r="R18" s="39">
        <f t="shared" si="0"/>
        <v>99.379964376003016</v>
      </c>
      <c r="S18" s="39">
        <f t="shared" si="1"/>
        <v>420.94579188891851</v>
      </c>
      <c r="T18" s="13">
        <v>100.3729585</v>
      </c>
      <c r="U18" s="13">
        <f t="shared" si="2"/>
        <v>419.89599686416324</v>
      </c>
    </row>
    <row r="19" spans="1:21">
      <c r="A19">
        <v>15</v>
      </c>
      <c r="B19" s="35"/>
      <c r="C19" s="18">
        <v>15</v>
      </c>
      <c r="D19" s="9">
        <v>429.22867659999997</v>
      </c>
      <c r="E19" s="13"/>
      <c r="F19" s="13"/>
      <c r="G19" s="13"/>
      <c r="H19" s="13"/>
      <c r="Q19" s="39">
        <v>15</v>
      </c>
      <c r="R19" s="39">
        <f t="shared" si="0"/>
        <v>99.411227163049233</v>
      </c>
      <c r="S19" s="39">
        <f t="shared" si="1"/>
        <v>421.27158485300509</v>
      </c>
      <c r="T19" s="13">
        <v>100.3729585</v>
      </c>
      <c r="U19" s="13">
        <f t="shared" si="2"/>
        <v>420.35316976390362</v>
      </c>
    </row>
    <row r="20" spans="1:21">
      <c r="A20">
        <v>16</v>
      </c>
      <c r="B20" s="35"/>
      <c r="C20" s="18">
        <v>16</v>
      </c>
      <c r="D20" s="9">
        <v>416.36217379999999</v>
      </c>
      <c r="E20" s="13"/>
      <c r="F20" s="13"/>
      <c r="G20" s="13"/>
      <c r="H20" s="13"/>
      <c r="Q20" s="39">
        <v>16</v>
      </c>
      <c r="R20" s="39">
        <f t="shared" si="0"/>
        <v>99.503495468442722</v>
      </c>
      <c r="S20" s="39">
        <f t="shared" si="1"/>
        <v>421.59737781709168</v>
      </c>
      <c r="T20" s="13">
        <v>100.3729585</v>
      </c>
      <c r="U20" s="13">
        <f t="shared" si="2"/>
        <v>421.06870403352792</v>
      </c>
    </row>
    <row r="21" spans="1:21">
      <c r="A21">
        <v>17</v>
      </c>
      <c r="B21" s="35"/>
      <c r="C21" s="18">
        <v>17</v>
      </c>
      <c r="D21" s="9">
        <v>375.65968040000001</v>
      </c>
      <c r="E21" s="13"/>
      <c r="F21" s="13"/>
      <c r="G21" s="13"/>
      <c r="H21" s="13"/>
      <c r="Q21" s="39">
        <v>17</v>
      </c>
      <c r="R21" s="39">
        <f t="shared" si="0"/>
        <v>99.486692978902852</v>
      </c>
      <c r="S21" s="39">
        <f t="shared" si="1"/>
        <v>421.92317078117821</v>
      </c>
      <c r="T21" s="13">
        <v>100.3729585</v>
      </c>
      <c r="U21" s="13">
        <f t="shared" si="2"/>
        <v>421.32293046011461</v>
      </c>
    </row>
    <row r="22" spans="1:21">
      <c r="A22">
        <v>18</v>
      </c>
      <c r="B22" s="35"/>
      <c r="C22" s="18">
        <v>18</v>
      </c>
      <c r="D22" s="9">
        <v>367.87642970000002</v>
      </c>
      <c r="E22" s="13"/>
      <c r="F22" s="13"/>
      <c r="G22" s="13"/>
      <c r="H22" s="13"/>
      <c r="Q22" s="39">
        <v>18</v>
      </c>
      <c r="R22" s="39">
        <f t="shared" si="0"/>
        <v>99.515274753251958</v>
      </c>
      <c r="S22" s="39">
        <f t="shared" si="1"/>
        <v>422.2489637452648</v>
      </c>
      <c r="T22" s="13">
        <v>100.3729585</v>
      </c>
      <c r="U22" s="13">
        <f t="shared" si="2"/>
        <v>421.76939629716333</v>
      </c>
    </row>
    <row r="23" spans="1:21">
      <c r="A23">
        <v>19</v>
      </c>
      <c r="B23" s="35"/>
      <c r="C23" s="18">
        <v>19</v>
      </c>
      <c r="D23" s="9">
        <v>370.28147840000003</v>
      </c>
      <c r="E23" s="13"/>
      <c r="F23" s="13"/>
      <c r="G23" s="13"/>
      <c r="H23" s="13"/>
      <c r="Q23" s="39">
        <v>19</v>
      </c>
      <c r="R23" s="39">
        <f t="shared" si="0"/>
        <v>99.309343311614313</v>
      </c>
      <c r="S23" s="39">
        <f t="shared" si="1"/>
        <v>422.57475670935139</v>
      </c>
      <c r="T23" s="13">
        <v>100.3729585</v>
      </c>
      <c r="U23" s="13">
        <f t="shared" si="2"/>
        <v>421.22135941664402</v>
      </c>
    </row>
    <row r="24" spans="1:21">
      <c r="A24">
        <v>20</v>
      </c>
      <c r="B24" s="35"/>
      <c r="C24" s="18">
        <v>20</v>
      </c>
      <c r="D24" s="9">
        <v>370.19913639999999</v>
      </c>
      <c r="E24" s="13"/>
      <c r="F24" s="13"/>
      <c r="G24" s="13"/>
      <c r="H24" s="13"/>
      <c r="Q24" s="39">
        <v>20</v>
      </c>
      <c r="R24" s="39">
        <f t="shared" si="0"/>
        <v>99.346650517757297</v>
      </c>
      <c r="S24" s="39">
        <f t="shared" si="1"/>
        <v>422.90054967343798</v>
      </c>
      <c r="T24" s="13">
        <v>100.3729585</v>
      </c>
      <c r="U24" s="13">
        <f t="shared" si="2"/>
        <v>421.70446975575368</v>
      </c>
    </row>
    <row r="25" spans="1:21">
      <c r="A25">
        <v>21</v>
      </c>
      <c r="B25" s="35"/>
      <c r="C25" s="18">
        <v>21</v>
      </c>
      <c r="D25" s="9">
        <v>321.81612799999999</v>
      </c>
      <c r="E25" s="13"/>
      <c r="F25" s="13"/>
      <c r="G25" s="13"/>
      <c r="H25" s="13"/>
      <c r="Q25" s="39">
        <v>21</v>
      </c>
      <c r="R25" s="39">
        <f t="shared" si="0"/>
        <v>99.587825542770048</v>
      </c>
      <c r="S25" s="39">
        <f t="shared" si="1"/>
        <v>423.22634263752457</v>
      </c>
      <c r="T25" s="13">
        <v>100.3729585</v>
      </c>
      <c r="U25" s="13">
        <f t="shared" si="2"/>
        <v>423.053864372764</v>
      </c>
    </row>
    <row r="26" spans="1:21">
      <c r="A26">
        <v>22</v>
      </c>
      <c r="B26" s="35"/>
      <c r="C26" s="18">
        <v>22</v>
      </c>
      <c r="D26" s="9">
        <v>413.44319250000001</v>
      </c>
      <c r="E26" s="13"/>
      <c r="F26" s="13"/>
      <c r="G26" s="13"/>
      <c r="H26" s="13"/>
      <c r="Q26" s="39">
        <v>22</v>
      </c>
      <c r="R26" s="39">
        <f t="shared" si="0"/>
        <v>99.551575236674879</v>
      </c>
      <c r="S26" s="39">
        <f t="shared" si="1"/>
        <v>423.55213560161116</v>
      </c>
      <c r="T26" s="13">
        <v>100.3729585</v>
      </c>
      <c r="U26" s="13">
        <f t="shared" si="2"/>
        <v>423.22541298362574</v>
      </c>
    </row>
    <row r="27" spans="1:21">
      <c r="A27">
        <v>23</v>
      </c>
      <c r="B27" s="35"/>
      <c r="C27" s="18">
        <v>23</v>
      </c>
      <c r="D27" s="9">
        <v>410.67341069999998</v>
      </c>
      <c r="E27" s="13"/>
      <c r="F27" s="13"/>
      <c r="G27" s="13"/>
      <c r="H27" s="13"/>
      <c r="Q27" s="39">
        <v>23</v>
      </c>
      <c r="R27" s="39">
        <f t="shared" si="0"/>
        <v>99.687973147432828</v>
      </c>
      <c r="S27" s="39">
        <f t="shared" si="1"/>
        <v>423.87792856569774</v>
      </c>
      <c r="T27" s="13">
        <v>100.3729585</v>
      </c>
      <c r="U27" s="13">
        <f t="shared" si="2"/>
        <v>424.13127157322339</v>
      </c>
    </row>
    <row r="28" spans="1:21">
      <c r="A28">
        <v>24</v>
      </c>
      <c r="B28" s="35"/>
      <c r="C28" s="18">
        <v>24</v>
      </c>
      <c r="D28" s="9">
        <v>363.30625300000003</v>
      </c>
      <c r="E28" s="13"/>
      <c r="F28" s="13"/>
      <c r="G28" s="13"/>
      <c r="H28" s="13"/>
      <c r="Q28" s="39">
        <v>24</v>
      </c>
      <c r="R28" s="39">
        <f t="shared" si="0"/>
        <v>99.911509603240944</v>
      </c>
      <c r="S28" s="39">
        <f t="shared" si="1"/>
        <v>424.20372152978433</v>
      </c>
      <c r="T28" s="13">
        <v>100.3729585</v>
      </c>
      <c r="U28" s="13">
        <f t="shared" si="2"/>
        <v>425.40904580033532</v>
      </c>
    </row>
    <row r="29" spans="1:21">
      <c r="A29">
        <v>25</v>
      </c>
      <c r="B29" s="35"/>
      <c r="C29" s="18">
        <v>25</v>
      </c>
      <c r="D29" s="9">
        <v>401.12254860000002</v>
      </c>
      <c r="E29" s="13"/>
      <c r="F29" s="13"/>
      <c r="G29" s="13"/>
      <c r="H29" s="13"/>
      <c r="Q29" s="39">
        <v>25</v>
      </c>
      <c r="R29" s="39">
        <f t="shared" si="0"/>
        <v>99.887248973989969</v>
      </c>
      <c r="S29" s="39">
        <f>375.334776916797 + 0.325792964086582 * C155</f>
        <v>424.52951449387092</v>
      </c>
      <c r="T29" s="13">
        <v>100.3729585</v>
      </c>
      <c r="U29" s="13">
        <f t="shared" si="2"/>
        <v>425.63238681156207</v>
      </c>
    </row>
    <row r="30" spans="1:21">
      <c r="A30">
        <v>26</v>
      </c>
      <c r="B30" s="35"/>
      <c r="C30" s="18">
        <v>26</v>
      </c>
      <c r="D30" s="9">
        <v>429.14756290000003</v>
      </c>
      <c r="E30" s="13">
        <f>AVERAGE(D5:D54)</f>
        <v>383.0492635359999</v>
      </c>
      <c r="F30" s="13">
        <f>375.334776916797 + 0.325792964086582 * C30</f>
        <v>383.80539398304813</v>
      </c>
      <c r="G30" s="13">
        <f>(E30 /  F30)*100</f>
        <v>99.802991188007738</v>
      </c>
      <c r="H30" s="13">
        <f>(E30/D30)*100</f>
        <v>89.258170534049626</v>
      </c>
      <c r="Q30" s="39">
        <v>26</v>
      </c>
      <c r="R30" s="39">
        <f>AVERAGEIF(A55:A155,Q30,G55:G155)</f>
        <v>100.02582978438251</v>
      </c>
      <c r="S30" s="39">
        <f>375.334776916797 + 0.325792964086582 * C156</f>
        <v>424.85530745795745</v>
      </c>
      <c r="T30" s="13">
        <v>100.3729585</v>
      </c>
      <c r="U30" s="13">
        <f t="shared" si="2"/>
        <v>426.54998993138804</v>
      </c>
    </row>
    <row r="31" spans="1:21">
      <c r="A31">
        <v>27</v>
      </c>
      <c r="B31" s="35"/>
      <c r="C31" s="18">
        <v>27</v>
      </c>
      <c r="D31" s="9">
        <v>424.62225189999998</v>
      </c>
      <c r="E31" s="13">
        <f>AVERAGE(D6:D55)</f>
        <v>383.27034899399985</v>
      </c>
      <c r="F31" s="13">
        <f t="shared" ref="F31:F94" si="3">375.334776916797 + 0.325792964086582 * C31</f>
        <v>384.13118694713472</v>
      </c>
      <c r="G31" s="13">
        <f t="shared" ref="G31:G94" si="4">(E31 /  F31)*100</f>
        <v>99.775900009583623</v>
      </c>
      <c r="H31" s="13">
        <f t="shared" ref="H31:H94" si="5">(E31/D31)*100</f>
        <v>90.26148471471565</v>
      </c>
      <c r="Q31" s="39">
        <v>27</v>
      </c>
      <c r="R31" s="39">
        <f>AVERAGEIF(A56:A156,Q31,G56:G156)</f>
        <v>99.80928638861289</v>
      </c>
      <c r="S31" s="39">
        <f>375.334776916797 + 0.325792964086582 * C157</f>
        <v>425.18110042204404</v>
      </c>
      <c r="T31" s="13">
        <v>100.3729585</v>
      </c>
      <c r="U31" s="13">
        <f t="shared" si="2"/>
        <v>425.95294700562209</v>
      </c>
    </row>
    <row r="32" spans="1:21">
      <c r="A32">
        <v>28</v>
      </c>
      <c r="B32" s="35"/>
      <c r="C32" s="18">
        <v>28</v>
      </c>
      <c r="D32" s="9">
        <v>307.30684960000002</v>
      </c>
      <c r="E32" s="13">
        <f t="shared" ref="E32:E94" si="6">AVERAGE(D7:D56)</f>
        <v>384.98166551799994</v>
      </c>
      <c r="F32" s="13">
        <f t="shared" si="3"/>
        <v>384.45697991122131</v>
      </c>
      <c r="G32" s="13">
        <f t="shared" si="4"/>
        <v>100.13647446507534</v>
      </c>
      <c r="H32" s="13">
        <f t="shared" si="5"/>
        <v>125.27597937341906</v>
      </c>
      <c r="Q32" s="39">
        <v>28</v>
      </c>
      <c r="R32" s="39">
        <f>AVERAGEIF(A57:A157,Q32,G57:G157)</f>
        <v>99.39067444558853</v>
      </c>
      <c r="S32" s="39">
        <f>375.334776916797 + 0.325792964086582 * C158</f>
        <v>425.50689338613063</v>
      </c>
      <c r="T32" s="13">
        <v>100.3729585</v>
      </c>
      <c r="U32" s="13">
        <f t="shared" si="2"/>
        <v>424.49146549795114</v>
      </c>
    </row>
    <row r="33" spans="1:21">
      <c r="A33">
        <v>29</v>
      </c>
      <c r="B33" s="35"/>
      <c r="C33" s="18">
        <v>29</v>
      </c>
      <c r="D33" s="9">
        <v>334.4922704</v>
      </c>
      <c r="E33" s="13">
        <f t="shared" si="6"/>
        <v>385.18954514199999</v>
      </c>
      <c r="F33" s="13">
        <f t="shared" si="3"/>
        <v>384.7827728753079</v>
      </c>
      <c r="G33" s="13">
        <f t="shared" si="4"/>
        <v>100.10571478126539</v>
      </c>
      <c r="H33" s="13">
        <f t="shared" si="5"/>
        <v>115.15648618169085</v>
      </c>
      <c r="Q33" s="39">
        <v>29</v>
      </c>
      <c r="R33" s="39">
        <f>AVERAGEIF(A58:A158,Q33,G58:G158)</f>
        <v>99.45582487378168</v>
      </c>
      <c r="S33" s="39">
        <f>375.334776916797 + 0.325792964086582 * C159</f>
        <v>425.83268635021722</v>
      </c>
      <c r="T33" s="13">
        <v>100.3729585</v>
      </c>
      <c r="U33" s="13">
        <f t="shared" si="2"/>
        <v>425.09494751514995</v>
      </c>
    </row>
    <row r="34" spans="1:21">
      <c r="A34">
        <v>30</v>
      </c>
      <c r="B34" s="35"/>
      <c r="C34" s="18">
        <v>30</v>
      </c>
      <c r="D34" s="9">
        <v>434.06221290000002</v>
      </c>
      <c r="E34" s="13">
        <f t="shared" si="6"/>
        <v>384.85851411800002</v>
      </c>
      <c r="F34" s="13">
        <f t="shared" si="3"/>
        <v>385.10856583939449</v>
      </c>
      <c r="G34" s="13">
        <f t="shared" si="4"/>
        <v>99.935069810548242</v>
      </c>
      <c r="H34" s="13">
        <f t="shared" si="5"/>
        <v>88.664367152978684</v>
      </c>
      <c r="Q34" s="39">
        <v>30</v>
      </c>
      <c r="R34" s="39">
        <f>AVERAGEIF(A59:A159,Q34,G59:G159)</f>
        <v>99.774063837856374</v>
      </c>
      <c r="S34" s="39">
        <f>375.334776916797 + 0.325792964086582 * C160</f>
        <v>426.1584793143038</v>
      </c>
      <c r="T34" s="13">
        <v>100.3729585</v>
      </c>
      <c r="U34" s="13">
        <f t="shared" si="2"/>
        <v>426.78143645714522</v>
      </c>
    </row>
    <row r="35" spans="1:21">
      <c r="A35">
        <v>31</v>
      </c>
      <c r="B35" s="35"/>
      <c r="C35" s="18">
        <v>31</v>
      </c>
      <c r="D35" s="9">
        <v>388.93433629999998</v>
      </c>
      <c r="E35" s="13">
        <f t="shared" si="6"/>
        <v>385.68184995000001</v>
      </c>
      <c r="F35" s="13">
        <f t="shared" si="3"/>
        <v>385.43435880348108</v>
      </c>
      <c r="G35" s="13">
        <f t="shared" si="4"/>
        <v>100.06421097156135</v>
      </c>
      <c r="H35" s="13">
        <f t="shared" si="5"/>
        <v>99.163744095997941</v>
      </c>
      <c r="Q35" s="39">
        <v>31</v>
      </c>
      <c r="R35" s="39">
        <f>AVERAGEIF(A60:A160,Q35,G60:G160)</f>
        <v>99.533496506776189</v>
      </c>
      <c r="S35" s="39">
        <f>375.334776916797 + 0.325792964086582 * C161</f>
        <v>426.48427227839039</v>
      </c>
      <c r="T35" s="13">
        <v>100.3729585</v>
      </c>
      <c r="U35" s="13">
        <f t="shared" si="2"/>
        <v>426.07789734663072</v>
      </c>
    </row>
    <row r="36" spans="1:21">
      <c r="A36">
        <v>32</v>
      </c>
      <c r="B36" s="35"/>
      <c r="C36" s="18">
        <v>32</v>
      </c>
      <c r="D36" s="9">
        <v>312.17570419999998</v>
      </c>
      <c r="E36" s="13">
        <f t="shared" si="6"/>
        <v>386.00878886999999</v>
      </c>
      <c r="F36" s="13">
        <f t="shared" si="3"/>
        <v>385.76015176756766</v>
      </c>
      <c r="G36" s="13">
        <f t="shared" si="4"/>
        <v>100.06445380667056</v>
      </c>
      <c r="H36" s="13">
        <f t="shared" si="5"/>
        <v>123.65113097420858</v>
      </c>
      <c r="Q36" s="39">
        <v>32</v>
      </c>
      <c r="R36" s="39">
        <f>AVERAGEIF(A61:A161,Q36,G61:G161)</f>
        <v>99.763131701604308</v>
      </c>
      <c r="S36" s="39">
        <f>375.334776916797 + 0.325792964086582 * C162</f>
        <v>426.81006524247698</v>
      </c>
      <c r="T36" s="13">
        <v>100.3729585</v>
      </c>
      <c r="U36" s="13">
        <f t="shared" si="2"/>
        <v>427.38714139332251</v>
      </c>
    </row>
    <row r="37" spans="1:21">
      <c r="A37">
        <v>33</v>
      </c>
      <c r="B37" s="35"/>
      <c r="C37" s="18">
        <v>33</v>
      </c>
      <c r="D37" s="9">
        <v>402.73316149999999</v>
      </c>
      <c r="E37" s="13">
        <f t="shared" si="6"/>
        <v>386.11668689000004</v>
      </c>
      <c r="F37" s="13">
        <f t="shared" si="3"/>
        <v>386.08594473165419</v>
      </c>
      <c r="G37" s="13">
        <f t="shared" si="4"/>
        <v>100.00796251683475</v>
      </c>
      <c r="H37" s="13">
        <f t="shared" si="5"/>
        <v>95.87407340679097</v>
      </c>
      <c r="Q37" s="39">
        <v>33</v>
      </c>
      <c r="R37" s="39">
        <f>AVERAGEIF(A62:A162,Q37,G62:G162)</f>
        <v>99.258251678188131</v>
      </c>
      <c r="S37" s="39">
        <f>375.334776916797 + 0.325792964086582 * C163</f>
        <v>427.13585820656357</v>
      </c>
      <c r="T37" s="13">
        <v>100.3729585</v>
      </c>
      <c r="U37" s="13">
        <f t="shared" si="2"/>
        <v>425.54880829250811</v>
      </c>
    </row>
    <row r="38" spans="1:21">
      <c r="A38">
        <v>34</v>
      </c>
      <c r="B38" s="35"/>
      <c r="C38" s="18">
        <v>34</v>
      </c>
      <c r="D38" s="9">
        <v>384.91989000000001</v>
      </c>
      <c r="E38" s="13">
        <f t="shared" si="6"/>
        <v>386.07313158000005</v>
      </c>
      <c r="F38" s="13">
        <f t="shared" si="3"/>
        <v>386.41173769574078</v>
      </c>
      <c r="G38" s="13">
        <f t="shared" si="4"/>
        <v>99.912371679556131</v>
      </c>
      <c r="H38" s="13">
        <f t="shared" si="5"/>
        <v>100.29960560884501</v>
      </c>
      <c r="Q38" s="39">
        <v>34</v>
      </c>
      <c r="R38" s="39">
        <f>AVERAGEIF(A63:A163,Q38,G63:G163)</f>
        <v>99.213595255702515</v>
      </c>
      <c r="S38" s="39">
        <f>375.334776916797 + 0.325792964086582 * C164</f>
        <v>427.46165117065016</v>
      </c>
      <c r="T38" s="13">
        <v>100.3729585</v>
      </c>
      <c r="U38" s="13">
        <f t="shared" si="2"/>
        <v>425.68178973455912</v>
      </c>
    </row>
    <row r="39" spans="1:21">
      <c r="A39">
        <v>35</v>
      </c>
      <c r="B39" s="35"/>
      <c r="C39" s="18">
        <v>35</v>
      </c>
      <c r="D39" s="9">
        <v>400.46970529999999</v>
      </c>
      <c r="E39" s="13">
        <f t="shared" si="6"/>
        <v>385.83875456999999</v>
      </c>
      <c r="F39" s="13">
        <f t="shared" si="3"/>
        <v>386.73753065982737</v>
      </c>
      <c r="G39" s="13">
        <f t="shared" si="4"/>
        <v>99.767600499415209</v>
      </c>
      <c r="H39" s="13">
        <f t="shared" si="5"/>
        <v>96.346552426721104</v>
      </c>
      <c r="Q39" s="39">
        <v>35</v>
      </c>
      <c r="R39" s="39">
        <f>AVERAGEIF(A64:A164,Q39,G64:G164)</f>
        <v>99.266000469622512</v>
      </c>
      <c r="S39" s="39">
        <f>375.334776916797 + 0.325792964086582 * C165</f>
        <v>427.78744413473669</v>
      </c>
      <c r="T39" s="13">
        <v>100.3729585</v>
      </c>
      <c r="U39" s="13">
        <f t="shared" si="2"/>
        <v>426.23124519898005</v>
      </c>
    </row>
    <row r="40" spans="1:21">
      <c r="A40">
        <v>36</v>
      </c>
      <c r="B40" s="35"/>
      <c r="C40" s="18">
        <v>36</v>
      </c>
      <c r="D40" s="9">
        <v>389.79793510000002</v>
      </c>
      <c r="E40" s="13">
        <f t="shared" si="6"/>
        <v>386.41404418399992</v>
      </c>
      <c r="F40" s="13">
        <f t="shared" si="3"/>
        <v>387.06332362391396</v>
      </c>
      <c r="G40" s="13">
        <f t="shared" si="4"/>
        <v>99.832254982509042</v>
      </c>
      <c r="H40" s="13">
        <f t="shared" si="5"/>
        <v>99.131885879505248</v>
      </c>
      <c r="Q40" s="39">
        <v>36</v>
      </c>
      <c r="R40" s="39">
        <f>AVERAGEIF(A65:A165,Q40,G65:G165)</f>
        <v>99.271307677511132</v>
      </c>
      <c r="S40" s="39">
        <f>375.334776916797 + 0.325792964086582 * C166</f>
        <v>428.11323709882328</v>
      </c>
      <c r="T40" s="13">
        <v>100.3729585</v>
      </c>
      <c r="U40" s="13">
        <f t="shared" si="2"/>
        <v>426.57865859703372</v>
      </c>
    </row>
    <row r="41" spans="1:21">
      <c r="A41">
        <v>37</v>
      </c>
      <c r="B41" s="35"/>
      <c r="C41" s="18">
        <v>37</v>
      </c>
      <c r="D41" s="9">
        <v>365.2411578</v>
      </c>
      <c r="E41" s="13">
        <f t="shared" si="6"/>
        <v>386.68015314399997</v>
      </c>
      <c r="F41" s="13">
        <f t="shared" si="3"/>
        <v>387.38911658800055</v>
      </c>
      <c r="G41" s="13">
        <f t="shared" si="4"/>
        <v>99.816989323230118</v>
      </c>
      <c r="H41" s="13">
        <f t="shared" si="5"/>
        <v>105.86981912803475</v>
      </c>
      <c r="Q41" s="39">
        <v>37</v>
      </c>
      <c r="R41" s="39">
        <f>AVERAGEIF(A66:A166,Q41,G66:G166)</f>
        <v>99.262628128120411</v>
      </c>
      <c r="S41" s="39">
        <f>375.334776916797 + 0.325792964086582 * C167</f>
        <v>428.43903006290986</v>
      </c>
      <c r="T41" s="13">
        <v>100.3729585</v>
      </c>
      <c r="U41" s="13">
        <f t="shared" si="2"/>
        <v>426.86595848349128</v>
      </c>
    </row>
    <row r="42" spans="1:21">
      <c r="A42">
        <v>38</v>
      </c>
      <c r="B42" s="35"/>
      <c r="C42" s="18">
        <v>38</v>
      </c>
      <c r="D42" s="9">
        <v>365.97394309999999</v>
      </c>
      <c r="E42" s="13">
        <f t="shared" si="6"/>
        <v>386.22847707</v>
      </c>
      <c r="F42" s="13">
        <f t="shared" si="3"/>
        <v>387.71490955208714</v>
      </c>
      <c r="G42" s="13">
        <f t="shared" si="4"/>
        <v>99.616617146912319</v>
      </c>
      <c r="H42" s="13">
        <f t="shared" si="5"/>
        <v>105.53441969076623</v>
      </c>
      <c r="Q42" s="39">
        <v>38</v>
      </c>
      <c r="R42" s="39">
        <f>AVERAGEIF(A67:A167,Q42,G67:G167)</f>
        <v>99.365924227032934</v>
      </c>
      <c r="S42" s="39">
        <f>375.334776916797 + 0.325792964086582 * C168</f>
        <v>428.76482302699645</v>
      </c>
      <c r="T42" s="13">
        <v>100.3729585</v>
      </c>
      <c r="U42" s="13">
        <f t="shared" si="2"/>
        <v>427.6351044138047</v>
      </c>
    </row>
    <row r="43" spans="1:21">
      <c r="A43">
        <v>39</v>
      </c>
      <c r="B43" s="35"/>
      <c r="C43" s="18">
        <v>39</v>
      </c>
      <c r="D43" s="9">
        <v>408.40750600000001</v>
      </c>
      <c r="E43" s="13">
        <f t="shared" si="6"/>
        <v>385.94724950599999</v>
      </c>
      <c r="F43" s="13">
        <f t="shared" si="3"/>
        <v>388.04070251617372</v>
      </c>
      <c r="G43" s="13">
        <f t="shared" si="4"/>
        <v>99.460506849771392</v>
      </c>
      <c r="H43" s="13">
        <f t="shared" si="5"/>
        <v>94.500527986378387</v>
      </c>
      <c r="Q43" s="39">
        <v>39</v>
      </c>
      <c r="R43" s="39">
        <f>AVERAGEIF(A68:A168,Q43,G68:G168)</f>
        <v>99.427304615550995</v>
      </c>
      <c r="S43" s="39">
        <f>375.334776916797 + 0.325792964086582 * C169</f>
        <v>429.09061599108304</v>
      </c>
      <c r="T43" s="13">
        <v>100.3729585</v>
      </c>
      <c r="U43" s="13">
        <f t="shared" si="2"/>
        <v>428.22439874762267</v>
      </c>
    </row>
    <row r="44" spans="1:21">
      <c r="A44">
        <v>40</v>
      </c>
      <c r="B44" s="35"/>
      <c r="C44" s="18">
        <v>40</v>
      </c>
      <c r="D44" s="9">
        <v>376.9445948</v>
      </c>
      <c r="E44" s="13">
        <f t="shared" si="6"/>
        <v>388.00897443600002</v>
      </c>
      <c r="F44" s="13">
        <f t="shared" si="3"/>
        <v>388.36649548026031</v>
      </c>
      <c r="G44" s="13">
        <f t="shared" si="4"/>
        <v>99.907942356402771</v>
      </c>
      <c r="H44" s="13">
        <f t="shared" si="5"/>
        <v>102.93528008854207</v>
      </c>
      <c r="Q44" s="39">
        <v>40</v>
      </c>
      <c r="R44" s="39">
        <f>AVERAGEIF(A69:A169,Q44,G69:G169)</f>
        <v>99.097062334623232</v>
      </c>
      <c r="S44" s="39">
        <f>375.334776916797 + 0.325792964086582 * C170</f>
        <v>429.41640895516963</v>
      </c>
      <c r="T44" s="13">
        <v>100.3729585</v>
      </c>
      <c r="U44" s="13">
        <f t="shared" si="2"/>
        <v>427.12613050198684</v>
      </c>
    </row>
    <row r="45" spans="1:21">
      <c r="A45">
        <v>41</v>
      </c>
      <c r="B45" s="35"/>
      <c r="C45" s="18">
        <v>41</v>
      </c>
      <c r="D45" s="9">
        <v>441.87804779999999</v>
      </c>
      <c r="E45" s="13">
        <f t="shared" si="6"/>
        <v>388.03125920400009</v>
      </c>
      <c r="F45" s="13">
        <f t="shared" si="3"/>
        <v>388.6922884443469</v>
      </c>
      <c r="G45" s="13">
        <f t="shared" si="4"/>
        <v>99.829935077180863</v>
      </c>
      <c r="H45" s="13">
        <f t="shared" si="5"/>
        <v>87.814106434096558</v>
      </c>
      <c r="Q45" s="39">
        <v>41</v>
      </c>
      <c r="R45" s="39">
        <f>AVERAGEIF(A70:A170,Q45,G70:G170)</f>
        <v>98.71141409124057</v>
      </c>
      <c r="S45" s="39">
        <f>375.334776916797 + 0.325792964086582 * C171</f>
        <v>429.74220191925622</v>
      </c>
      <c r="T45" s="13">
        <v>100.3729585</v>
      </c>
      <c r="U45" s="13">
        <f t="shared" si="2"/>
        <v>425.78671159106216</v>
      </c>
    </row>
    <row r="46" spans="1:21">
      <c r="A46">
        <v>42</v>
      </c>
      <c r="B46" s="35"/>
      <c r="C46" s="18">
        <v>42</v>
      </c>
      <c r="D46" s="9">
        <v>349.29825310000001</v>
      </c>
      <c r="E46" s="13">
        <f t="shared" si="6"/>
        <v>387.43138812400014</v>
      </c>
      <c r="F46" s="13">
        <f t="shared" si="3"/>
        <v>389.01808140843343</v>
      </c>
      <c r="G46" s="13">
        <f t="shared" si="4"/>
        <v>99.592128654100421</v>
      </c>
      <c r="H46" s="13">
        <f t="shared" si="5"/>
        <v>110.91707006421329</v>
      </c>
      <c r="Q46" s="39">
        <v>42</v>
      </c>
      <c r="R46" s="39">
        <f>AVERAGEIF(A71:A171,Q46,G71:G171)</f>
        <v>99.027642355962996</v>
      </c>
      <c r="S46" s="39">
        <f>375.334776916797 + 0.325792964086582 * C172</f>
        <v>430.06799488334281</v>
      </c>
      <c r="T46" s="13">
        <v>100.3729585</v>
      </c>
      <c r="U46" s="13">
        <f t="shared" si="2"/>
        <v>427.47457462832637</v>
      </c>
    </row>
    <row r="47" spans="1:21">
      <c r="A47">
        <v>43</v>
      </c>
      <c r="B47" s="35"/>
      <c r="C47" s="18">
        <v>43</v>
      </c>
      <c r="D47" s="9">
        <v>464.24692679999998</v>
      </c>
      <c r="E47" s="13">
        <f t="shared" si="6"/>
        <v>387.91946949400017</v>
      </c>
      <c r="F47" s="13">
        <f t="shared" si="3"/>
        <v>389.34387437252002</v>
      </c>
      <c r="G47" s="13">
        <f t="shared" si="4"/>
        <v>99.634152487742227</v>
      </c>
      <c r="H47" s="13">
        <f t="shared" si="5"/>
        <v>83.55886643512838</v>
      </c>
      <c r="Q47" s="39">
        <v>43</v>
      </c>
      <c r="R47" s="39">
        <f>AVERAGEIF(A72:A172,Q47,G72:G172)</f>
        <v>99.10514550429906</v>
      </c>
      <c r="S47" s="39">
        <f>375.334776916797 + 0.325792964086582 * C173</f>
        <v>430.39378784742939</v>
      </c>
      <c r="T47" s="13">
        <v>100.3729585</v>
      </c>
      <c r="U47" s="13">
        <f t="shared" si="2"/>
        <v>428.13321578610231</v>
      </c>
    </row>
    <row r="48" spans="1:21">
      <c r="A48">
        <v>44</v>
      </c>
      <c r="B48" s="35"/>
      <c r="C48" s="18">
        <v>44</v>
      </c>
      <c r="D48" s="9">
        <v>379.92984269999999</v>
      </c>
      <c r="E48" s="13">
        <f t="shared" si="6"/>
        <v>389.58916051000017</v>
      </c>
      <c r="F48" s="13">
        <f t="shared" si="3"/>
        <v>389.66966733660661</v>
      </c>
      <c r="G48" s="13">
        <f t="shared" si="4"/>
        <v>99.979339724552673</v>
      </c>
      <c r="H48" s="13">
        <f t="shared" si="5"/>
        <v>102.5423951278361</v>
      </c>
      <c r="Q48" s="39">
        <v>44</v>
      </c>
      <c r="R48" s="39">
        <f>AVERAGEIF(A73:A173,Q48,G73:G173)</f>
        <v>98.604467928174842</v>
      </c>
      <c r="S48" s="39">
        <f>375.334776916797 + 0.325792964086582 * C174</f>
        <v>430.71958081151593</v>
      </c>
      <c r="T48" s="13">
        <v>100.3729585</v>
      </c>
      <c r="U48" s="13">
        <f t="shared" si="2"/>
        <v>426.29273830846648</v>
      </c>
    </row>
    <row r="49" spans="1:21">
      <c r="A49">
        <v>45</v>
      </c>
      <c r="B49" s="35"/>
      <c r="C49" s="18">
        <v>45</v>
      </c>
      <c r="D49" s="9">
        <v>311.50092949999998</v>
      </c>
      <c r="E49" s="13">
        <f t="shared" si="6"/>
        <v>390.57453424200008</v>
      </c>
      <c r="F49" s="13">
        <f t="shared" si="3"/>
        <v>389.9954603006932</v>
      </c>
      <c r="G49" s="13">
        <f t="shared" si="4"/>
        <v>100.14848222614192</v>
      </c>
      <c r="H49" s="13">
        <f t="shared" si="5"/>
        <v>125.38470908222446</v>
      </c>
      <c r="Q49" s="39">
        <v>45</v>
      </c>
      <c r="R49" s="39">
        <f>AVERAGEIF(A74:A174,Q49,G74:G174)</f>
        <v>98.311619933040816</v>
      </c>
      <c r="S49" s="39">
        <f>375.334776916797 + 0.325792964086582 * C175</f>
        <v>431.04537377560251</v>
      </c>
      <c r="T49" s="13">
        <v>100.3729585</v>
      </c>
      <c r="U49" s="13">
        <f t="shared" si="2"/>
        <v>425.34816722386182</v>
      </c>
    </row>
    <row r="50" spans="1:21">
      <c r="A50">
        <v>46</v>
      </c>
      <c r="B50" s="35"/>
      <c r="C50" s="18">
        <v>46</v>
      </c>
      <c r="D50" s="9">
        <v>399.75710149999998</v>
      </c>
      <c r="E50" s="13">
        <f t="shared" si="6"/>
        <v>390.6908703360001</v>
      </c>
      <c r="F50" s="13">
        <f t="shared" si="3"/>
        <v>390.32125326477978</v>
      </c>
      <c r="G50" s="13">
        <f t="shared" si="4"/>
        <v>100.09469560474319</v>
      </c>
      <c r="H50" s="13">
        <f t="shared" si="5"/>
        <v>97.732065013984524</v>
      </c>
      <c r="Q50" s="39">
        <v>46</v>
      </c>
      <c r="R50" s="39">
        <f>AVERAGEIF(A75:A175,Q50,G75:G175)</f>
        <v>98.693637578845767</v>
      </c>
      <c r="S50" s="39">
        <f>375.334776916797 + 0.325792964086582 * C176</f>
        <v>431.3711667396891</v>
      </c>
      <c r="T50" s="13">
        <v>100.3729585</v>
      </c>
      <c r="U50" s="13">
        <f t="shared" si="2"/>
        <v>427.32371413309846</v>
      </c>
    </row>
    <row r="51" spans="1:21">
      <c r="A51">
        <v>47</v>
      </c>
      <c r="B51" s="35"/>
      <c r="C51" s="18">
        <v>47</v>
      </c>
      <c r="D51" s="9">
        <v>374.05816229999999</v>
      </c>
      <c r="E51" s="13">
        <f t="shared" si="6"/>
        <v>392.36268084200003</v>
      </c>
      <c r="F51" s="13">
        <f t="shared" si="3"/>
        <v>390.64704622886637</v>
      </c>
      <c r="G51" s="13">
        <f t="shared" si="4"/>
        <v>100.43917767450073</v>
      </c>
      <c r="H51" s="13">
        <f t="shared" si="5"/>
        <v>104.89349528678899</v>
      </c>
      <c r="Q51" s="39">
        <v>47</v>
      </c>
      <c r="R51" s="39">
        <f>AVERAGEIF(A76:A176,Q51,G76:G176)</f>
        <v>98.874109329074628</v>
      </c>
      <c r="S51" s="39">
        <f>375.334776916797 + 0.325792964086582 * C177</f>
        <v>431.69695970377569</v>
      </c>
      <c r="T51" s="13">
        <v>100.3729585</v>
      </c>
      <c r="U51" s="13">
        <f t="shared" si="2"/>
        <v>428.42844700482107</v>
      </c>
    </row>
    <row r="52" spans="1:21">
      <c r="A52">
        <v>48</v>
      </c>
      <c r="B52" s="35"/>
      <c r="C52" s="18">
        <v>48</v>
      </c>
      <c r="D52" s="9">
        <v>360.45049569999998</v>
      </c>
      <c r="E52" s="13">
        <f t="shared" si="6"/>
        <v>391.74953635999998</v>
      </c>
      <c r="F52" s="13">
        <f t="shared" si="3"/>
        <v>390.97283919295296</v>
      </c>
      <c r="G52" s="13">
        <f t="shared" si="4"/>
        <v>100.19865757648287</v>
      </c>
      <c r="H52" s="13">
        <f t="shared" si="5"/>
        <v>108.68331186484204</v>
      </c>
      <c r="Q52" s="39">
        <v>48</v>
      </c>
      <c r="R52" s="39">
        <f>AVERAGEIF(A77:A177,Q52,G77:G177)</f>
        <v>98.819874408763411</v>
      </c>
      <c r="S52" s="39">
        <f>375.334776916797 + 0.325792964086582 * C178</f>
        <v>432.02275266786228</v>
      </c>
      <c r="T52" s="13">
        <v>100.3729585</v>
      </c>
      <c r="U52" s="13">
        <f t="shared" si="2"/>
        <v>428.51659222424394</v>
      </c>
    </row>
    <row r="53" spans="1:21">
      <c r="A53">
        <v>49</v>
      </c>
      <c r="B53" s="35"/>
      <c r="C53" s="18">
        <v>49</v>
      </c>
      <c r="D53" s="9">
        <v>389.7243502</v>
      </c>
      <c r="E53" s="13">
        <f t="shared" si="6"/>
        <v>392.62713237400004</v>
      </c>
      <c r="F53" s="13">
        <f t="shared" si="3"/>
        <v>391.29863215703955</v>
      </c>
      <c r="G53" s="13">
        <f t="shared" si="4"/>
        <v>100.33951057013337</v>
      </c>
      <c r="H53" s="13">
        <f t="shared" si="5"/>
        <v>100.7448295628719</v>
      </c>
      <c r="Q53" s="39">
        <v>49</v>
      </c>
      <c r="R53" s="39">
        <f>AVERAGEIF(A78:A178,Q53,G78:G178)</f>
        <v>98.676183067240103</v>
      </c>
      <c r="S53" s="39">
        <f>375.334776916797 + 0.325792964086582 * C179</f>
        <v>432.34854563194887</v>
      </c>
      <c r="T53" s="13">
        <v>100.3729585</v>
      </c>
      <c r="U53" s="13">
        <f t="shared" si="2"/>
        <v>428.2161767350031</v>
      </c>
    </row>
    <row r="54" spans="1:21" ht="16" thickBot="1">
      <c r="A54">
        <v>50</v>
      </c>
      <c r="B54" s="36"/>
      <c r="C54" s="19">
        <v>50</v>
      </c>
      <c r="D54" s="32">
        <v>360.163839</v>
      </c>
      <c r="E54" s="13">
        <f t="shared" si="6"/>
        <v>394.27255814000006</v>
      </c>
      <c r="F54" s="13">
        <f t="shared" si="3"/>
        <v>391.62442512112614</v>
      </c>
      <c r="G54" s="13">
        <f t="shared" si="4"/>
        <v>100.67619199646572</v>
      </c>
      <c r="H54" s="13">
        <f t="shared" si="5"/>
        <v>109.47033417755192</v>
      </c>
      <c r="Q54" s="40">
        <v>50</v>
      </c>
      <c r="R54" s="40">
        <f>AVERAGEIF(A79:A179,Q54,G79:G179)</f>
        <v>98.379378922241585</v>
      </c>
      <c r="S54" s="40">
        <f>375.334776916797 + 0.325792964086582 * C180</f>
        <v>432.67433859603545</v>
      </c>
      <c r="T54" s="14">
        <v>100.3729585</v>
      </c>
      <c r="U54" s="14">
        <f t="shared" si="2"/>
        <v>427.24987089678933</v>
      </c>
    </row>
    <row r="55" spans="1:21">
      <c r="A55">
        <v>1</v>
      </c>
      <c r="B55" s="34">
        <v>2017</v>
      </c>
      <c r="C55" s="17">
        <v>51</v>
      </c>
      <c r="D55" s="31">
        <v>414.08135900000002</v>
      </c>
      <c r="E55" s="25">
        <f t="shared" si="6"/>
        <v>394.44868349000012</v>
      </c>
      <c r="F55" s="13">
        <f t="shared" si="3"/>
        <v>391.95021808521267</v>
      </c>
      <c r="G55" s="13">
        <f t="shared" si="4"/>
        <v>100.63744457574056</v>
      </c>
      <c r="H55" s="13">
        <f t="shared" si="5"/>
        <v>95.258739597113845</v>
      </c>
    </row>
    <row r="56" spans="1:21">
      <c r="A56">
        <v>2</v>
      </c>
      <c r="B56" s="35"/>
      <c r="C56" s="18">
        <v>52</v>
      </c>
      <c r="D56" s="30">
        <v>431.77052750000001</v>
      </c>
      <c r="E56" s="25">
        <f t="shared" si="6"/>
        <v>392.8430946260001</v>
      </c>
      <c r="F56" s="13">
        <f t="shared" si="3"/>
        <v>392.27601104929926</v>
      </c>
      <c r="G56" s="13">
        <f t="shared" si="4"/>
        <v>100.14456238993151</v>
      </c>
      <c r="H56" s="13">
        <f t="shared" si="5"/>
        <v>90.984231114755758</v>
      </c>
    </row>
    <row r="57" spans="1:21">
      <c r="A57">
        <v>3</v>
      </c>
      <c r="B57" s="35"/>
      <c r="C57" s="18">
        <v>53</v>
      </c>
      <c r="D57" s="30">
        <v>377.58637859999999</v>
      </c>
      <c r="E57" s="25">
        <f t="shared" si="6"/>
        <v>393.03035328599998</v>
      </c>
      <c r="F57" s="13">
        <f t="shared" si="3"/>
        <v>392.60180401338584</v>
      </c>
      <c r="G57" s="13">
        <f t="shared" si="4"/>
        <v>100.10915621584854</v>
      </c>
      <c r="H57" s="13">
        <f t="shared" si="5"/>
        <v>104.09018321668873</v>
      </c>
    </row>
    <row r="58" spans="1:21">
      <c r="A58">
        <v>4</v>
      </c>
      <c r="B58" s="35"/>
      <c r="C58" s="18">
        <v>54</v>
      </c>
      <c r="D58" s="30">
        <v>339.32193469999999</v>
      </c>
      <c r="E58" s="25">
        <f t="shared" si="6"/>
        <v>394.5409638640001</v>
      </c>
      <c r="F58" s="13">
        <f t="shared" si="3"/>
        <v>392.92759697747243</v>
      </c>
      <c r="G58" s="13">
        <f t="shared" si="4"/>
        <v>100.41060157111342</v>
      </c>
      <c r="H58" s="13">
        <f t="shared" si="5"/>
        <v>116.27334502050985</v>
      </c>
    </row>
    <row r="59" spans="1:21">
      <c r="A59">
        <v>5</v>
      </c>
      <c r="B59" s="35"/>
      <c r="C59" s="18">
        <v>55</v>
      </c>
      <c r="D59" s="30">
        <v>393.25765960000001</v>
      </c>
      <c r="E59" s="25">
        <f t="shared" si="6"/>
        <v>396.57459913400004</v>
      </c>
      <c r="F59" s="13">
        <f t="shared" si="3"/>
        <v>393.25338994155902</v>
      </c>
      <c r="G59" s="13">
        <f t="shared" si="4"/>
        <v>100.84454686911526</v>
      </c>
      <c r="H59" s="13">
        <f t="shared" si="5"/>
        <v>100.84345198447599</v>
      </c>
    </row>
    <row r="60" spans="1:21">
      <c r="A60">
        <v>6</v>
      </c>
      <c r="B60" s="35"/>
      <c r="C60" s="18">
        <v>56</v>
      </c>
      <c r="D60" s="30">
        <v>376.38339250000001</v>
      </c>
      <c r="E60" s="25">
        <f t="shared" si="6"/>
        <v>394.50319923800004</v>
      </c>
      <c r="F60" s="13">
        <f t="shared" si="3"/>
        <v>393.57918290564561</v>
      </c>
      <c r="G60" s="13">
        <f t="shared" si="4"/>
        <v>100.23477266392311</v>
      </c>
      <c r="H60" s="13">
        <f t="shared" si="5"/>
        <v>104.8141886967024</v>
      </c>
    </row>
    <row r="61" spans="1:21">
      <c r="A61">
        <v>7</v>
      </c>
      <c r="B61" s="35"/>
      <c r="C61" s="18">
        <v>57</v>
      </c>
      <c r="D61" s="30">
        <v>427.55412949999999</v>
      </c>
      <c r="E61" s="25">
        <f t="shared" si="6"/>
        <v>395.11384092200001</v>
      </c>
      <c r="F61" s="13">
        <f t="shared" si="3"/>
        <v>393.9049758697322</v>
      </c>
      <c r="G61" s="13">
        <f t="shared" si="4"/>
        <v>100.30689255691647</v>
      </c>
      <c r="H61" s="13">
        <f t="shared" si="5"/>
        <v>92.412589111012196</v>
      </c>
    </row>
    <row r="62" spans="1:21">
      <c r="A62">
        <v>8</v>
      </c>
      <c r="B62" s="35"/>
      <c r="C62" s="18">
        <v>58</v>
      </c>
      <c r="D62" s="30">
        <v>423.28679349999999</v>
      </c>
      <c r="E62" s="25">
        <f t="shared" si="6"/>
        <v>395.67671931199999</v>
      </c>
      <c r="F62" s="13">
        <f t="shared" si="3"/>
        <v>394.23076883381879</v>
      </c>
      <c r="G62" s="13">
        <f t="shared" si="4"/>
        <v>100.36677768263966</v>
      </c>
      <c r="H62" s="13">
        <f t="shared" si="5"/>
        <v>93.477218138628274</v>
      </c>
    </row>
    <row r="63" spans="1:21">
      <c r="A63">
        <v>9</v>
      </c>
      <c r="B63" s="35"/>
      <c r="C63" s="18">
        <v>59</v>
      </c>
      <c r="D63" s="30">
        <v>385.5184046</v>
      </c>
      <c r="E63" s="25">
        <f t="shared" si="6"/>
        <v>395.77055123400004</v>
      </c>
      <c r="F63" s="13">
        <f t="shared" si="3"/>
        <v>394.55656179790537</v>
      </c>
      <c r="G63" s="13">
        <f t="shared" si="4"/>
        <v>100.30768451310574</v>
      </c>
      <c r="H63" s="13">
        <f t="shared" si="5"/>
        <v>102.65931444820056</v>
      </c>
    </row>
    <row r="64" spans="1:21">
      <c r="A64">
        <v>10</v>
      </c>
      <c r="B64" s="35"/>
      <c r="C64" s="18">
        <v>60</v>
      </c>
      <c r="D64" s="30">
        <v>413.8045846</v>
      </c>
      <c r="E64" s="25">
        <f t="shared" si="6"/>
        <v>396.26509651800001</v>
      </c>
      <c r="F64" s="13">
        <f t="shared" si="3"/>
        <v>394.88235476199191</v>
      </c>
      <c r="G64" s="13">
        <f t="shared" si="4"/>
        <v>100.3501654959593</v>
      </c>
      <c r="H64" s="13">
        <f t="shared" si="5"/>
        <v>95.761407984651896</v>
      </c>
    </row>
    <row r="65" spans="1:8">
      <c r="A65">
        <v>11</v>
      </c>
      <c r="B65" s="35"/>
      <c r="C65" s="18">
        <v>61</v>
      </c>
      <c r="D65" s="30">
        <v>411.48505080000001</v>
      </c>
      <c r="E65" s="25">
        <f t="shared" si="6"/>
        <v>395.91649700600004</v>
      </c>
      <c r="F65" s="13">
        <f t="shared" si="3"/>
        <v>395.20814772607849</v>
      </c>
      <c r="G65" s="13">
        <f t="shared" si="4"/>
        <v>100.17923448289142</v>
      </c>
      <c r="H65" s="13">
        <f t="shared" si="5"/>
        <v>96.216495893658362</v>
      </c>
    </row>
    <row r="66" spans="1:8">
      <c r="A66">
        <v>12</v>
      </c>
      <c r="B66" s="35"/>
      <c r="C66" s="18">
        <v>62</v>
      </c>
      <c r="D66" s="30">
        <v>368.00839989999997</v>
      </c>
      <c r="E66" s="25">
        <f t="shared" si="6"/>
        <v>395.28673662800009</v>
      </c>
      <c r="F66" s="13">
        <f t="shared" si="3"/>
        <v>395.53394069016508</v>
      </c>
      <c r="G66" s="13">
        <f t="shared" si="4"/>
        <v>99.93750117581979</v>
      </c>
      <c r="H66" s="13">
        <f t="shared" si="5"/>
        <v>107.41242230759205</v>
      </c>
    </row>
    <row r="67" spans="1:8">
      <c r="A67">
        <v>13</v>
      </c>
      <c r="B67" s="35"/>
      <c r="C67" s="18">
        <v>63</v>
      </c>
      <c r="D67" s="30">
        <v>389.60070630000001</v>
      </c>
      <c r="E67" s="25">
        <f t="shared" si="6"/>
        <v>393.8012041180001</v>
      </c>
      <c r="F67" s="13">
        <f t="shared" si="3"/>
        <v>395.85973365425167</v>
      </c>
      <c r="G67" s="13">
        <f t="shared" si="4"/>
        <v>99.47998511562443</v>
      </c>
      <c r="H67" s="13">
        <f t="shared" si="5"/>
        <v>101.07815456955707</v>
      </c>
    </row>
    <row r="68" spans="1:8">
      <c r="A68">
        <v>14</v>
      </c>
      <c r="B68" s="35"/>
      <c r="C68" s="18">
        <v>64</v>
      </c>
      <c r="D68" s="30">
        <v>452.58326219999998</v>
      </c>
      <c r="E68" s="25">
        <f t="shared" si="6"/>
        <v>394.25553631200012</v>
      </c>
      <c r="F68" s="13">
        <f t="shared" si="3"/>
        <v>396.18552661833826</v>
      </c>
      <c r="G68" s="13">
        <f t="shared" si="4"/>
        <v>99.512856937805964</v>
      </c>
      <c r="H68" s="13">
        <f t="shared" si="5"/>
        <v>87.112266237052225</v>
      </c>
    </row>
    <row r="69" spans="1:8">
      <c r="A69">
        <v>15</v>
      </c>
      <c r="B69" s="35"/>
      <c r="C69" s="18">
        <v>65</v>
      </c>
      <c r="D69" s="30">
        <v>430.342915</v>
      </c>
      <c r="E69" s="25">
        <f t="shared" si="6"/>
        <v>394.56581060400015</v>
      </c>
      <c r="F69" s="13">
        <f t="shared" si="3"/>
        <v>396.51131958242485</v>
      </c>
      <c r="G69" s="13">
        <f t="shared" si="4"/>
        <v>99.509343395171285</v>
      </c>
      <c r="H69" s="13">
        <f t="shared" si="5"/>
        <v>91.686373087843236</v>
      </c>
    </row>
    <row r="70" spans="1:8">
      <c r="A70">
        <v>16</v>
      </c>
      <c r="B70" s="35"/>
      <c r="C70" s="18">
        <v>66</v>
      </c>
      <c r="D70" s="30">
        <v>386.36861979999998</v>
      </c>
      <c r="E70" s="25">
        <f t="shared" si="6"/>
        <v>394.93332129200013</v>
      </c>
      <c r="F70" s="13">
        <f t="shared" si="3"/>
        <v>396.83711254651143</v>
      </c>
      <c r="G70" s="13">
        <f t="shared" si="4"/>
        <v>99.520258767559653</v>
      </c>
      <c r="H70" s="13">
        <f t="shared" si="5"/>
        <v>102.21671767661505</v>
      </c>
    </row>
    <row r="71" spans="1:8">
      <c r="A71">
        <v>17</v>
      </c>
      <c r="B71" s="35"/>
      <c r="C71" s="18">
        <v>67</v>
      </c>
      <c r="D71" s="30">
        <v>400.06374890000001</v>
      </c>
      <c r="E71" s="25">
        <f t="shared" si="6"/>
        <v>394.46972068000008</v>
      </c>
      <c r="F71" s="13">
        <f t="shared" si="3"/>
        <v>397.16290551059802</v>
      </c>
      <c r="G71" s="13">
        <f t="shared" si="4"/>
        <v>99.32189416654218</v>
      </c>
      <c r="H71" s="13">
        <f t="shared" si="5"/>
        <v>98.601715792700276</v>
      </c>
    </row>
    <row r="72" spans="1:8">
      <c r="A72">
        <v>18</v>
      </c>
      <c r="B72" s="35"/>
      <c r="C72" s="18">
        <v>68</v>
      </c>
      <c r="D72" s="30">
        <v>451.36098049999998</v>
      </c>
      <c r="E72" s="25">
        <f t="shared" si="6"/>
        <v>396.07920824400009</v>
      </c>
      <c r="F72" s="13">
        <f t="shared" si="3"/>
        <v>397.48869847468461</v>
      </c>
      <c r="G72" s="13">
        <f t="shared" si="4"/>
        <v>99.645401180940922</v>
      </c>
      <c r="H72" s="13">
        <f t="shared" si="5"/>
        <v>87.752203968814285</v>
      </c>
    </row>
    <row r="73" spans="1:8">
      <c r="A73">
        <v>19</v>
      </c>
      <c r="B73" s="35"/>
      <c r="C73" s="18">
        <v>69</v>
      </c>
      <c r="D73" s="30">
        <v>419.55016499999999</v>
      </c>
      <c r="E73" s="25">
        <f t="shared" si="6"/>
        <v>394.34540527000007</v>
      </c>
      <c r="F73" s="13">
        <f t="shared" si="3"/>
        <v>397.81449143877114</v>
      </c>
      <c r="G73" s="13">
        <f t="shared" si="4"/>
        <v>99.127963851637375</v>
      </c>
      <c r="H73" s="13">
        <f t="shared" si="5"/>
        <v>93.992432411509142</v>
      </c>
    </row>
    <row r="74" spans="1:8">
      <c r="A74">
        <v>20</v>
      </c>
      <c r="B74" s="35"/>
      <c r="C74" s="18">
        <v>70</v>
      </c>
      <c r="D74" s="30">
        <v>376.01594110000002</v>
      </c>
      <c r="E74" s="25">
        <f t="shared" si="6"/>
        <v>393.59904566600011</v>
      </c>
      <c r="F74" s="13">
        <f t="shared" si="3"/>
        <v>398.14028440285773</v>
      </c>
      <c r="G74" s="13">
        <f t="shared" si="4"/>
        <v>98.859387277610281</v>
      </c>
      <c r="H74" s="13">
        <f t="shared" si="5"/>
        <v>104.67615934435182</v>
      </c>
    </row>
    <row r="75" spans="1:8">
      <c r="A75">
        <v>21</v>
      </c>
      <c r="B75" s="35"/>
      <c r="C75" s="18">
        <v>71</v>
      </c>
      <c r="D75" s="30">
        <v>405.40665330000002</v>
      </c>
      <c r="E75" s="25">
        <f t="shared" si="6"/>
        <v>395.47406249800008</v>
      </c>
      <c r="F75" s="13">
        <f t="shared" si="3"/>
        <v>398.46607736694432</v>
      </c>
      <c r="G75" s="13">
        <f t="shared" si="4"/>
        <v>99.249116790890852</v>
      </c>
      <c r="H75" s="13">
        <f t="shared" si="5"/>
        <v>97.549968477046718</v>
      </c>
    </row>
    <row r="76" spans="1:8">
      <c r="A76">
        <v>22</v>
      </c>
      <c r="B76" s="35"/>
      <c r="C76" s="18">
        <v>72</v>
      </c>
      <c r="D76" s="30">
        <v>382.7859684</v>
      </c>
      <c r="E76" s="25">
        <f t="shared" si="6"/>
        <v>396.23321026000008</v>
      </c>
      <c r="F76" s="13">
        <f t="shared" si="3"/>
        <v>398.79187033103091</v>
      </c>
      <c r="G76" s="13">
        <f t="shared" si="4"/>
        <v>99.358397133595801</v>
      </c>
      <c r="H76" s="13">
        <f t="shared" si="5"/>
        <v>103.51299236913201</v>
      </c>
    </row>
    <row r="77" spans="1:8">
      <c r="A77">
        <v>23</v>
      </c>
      <c r="B77" s="35"/>
      <c r="C77" s="18">
        <v>73</v>
      </c>
      <c r="D77" s="30">
        <v>454.55321140000001</v>
      </c>
      <c r="E77" s="25">
        <f t="shared" si="6"/>
        <v>395.85935199800008</v>
      </c>
      <c r="F77" s="13">
        <f t="shared" si="3"/>
        <v>399.1176632951175</v>
      </c>
      <c r="G77" s="13">
        <f t="shared" si="4"/>
        <v>99.183621373652869</v>
      </c>
      <c r="H77" s="13">
        <f t="shared" si="5"/>
        <v>87.087571283189064</v>
      </c>
    </row>
    <row r="78" spans="1:8">
      <c r="A78">
        <v>24</v>
      </c>
      <c r="B78" s="35"/>
      <c r="C78" s="18">
        <v>74</v>
      </c>
      <c r="D78" s="30">
        <v>445.57754130000001</v>
      </c>
      <c r="E78" s="25">
        <f t="shared" si="6"/>
        <v>396.87050603199998</v>
      </c>
      <c r="F78" s="13">
        <f t="shared" si="3"/>
        <v>399.44345625920408</v>
      </c>
      <c r="G78" s="13">
        <f t="shared" si="4"/>
        <v>99.355866221642515</v>
      </c>
      <c r="H78" s="13">
        <f t="shared" si="5"/>
        <v>89.06878584457057</v>
      </c>
    </row>
    <row r="79" spans="1:8">
      <c r="A79">
        <v>25</v>
      </c>
      <c r="B79" s="35"/>
      <c r="C79" s="18">
        <v>75</v>
      </c>
      <c r="D79" s="30">
        <v>409.92881610000001</v>
      </c>
      <c r="E79" s="25">
        <f t="shared" si="6"/>
        <v>397.48567445999993</v>
      </c>
      <c r="F79" s="13">
        <f t="shared" si="3"/>
        <v>399.76924922329067</v>
      </c>
      <c r="G79" s="13">
        <f t="shared" si="4"/>
        <v>99.428776783675204</v>
      </c>
      <c r="H79" s="13">
        <f t="shared" si="5"/>
        <v>96.964560394074709</v>
      </c>
    </row>
    <row r="80" spans="1:8">
      <c r="A80">
        <v>26</v>
      </c>
      <c r="B80" s="35"/>
      <c r="C80" s="18">
        <v>76</v>
      </c>
      <c r="D80" s="30">
        <v>348.86811970000002</v>
      </c>
      <c r="E80" s="25">
        <f t="shared" si="6"/>
        <v>398.80954109599998</v>
      </c>
      <c r="F80" s="13">
        <f t="shared" si="3"/>
        <v>400.09504218737726</v>
      </c>
      <c r="G80" s="13">
        <f t="shared" si="4"/>
        <v>99.678701069538562</v>
      </c>
      <c r="H80" s="13">
        <f t="shared" si="5"/>
        <v>114.31527232667339</v>
      </c>
    </row>
    <row r="81" spans="1:8">
      <c r="A81">
        <v>27</v>
      </c>
      <c r="B81" s="35"/>
      <c r="C81" s="18">
        <v>77</v>
      </c>
      <c r="D81" s="30">
        <v>433.98518489999998</v>
      </c>
      <c r="E81" s="25">
        <f t="shared" si="6"/>
        <v>399.65717811600007</v>
      </c>
      <c r="F81" s="13">
        <f t="shared" si="3"/>
        <v>400.42083515146385</v>
      </c>
      <c r="G81" s="13">
        <f t="shared" si="4"/>
        <v>99.80928638861289</v>
      </c>
      <c r="H81" s="13">
        <f t="shared" si="5"/>
        <v>92.090051002107401</v>
      </c>
    </row>
    <row r="82" spans="1:8">
      <c r="A82">
        <v>28</v>
      </c>
      <c r="B82" s="35"/>
      <c r="C82" s="18">
        <v>78</v>
      </c>
      <c r="D82" s="30">
        <v>382.8373785</v>
      </c>
      <c r="E82" s="25">
        <f t="shared" si="6"/>
        <v>398.30477650200004</v>
      </c>
      <c r="F82" s="13">
        <f t="shared" si="3"/>
        <v>400.74662811555038</v>
      </c>
      <c r="G82" s="13">
        <f t="shared" si="4"/>
        <v>99.39067444558853</v>
      </c>
      <c r="H82" s="13">
        <f t="shared" si="5"/>
        <v>104.04020058401899</v>
      </c>
    </row>
    <row r="83" spans="1:8">
      <c r="A83">
        <v>29</v>
      </c>
      <c r="B83" s="35"/>
      <c r="C83" s="18">
        <v>79</v>
      </c>
      <c r="D83" s="30">
        <v>436.17403389999998</v>
      </c>
      <c r="E83" s="25">
        <f t="shared" si="6"/>
        <v>398.88988472599999</v>
      </c>
      <c r="F83" s="13">
        <f t="shared" si="3"/>
        <v>401.07242107963697</v>
      </c>
      <c r="G83" s="13">
        <f t="shared" si="4"/>
        <v>99.45582487378168</v>
      </c>
      <c r="H83" s="13">
        <f t="shared" si="5"/>
        <v>91.452001660752686</v>
      </c>
    </row>
    <row r="84" spans="1:8">
      <c r="A84">
        <v>30</v>
      </c>
      <c r="B84" s="35"/>
      <c r="C84" s="18">
        <v>80</v>
      </c>
      <c r="D84" s="30">
        <v>330.4922181</v>
      </c>
      <c r="E84" s="25">
        <f t="shared" si="6"/>
        <v>400.4913103240001</v>
      </c>
      <c r="F84" s="13">
        <f t="shared" si="3"/>
        <v>401.39821404372356</v>
      </c>
      <c r="G84" s="13">
        <f t="shared" si="4"/>
        <v>99.774063837856374</v>
      </c>
      <c r="H84" s="13">
        <f t="shared" si="5"/>
        <v>121.18025429658373</v>
      </c>
    </row>
    <row r="85" spans="1:8">
      <c r="A85">
        <v>31</v>
      </c>
      <c r="B85" s="35"/>
      <c r="C85" s="18">
        <v>81</v>
      </c>
      <c r="D85" s="30">
        <v>419.46642050000003</v>
      </c>
      <c r="E85" s="25">
        <f t="shared" si="6"/>
        <v>399.84995048200005</v>
      </c>
      <c r="F85" s="13">
        <f t="shared" si="3"/>
        <v>401.72400700781014</v>
      </c>
      <c r="G85" s="13">
        <f t="shared" si="4"/>
        <v>99.533496506776189</v>
      </c>
      <c r="H85" s="13">
        <f t="shared" si="5"/>
        <v>95.323470709617879</v>
      </c>
    </row>
    <row r="86" spans="1:8">
      <c r="A86">
        <v>32</v>
      </c>
      <c r="B86" s="35"/>
      <c r="C86" s="18">
        <v>82</v>
      </c>
      <c r="D86" s="30">
        <v>340.31962370000002</v>
      </c>
      <c r="E86" s="25">
        <f t="shared" si="6"/>
        <v>401.09747145200004</v>
      </c>
      <c r="F86" s="13">
        <f t="shared" si="3"/>
        <v>402.04979997189673</v>
      </c>
      <c r="G86" s="13">
        <f t="shared" si="4"/>
        <v>99.763131701604308</v>
      </c>
      <c r="H86" s="13">
        <f t="shared" si="5"/>
        <v>117.85904882334295</v>
      </c>
    </row>
    <row r="87" spans="1:8">
      <c r="A87">
        <v>33</v>
      </c>
      <c r="B87" s="35"/>
      <c r="C87" s="18">
        <v>83</v>
      </c>
      <c r="D87" s="30">
        <v>407.42475760000002</v>
      </c>
      <c r="E87" s="25">
        <f t="shared" si="6"/>
        <v>399.39097872800011</v>
      </c>
      <c r="F87" s="13">
        <f t="shared" si="3"/>
        <v>402.37559293598332</v>
      </c>
      <c r="G87" s="13">
        <f t="shared" si="4"/>
        <v>99.258251678188131</v>
      </c>
      <c r="H87" s="13">
        <f t="shared" si="5"/>
        <v>98.02815643327024</v>
      </c>
    </row>
    <row r="88" spans="1:8">
      <c r="A88">
        <v>34</v>
      </c>
      <c r="B88" s="35"/>
      <c r="C88" s="18">
        <v>84</v>
      </c>
      <c r="D88" s="30">
        <v>409.64715419999999</v>
      </c>
      <c r="E88" s="25">
        <f t="shared" si="6"/>
        <v>399.53452309600004</v>
      </c>
      <c r="F88" s="13">
        <f t="shared" si="3"/>
        <v>402.70138590006991</v>
      </c>
      <c r="G88" s="13">
        <f t="shared" si="4"/>
        <v>99.213595255702515</v>
      </c>
      <c r="H88" s="13">
        <f t="shared" si="5"/>
        <v>97.531380115712281</v>
      </c>
    </row>
    <row r="89" spans="1:8">
      <c r="A89">
        <v>35</v>
      </c>
      <c r="B89" s="35"/>
      <c r="C89" s="18">
        <v>85</v>
      </c>
      <c r="D89" s="30">
        <v>383.03972970000001</v>
      </c>
      <c r="E89" s="25">
        <f t="shared" si="6"/>
        <v>400.06896126399994</v>
      </c>
      <c r="F89" s="13">
        <f t="shared" si="3"/>
        <v>403.0271788641565</v>
      </c>
      <c r="G89" s="13">
        <f t="shared" si="4"/>
        <v>99.266000469622512</v>
      </c>
      <c r="H89" s="13">
        <f t="shared" si="5"/>
        <v>104.44581338268419</v>
      </c>
    </row>
    <row r="90" spans="1:8">
      <c r="A90">
        <v>36</v>
      </c>
      <c r="B90" s="35"/>
      <c r="C90" s="18">
        <v>86</v>
      </c>
      <c r="D90" s="30">
        <v>358.30991619999998</v>
      </c>
      <c r="E90" s="25">
        <f t="shared" si="6"/>
        <v>400.41376968999998</v>
      </c>
      <c r="F90" s="13">
        <f t="shared" si="3"/>
        <v>403.35297182824308</v>
      </c>
      <c r="G90" s="13">
        <f t="shared" si="4"/>
        <v>99.271307677511132</v>
      </c>
      <c r="H90" s="13">
        <f t="shared" si="5"/>
        <v>111.75068051047145</v>
      </c>
    </row>
    <row r="91" spans="1:8">
      <c r="A91">
        <v>37</v>
      </c>
      <c r="B91" s="35"/>
      <c r="C91" s="18">
        <v>87</v>
      </c>
      <c r="D91" s="30">
        <v>290.96453229999997</v>
      </c>
      <c r="E91" s="25">
        <f t="shared" si="6"/>
        <v>400.70215112800003</v>
      </c>
      <c r="F91" s="13">
        <f t="shared" si="3"/>
        <v>403.67876479232962</v>
      </c>
      <c r="G91" s="13">
        <f t="shared" si="4"/>
        <v>99.262628128120411</v>
      </c>
      <c r="H91" s="13">
        <f t="shared" si="5"/>
        <v>137.71511873304706</v>
      </c>
    </row>
    <row r="92" spans="1:8">
      <c r="A92">
        <v>38</v>
      </c>
      <c r="B92" s="35"/>
      <c r="C92" s="18">
        <v>88</v>
      </c>
      <c r="D92" s="30">
        <v>388.69055279999998</v>
      </c>
      <c r="E92" s="25">
        <f t="shared" si="6"/>
        <v>401.44286273400002</v>
      </c>
      <c r="F92" s="13">
        <f t="shared" si="3"/>
        <v>404.0045577564162</v>
      </c>
      <c r="G92" s="13">
        <f t="shared" si="4"/>
        <v>99.365924227032934</v>
      </c>
      <c r="H92" s="13">
        <f t="shared" si="5"/>
        <v>103.28083866256502</v>
      </c>
    </row>
    <row r="93" spans="1:8">
      <c r="A93">
        <v>39</v>
      </c>
      <c r="B93" s="35"/>
      <c r="C93" s="18">
        <v>89</v>
      </c>
      <c r="D93" s="30">
        <v>423.92122060000003</v>
      </c>
      <c r="E93" s="25">
        <f t="shared" si="6"/>
        <v>402.01476946399998</v>
      </c>
      <c r="F93" s="13">
        <f t="shared" si="3"/>
        <v>404.33035072050279</v>
      </c>
      <c r="G93" s="13">
        <f t="shared" si="4"/>
        <v>99.427304615550995</v>
      </c>
      <c r="H93" s="13">
        <f t="shared" si="5"/>
        <v>94.832424027984587</v>
      </c>
    </row>
    <row r="94" spans="1:8">
      <c r="A94">
        <v>40</v>
      </c>
      <c r="B94" s="35"/>
      <c r="C94" s="18">
        <v>90</v>
      </c>
      <c r="D94" s="30">
        <v>395.3201292</v>
      </c>
      <c r="E94" s="25">
        <f t="shared" si="6"/>
        <v>401.00235094800007</v>
      </c>
      <c r="F94" s="13">
        <f t="shared" si="3"/>
        <v>404.65614368458938</v>
      </c>
      <c r="G94" s="13">
        <f t="shared" si="4"/>
        <v>99.097062334623232</v>
      </c>
      <c r="H94" s="13">
        <f t="shared" si="5"/>
        <v>101.43737222779399</v>
      </c>
    </row>
    <row r="95" spans="1:8">
      <c r="A95">
        <v>41</v>
      </c>
      <c r="B95" s="35"/>
      <c r="C95" s="18">
        <v>91</v>
      </c>
      <c r="D95" s="30">
        <v>418.69801719999998</v>
      </c>
      <c r="E95" s="25">
        <f t="shared" ref="E95:E130" si="7">AVERAGE(D70:D119)</f>
        <v>399.7633964800001</v>
      </c>
      <c r="F95" s="13">
        <f t="shared" ref="F95:F130" si="8">375.334776916797 + 0.325792964086582 * C95</f>
        <v>404.98193664867597</v>
      </c>
      <c r="G95" s="13">
        <f t="shared" ref="G95:G129" si="9">(E95 /  F95)*100</f>
        <v>98.71141409124057</v>
      </c>
      <c r="H95" s="13">
        <f t="shared" ref="H95:H130" si="10">(E95/D95)*100</f>
        <v>95.477738144875104</v>
      </c>
    </row>
    <row r="96" spans="1:8">
      <c r="A96">
        <v>42</v>
      </c>
      <c r="B96" s="35"/>
      <c r="C96" s="18">
        <v>92</v>
      </c>
      <c r="D96" s="30">
        <v>429.7726313</v>
      </c>
      <c r="E96" s="25">
        <f t="shared" si="7"/>
        <v>401.36668892200004</v>
      </c>
      <c r="F96" s="13">
        <f t="shared" si="8"/>
        <v>405.30772961276256</v>
      </c>
      <c r="G96" s="13">
        <f t="shared" si="9"/>
        <v>99.027642355962996</v>
      </c>
      <c r="H96" s="13">
        <f t="shared" si="10"/>
        <v>93.390472005610007</v>
      </c>
    </row>
    <row r="97" spans="1:8">
      <c r="A97">
        <v>43</v>
      </c>
      <c r="B97" s="35"/>
      <c r="C97" s="18">
        <v>93</v>
      </c>
      <c r="D97" s="30">
        <v>377.55677809999997</v>
      </c>
      <c r="E97" s="25">
        <f t="shared" si="7"/>
        <v>402.00369276400011</v>
      </c>
      <c r="F97" s="13">
        <f t="shared" si="8"/>
        <v>405.63352257684915</v>
      </c>
      <c r="G97" s="13">
        <f t="shared" si="9"/>
        <v>99.10514550429906</v>
      </c>
      <c r="H97" s="13">
        <f t="shared" si="10"/>
        <v>106.47503000397072</v>
      </c>
    </row>
    <row r="98" spans="1:8">
      <c r="A98">
        <v>44</v>
      </c>
      <c r="B98" s="35"/>
      <c r="C98" s="18">
        <v>94</v>
      </c>
      <c r="D98" s="30">
        <v>342.61186249999997</v>
      </c>
      <c r="E98" s="25">
        <f t="shared" si="7"/>
        <v>400.29402309400007</v>
      </c>
      <c r="F98" s="13">
        <f t="shared" si="8"/>
        <v>405.95931554093573</v>
      </c>
      <c r="G98" s="13">
        <f t="shared" si="9"/>
        <v>98.604467928174842</v>
      </c>
      <c r="H98" s="13">
        <f t="shared" si="10"/>
        <v>116.83600800424712</v>
      </c>
    </row>
    <row r="99" spans="1:8">
      <c r="A99">
        <v>45</v>
      </c>
      <c r="B99" s="35"/>
      <c r="C99" s="18">
        <v>95</v>
      </c>
      <c r="D99" s="30">
        <v>405.25177109999998</v>
      </c>
      <c r="E99" s="25">
        <f t="shared" si="7"/>
        <v>399.42547171800004</v>
      </c>
      <c r="F99" s="13">
        <f t="shared" si="8"/>
        <v>406.28510850502232</v>
      </c>
      <c r="G99" s="13">
        <f t="shared" si="9"/>
        <v>98.311619933040816</v>
      </c>
      <c r="H99" s="13">
        <f t="shared" si="10"/>
        <v>98.562301315504357</v>
      </c>
    </row>
    <row r="100" spans="1:8">
      <c r="A100">
        <v>46</v>
      </c>
      <c r="B100" s="35"/>
      <c r="C100" s="18">
        <v>96</v>
      </c>
      <c r="D100" s="30">
        <v>437.71448959999998</v>
      </c>
      <c r="E100" s="25">
        <f t="shared" si="7"/>
        <v>401.29908945199998</v>
      </c>
      <c r="F100" s="13">
        <f t="shared" si="8"/>
        <v>406.61090146910885</v>
      </c>
      <c r="G100" s="13">
        <f t="shared" si="9"/>
        <v>98.693637578845767</v>
      </c>
      <c r="H100" s="13">
        <f t="shared" si="10"/>
        <v>91.680558671640554</v>
      </c>
    </row>
    <row r="101" spans="1:8">
      <c r="A101">
        <v>47</v>
      </c>
      <c r="B101" s="35"/>
      <c r="C101" s="18">
        <v>97</v>
      </c>
      <c r="D101" s="30">
        <v>355.36524919999999</v>
      </c>
      <c r="E101" s="25">
        <f t="shared" si="7"/>
        <v>402.35503215400001</v>
      </c>
      <c r="F101" s="13">
        <f t="shared" si="8"/>
        <v>406.93669443319544</v>
      </c>
      <c r="G101" s="13">
        <f t="shared" si="9"/>
        <v>98.874109329074628</v>
      </c>
      <c r="H101" s="13">
        <f t="shared" si="10"/>
        <v>113.22295386501176</v>
      </c>
    </row>
    <row r="102" spans="1:8">
      <c r="A102">
        <v>48</v>
      </c>
      <c r="B102" s="35"/>
      <c r="C102" s="18">
        <v>98</v>
      </c>
      <c r="D102" s="30">
        <v>411.00819739999997</v>
      </c>
      <c r="E102" s="25">
        <f t="shared" si="7"/>
        <v>402.45627855999999</v>
      </c>
      <c r="F102" s="13">
        <f t="shared" si="8"/>
        <v>407.26248739728203</v>
      </c>
      <c r="G102" s="13">
        <f t="shared" si="9"/>
        <v>98.819874408763411</v>
      </c>
      <c r="H102" s="13">
        <f t="shared" si="10"/>
        <v>97.919282658083546</v>
      </c>
    </row>
    <row r="103" spans="1:8">
      <c r="A103">
        <v>49</v>
      </c>
      <c r="B103" s="35"/>
      <c r="C103" s="18">
        <v>99</v>
      </c>
      <c r="D103" s="30">
        <v>420.48277159999998</v>
      </c>
      <c r="E103" s="25">
        <f t="shared" si="7"/>
        <v>402.19255768999994</v>
      </c>
      <c r="F103" s="13">
        <f t="shared" si="8"/>
        <v>407.58828036136862</v>
      </c>
      <c r="G103" s="13">
        <f t="shared" si="9"/>
        <v>98.676183067240103</v>
      </c>
      <c r="H103" s="13">
        <f t="shared" si="10"/>
        <v>95.650187083669792</v>
      </c>
    </row>
    <row r="104" spans="1:8" ht="16" thickBot="1">
      <c r="A104">
        <v>50</v>
      </c>
      <c r="B104" s="36"/>
      <c r="C104" s="19">
        <v>100</v>
      </c>
      <c r="D104" s="33">
        <v>426.35717080000001</v>
      </c>
      <c r="E104" s="25">
        <f t="shared" si="7"/>
        <v>401.30333187399992</v>
      </c>
      <c r="F104" s="13">
        <f t="shared" si="8"/>
        <v>407.91407332545521</v>
      </c>
      <c r="G104" s="13">
        <f t="shared" si="9"/>
        <v>98.379378922241585</v>
      </c>
      <c r="H104" s="13">
        <f t="shared" si="10"/>
        <v>94.123743977616229</v>
      </c>
    </row>
    <row r="105" spans="1:8">
      <c r="A105">
        <v>1</v>
      </c>
      <c r="B105" s="34">
        <v>2018</v>
      </c>
      <c r="C105" s="17">
        <v>101</v>
      </c>
      <c r="D105" s="28">
        <v>456.46321</v>
      </c>
      <c r="E105" s="25">
        <f t="shared" si="7"/>
        <v>401.44923881199998</v>
      </c>
      <c r="F105" s="13">
        <f t="shared" si="8"/>
        <v>408.23986628954179</v>
      </c>
      <c r="G105" s="13">
        <f t="shared" si="9"/>
        <v>98.336608440703927</v>
      </c>
      <c r="H105" s="13">
        <f t="shared" si="10"/>
        <v>87.947775421375141</v>
      </c>
    </row>
    <row r="106" spans="1:8">
      <c r="A106">
        <v>2</v>
      </c>
      <c r="B106" s="35"/>
      <c r="C106" s="18">
        <v>102</v>
      </c>
      <c r="D106" s="27">
        <v>364.1504468</v>
      </c>
      <c r="E106" s="25">
        <f t="shared" si="7"/>
        <v>401.80608524399997</v>
      </c>
      <c r="F106" s="13">
        <f t="shared" si="8"/>
        <v>408.56565925362838</v>
      </c>
      <c r="G106" s="13">
        <f t="shared" si="9"/>
        <v>98.345535446621511</v>
      </c>
      <c r="H106" s="13">
        <f t="shared" si="10"/>
        <v>110.34068165366864</v>
      </c>
    </row>
    <row r="107" spans="1:8">
      <c r="A107">
        <v>3</v>
      </c>
      <c r="B107" s="35"/>
      <c r="C107" s="18">
        <v>103</v>
      </c>
      <c r="D107" s="27">
        <v>406.84178980000002</v>
      </c>
      <c r="E107" s="25">
        <f t="shared" si="7"/>
        <v>401.63484863799999</v>
      </c>
      <c r="F107" s="13">
        <f t="shared" si="8"/>
        <v>408.89145221771497</v>
      </c>
      <c r="G107" s="13">
        <f t="shared" si="9"/>
        <v>98.225298293628498</v>
      </c>
      <c r="H107" s="13">
        <f t="shared" si="10"/>
        <v>98.720155772454035</v>
      </c>
    </row>
    <row r="108" spans="1:8">
      <c r="A108">
        <v>4</v>
      </c>
      <c r="B108" s="35"/>
      <c r="C108" s="18">
        <v>104</v>
      </c>
      <c r="D108" s="27">
        <v>419.39321460000002</v>
      </c>
      <c r="E108" s="25">
        <f t="shared" si="7"/>
        <v>402.90776649400004</v>
      </c>
      <c r="F108" s="13">
        <f t="shared" si="8"/>
        <v>409.21724518180156</v>
      </c>
      <c r="G108" s="13">
        <f t="shared" si="9"/>
        <v>98.458159141118699</v>
      </c>
      <c r="H108" s="13">
        <f t="shared" si="10"/>
        <v>96.069214395439587</v>
      </c>
    </row>
    <row r="109" spans="1:8">
      <c r="A109">
        <v>5</v>
      </c>
      <c r="B109" s="35"/>
      <c r="C109" s="18">
        <v>105</v>
      </c>
      <c r="D109" s="27">
        <v>361.18966749999998</v>
      </c>
      <c r="E109" s="25">
        <f t="shared" si="7"/>
        <v>401.52427829200002</v>
      </c>
      <c r="F109" s="13">
        <f t="shared" si="8"/>
        <v>409.54303814588809</v>
      </c>
      <c r="G109" s="13">
        <f t="shared" si="9"/>
        <v>98.042022667460998</v>
      </c>
      <c r="H109" s="13">
        <f t="shared" si="10"/>
        <v>111.16715521547971</v>
      </c>
    </row>
    <row r="110" spans="1:8">
      <c r="A110">
        <v>6</v>
      </c>
      <c r="B110" s="35"/>
      <c r="C110" s="18">
        <v>106</v>
      </c>
      <c r="D110" s="27">
        <v>438.75944099999998</v>
      </c>
      <c r="E110" s="25">
        <f t="shared" si="7"/>
        <v>404.558187186</v>
      </c>
      <c r="F110" s="13">
        <f t="shared" si="8"/>
        <v>409.86883110997468</v>
      </c>
      <c r="G110" s="13">
        <f t="shared" si="9"/>
        <v>98.704306470537702</v>
      </c>
      <c r="H110" s="13">
        <f t="shared" si="10"/>
        <v>92.20501016774702</v>
      </c>
    </row>
    <row r="111" spans="1:8">
      <c r="A111">
        <v>7</v>
      </c>
      <c r="B111" s="35"/>
      <c r="C111" s="18">
        <v>107</v>
      </c>
      <c r="D111" s="27">
        <v>342.2294933</v>
      </c>
      <c r="E111" s="25">
        <f t="shared" si="7"/>
        <v>404.81679404199997</v>
      </c>
      <c r="F111" s="13">
        <f t="shared" si="8"/>
        <v>410.19462407406127</v>
      </c>
      <c r="G111" s="13">
        <f t="shared" si="9"/>
        <v>98.688956481523675</v>
      </c>
      <c r="H111" s="13">
        <f t="shared" si="10"/>
        <v>118.28810840891953</v>
      </c>
    </row>
    <row r="112" spans="1:8">
      <c r="A112">
        <v>8</v>
      </c>
      <c r="B112" s="35"/>
      <c r="C112" s="18">
        <v>108</v>
      </c>
      <c r="D112" s="27">
        <v>430.4640119</v>
      </c>
      <c r="E112" s="25">
        <f t="shared" si="7"/>
        <v>405.34035021999995</v>
      </c>
      <c r="F112" s="13">
        <f t="shared" si="8"/>
        <v>410.52041703814785</v>
      </c>
      <c r="G112" s="13">
        <f t="shared" si="9"/>
        <v>98.738170721076088</v>
      </c>
      <c r="H112" s="13">
        <f t="shared" si="10"/>
        <v>94.163586040768379</v>
      </c>
    </row>
    <row r="113" spans="1:8">
      <c r="A113">
        <v>9</v>
      </c>
      <c r="B113" s="35"/>
      <c r="C113" s="18">
        <v>109</v>
      </c>
      <c r="D113" s="27">
        <v>412.24031300000001</v>
      </c>
      <c r="E113" s="25">
        <f t="shared" si="7"/>
        <v>405.23955997400003</v>
      </c>
      <c r="F113" s="13">
        <f t="shared" si="8"/>
        <v>410.84621000223444</v>
      </c>
      <c r="G113" s="13">
        <f t="shared" si="9"/>
        <v>98.635340939812025</v>
      </c>
      <c r="H113" s="13">
        <f t="shared" si="10"/>
        <v>98.30177864579683</v>
      </c>
    </row>
    <row r="114" spans="1:8">
      <c r="A114">
        <v>10</v>
      </c>
      <c r="B114" s="35"/>
      <c r="C114" s="18">
        <v>110</v>
      </c>
      <c r="D114" s="27">
        <v>431.04500589999998</v>
      </c>
      <c r="E114" s="25">
        <f t="shared" si="7"/>
        <v>405.43793970399997</v>
      </c>
      <c r="F114" s="13">
        <f t="shared" si="8"/>
        <v>411.17200296632103</v>
      </c>
      <c r="G114" s="13">
        <f t="shared" si="9"/>
        <v>98.605434411644339</v>
      </c>
      <c r="H114" s="13">
        <f t="shared" si="10"/>
        <v>94.059305676785712</v>
      </c>
    </row>
    <row r="115" spans="1:8">
      <c r="A115">
        <v>11</v>
      </c>
      <c r="B115" s="35"/>
      <c r="C115" s="18">
        <v>111</v>
      </c>
      <c r="D115" s="27">
        <v>425.90412270000002</v>
      </c>
      <c r="E115" s="25">
        <f t="shared" si="7"/>
        <v>405.87200469999993</v>
      </c>
      <c r="F115" s="13">
        <f t="shared" si="8"/>
        <v>411.49779593040762</v>
      </c>
      <c r="G115" s="13">
        <f t="shared" si="9"/>
        <v>98.632850215470143</v>
      </c>
      <c r="H115" s="13">
        <f t="shared" si="10"/>
        <v>95.296566308631299</v>
      </c>
    </row>
    <row r="116" spans="1:8">
      <c r="A116">
        <v>12</v>
      </c>
      <c r="B116" s="35"/>
      <c r="C116" s="18">
        <v>112</v>
      </c>
      <c r="D116" s="27">
        <v>405.04398020000002</v>
      </c>
      <c r="E116" s="25">
        <f t="shared" si="7"/>
        <v>406.54995026599994</v>
      </c>
      <c r="F116" s="13">
        <f t="shared" si="8"/>
        <v>411.82358889449421</v>
      </c>
      <c r="G116" s="13">
        <f t="shared" si="9"/>
        <v>98.719442312022267</v>
      </c>
      <c r="H116" s="13">
        <f t="shared" si="10"/>
        <v>100.37180408538755</v>
      </c>
    </row>
    <row r="117" spans="1:8">
      <c r="A117">
        <v>13</v>
      </c>
      <c r="B117" s="35"/>
      <c r="C117" s="18">
        <v>113</v>
      </c>
      <c r="D117" s="27">
        <v>418.19604279999999</v>
      </c>
      <c r="E117" s="25">
        <f t="shared" si="7"/>
        <v>409.65360746199991</v>
      </c>
      <c r="F117" s="13">
        <f t="shared" si="8"/>
        <v>412.1493818585808</v>
      </c>
      <c r="G117" s="13">
        <f t="shared" si="9"/>
        <v>99.394449074428735</v>
      </c>
      <c r="H117" s="13">
        <f t="shared" si="10"/>
        <v>97.957313206312321</v>
      </c>
    </row>
    <row r="118" spans="1:8">
      <c r="A118">
        <v>14</v>
      </c>
      <c r="B118" s="35"/>
      <c r="C118" s="18">
        <v>114</v>
      </c>
      <c r="D118" s="27">
        <v>401.96233640000003</v>
      </c>
      <c r="E118" s="25">
        <f t="shared" si="7"/>
        <v>409.36953297199994</v>
      </c>
      <c r="F118" s="13">
        <f t="shared" si="8"/>
        <v>412.47517482266733</v>
      </c>
      <c r="G118" s="13">
        <f t="shared" si="9"/>
        <v>99.247071814200069</v>
      </c>
      <c r="H118" s="13">
        <f t="shared" si="10"/>
        <v>101.84275886102645</v>
      </c>
    </row>
    <row r="119" spans="1:8">
      <c r="A119">
        <v>15</v>
      </c>
      <c r="B119" s="35"/>
      <c r="C119" s="18">
        <v>115</v>
      </c>
      <c r="D119" s="27">
        <v>368.39519159999998</v>
      </c>
      <c r="E119" s="25">
        <f t="shared" si="7"/>
        <v>409.96548306199998</v>
      </c>
      <c r="F119" s="13">
        <f t="shared" si="8"/>
        <v>412.80096778675392</v>
      </c>
      <c r="G119" s="13">
        <f t="shared" si="9"/>
        <v>99.313110930927195</v>
      </c>
      <c r="H119" s="13">
        <f t="shared" si="10"/>
        <v>111.28415690808924</v>
      </c>
    </row>
    <row r="120" spans="1:8">
      <c r="A120">
        <v>16</v>
      </c>
      <c r="B120" s="35"/>
      <c r="C120" s="18">
        <v>116</v>
      </c>
      <c r="D120" s="27">
        <v>466.53324190000001</v>
      </c>
      <c r="E120" s="25">
        <f t="shared" si="7"/>
        <v>411.00631398800004</v>
      </c>
      <c r="F120" s="13">
        <f t="shared" si="8"/>
        <v>413.1267607508405</v>
      </c>
      <c r="G120" s="13">
        <f t="shared" si="9"/>
        <v>99.486732169325791</v>
      </c>
      <c r="H120" s="13">
        <f t="shared" si="10"/>
        <v>88.097969678245988</v>
      </c>
    </row>
    <row r="121" spans="1:8">
      <c r="A121">
        <v>17</v>
      </c>
      <c r="B121" s="35"/>
      <c r="C121" s="18">
        <v>117</v>
      </c>
      <c r="D121" s="27">
        <v>431.91394100000002</v>
      </c>
      <c r="E121" s="25">
        <f t="shared" si="7"/>
        <v>412.01163762600004</v>
      </c>
      <c r="F121" s="13">
        <f t="shared" si="8"/>
        <v>413.45255371492709</v>
      </c>
      <c r="G121" s="13">
        <f t="shared" si="9"/>
        <v>99.651491791263538</v>
      </c>
      <c r="H121" s="13">
        <f t="shared" si="10"/>
        <v>95.392067380848914</v>
      </c>
    </row>
    <row r="122" spans="1:8">
      <c r="A122">
        <v>18</v>
      </c>
      <c r="B122" s="35"/>
      <c r="C122" s="18">
        <v>118</v>
      </c>
      <c r="D122" s="27">
        <v>365.87749700000001</v>
      </c>
      <c r="E122" s="25">
        <f t="shared" si="7"/>
        <v>411.23422358599993</v>
      </c>
      <c r="F122" s="13">
        <f t="shared" si="8"/>
        <v>413.77834667901368</v>
      </c>
      <c r="G122" s="13">
        <f t="shared" si="9"/>
        <v>99.38514832556298</v>
      </c>
      <c r="H122" s="13">
        <f t="shared" si="10"/>
        <v>112.39669751703805</v>
      </c>
    </row>
    <row r="123" spans="1:8">
      <c r="A123">
        <v>19</v>
      </c>
      <c r="B123" s="35"/>
      <c r="C123" s="18">
        <v>119</v>
      </c>
      <c r="D123" s="27">
        <v>376.12259619999998</v>
      </c>
      <c r="E123" s="25">
        <f t="shared" si="7"/>
        <v>411.99520155799996</v>
      </c>
      <c r="F123" s="13">
        <f t="shared" si="8"/>
        <v>414.10413964310027</v>
      </c>
      <c r="G123" s="13">
        <f t="shared" si="9"/>
        <v>99.490722771591251</v>
      </c>
      <c r="H123" s="13">
        <f t="shared" si="10"/>
        <v>109.53747680155995</v>
      </c>
    </row>
    <row r="124" spans="1:8">
      <c r="A124">
        <v>20</v>
      </c>
      <c r="B124" s="35"/>
      <c r="C124" s="18">
        <v>120</v>
      </c>
      <c r="D124" s="27">
        <v>469.69682779999999</v>
      </c>
      <c r="E124" s="25">
        <f t="shared" si="7"/>
        <v>413.74162150599989</v>
      </c>
      <c r="F124" s="13">
        <f t="shared" si="8"/>
        <v>414.42993260718686</v>
      </c>
      <c r="G124" s="13">
        <f t="shared" si="9"/>
        <v>99.833913757904313</v>
      </c>
      <c r="H124" s="13">
        <f t="shared" si="10"/>
        <v>88.086952480371821</v>
      </c>
    </row>
    <row r="125" spans="1:8">
      <c r="A125">
        <v>21</v>
      </c>
      <c r="B125" s="35"/>
      <c r="C125" s="18">
        <v>121</v>
      </c>
      <c r="D125" s="27">
        <v>458.20378840000001</v>
      </c>
      <c r="E125" s="25">
        <f t="shared" si="7"/>
        <v>414.45102235199994</v>
      </c>
      <c r="F125" s="13">
        <f t="shared" si="8"/>
        <v>414.75572557127344</v>
      </c>
      <c r="G125" s="13">
        <f t="shared" si="9"/>
        <v>99.926534294649258</v>
      </c>
      <c r="H125" s="13">
        <f t="shared" si="10"/>
        <v>90.451243059168021</v>
      </c>
    </row>
    <row r="126" spans="1:8">
      <c r="A126">
        <v>22</v>
      </c>
      <c r="B126" s="35"/>
      <c r="C126" s="18">
        <v>122</v>
      </c>
      <c r="D126" s="27">
        <v>387.84828870000001</v>
      </c>
      <c r="E126" s="25">
        <f t="shared" si="7"/>
        <v>414.02203682199996</v>
      </c>
      <c r="F126" s="13">
        <f t="shared" si="8"/>
        <v>415.08151853536003</v>
      </c>
      <c r="G126" s="13">
        <f t="shared" si="9"/>
        <v>99.744753339753956</v>
      </c>
      <c r="H126" s="13">
        <f t="shared" si="10"/>
        <v>106.74845007302463</v>
      </c>
    </row>
    <row r="127" spans="1:8">
      <c r="A127">
        <v>23</v>
      </c>
      <c r="B127" s="35"/>
      <c r="C127" s="18">
        <v>123</v>
      </c>
      <c r="D127" s="27">
        <v>441.36716790000003</v>
      </c>
      <c r="E127" s="25">
        <f t="shared" si="7"/>
        <v>416.20624328400004</v>
      </c>
      <c r="F127" s="13">
        <f t="shared" si="8"/>
        <v>415.40731149944656</v>
      </c>
      <c r="G127" s="13">
        <f t="shared" si="9"/>
        <v>100.19232492121279</v>
      </c>
      <c r="H127" s="13">
        <f t="shared" si="10"/>
        <v>94.29932118972188</v>
      </c>
    </row>
    <row r="128" spans="1:8">
      <c r="A128">
        <v>24</v>
      </c>
      <c r="B128" s="35"/>
      <c r="C128" s="18">
        <v>124</v>
      </c>
      <c r="D128" s="27">
        <v>401.11625049999998</v>
      </c>
      <c r="E128" s="25">
        <f t="shared" si="7"/>
        <v>417.67521406999998</v>
      </c>
      <c r="F128" s="13">
        <f t="shared" si="8"/>
        <v>415.73310446353321</v>
      </c>
      <c r="G128" s="13">
        <f t="shared" si="9"/>
        <v>100.46715298483937</v>
      </c>
      <c r="H128" s="13">
        <f t="shared" si="10"/>
        <v>104.12822057180652</v>
      </c>
    </row>
    <row r="129" spans="1:8">
      <c r="A129">
        <v>25</v>
      </c>
      <c r="B129" s="35"/>
      <c r="C129" s="18">
        <v>125</v>
      </c>
      <c r="D129" s="27">
        <v>417.22416299999998</v>
      </c>
      <c r="E129" s="25">
        <f t="shared" si="7"/>
        <v>417.49730109199999</v>
      </c>
      <c r="F129" s="13">
        <f t="shared" si="8"/>
        <v>416.05889742761974</v>
      </c>
      <c r="G129" s="13">
        <f t="shared" si="9"/>
        <v>100.34572116430473</v>
      </c>
      <c r="H129" s="13">
        <f t="shared" si="10"/>
        <v>100.06546554975053</v>
      </c>
    </row>
    <row r="130" spans="1:8">
      <c r="A130">
        <v>26</v>
      </c>
      <c r="B130" s="35"/>
      <c r="C130" s="18">
        <v>126</v>
      </c>
      <c r="D130" s="27">
        <v>366.71044130000001</v>
      </c>
      <c r="E130" s="25">
        <f t="shared" si="7"/>
        <v>417.93763248399989</v>
      </c>
      <c r="F130" s="13">
        <f t="shared" si="8"/>
        <v>416.38469039170633</v>
      </c>
      <c r="G130" s="13">
        <f>(E130 /  F130)*100</f>
        <v>100.37295849922646</v>
      </c>
      <c r="H130" s="13">
        <f t="shared" si="10"/>
        <v>113.96938440105437</v>
      </c>
    </row>
    <row r="131" spans="1:8">
      <c r="A131">
        <v>27</v>
      </c>
      <c r="B131" s="35"/>
      <c r="C131" s="18">
        <v>127</v>
      </c>
      <c r="D131" s="27">
        <v>425.42335459999998</v>
      </c>
      <c r="E131" s="25"/>
      <c r="F131" s="13"/>
      <c r="G131" s="13"/>
      <c r="H131" s="13"/>
    </row>
    <row r="132" spans="1:8">
      <c r="A132">
        <v>28</v>
      </c>
      <c r="B132" s="35"/>
      <c r="C132" s="18">
        <v>128</v>
      </c>
      <c r="D132" s="27">
        <v>446.48327130000001</v>
      </c>
      <c r="E132" s="25"/>
      <c r="F132" s="13"/>
      <c r="G132" s="13"/>
      <c r="H132" s="13"/>
    </row>
    <row r="133" spans="1:8">
      <c r="A133">
        <v>29</v>
      </c>
      <c r="B133" s="35"/>
      <c r="C133" s="18">
        <v>129</v>
      </c>
      <c r="D133" s="27">
        <v>366.99962379999999</v>
      </c>
      <c r="E133" s="25"/>
      <c r="F133" s="13"/>
      <c r="G133" s="13"/>
      <c r="H133" s="13"/>
    </row>
    <row r="134" spans="1:8">
      <c r="A134">
        <v>30</v>
      </c>
      <c r="B134" s="35"/>
      <c r="C134" s="18">
        <v>130</v>
      </c>
      <c r="D134" s="27">
        <v>482.1876628</v>
      </c>
      <c r="E134" s="25"/>
      <c r="F134" s="13"/>
      <c r="G134" s="13"/>
      <c r="H134" s="13"/>
    </row>
    <row r="135" spans="1:8">
      <c r="A135">
        <v>31</v>
      </c>
      <c r="B135" s="35"/>
      <c r="C135" s="18">
        <v>131</v>
      </c>
      <c r="D135" s="27">
        <v>432.39676329999998</v>
      </c>
      <c r="E135" s="25"/>
      <c r="F135" s="13"/>
      <c r="G135" s="13"/>
      <c r="H135" s="13"/>
    </row>
    <row r="136" spans="1:8">
      <c r="A136">
        <v>32</v>
      </c>
      <c r="B136" s="35"/>
      <c r="C136" s="18">
        <v>132</v>
      </c>
      <c r="D136" s="27">
        <v>366.49743260000002</v>
      </c>
      <c r="E136" s="25"/>
      <c r="F136" s="13"/>
      <c r="G136" s="13"/>
      <c r="H136" s="13"/>
    </row>
    <row r="137" spans="1:8">
      <c r="A137">
        <v>33</v>
      </c>
      <c r="B137" s="35"/>
      <c r="C137" s="18">
        <v>133</v>
      </c>
      <c r="D137" s="27">
        <v>402.38524530000001</v>
      </c>
      <c r="E137" s="25"/>
      <c r="F137" s="13"/>
      <c r="G137" s="13"/>
      <c r="H137" s="13"/>
    </row>
    <row r="138" spans="1:8">
      <c r="A138">
        <v>34</v>
      </c>
      <c r="B138" s="35"/>
      <c r="C138" s="18">
        <v>134</v>
      </c>
      <c r="D138" s="27">
        <v>419.56614070000001</v>
      </c>
      <c r="E138" s="25"/>
      <c r="F138" s="13"/>
      <c r="G138" s="13"/>
      <c r="H138" s="13"/>
    </row>
    <row r="139" spans="1:8">
      <c r="A139">
        <v>35</v>
      </c>
      <c r="B139" s="35"/>
      <c r="C139" s="18">
        <v>135</v>
      </c>
      <c r="D139" s="27">
        <v>404.74297949999999</v>
      </c>
      <c r="E139" s="25"/>
      <c r="F139" s="13"/>
      <c r="G139" s="13"/>
      <c r="H139" s="13"/>
    </row>
    <row r="140" spans="1:8">
      <c r="A140">
        <v>36</v>
      </c>
      <c r="B140" s="35"/>
      <c r="C140" s="18">
        <v>136</v>
      </c>
      <c r="D140" s="27">
        <v>392.20719450000001</v>
      </c>
      <c r="E140" s="25"/>
      <c r="F140" s="13"/>
      <c r="G140" s="13"/>
      <c r="H140" s="13"/>
    </row>
    <row r="141" spans="1:8">
      <c r="A141">
        <v>37</v>
      </c>
      <c r="B141" s="35"/>
      <c r="C141" s="18">
        <v>137</v>
      </c>
      <c r="D141" s="27">
        <v>446.14739209999999</v>
      </c>
      <c r="E141" s="25"/>
      <c r="F141" s="13"/>
      <c r="G141" s="13"/>
      <c r="H141" s="13"/>
    </row>
    <row r="142" spans="1:8">
      <c r="A142">
        <v>38</v>
      </c>
      <c r="B142" s="35"/>
      <c r="C142" s="18">
        <v>138</v>
      </c>
      <c r="D142" s="27">
        <v>374.48682830000001</v>
      </c>
      <c r="E142" s="25"/>
      <c r="F142" s="13"/>
      <c r="G142" s="13"/>
      <c r="H142" s="13"/>
    </row>
    <row r="143" spans="1:8">
      <c r="A143">
        <v>39</v>
      </c>
      <c r="B143" s="35"/>
      <c r="C143" s="18">
        <v>139</v>
      </c>
      <c r="D143" s="27">
        <v>453.71872509999997</v>
      </c>
      <c r="E143" s="25"/>
      <c r="F143" s="13"/>
      <c r="G143" s="13"/>
      <c r="H143" s="13"/>
    </row>
    <row r="144" spans="1:8">
      <c r="A144">
        <v>40</v>
      </c>
      <c r="B144" s="35"/>
      <c r="C144" s="18">
        <v>140</v>
      </c>
      <c r="D144" s="27">
        <v>447.36167549999999</v>
      </c>
      <c r="E144" s="25"/>
      <c r="F144" s="13"/>
      <c r="G144" s="13"/>
      <c r="H144" s="13"/>
    </row>
    <row r="145" spans="1:8">
      <c r="A145">
        <v>41</v>
      </c>
      <c r="B145" s="35"/>
      <c r="C145" s="18">
        <v>141</v>
      </c>
      <c r="D145" s="27">
        <v>468.96419909999997</v>
      </c>
      <c r="E145" s="25"/>
      <c r="F145" s="13"/>
      <c r="G145" s="13"/>
      <c r="H145" s="13"/>
    </row>
    <row r="146" spans="1:8">
      <c r="A146">
        <v>42</v>
      </c>
      <c r="B146" s="35"/>
      <c r="C146" s="18">
        <v>142</v>
      </c>
      <c r="D146" s="27">
        <v>390.90192930000001</v>
      </c>
      <c r="E146" s="25"/>
      <c r="F146" s="13"/>
      <c r="G146" s="13"/>
      <c r="H146" s="13"/>
    </row>
    <row r="147" spans="1:8">
      <c r="A147">
        <v>43</v>
      </c>
      <c r="B147" s="35"/>
      <c r="C147" s="18">
        <v>143</v>
      </c>
      <c r="D147" s="27">
        <v>415.6056767</v>
      </c>
      <c r="E147" s="25"/>
      <c r="F147" s="13"/>
      <c r="G147" s="13"/>
      <c r="H147" s="13"/>
    </row>
    <row r="148" spans="1:8">
      <c r="A148">
        <v>44</v>
      </c>
      <c r="B148" s="35"/>
      <c r="C148" s="18">
        <v>144</v>
      </c>
      <c r="D148" s="27">
        <v>429.93285989999998</v>
      </c>
      <c r="E148" s="25"/>
      <c r="F148" s="13"/>
      <c r="G148" s="13"/>
      <c r="H148" s="13"/>
    </row>
    <row r="149" spans="1:8">
      <c r="A149">
        <v>45</v>
      </c>
      <c r="B149" s="35"/>
      <c r="C149" s="18">
        <v>145</v>
      </c>
      <c r="D149" s="27">
        <v>440.72181339999997</v>
      </c>
      <c r="E149" s="25"/>
      <c r="F149" s="13"/>
      <c r="G149" s="13"/>
      <c r="H149" s="13"/>
    </row>
    <row r="150" spans="1:8">
      <c r="A150">
        <v>46</v>
      </c>
      <c r="B150" s="35"/>
      <c r="C150" s="18">
        <v>146</v>
      </c>
      <c r="D150" s="27">
        <v>416.26521309999998</v>
      </c>
      <c r="E150" s="25"/>
      <c r="F150" s="13"/>
      <c r="G150" s="13"/>
      <c r="H150" s="13"/>
    </row>
    <row r="151" spans="1:8">
      <c r="A151">
        <v>47</v>
      </c>
      <c r="B151" s="35"/>
      <c r="C151" s="18">
        <v>147</v>
      </c>
      <c r="D151" s="27">
        <v>464.57557229999998</v>
      </c>
      <c r="E151" s="25"/>
      <c r="F151" s="13"/>
      <c r="G151" s="13"/>
      <c r="H151" s="13"/>
    </row>
    <row r="152" spans="1:8">
      <c r="A152">
        <v>48</v>
      </c>
      <c r="B152" s="35"/>
      <c r="C152" s="18">
        <v>148</v>
      </c>
      <c r="D152" s="27">
        <v>484.45673670000002</v>
      </c>
      <c r="E152" s="25"/>
      <c r="F152" s="13"/>
      <c r="G152" s="13"/>
      <c r="H152" s="13"/>
    </row>
    <row r="153" spans="1:8">
      <c r="A153">
        <v>49</v>
      </c>
      <c r="B153" s="35"/>
      <c r="C153" s="18">
        <v>149</v>
      </c>
      <c r="D153" s="27">
        <v>411.58712270000001</v>
      </c>
      <c r="E153" s="25"/>
      <c r="F153" s="13"/>
      <c r="G153" s="13"/>
      <c r="H153" s="13"/>
    </row>
    <row r="154" spans="1:8" ht="16" thickBot="1">
      <c r="A154">
        <v>50</v>
      </c>
      <c r="B154" s="36"/>
      <c r="C154" s="19">
        <v>150</v>
      </c>
      <c r="D154" s="29">
        <v>448.37374039999997</v>
      </c>
      <c r="E154" s="25"/>
      <c r="F154" s="13"/>
      <c r="G154" s="13"/>
      <c r="H154" s="13"/>
    </row>
    <row r="155" spans="1:8">
      <c r="B155" s="34">
        <v>2019</v>
      </c>
      <c r="C155" s="17">
        <v>151</v>
      </c>
      <c r="D155" s="26"/>
      <c r="E155" s="13"/>
      <c r="F155" s="13"/>
      <c r="G155" s="13"/>
      <c r="H155" s="13"/>
    </row>
    <row r="156" spans="1:8">
      <c r="B156" s="35"/>
      <c r="C156" s="18">
        <v>152</v>
      </c>
      <c r="D156" s="4"/>
      <c r="E156" s="13"/>
      <c r="F156" s="13"/>
      <c r="G156" s="13"/>
      <c r="H156" s="13"/>
    </row>
    <row r="157" spans="1:8">
      <c r="B157" s="35"/>
      <c r="C157" s="18">
        <v>153</v>
      </c>
      <c r="D157" s="4"/>
      <c r="E157" s="13"/>
      <c r="F157" s="13"/>
      <c r="G157" s="13"/>
      <c r="H157" s="13"/>
    </row>
    <row r="158" spans="1:8">
      <c r="B158" s="35"/>
      <c r="C158" s="18">
        <v>154</v>
      </c>
      <c r="D158" s="4"/>
      <c r="E158" s="13"/>
      <c r="F158" s="13"/>
      <c r="G158" s="13"/>
      <c r="H158" s="13"/>
    </row>
    <row r="159" spans="1:8">
      <c r="B159" s="35"/>
      <c r="C159" s="18">
        <v>155</v>
      </c>
      <c r="D159" s="4"/>
      <c r="E159" s="13"/>
      <c r="F159" s="13"/>
      <c r="G159" s="13"/>
      <c r="H159" s="13"/>
    </row>
    <row r="160" spans="1:8">
      <c r="B160" s="35"/>
      <c r="C160" s="18">
        <v>156</v>
      </c>
      <c r="D160" s="4"/>
      <c r="E160" s="13"/>
      <c r="F160" s="13"/>
      <c r="G160" s="13"/>
      <c r="H160" s="13"/>
    </row>
    <row r="161" spans="2:8">
      <c r="B161" s="35"/>
      <c r="C161" s="18">
        <v>157</v>
      </c>
      <c r="D161" s="4"/>
      <c r="E161" s="13"/>
      <c r="F161" s="13"/>
      <c r="G161" s="13"/>
      <c r="H161" s="13"/>
    </row>
    <row r="162" spans="2:8">
      <c r="B162" s="35"/>
      <c r="C162" s="18">
        <v>158</v>
      </c>
      <c r="D162" s="4"/>
      <c r="E162" s="13"/>
      <c r="F162" s="13"/>
      <c r="G162" s="13"/>
      <c r="H162" s="13"/>
    </row>
    <row r="163" spans="2:8">
      <c r="B163" s="35"/>
      <c r="C163" s="18">
        <v>159</v>
      </c>
      <c r="D163" s="4"/>
      <c r="E163" s="13"/>
      <c r="F163" s="13"/>
      <c r="G163" s="13"/>
      <c r="H163" s="13"/>
    </row>
    <row r="164" spans="2:8">
      <c r="B164" s="35"/>
      <c r="C164" s="18">
        <v>160</v>
      </c>
      <c r="D164" s="4"/>
      <c r="E164" s="13"/>
      <c r="F164" s="13"/>
      <c r="G164" s="13"/>
      <c r="H164" s="13"/>
    </row>
    <row r="165" spans="2:8">
      <c r="B165" s="35"/>
      <c r="C165" s="18">
        <v>161</v>
      </c>
      <c r="D165" s="4"/>
      <c r="E165" s="13"/>
      <c r="F165" s="13"/>
      <c r="G165" s="13"/>
      <c r="H165" s="13"/>
    </row>
    <row r="166" spans="2:8">
      <c r="B166" s="35"/>
      <c r="C166" s="18">
        <v>162</v>
      </c>
      <c r="D166" s="4"/>
      <c r="E166" s="13"/>
      <c r="F166" s="13"/>
      <c r="G166" s="13"/>
      <c r="H166" s="13"/>
    </row>
    <row r="167" spans="2:8">
      <c r="B167" s="35"/>
      <c r="C167" s="18">
        <v>163</v>
      </c>
      <c r="D167" s="4"/>
      <c r="E167" s="13"/>
      <c r="F167" s="13"/>
      <c r="G167" s="13"/>
      <c r="H167" s="13"/>
    </row>
    <row r="168" spans="2:8">
      <c r="B168" s="35"/>
      <c r="C168" s="18">
        <v>164</v>
      </c>
      <c r="D168" s="4"/>
      <c r="E168" s="13"/>
      <c r="F168" s="13"/>
      <c r="G168" s="13"/>
      <c r="H168" s="13"/>
    </row>
    <row r="169" spans="2:8">
      <c r="B169" s="35"/>
      <c r="C169" s="18">
        <v>165</v>
      </c>
      <c r="D169" s="4"/>
      <c r="E169" s="13"/>
      <c r="F169" s="13"/>
      <c r="G169" s="13"/>
      <c r="H169" s="13"/>
    </row>
    <row r="170" spans="2:8">
      <c r="B170" s="35"/>
      <c r="C170" s="18">
        <v>166</v>
      </c>
      <c r="D170" s="4"/>
      <c r="E170" s="13"/>
      <c r="F170" s="13"/>
      <c r="G170" s="13"/>
      <c r="H170" s="13"/>
    </row>
    <row r="171" spans="2:8">
      <c r="B171" s="35"/>
      <c r="C171" s="18">
        <v>167</v>
      </c>
      <c r="D171" s="5"/>
      <c r="E171" s="13"/>
      <c r="F171" s="13"/>
      <c r="G171" s="13"/>
      <c r="H171" s="13"/>
    </row>
    <row r="172" spans="2:8">
      <c r="B172" s="35"/>
      <c r="C172" s="18">
        <v>168</v>
      </c>
      <c r="D172" s="5"/>
      <c r="E172" s="13"/>
      <c r="F172" s="13"/>
      <c r="G172" s="13"/>
      <c r="H172" s="13"/>
    </row>
    <row r="173" spans="2:8">
      <c r="B173" s="35"/>
      <c r="C173" s="18">
        <v>169</v>
      </c>
      <c r="D173" s="5"/>
      <c r="E173" s="13"/>
      <c r="F173" s="13"/>
      <c r="G173" s="13"/>
      <c r="H173" s="13"/>
    </row>
    <row r="174" spans="2:8">
      <c r="B174" s="35"/>
      <c r="C174" s="18">
        <v>170</v>
      </c>
      <c r="D174" s="5"/>
      <c r="E174" s="13"/>
      <c r="F174" s="13"/>
      <c r="G174" s="13"/>
      <c r="H174" s="13"/>
    </row>
    <row r="175" spans="2:8">
      <c r="B175" s="35"/>
      <c r="C175" s="18">
        <v>171</v>
      </c>
      <c r="D175" s="5"/>
      <c r="E175" s="13"/>
      <c r="F175" s="13"/>
      <c r="G175" s="13"/>
      <c r="H175" s="13"/>
    </row>
    <row r="176" spans="2:8">
      <c r="B176" s="35"/>
      <c r="C176" s="18">
        <v>172</v>
      </c>
      <c r="D176" s="5"/>
      <c r="E176" s="13"/>
      <c r="F176" s="13"/>
      <c r="G176" s="13"/>
      <c r="H176" s="13"/>
    </row>
    <row r="177" spans="2:8">
      <c r="B177" s="35"/>
      <c r="C177" s="18">
        <v>173</v>
      </c>
      <c r="D177" s="5"/>
      <c r="E177" s="13"/>
      <c r="F177" s="13"/>
      <c r="G177" s="13"/>
      <c r="H177" s="13"/>
    </row>
    <row r="178" spans="2:8">
      <c r="B178" s="35"/>
      <c r="C178" s="18">
        <v>174</v>
      </c>
      <c r="D178" s="5"/>
      <c r="E178" s="13"/>
      <c r="F178" s="13"/>
      <c r="G178" s="13"/>
      <c r="H178" s="13"/>
    </row>
    <row r="179" spans="2:8">
      <c r="B179" s="35"/>
      <c r="C179" s="18">
        <v>175</v>
      </c>
      <c r="D179" s="5"/>
      <c r="E179" s="13"/>
      <c r="F179" s="13"/>
      <c r="G179" s="13"/>
      <c r="H179" s="13"/>
    </row>
    <row r="180" spans="2:8">
      <c r="B180" s="35"/>
      <c r="C180" s="18">
        <v>176</v>
      </c>
      <c r="D180" s="5"/>
      <c r="E180" s="13"/>
      <c r="F180" s="13"/>
      <c r="G180" s="13"/>
      <c r="H180" s="13"/>
    </row>
    <row r="181" spans="2:8">
      <c r="B181" s="35"/>
      <c r="C181" s="18">
        <v>177</v>
      </c>
      <c r="D181" s="5"/>
      <c r="E181" s="13"/>
      <c r="F181" s="13"/>
      <c r="G181" s="13"/>
      <c r="H181" s="13"/>
    </row>
    <row r="182" spans="2:8">
      <c r="B182" s="35"/>
      <c r="C182" s="18">
        <v>178</v>
      </c>
      <c r="D182" s="5"/>
      <c r="E182" s="13"/>
      <c r="F182" s="13"/>
      <c r="G182" s="13"/>
      <c r="H182" s="13"/>
    </row>
    <row r="183" spans="2:8">
      <c r="B183" s="35"/>
      <c r="C183" s="18">
        <v>179</v>
      </c>
      <c r="D183" s="6"/>
      <c r="E183" s="13"/>
      <c r="F183" s="13"/>
      <c r="G183" s="13"/>
      <c r="H183" s="13"/>
    </row>
    <row r="184" spans="2:8">
      <c r="B184" s="35"/>
      <c r="C184" s="18">
        <v>180</v>
      </c>
      <c r="D184" s="6"/>
      <c r="E184" s="13"/>
      <c r="F184" s="13"/>
      <c r="G184" s="16"/>
      <c r="H184" s="13"/>
    </row>
    <row r="185" spans="2:8">
      <c r="B185" s="35"/>
      <c r="C185" s="18">
        <v>181</v>
      </c>
      <c r="D185" s="6"/>
      <c r="E185" s="13"/>
      <c r="F185" s="13"/>
      <c r="G185" s="13"/>
      <c r="H185" s="13"/>
    </row>
    <row r="186" spans="2:8">
      <c r="B186" s="35"/>
      <c r="C186" s="18">
        <v>182</v>
      </c>
      <c r="D186" s="6"/>
      <c r="E186" s="13"/>
      <c r="F186" s="13"/>
      <c r="G186" s="13"/>
      <c r="H186" s="13"/>
    </row>
    <row r="187" spans="2:8">
      <c r="B187" s="35"/>
      <c r="C187" s="18">
        <v>183</v>
      </c>
      <c r="D187" s="6"/>
      <c r="E187" s="13"/>
      <c r="F187" s="13"/>
      <c r="G187" s="13"/>
      <c r="H187" s="13"/>
    </row>
    <row r="188" spans="2:8">
      <c r="B188" s="35"/>
      <c r="C188" s="18">
        <v>184</v>
      </c>
      <c r="D188" s="6"/>
      <c r="E188" s="13"/>
      <c r="F188" s="13"/>
      <c r="G188" s="13"/>
      <c r="H188" s="13"/>
    </row>
    <row r="189" spans="2:8">
      <c r="B189" s="35"/>
      <c r="C189" s="18">
        <v>185</v>
      </c>
      <c r="D189" s="6"/>
      <c r="E189" s="13"/>
      <c r="F189" s="13"/>
      <c r="G189" s="13"/>
      <c r="H189" s="13"/>
    </row>
    <row r="190" spans="2:8">
      <c r="B190" s="35"/>
      <c r="C190" s="18">
        <v>186</v>
      </c>
      <c r="D190" s="6"/>
      <c r="E190" s="13"/>
      <c r="F190" s="13"/>
      <c r="G190" s="13"/>
      <c r="H190" s="13"/>
    </row>
    <row r="191" spans="2:8">
      <c r="B191" s="35"/>
      <c r="C191" s="18">
        <v>187</v>
      </c>
      <c r="D191" s="6"/>
      <c r="E191" s="13"/>
      <c r="F191" s="13"/>
      <c r="G191" s="13"/>
      <c r="H191" s="13"/>
    </row>
    <row r="192" spans="2:8">
      <c r="B192" s="35"/>
      <c r="C192" s="18">
        <v>188</v>
      </c>
      <c r="D192" s="6"/>
      <c r="E192" s="13"/>
      <c r="F192" s="13"/>
      <c r="G192" s="13"/>
      <c r="H192" s="13"/>
    </row>
    <row r="193" spans="2:8">
      <c r="B193" s="35"/>
      <c r="C193" s="18">
        <v>189</v>
      </c>
      <c r="D193" s="6"/>
      <c r="E193" s="13"/>
      <c r="F193" s="13"/>
      <c r="G193" s="13"/>
      <c r="H193" s="13"/>
    </row>
    <row r="194" spans="2:8">
      <c r="B194" s="35"/>
      <c r="C194" s="18">
        <v>190</v>
      </c>
      <c r="D194" s="6"/>
      <c r="E194" s="13"/>
      <c r="F194" s="13"/>
      <c r="G194" s="13"/>
      <c r="H194" s="13"/>
    </row>
    <row r="195" spans="2:8">
      <c r="B195" s="35"/>
      <c r="C195" s="18">
        <v>191</v>
      </c>
      <c r="D195" s="6"/>
      <c r="E195" s="13"/>
      <c r="F195" s="13"/>
      <c r="G195" s="13"/>
      <c r="H195" s="13"/>
    </row>
    <row r="196" spans="2:8">
      <c r="B196" s="35"/>
      <c r="C196" s="18">
        <v>192</v>
      </c>
      <c r="D196" s="6"/>
      <c r="E196" s="13"/>
      <c r="F196" s="13"/>
      <c r="G196" s="13"/>
      <c r="H196" s="13"/>
    </row>
    <row r="197" spans="2:8">
      <c r="B197" s="35"/>
      <c r="C197" s="18">
        <v>193</v>
      </c>
      <c r="D197" s="6"/>
      <c r="E197" s="13"/>
      <c r="F197" s="13"/>
      <c r="G197" s="13"/>
      <c r="H197" s="13"/>
    </row>
    <row r="198" spans="2:8">
      <c r="B198" s="35"/>
      <c r="C198" s="18">
        <v>194</v>
      </c>
      <c r="D198" s="6"/>
      <c r="E198" s="13"/>
      <c r="F198" s="13"/>
      <c r="G198" s="13"/>
      <c r="H198" s="13"/>
    </row>
    <row r="199" spans="2:8">
      <c r="B199" s="35"/>
      <c r="C199" s="18">
        <v>195</v>
      </c>
      <c r="D199" s="6"/>
      <c r="E199" s="13"/>
      <c r="F199" s="13"/>
      <c r="G199" s="13"/>
      <c r="H199" s="13"/>
    </row>
    <row r="200" spans="2:8">
      <c r="B200" s="35"/>
      <c r="C200" s="18">
        <v>196</v>
      </c>
      <c r="D200" s="6"/>
      <c r="E200" s="13"/>
      <c r="F200" s="13"/>
      <c r="G200" s="13"/>
      <c r="H200" s="13"/>
    </row>
    <row r="201" spans="2:8">
      <c r="B201" s="35"/>
      <c r="C201" s="18">
        <v>197</v>
      </c>
      <c r="D201" s="6"/>
      <c r="E201" s="13"/>
      <c r="F201" s="13"/>
      <c r="G201" s="13"/>
      <c r="H201" s="13"/>
    </row>
    <row r="202" spans="2:8">
      <c r="B202" s="35"/>
      <c r="C202" s="18">
        <v>198</v>
      </c>
      <c r="D202" s="6"/>
      <c r="E202" s="13"/>
      <c r="F202" s="13"/>
      <c r="G202" s="13"/>
      <c r="H202" s="13"/>
    </row>
    <row r="203" spans="2:8">
      <c r="B203" s="35"/>
      <c r="C203" s="18">
        <v>199</v>
      </c>
      <c r="D203" s="6"/>
      <c r="E203" s="13"/>
      <c r="F203" s="13"/>
      <c r="G203" s="13"/>
      <c r="H203" s="13"/>
    </row>
    <row r="204" spans="2:8" ht="16" thickBot="1">
      <c r="B204" s="36"/>
      <c r="C204" s="20">
        <v>200</v>
      </c>
      <c r="D204" s="7"/>
      <c r="E204" s="14"/>
      <c r="F204" s="14"/>
      <c r="G204" s="14"/>
      <c r="H204" s="14"/>
    </row>
  </sheetData>
  <mergeCells count="4">
    <mergeCell ref="B5:B54"/>
    <mergeCell ref="B55:B104"/>
    <mergeCell ref="B105:B154"/>
    <mergeCell ref="B155:B2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AB13-BA0B-D64A-A5A8-AF19A8D3EA49}">
  <dimension ref="A1:I18"/>
  <sheetViews>
    <sheetView workbookViewId="0">
      <selection activeCell="B18" sqref="B18"/>
    </sheetView>
  </sheetViews>
  <sheetFormatPr baseColWidth="10" defaultRowHeight="15"/>
  <sheetData>
    <row r="1" spans="1:9">
      <c r="A1" t="s">
        <v>10</v>
      </c>
    </row>
    <row r="2" spans="1:9" ht="16" thickBot="1"/>
    <row r="3" spans="1:9">
      <c r="A3" s="24" t="s">
        <v>11</v>
      </c>
      <c r="B3" s="24"/>
    </row>
    <row r="4" spans="1:9">
      <c r="A4" s="21" t="s">
        <v>12</v>
      </c>
      <c r="B4" s="21">
        <v>0.37630054718719852</v>
      </c>
    </row>
    <row r="5" spans="1:9">
      <c r="A5" s="21" t="s">
        <v>13</v>
      </c>
      <c r="B5" s="21">
        <v>0.14160210181338503</v>
      </c>
    </row>
    <row r="6" spans="1:9">
      <c r="A6" s="21" t="s">
        <v>14</v>
      </c>
      <c r="B6" s="21">
        <v>0.13580211601482681</v>
      </c>
    </row>
    <row r="7" spans="1:9">
      <c r="A7" s="21" t="s">
        <v>15</v>
      </c>
      <c r="B7" s="21">
        <v>34.966883818300616</v>
      </c>
    </row>
    <row r="8" spans="1:9" ht="16" thickBot="1">
      <c r="A8" s="22" t="s">
        <v>16</v>
      </c>
      <c r="B8" s="22">
        <v>150</v>
      </c>
    </row>
    <row r="10" spans="1:9" ht="16" thickBot="1">
      <c r="A10" t="s">
        <v>17</v>
      </c>
    </row>
    <row r="11" spans="1:9">
      <c r="A11" s="23"/>
      <c r="B11" s="23" t="s">
        <v>22</v>
      </c>
      <c r="C11" s="23" t="s">
        <v>23</v>
      </c>
      <c r="D11" s="23" t="s">
        <v>24</v>
      </c>
      <c r="E11" s="23" t="s">
        <v>25</v>
      </c>
      <c r="F11" s="23" t="s">
        <v>26</v>
      </c>
    </row>
    <row r="12" spans="1:9">
      <c r="A12" s="21" t="s">
        <v>18</v>
      </c>
      <c r="B12" s="21">
        <v>1</v>
      </c>
      <c r="C12" s="21">
        <v>29850.845081647043</v>
      </c>
      <c r="D12" s="21">
        <v>29850.845081647043</v>
      </c>
      <c r="E12" s="21">
        <v>24.414215263869302</v>
      </c>
      <c r="F12" s="21">
        <v>2.0769525538642268E-6</v>
      </c>
    </row>
    <row r="13" spans="1:9">
      <c r="A13" s="21" t="s">
        <v>19</v>
      </c>
      <c r="B13" s="21">
        <v>148</v>
      </c>
      <c r="C13" s="21">
        <v>180957.07866645494</v>
      </c>
      <c r="D13" s="21">
        <v>1222.6829639625334</v>
      </c>
      <c r="E13" s="21"/>
      <c r="F13" s="21"/>
    </row>
    <row r="14" spans="1:9" ht="16" thickBot="1">
      <c r="A14" s="22" t="s">
        <v>20</v>
      </c>
      <c r="B14" s="22">
        <v>149</v>
      </c>
      <c r="C14" s="22">
        <v>210807.92374810198</v>
      </c>
      <c r="D14" s="22"/>
      <c r="E14" s="22"/>
      <c r="F14" s="22"/>
    </row>
    <row r="15" spans="1:9" ht="16" thickBot="1"/>
    <row r="16" spans="1:9">
      <c r="A16" s="23"/>
      <c r="B16" s="23" t="s">
        <v>27</v>
      </c>
      <c r="C16" s="23" t="s">
        <v>15</v>
      </c>
      <c r="D16" s="23" t="s">
        <v>28</v>
      </c>
      <c r="E16" s="23" t="s">
        <v>29</v>
      </c>
      <c r="F16" s="23" t="s">
        <v>30</v>
      </c>
      <c r="G16" s="23" t="s">
        <v>31</v>
      </c>
      <c r="H16" s="23" t="s">
        <v>32</v>
      </c>
      <c r="I16" s="23" t="s">
        <v>33</v>
      </c>
    </row>
    <row r="17" spans="1:9">
      <c r="A17" s="21" t="s">
        <v>21</v>
      </c>
      <c r="B17" s="21">
        <v>375.33477691679701</v>
      </c>
      <c r="C17" s="21">
        <v>5.7387381954839398</v>
      </c>
      <c r="D17" s="21">
        <v>65.403711431227805</v>
      </c>
      <c r="E17" s="21">
        <v>4.1730965721105493E-111</v>
      </c>
      <c r="F17" s="21">
        <v>363.9943272837404</v>
      </c>
      <c r="G17" s="21">
        <v>386.67522654985271</v>
      </c>
      <c r="H17" s="21">
        <v>363.9943272837404</v>
      </c>
      <c r="I17" s="21">
        <v>386.67522654985271</v>
      </c>
    </row>
    <row r="18" spans="1:9" ht="16" thickBot="1">
      <c r="A18" s="22" t="s">
        <v>34</v>
      </c>
      <c r="B18" s="22">
        <v>0.32579296408658198</v>
      </c>
      <c r="C18" s="22">
        <v>6.5935653692716215E-2</v>
      </c>
      <c r="D18" s="22">
        <v>4.9410743026055943</v>
      </c>
      <c r="E18" s="22">
        <v>2.0769525538641882E-6</v>
      </c>
      <c r="F18" s="22">
        <v>0.19549603569327917</v>
      </c>
      <c r="G18" s="22">
        <v>0.45608989247988435</v>
      </c>
      <c r="H18" s="22">
        <v>0.19549603569327917</v>
      </c>
      <c r="I18" s="22">
        <v>0.45608989247988435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Previsão</vt:lpstr>
      <vt:lpstr>Regressão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2019-04-25T21:36:58Z</dcterms:modified>
</cp:coreProperties>
</file>