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5A4FA7C5-AD93-B042-A19B-3E42D03D2B65}"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GanttChart!$A$1:$BN$39</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5" i="9" l="1"/>
  <c r="F37" i="9"/>
  <c r="F34" i="9"/>
  <c r="F32" i="9"/>
  <c r="F27" i="9"/>
  <c r="F26" i="9"/>
  <c r="F25" i="9"/>
  <c r="F24" i="9"/>
  <c r="F17" i="9" l="1"/>
  <c r="F16" i="9"/>
  <c r="F15" i="9"/>
  <c r="F14" i="9"/>
  <c r="F9" i="9"/>
  <c r="F11" i="9"/>
  <c r="F10" i="9"/>
  <c r="F23" i="9" l="1"/>
  <c r="F22" i="9"/>
  <c r="F21" i="9"/>
  <c r="F20" i="9"/>
  <c r="F19" i="9"/>
  <c r="F36" i="9"/>
  <c r="F33" i="9"/>
  <c r="F31" i="9"/>
  <c r="F30" i="9"/>
  <c r="F29" i="9"/>
  <c r="F44" i="9" l="1"/>
  <c r="I44" i="9" s="1"/>
  <c r="F45" i="9"/>
  <c r="I45" i="9" s="1"/>
  <c r="F43" i="9"/>
  <c r="I43" i="9" s="1"/>
  <c r="A42" i="9"/>
  <c r="A43" i="9" s="1"/>
  <c r="K6" i="9" l="1"/>
  <c r="F12" i="9" l="1"/>
  <c r="F13" i="9"/>
  <c r="K7" i="9"/>
  <c r="K4" i="9"/>
  <c r="A8" i="9"/>
  <c r="A44" i="9"/>
  <c r="A45" i="9" s="1"/>
  <c r="L6" i="9" l="1"/>
  <c r="M6" i="9" l="1"/>
  <c r="N6" i="9" l="1"/>
  <c r="O6" i="9" l="1"/>
  <c r="K5" i="9"/>
  <c r="P6" i="9" l="1"/>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9" i="9" s="1"/>
  <c r="A20" i="9" s="1"/>
  <c r="A21" i="9" s="1"/>
  <c r="A22" i="9" s="1"/>
  <c r="A23" i="9" l="1"/>
  <c r="A29" i="9" s="1"/>
  <c r="A30" i="9" s="1"/>
  <c r="A31" i="9" s="1"/>
  <c r="A33" i="9" s="1"/>
  <c r="A3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J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<sst xmlns="http://schemas.openxmlformats.org/spreadsheetml/2006/main" count="196" uniqueCount="181">
  <si>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</si>
  <si>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</si>
  <si>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</si>
  <si>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</si>
  <si>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</si>
  <si>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</si>
  <si>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</si>
  <si>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</si>
  <si>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</si>
  <si>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</si>
  <si>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</si>
  <si>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</si>
  <si>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</si>
  <si>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</si>
  <si>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</si>
  <si>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</si>
  <si>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</si>
  <si>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</si>
  <si>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</si>
  <si>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</si>
  <si>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</si>
  <si>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</si>
  <si>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</si>
  <si>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</si>
  <si>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</si>
  <si>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</si>
  <si>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</si>
  <si>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</si>
  <si>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</si>
  <si>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</si>
  <si>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</si>
  <si>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</si>
  <si>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</si>
  <si>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</si>
  <si>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</si>
  <si>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</si>
  <si>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</si>
  <si>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</si>
  <si>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</si>
  <si>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</si>
  <si>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</si>
  <si>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</si>
  <si>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</si>
  <si>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</si>
  <si>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</si>
  <si>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</si>
  <si>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</si>
  <si>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</si>
  <si>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</si>
  <si>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</si>
  <si>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</si>
  <si>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</si>
  <si>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</si>
  <si>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</si>
  <si>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</si>
  <si>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</si>
  <si>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</si>
  <si>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</si>
  <si>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</si>
  <si>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</si>
  <si>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</si>
  <si>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</si>
  <si>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</si>
  <si>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</si>
  <si>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</si>
  <si>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</si>
  <si>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</si>
  <si>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</si>
  <si>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</si>
  <si>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</si>
  <si>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</si>
  <si>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</si>
  <si>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</si>
  <si>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</si>
  <si>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</si>
  <si>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</si>
  <si>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</si>
  <si>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</si>
  <si>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</si>
  <si>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</si>
  <si>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</si>
  <si>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</si>
  <si>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</si>
  <si>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</si>
  <si>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</si>
  <si>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</si>
  <si>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</si>
  <si>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</si>
  <si>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</si>
  <si>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</si>
  <si>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</si>
  <si>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</si>
  <si>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</si>
  <si>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</si>
  <si>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</si>
  <si>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</si>
  <si>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</si>
  <si>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</si>
  <si>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</si>
  <si>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</si>
  <si>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</si>
  <si>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</si>
  <si>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</si>
  <si>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</si>
  <si>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</si>
  <si>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</si>
  <si>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</si>
  <si>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</si>
  <si>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</si>
  <si>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</si>
  <si>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</si>
  <si>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</si>
  <si>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</si>
  <si>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</si>
  <si>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</si>
  <si>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</si>
  <si>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</si>
  <si>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</si>
  <si>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</si>
  <si>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</si>
  <si>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</si>
  <si>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</si>
  <si>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</si>
  <si>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</si>
  <si>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</si>
  <si>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</si>
  <si>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</si>
  <si>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</si>
  <si>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</si>
  <si>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</si>
  <si>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</si>
  <si>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</si>
  <si>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</si>
  <si>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</si>
  <si>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</si>
  <si>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</si>
  <si>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</si>
  <si>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</si>
  <si>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</si>
  <si>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</si>
  <si>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</si>
  <si>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</si>
  <si>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</si>
  <si>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</si>
  <si>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</si>
  <si>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</si>
  <si>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</si>
  <si>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</si>
  <si>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</si>
  <si>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HOURS</t>
  </si>
  <si>
    <t>Especificação</t>
  </si>
  <si>
    <t>Justificação, validação e utilidade do sistema</t>
  </si>
  <si>
    <t>Braga, Milhazes</t>
  </si>
  <si>
    <t>Análise de Requisitos</t>
  </si>
  <si>
    <t>Diagrama de Use Cases</t>
  </si>
  <si>
    <t>Especificação de Use Cases</t>
  </si>
  <si>
    <t>Diagrama de Sequência</t>
  </si>
  <si>
    <t>Diagrama de Classe</t>
  </si>
  <si>
    <t>Implementação de Base de Dados</t>
  </si>
  <si>
    <t>2.6</t>
  </si>
  <si>
    <t>Prótotipo de Interface</t>
  </si>
  <si>
    <t>2.7</t>
  </si>
  <si>
    <t>2.8</t>
  </si>
  <si>
    <t>Revisão e Correção</t>
  </si>
  <si>
    <t>Geração de Documentação</t>
  </si>
  <si>
    <t>2.9</t>
  </si>
  <si>
    <t>Construção</t>
  </si>
  <si>
    <t>Definição da Arquitetura do Sistema</t>
  </si>
  <si>
    <t>Descrição dos módulos</t>
  </si>
  <si>
    <t>Implementação da Plataforma Web</t>
  </si>
  <si>
    <t>Adapatação da plataforma Web para Mobile</t>
  </si>
  <si>
    <t>3.5</t>
  </si>
  <si>
    <t>3.6</t>
  </si>
  <si>
    <t>Implementação do GPS</t>
  </si>
  <si>
    <t>Testes</t>
  </si>
  <si>
    <t>3.8</t>
  </si>
  <si>
    <t>Verificação e Correção do Software</t>
  </si>
  <si>
    <t>3.4</t>
  </si>
  <si>
    <t>Implementação do Reconhcimento de Voz</t>
  </si>
  <si>
    <t>1.5</t>
  </si>
  <si>
    <t>FeelItaly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</si>
</sst>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
      <sz val="9"/>
      <color rgb="FF000000"/>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top style="thin">
        <color rgb="FFEFEFEF"/>
      </top>
      <bottom style="thin">
        <color theme="0" tint="-4.9989318521683403E-2"/>
      </bottom>
      <diagonal/>
    </border>
    <border>
      <left/>
      <right style="thin">
        <color theme="0" tint="-4.9989318521683403E-2"/>
      </right>
      <top style="thin">
        <color rgb="FFEFEFEF"/>
      </top>
      <bottom/>
      <diagonal/>
    </border>
    <border>
      <left/>
      <right style="thin">
        <color theme="0" tint="-4.9989318521683403E-2"/>
      </right>
      <top/>
      <bottom style="thin">
        <color indexed="22"/>
      </bottom>
      <diagonal/>
    </border>
    <border>
      <left/>
      <right/>
      <top style="thin">
        <color rgb="FFEFEFEF"/>
      </top>
      <bottom/>
      <diagonal/>
    </border>
    <border>
      <left/>
      <right/>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6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65" fontId="56" fillId="20" borderId="14" xfId="0" applyNumberFormat="1" applyFont="1" applyFill="1" applyBorder="1" applyAlignment="1" applyProtection="1">
      <alignment horizontal="right" vertical="center"/>
    </xf>
    <xf numFmtId="165" fontId="59" fillId="0" borderId="43" xfId="0" applyNumberFormat="1" applyFont="1" applyFill="1" applyBorder="1" applyAlignment="1" applyProtection="1">
      <alignment horizontal="center" vertical="center"/>
    </xf>
    <xf numFmtId="0" fontId="59" fillId="0" borderId="44" xfId="0" applyFont="1" applyFill="1" applyBorder="1" applyAlignment="1" applyProtection="1">
      <alignment vertical="center"/>
    </xf>
    <xf numFmtId="0" fontId="59" fillId="0" borderId="45" xfId="0" applyFont="1" applyFill="1" applyBorder="1" applyAlignment="1" applyProtection="1">
      <alignment vertical="center"/>
    </xf>
    <xf numFmtId="0" fontId="89" fillId="0" borderId="46" xfId="0" applyFont="1" applyBorder="1" applyAlignment="1">
      <alignment horizontal="left" vertical="center"/>
    </xf>
    <xf numFmtId="165" fontId="59" fillId="0" borderId="45" xfId="0" applyNumberFormat="1" applyFont="1" applyFill="1" applyBorder="1" applyAlignment="1" applyProtection="1">
      <alignment horizontal="center" vertical="center"/>
    </xf>
    <xf numFmtId="0" fontId="59" fillId="0" borderId="47" xfId="0" applyFont="1" applyFill="1" applyBorder="1" applyAlignment="1" applyProtection="1">
      <alignment horizontal="left" vertical="center" wrapText="1" indent="1"/>
    </xf>
    <xf numFmtId="0" fontId="37" fillId="0" borderId="49" xfId="0" applyFont="1" applyFill="1" applyBorder="1" applyAlignment="1" applyProtection="1">
      <alignment horizontal="center" vertical="center"/>
    </xf>
    <xf numFmtId="165" fontId="59" fillId="0" borderId="53"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xf numFmtId="0" fontId="40" fillId="0" borderId="0" xfId="0" applyFont="1" applyBorder="1" applyAlignment="1" applyProtection="1">
      <alignment horizontal="center" vertical="center"/>
    </xf>
    <xf numFmtId="165" fontId="59" fillId="0" borderId="0" xfId="0" applyNumberFormat="1" applyFont="1" applyFill="1" applyBorder="1" applyAlignment="1" applyProtection="1">
      <alignment horizontal="center" vertical="center"/>
    </xf>
    <xf numFmtId="165" fontId="59" fillId="0" borderId="56" xfId="0" applyNumberFormat="1" applyFont="1" applyFill="1" applyBorder="1" applyAlignment="1" applyProtection="1">
      <alignment horizontal="center" vertical="center"/>
    </xf>
    <xf numFmtId="165" fontId="57" fillId="21" borderId="57" xfId="0" applyNumberFormat="1" applyFont="1" applyFill="1" applyBorder="1" applyAlignment="1" applyProtection="1">
      <alignment horizontal="center" vertical="center"/>
    </xf>
    <xf numFmtId="165" fontId="56" fillId="20" borderId="14" xfId="0" applyNumberFormat="1" applyFont="1" applyFill="1" applyBorder="1" applyAlignment="1" applyProtection="1">
      <alignment horizontal="center" vertical="center"/>
    </xf>
    <xf numFmtId="165" fontId="57" fillId="20" borderId="14" xfId="0" applyNumberFormat="1" applyFont="1" applyFill="1" applyBorder="1" applyAlignment="1" applyProtection="1">
      <alignment horizontal="center" vertical="center"/>
    </xf>
    <xf numFmtId="1" fontId="57" fillId="20" borderId="14" xfId="0" applyNumberFormat="1" applyFont="1" applyFill="1" applyBorder="1" applyAlignment="1" applyProtection="1">
      <alignment horizontal="right" vertical="center" indent="1"/>
    </xf>
    <xf numFmtId="165" fontId="57" fillId="21" borderId="56" xfId="0" applyNumberFormat="1" applyFont="1" applyFill="1" applyBorder="1" applyAlignment="1" applyProtection="1">
      <alignment horizontal="center" vertical="center"/>
    </xf>
    <xf numFmtId="1" fontId="40" fillId="22" borderId="56" xfId="0" applyNumberFormat="1" applyFont="1" applyFill="1" applyBorder="1" applyAlignment="1" applyProtection="1">
      <alignment horizontal="center" vertical="center"/>
    </xf>
    <xf numFmtId="1" fontId="57" fillId="21" borderId="56" xfId="0" applyNumberFormat="1" applyFont="1" applyFill="1" applyBorder="1" applyAlignment="1" applyProtection="1">
      <alignment horizontal="right" vertical="center" indent="1"/>
    </xf>
    <xf numFmtId="9" fontId="40" fillId="22" borderId="57" xfId="40" applyFont="1" applyFill="1" applyBorder="1" applyAlignment="1" applyProtection="1">
      <alignment horizontal="center" vertical="center"/>
    </xf>
    <xf numFmtId="1" fontId="57" fillId="21" borderId="57" xfId="0" applyNumberFormat="1" applyFont="1" applyFill="1" applyBorder="1" applyAlignment="1" applyProtection="1">
      <alignment horizontal="right" vertical="center" indent="1"/>
    </xf>
    <xf numFmtId="0" fontId="37" fillId="0" borderId="14" xfId="0" applyFont="1" applyFill="1" applyBorder="1" applyAlignment="1" applyProtection="1">
      <alignment horizontal="center" vertical="center"/>
    </xf>
    <xf numFmtId="0" fontId="37" fillId="0" borderId="47" xfId="0" applyFont="1" applyFill="1" applyBorder="1" applyAlignment="1" applyProtection="1">
      <alignment horizontal="center" vertical="center"/>
    </xf>
    <xf numFmtId="1" fontId="40" fillId="22" borderId="43" xfId="0" applyNumberFormat="1" applyFont="1" applyFill="1" applyBorder="1" applyAlignment="1" applyProtection="1">
      <alignment horizontal="center" vertical="center"/>
    </xf>
    <xf numFmtId="9" fontId="40" fillId="22" borderId="53" xfId="40" applyFont="1" applyFill="1" applyBorder="1" applyAlignment="1" applyProtection="1">
      <alignment horizontal="center" vertical="center"/>
    </xf>
    <xf numFmtId="9" fontId="40" fillId="22" borderId="45" xfId="40" applyFont="1" applyFill="1" applyBorder="1" applyAlignment="1" applyProtection="1">
      <alignment horizontal="center" vertical="center"/>
    </xf>
    <xf numFmtId="1" fontId="40" fillId="22" borderId="45" xfId="0" applyNumberFormat="1" applyFont="1" applyFill="1" applyBorder="1" applyAlignment="1" applyProtection="1">
      <alignment horizontal="center" vertical="center"/>
    </xf>
    <xf numFmtId="1" fontId="90" fillId="22" borderId="48" xfId="0" applyNumberFormat="1" applyFont="1" applyFill="1" applyBorder="1" applyAlignment="1" applyProtection="1">
      <alignment horizontal="center" vertical="center"/>
    </xf>
    <xf numFmtId="1" fontId="40" fillId="22" borderId="50"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48" xfId="0" applyNumberFormat="1" applyFont="1" applyFill="1" applyBorder="1" applyAlignment="1" applyProtection="1">
      <alignment horizontal="center" vertical="center"/>
    </xf>
    <xf numFmtId="1" fontId="37" fillId="20" borderId="14"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52" xfId="0" applyNumberFormat="1" applyFont="1" applyFill="1" applyBorder="1" applyAlignment="1" applyProtection="1">
      <alignment horizontal="center" vertical="center"/>
    </xf>
    <xf numFmtId="1" fontId="40" fillId="22" borderId="55" xfId="0" applyNumberFormat="1"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28</xdr:col>
      <xdr:colOff>114300</xdr:colOff>
      <xdr:row>10</xdr:row>
      <xdr:rowOff>75142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8"/>
  <sheetViews>
    <sheetView showGridLines="0" tabSelected="1" zoomScale="90" zoomScaleNormal="90" workbookViewId="0">
      <pane ySplit="7" topLeftCell="A8" activePane="bottomLeft" state="frozen"/>
      <selection pane="bottomLeft" activeCell="BP7" sqref="BP7"/>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2.5" style="33" customWidth="1"/>
    <col min="10" max="10" width="5.6640625" style="33" customWidth="1"/>
    <col min="11" max="66" width="2.5" style="33" customWidth="1"/>
    <col min="67" max="16384" width="9.1640625" style="34"/>
  </cols>
  <sheetData>
    <row r="1" spans="1:150" s="66" customFormat="1" ht="33" customHeight="1">
      <c r="A1" s="153" t="s">
        <v>180</v>
      </c>
      <c r="B1" s="63"/>
      <c r="C1" s="63"/>
      <c r="D1" s="63"/>
      <c r="E1" s="63"/>
      <c r="F1" s="63"/>
      <c r="G1" s="181"/>
      <c r="H1" s="64"/>
      <c r="I1" s="64"/>
      <c r="J1" s="64"/>
      <c r="K1" s="65"/>
      <c r="L1" s="64"/>
      <c r="M1" s="64"/>
      <c r="N1" s="64"/>
      <c r="O1" s="64"/>
      <c r="P1" s="64"/>
      <c r="Q1" s="64"/>
      <c r="R1" s="64"/>
      <c r="S1" s="64"/>
      <c r="T1" s="64"/>
      <c r="U1" s="64"/>
      <c r="V1" s="64"/>
      <c r="W1" s="64"/>
      <c r="X1" s="64"/>
      <c r="Y1" s="64"/>
      <c r="Z1" s="64"/>
      <c r="AA1" s="64"/>
      <c r="AB1" s="64"/>
      <c r="AC1" s="64"/>
      <c r="AD1" s="215"/>
      <c r="AE1" s="215"/>
      <c r="AF1" s="215"/>
      <c r="AG1" s="215"/>
      <c r="AH1" s="215"/>
      <c r="AI1" s="215"/>
      <c r="AJ1" s="215"/>
      <c r="AK1" s="215"/>
      <c r="AL1" s="215"/>
      <c r="AM1" s="215"/>
      <c r="AN1" s="215"/>
      <c r="AO1" s="215"/>
      <c r="AP1" s="215"/>
      <c r="AQ1" s="215"/>
      <c r="AR1" s="215"/>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7" t="s">
        <v>148</v>
      </c>
      <c r="B2" s="84"/>
      <c r="C2" s="84"/>
      <c r="D2" s="85"/>
      <c r="E2" s="86"/>
      <c r="F2" s="87"/>
    </row>
    <row r="3" spans="1:150" s="131" customFormat="1" ht="6.75" customHeight="1" thickBot="1">
      <c r="A3" s="126"/>
      <c r="B3" s="127"/>
      <c r="C3" s="127"/>
      <c r="D3" s="128"/>
      <c r="E3" s="129"/>
      <c r="F3" s="130"/>
      <c r="K3" s="150"/>
      <c r="L3" s="151"/>
      <c r="M3" s="151"/>
      <c r="N3" s="151"/>
      <c r="O3" s="151"/>
      <c r="P3" s="151"/>
      <c r="Q3" s="152"/>
      <c r="R3" s="150"/>
      <c r="S3" s="151"/>
      <c r="T3" s="151"/>
      <c r="U3" s="151"/>
      <c r="V3" s="151"/>
      <c r="W3" s="151"/>
      <c r="X3" s="152"/>
      <c r="Y3" s="150"/>
      <c r="Z3" s="151"/>
      <c r="AA3" s="151"/>
      <c r="AB3" s="151"/>
      <c r="AC3" s="151"/>
      <c r="AD3" s="151"/>
      <c r="AE3" s="152"/>
      <c r="AF3" s="150"/>
      <c r="AG3" s="151"/>
      <c r="AH3" s="151"/>
      <c r="AI3" s="151"/>
      <c r="AJ3" s="151"/>
      <c r="AK3" s="151"/>
      <c r="AL3" s="152"/>
      <c r="AM3" s="150"/>
      <c r="AN3" s="151"/>
      <c r="AO3" s="151"/>
      <c r="AP3" s="151"/>
      <c r="AQ3" s="151"/>
      <c r="AR3" s="151"/>
      <c r="AS3" s="152"/>
      <c r="AT3" s="150"/>
      <c r="AU3" s="151"/>
      <c r="AV3" s="151"/>
      <c r="AW3" s="151"/>
      <c r="AX3" s="151"/>
      <c r="AY3" s="151"/>
      <c r="AZ3" s="152"/>
      <c r="BA3" s="150"/>
      <c r="BB3" s="151"/>
      <c r="BC3" s="151"/>
      <c r="BD3" s="151"/>
      <c r="BE3" s="151"/>
      <c r="BF3" s="151"/>
      <c r="BG3" s="152"/>
      <c r="BH3" s="150"/>
      <c r="BI3" s="151"/>
      <c r="BJ3" s="151"/>
      <c r="BK3" s="151"/>
      <c r="BL3" s="151"/>
      <c r="BM3" s="151"/>
      <c r="BN3" s="152"/>
    </row>
    <row r="4" spans="1:150" s="143" customFormat="1" ht="19.5" customHeight="1" thickBot="1">
      <c r="A4" s="145"/>
      <c r="B4" s="148" t="s">
        <v>129</v>
      </c>
      <c r="C4" s="222">
        <v>43507</v>
      </c>
      <c r="D4" s="223"/>
      <c r="E4" s="224"/>
      <c r="H4" s="148" t="s">
        <v>71</v>
      </c>
      <c r="I4" s="149">
        <v>1</v>
      </c>
      <c r="K4" s="220" t="str">
        <f>"Week "&amp;(K6-($C$4-WEEKDAY($C$4,1)+2))/7+1</f>
        <v>Week 1</v>
      </c>
      <c r="L4" s="198"/>
      <c r="M4" s="198"/>
      <c r="N4" s="198"/>
      <c r="O4" s="198"/>
      <c r="P4" s="198"/>
      <c r="Q4" s="225"/>
      <c r="R4" s="220" t="str">
        <f>"Week "&amp;(R6-($C$4-WEEKDAY($C$4,1)+2))/7+1</f>
        <v>Week 2</v>
      </c>
      <c r="S4" s="198"/>
      <c r="T4" s="198"/>
      <c r="U4" s="198"/>
      <c r="V4" s="198"/>
      <c r="W4" s="198"/>
      <c r="X4" s="221"/>
      <c r="Y4" s="229" t="str">
        <f>"Week "&amp;(Y6-($C$4-WEEKDAY($C$4,1)+2))/7+1</f>
        <v>Week 3</v>
      </c>
      <c r="Z4" s="198"/>
      <c r="AA4" s="198"/>
      <c r="AB4" s="198"/>
      <c r="AC4" s="198"/>
      <c r="AD4" s="198"/>
      <c r="AE4" s="230"/>
      <c r="AF4" s="216" t="str">
        <f>"Week "&amp;(AF6-($C$4-WEEKDAY($C$4,1)+2))/7+1</f>
        <v>Week 4</v>
      </c>
      <c r="AG4" s="198"/>
      <c r="AH4" s="198"/>
      <c r="AI4" s="198"/>
      <c r="AJ4" s="198"/>
      <c r="AK4" s="198"/>
      <c r="AL4" s="217"/>
      <c r="AM4" s="209" t="str">
        <f>"Week "&amp;(AM6-($C$4-WEEKDAY($C$4,1)+2))/7+1</f>
        <v>Week 5</v>
      </c>
      <c r="AN4" s="198"/>
      <c r="AO4" s="198"/>
      <c r="AP4" s="198"/>
      <c r="AQ4" s="198"/>
      <c r="AR4" s="198"/>
      <c r="AS4" s="210"/>
      <c r="AT4" s="205" t="str">
        <f>"Week "&amp;(AT6-($C$4-WEEKDAY($C$4,1)+2))/7+1</f>
        <v>Week 6</v>
      </c>
      <c r="AU4" s="198"/>
      <c r="AV4" s="198"/>
      <c r="AW4" s="198"/>
      <c r="AX4" s="198"/>
      <c r="AY4" s="198"/>
      <c r="AZ4" s="206"/>
      <c r="BA4" s="211" t="str">
        <f>"Week "&amp;(BA6-($C$4-WEEKDAY($C$4,1)+2))/7+1</f>
        <v>Week 7</v>
      </c>
      <c r="BB4" s="198"/>
      <c r="BC4" s="198"/>
      <c r="BD4" s="198"/>
      <c r="BE4" s="198"/>
      <c r="BF4" s="198"/>
      <c r="BG4" s="212"/>
      <c r="BH4" s="197" t="str">
        <f>"Week "&amp;(BH6-($C$4-WEEKDAY($C$4,1)+2))/7+1</f>
        <v>Week 8</v>
      </c>
      <c r="BI4" s="198"/>
      <c r="BJ4" s="198"/>
      <c r="BK4" s="198"/>
      <c r="BL4" s="198"/>
      <c r="BM4" s="198"/>
      <c r="BN4" s="199"/>
    </row>
    <row r="5" spans="1:150" s="83" customFormat="1" ht="19.5" customHeight="1" thickBot="1">
      <c r="A5" s="146"/>
      <c r="B5" s="148" t="s">
        <v>72</v>
      </c>
      <c r="C5" s="222"/>
      <c r="D5" s="223"/>
      <c r="E5" s="224"/>
      <c r="F5" s="144"/>
      <c r="G5" s="144"/>
      <c r="H5" s="144"/>
      <c r="I5" s="144"/>
      <c r="J5" s="82"/>
      <c r="K5" s="226">
        <f>K6</f>
        <v>43507</v>
      </c>
      <c r="L5" s="201"/>
      <c r="M5" s="201"/>
      <c r="N5" s="201"/>
      <c r="O5" s="201"/>
      <c r="P5" s="201"/>
      <c r="Q5" s="228"/>
      <c r="R5" s="226">
        <f>R6</f>
        <v>43514</v>
      </c>
      <c r="S5" s="201"/>
      <c r="T5" s="201"/>
      <c r="U5" s="201"/>
      <c r="V5" s="201"/>
      <c r="W5" s="201"/>
      <c r="X5" s="227"/>
      <c r="Y5" s="231">
        <f>Y6</f>
        <v>43521</v>
      </c>
      <c r="Z5" s="201"/>
      <c r="AA5" s="201"/>
      <c r="AB5" s="201"/>
      <c r="AC5" s="201"/>
      <c r="AD5" s="201"/>
      <c r="AE5" s="232"/>
      <c r="AF5" s="218">
        <f>AF6</f>
        <v>43528</v>
      </c>
      <c r="AG5" s="201"/>
      <c r="AH5" s="201"/>
      <c r="AI5" s="201"/>
      <c r="AJ5" s="201"/>
      <c r="AK5" s="201"/>
      <c r="AL5" s="219"/>
      <c r="AM5" s="203">
        <f>AM6</f>
        <v>43535</v>
      </c>
      <c r="AN5" s="201"/>
      <c r="AO5" s="201"/>
      <c r="AP5" s="201"/>
      <c r="AQ5" s="201"/>
      <c r="AR5" s="201"/>
      <c r="AS5" s="204"/>
      <c r="AT5" s="207">
        <f>AT6</f>
        <v>43542</v>
      </c>
      <c r="AU5" s="201"/>
      <c r="AV5" s="201"/>
      <c r="AW5" s="201"/>
      <c r="AX5" s="201"/>
      <c r="AY5" s="201"/>
      <c r="AZ5" s="208"/>
      <c r="BA5" s="213">
        <f>BA6</f>
        <v>43549</v>
      </c>
      <c r="BB5" s="201"/>
      <c r="BC5" s="201"/>
      <c r="BD5" s="201"/>
      <c r="BE5" s="201"/>
      <c r="BF5" s="201"/>
      <c r="BG5" s="214"/>
      <c r="BH5" s="200">
        <f>BH6</f>
        <v>43556</v>
      </c>
      <c r="BI5" s="201"/>
      <c r="BJ5" s="201"/>
      <c r="BK5" s="201"/>
      <c r="BL5" s="201"/>
      <c r="BM5" s="201"/>
      <c r="BN5" s="202"/>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64</v>
      </c>
      <c r="C7" s="71" t="s">
        <v>65</v>
      </c>
      <c r="D7" s="72" t="s">
        <v>70</v>
      </c>
      <c r="E7" s="73" t="s">
        <v>66</v>
      </c>
      <c r="F7" s="73" t="s">
        <v>67</v>
      </c>
      <c r="G7" s="71" t="s">
        <v>68</v>
      </c>
      <c r="H7" s="71" t="s">
        <v>69</v>
      </c>
      <c r="I7" s="111"/>
      <c r="J7" s="111" t="s">
        <v>149</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131</v>
      </c>
      <c r="D8" s="38"/>
      <c r="E8" s="39"/>
      <c r="F8" s="39"/>
      <c r="G8" s="40"/>
      <c r="H8" s="41"/>
      <c r="I8" s="135"/>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132</v>
      </c>
      <c r="C9" s="118" t="s">
        <v>134</v>
      </c>
      <c r="D9" s="119"/>
      <c r="E9" s="116">
        <v>43510</v>
      </c>
      <c r="F9" s="112">
        <f>IF(ISBLANK(E9)," - ",IF(G9=0,E9,E9+G9-1))</f>
        <v>43511</v>
      </c>
      <c r="G9" s="67">
        <v>2</v>
      </c>
      <c r="H9" s="68">
        <v>0</v>
      </c>
      <c r="I9" s="133"/>
      <c r="J9" s="252" t="s">
        <v>179</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133</v>
      </c>
      <c r="C10" s="118" t="s">
        <v>135</v>
      </c>
      <c r="D10" s="119"/>
      <c r="E10" s="116">
        <v>43512</v>
      </c>
      <c r="F10" s="112">
        <f>IF(ISBLANK(E10)," - ",IF(G10=0,E10,E10+G10-1))</f>
        <v>43513</v>
      </c>
      <c r="G10" s="67">
        <v>2</v>
      </c>
      <c r="H10" s="68">
        <v>0</v>
      </c>
      <c r="I10" s="133"/>
      <c r="J10" s="67" t="s">
        <v>179</v>
      </c>
      <c r="K10" s="195"/>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21" t="str">
        <f t="shared" si="8"/>
        <v>1.3</v>
      </c>
      <c r="B11" s="117" t="s">
        <v>151</v>
      </c>
      <c r="C11" s="118" t="s">
        <v>152</v>
      </c>
      <c r="D11" s="119"/>
      <c r="E11" s="116">
        <v>43512</v>
      </c>
      <c r="F11" s="112">
        <f t="shared" ref="F11:F13" si="9">IF(ISBLANK(E11)," - ",IF(G11=0,E11,E11+G11-1))</f>
        <v>43513</v>
      </c>
      <c r="G11" s="67">
        <v>2</v>
      </c>
      <c r="H11" s="68">
        <v>0</v>
      </c>
      <c r="I11" s="133"/>
      <c r="J11" s="67">
        <v>2</v>
      </c>
      <c r="K11" s="195"/>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21" t="str">
        <f t="shared" si="8"/>
        <v>1.4</v>
      </c>
      <c r="B12" s="117" t="s">
        <v>136</v>
      </c>
      <c r="C12" s="118" t="s">
        <v>138</v>
      </c>
      <c r="D12" s="119"/>
      <c r="E12" s="116">
        <v>43512</v>
      </c>
      <c r="F12" s="112">
        <f t="shared" si="9"/>
        <v>43512</v>
      </c>
      <c r="G12" s="67">
        <v>1</v>
      </c>
      <c r="H12" s="68">
        <v>0</v>
      </c>
      <c r="I12" s="133"/>
      <c r="J12" s="67">
        <v>1</v>
      </c>
      <c r="K12" s="195"/>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139</v>
      </c>
      <c r="C13" s="118" t="s">
        <v>138</v>
      </c>
      <c r="D13" s="119"/>
      <c r="E13" s="116">
        <v>43514</v>
      </c>
      <c r="F13" s="112">
        <f t="shared" si="9"/>
        <v>43515</v>
      </c>
      <c r="G13" s="67">
        <v>2</v>
      </c>
      <c r="H13" s="68">
        <v>0</v>
      </c>
      <c r="I13" s="133"/>
      <c r="J13" s="253" t="s">
        <v>179</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21" t="str">
        <f t="shared" si="8"/>
        <v>1.6</v>
      </c>
      <c r="B14" s="117" t="s">
        <v>140</v>
      </c>
      <c r="C14" s="118" t="s">
        <v>141</v>
      </c>
      <c r="D14" s="119"/>
      <c r="E14" s="116">
        <v>43512</v>
      </c>
      <c r="F14" s="112">
        <f>IF(ISBLANK(E14)," - ",IF(G14=0,E14,E14+G14-1))</f>
        <v>43516</v>
      </c>
      <c r="G14" s="67">
        <v>5</v>
      </c>
      <c r="H14" s="68">
        <v>0</v>
      </c>
      <c r="I14" s="133"/>
      <c r="J14" s="67">
        <v>3</v>
      </c>
      <c r="K14" s="195"/>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21" t="s">
        <v>142</v>
      </c>
      <c r="B15" s="187" t="s">
        <v>147</v>
      </c>
      <c r="C15" s="190" t="s">
        <v>141</v>
      </c>
      <c r="D15" s="182"/>
      <c r="E15" s="196">
        <v>43516</v>
      </c>
      <c r="F15" s="183">
        <f>IF(ISBLANK(E15)," - ",IF(G15=0,E15,E15+G15-1))</f>
        <v>43517</v>
      </c>
      <c r="G15" s="184">
        <v>2</v>
      </c>
      <c r="H15" s="185">
        <v>0</v>
      </c>
      <c r="I15" s="186"/>
      <c r="J15" s="254">
        <v>2</v>
      </c>
      <c r="K15" s="195"/>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143</v>
      </c>
      <c r="B16" s="192" t="s">
        <v>146</v>
      </c>
      <c r="C16" s="191" t="s">
        <v>135</v>
      </c>
      <c r="D16" s="182"/>
      <c r="E16" s="189">
        <v>43510</v>
      </c>
      <c r="F16" s="183">
        <f>IF(ISBLANK(E16)," - ",IF(G16=0,E16,E16+G16-1))</f>
        <v>43519</v>
      </c>
      <c r="G16" s="251">
        <v>10</v>
      </c>
      <c r="H16" s="250">
        <v>0</v>
      </c>
      <c r="I16" s="186"/>
      <c r="J16" s="251">
        <v>4</v>
      </c>
      <c r="K16" s="195"/>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21" t="s">
        <v>144</v>
      </c>
      <c r="B17" s="194" t="s">
        <v>145</v>
      </c>
      <c r="C17" s="191" t="s">
        <v>137</v>
      </c>
      <c r="D17" s="182"/>
      <c r="E17" s="193">
        <v>43518</v>
      </c>
      <c r="F17" s="183">
        <f>IF(ISBLANK(E17)," - ",IF(G17=0,E17,E17+G17-1))</f>
        <v>43519</v>
      </c>
      <c r="G17" s="251">
        <v>2</v>
      </c>
      <c r="H17" s="244">
        <v>0</v>
      </c>
      <c r="I17" s="186"/>
      <c r="J17" s="184">
        <v>2</v>
      </c>
      <c r="K17" s="195"/>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8">
      <c r="A18" s="122">
        <v>2</v>
      </c>
      <c r="B18" s="108" t="s">
        <v>150</v>
      </c>
      <c r="C18" s="37"/>
      <c r="D18" s="49"/>
      <c r="E18" s="188"/>
      <c r="F18" s="110"/>
      <c r="G18" s="40"/>
      <c r="H18" s="41"/>
      <c r="I18" s="134"/>
      <c r="J18" s="125"/>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45" customFormat="1">
      <c r="A1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153</v>
      </c>
      <c r="D19" s="46"/>
      <c r="E19" s="116">
        <v>43521</v>
      </c>
      <c r="F19" s="112">
        <f t="shared" ref="F19:F25" si="10">IF(ISBLANK(E19)," - ",IF(G19=0,E19,E19+G19-1))</f>
        <v>43527</v>
      </c>
      <c r="G19" s="67">
        <v>7</v>
      </c>
      <c r="H19" s="68">
        <v>0</v>
      </c>
      <c r="I19" s="133"/>
      <c r="J19" s="255">
        <v>7</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48" t="s">
        <v>154</v>
      </c>
      <c r="D20" s="46"/>
      <c r="E20" s="116">
        <v>43528</v>
      </c>
      <c r="F20" s="112">
        <f t="shared" si="10"/>
        <v>43528</v>
      </c>
      <c r="G20" s="67">
        <v>1</v>
      </c>
      <c r="H20" s="68">
        <v>0</v>
      </c>
      <c r="I20" s="133"/>
      <c r="J20" s="67">
        <v>2</v>
      </c>
      <c r="K20" s="195"/>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26">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8" t="s">
        <v>155</v>
      </c>
      <c r="D21" s="46"/>
      <c r="E21" s="116">
        <v>43528</v>
      </c>
      <c r="F21" s="112">
        <f t="shared" si="10"/>
        <v>43530</v>
      </c>
      <c r="G21" s="67">
        <v>3</v>
      </c>
      <c r="H21" s="68">
        <v>0</v>
      </c>
      <c r="I21" s="133"/>
      <c r="J21" s="67">
        <v>4</v>
      </c>
      <c r="K21" s="195"/>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8" t="s">
        <v>156</v>
      </c>
      <c r="D22" s="46"/>
      <c r="E22" s="116">
        <v>43531</v>
      </c>
      <c r="F22" s="112">
        <f t="shared" si="10"/>
        <v>43537</v>
      </c>
      <c r="G22" s="67">
        <v>7</v>
      </c>
      <c r="H22" s="68">
        <v>0</v>
      </c>
      <c r="I22" s="133"/>
      <c r="J22" s="67">
        <v>6</v>
      </c>
      <c r="K22" s="195"/>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48" t="s">
        <v>157</v>
      </c>
      <c r="D23" s="46"/>
      <c r="E23" s="116">
        <v>43538</v>
      </c>
      <c r="F23" s="112">
        <f t="shared" si="10"/>
        <v>43542</v>
      </c>
      <c r="G23" s="67">
        <v>5</v>
      </c>
      <c r="H23" s="68">
        <v>0</v>
      </c>
      <c r="I23" s="133"/>
      <c r="J23" s="67">
        <v>5</v>
      </c>
      <c r="K23" s="195"/>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c r="A24" s="121" t="s">
        <v>159</v>
      </c>
      <c r="B24" s="48" t="s">
        <v>160</v>
      </c>
      <c r="D24" s="234"/>
      <c r="E24" s="236">
        <v>43534</v>
      </c>
      <c r="F24" s="241">
        <f t="shared" si="10"/>
        <v>43535</v>
      </c>
      <c r="G24" s="242">
        <v>2</v>
      </c>
      <c r="H24" s="249">
        <v>0</v>
      </c>
      <c r="I24" s="243"/>
      <c r="J24" s="242">
        <v>2</v>
      </c>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26">
      <c r="A25" s="121" t="s">
        <v>161</v>
      </c>
      <c r="B25" s="48" t="s">
        <v>158</v>
      </c>
      <c r="D25" s="234"/>
      <c r="E25" s="193">
        <v>43543</v>
      </c>
      <c r="F25" s="183">
        <f t="shared" si="10"/>
        <v>43552</v>
      </c>
      <c r="G25" s="248">
        <v>10</v>
      </c>
      <c r="H25" s="250">
        <v>0</v>
      </c>
      <c r="I25" s="186"/>
      <c r="J25" s="251">
        <v>10</v>
      </c>
      <c r="K25" s="47"/>
      <c r="L25" s="47"/>
      <c r="M25" s="2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c r="A26" s="121" t="s">
        <v>162</v>
      </c>
      <c r="B26" s="48" t="s">
        <v>163</v>
      </c>
      <c r="D26" s="234"/>
      <c r="E26" s="235">
        <v>43549</v>
      </c>
      <c r="F26" s="237">
        <f>IF(ISBLANK(E26)," - ",IF(G26=0,E26,E26+G26-1))</f>
        <v>43555</v>
      </c>
      <c r="G26" s="248">
        <v>7</v>
      </c>
      <c r="H26" s="185">
        <v>0</v>
      </c>
      <c r="I26" s="186"/>
      <c r="J26" s="184">
        <v>5</v>
      </c>
      <c r="K26" s="47"/>
      <c r="L26" s="47"/>
      <c r="M26" s="246"/>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26">
      <c r="A27" s="121" t="s">
        <v>165</v>
      </c>
      <c r="B27" s="48" t="s">
        <v>164</v>
      </c>
      <c r="D27" s="234"/>
      <c r="E27" s="193">
        <v>43535</v>
      </c>
      <c r="F27" s="237">
        <f>IF(ISBLANK(E27)," - ",IF(G27=0,E27,E27+G27-1))</f>
        <v>43555</v>
      </c>
      <c r="G27" s="251">
        <v>21</v>
      </c>
      <c r="H27" s="250">
        <v>0</v>
      </c>
      <c r="I27" s="245"/>
      <c r="J27" s="251">
        <v>15</v>
      </c>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3" customFormat="1" ht="14">
      <c r="A28" s="122">
        <v>3</v>
      </c>
      <c r="B28" s="109" t="s">
        <v>166</v>
      </c>
      <c r="D28" s="49"/>
      <c r="E28" s="238"/>
      <c r="F28" s="239"/>
      <c r="G28" s="40">
        <v>57</v>
      </c>
      <c r="H28" s="41"/>
      <c r="I28" s="240"/>
      <c r="J28" s="256"/>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row>
    <row r="29" spans="1:66" s="45" customFormat="1" ht="26">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48" t="s">
        <v>167</v>
      </c>
      <c r="D29" s="46"/>
      <c r="E29" s="116">
        <v>43557</v>
      </c>
      <c r="F29" s="112">
        <f t="shared" ref="F29:F37" si="11">IF(ISBLANK(E29)," - ",IF(G29=0,E29,E29+G29-1))</f>
        <v>43558</v>
      </c>
      <c r="G29" s="67">
        <v>2</v>
      </c>
      <c r="H29" s="68">
        <v>0</v>
      </c>
      <c r="I29" s="133"/>
      <c r="J29" s="67">
        <v>2</v>
      </c>
      <c r="K29" s="195"/>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48" t="s">
        <v>168</v>
      </c>
      <c r="D30" s="46"/>
      <c r="E30" s="116">
        <v>43559</v>
      </c>
      <c r="F30" s="112">
        <f t="shared" si="11"/>
        <v>43562</v>
      </c>
      <c r="G30" s="67">
        <v>4</v>
      </c>
      <c r="H30" s="68">
        <v>0</v>
      </c>
      <c r="I30" s="133"/>
      <c r="J30" s="253">
        <v>4</v>
      </c>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26">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1" s="48" t="s">
        <v>169</v>
      </c>
      <c r="D31" s="46"/>
      <c r="E31" s="116">
        <v>43563</v>
      </c>
      <c r="F31" s="112">
        <f t="shared" si="11"/>
        <v>43582</v>
      </c>
      <c r="G31" s="67">
        <v>20</v>
      </c>
      <c r="H31" s="68">
        <v>0</v>
      </c>
      <c r="I31" s="133"/>
      <c r="J31" s="253">
        <v>30</v>
      </c>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26">
      <c r="A32" s="121" t="s">
        <v>177</v>
      </c>
      <c r="B32" s="48" t="s">
        <v>178</v>
      </c>
      <c r="D32" s="46"/>
      <c r="E32" s="116">
        <v>43583</v>
      </c>
      <c r="F32" s="112">
        <f t="shared" si="11"/>
        <v>43592</v>
      </c>
      <c r="G32" s="67">
        <v>10</v>
      </c>
      <c r="H32" s="68">
        <v>0</v>
      </c>
      <c r="I32" s="133"/>
      <c r="J32" s="253">
        <v>15</v>
      </c>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26">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3" s="48" t="s">
        <v>170</v>
      </c>
      <c r="D33" s="46"/>
      <c r="E33" s="116">
        <v>43593</v>
      </c>
      <c r="F33" s="112">
        <f t="shared" si="11"/>
        <v>43594</v>
      </c>
      <c r="G33" s="67">
        <v>2</v>
      </c>
      <c r="H33" s="68">
        <v>0</v>
      </c>
      <c r="I33" s="133"/>
      <c r="J33" s="253">
        <v>4</v>
      </c>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c r="A34" s="121" t="s">
        <v>171</v>
      </c>
      <c r="B34" s="48" t="s">
        <v>173</v>
      </c>
      <c r="D34" s="46"/>
      <c r="E34" s="116">
        <v>43595</v>
      </c>
      <c r="F34" s="112">
        <f t="shared" si="11"/>
        <v>43599</v>
      </c>
      <c r="G34" s="67">
        <v>5</v>
      </c>
      <c r="H34" s="68">
        <v>0</v>
      </c>
      <c r="I34" s="133"/>
      <c r="J34" s="257">
        <v>10</v>
      </c>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c r="A35" s="121" t="s">
        <v>172</v>
      </c>
      <c r="B35" s="48" t="s">
        <v>174</v>
      </c>
      <c r="D35" s="46"/>
      <c r="E35" s="116">
        <v>43563</v>
      </c>
      <c r="F35" s="112">
        <f t="shared" si="11"/>
        <v>43599</v>
      </c>
      <c r="G35" s="67">
        <v>37</v>
      </c>
      <c r="H35" s="68">
        <v>0</v>
      </c>
      <c r="I35" s="133"/>
      <c r="J35" s="257">
        <v>10</v>
      </c>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26">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36" s="48" t="s">
        <v>176</v>
      </c>
      <c r="D36" s="46"/>
      <c r="E36" s="116">
        <v>43600</v>
      </c>
      <c r="F36" s="112">
        <f t="shared" si="11"/>
        <v>43609</v>
      </c>
      <c r="G36" s="67">
        <v>10</v>
      </c>
      <c r="H36" s="68">
        <v>0</v>
      </c>
      <c r="I36" s="133"/>
      <c r="J36" s="258">
        <v>5</v>
      </c>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26">
      <c r="A37" s="121" t="s">
        <v>175</v>
      </c>
      <c r="B37" s="48" t="s">
        <v>164</v>
      </c>
      <c r="D37" s="234"/>
      <c r="E37" s="235">
        <v>43589</v>
      </c>
      <c r="F37" s="183">
        <f t="shared" si="11"/>
        <v>43612</v>
      </c>
      <c r="G37" s="184">
        <v>24</v>
      </c>
      <c r="H37" s="185">
        <v>0</v>
      </c>
      <c r="I37" s="186"/>
      <c r="J37" s="259">
        <v>18</v>
      </c>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2">
      <c r="A38" s="44"/>
      <c r="B38" s="53"/>
      <c r="C38" s="53"/>
      <c r="D38" s="54"/>
      <c r="E38" s="115"/>
      <c r="F38" s="115"/>
      <c r="G38" s="55"/>
      <c r="H38" s="56"/>
      <c r="I38" s="136"/>
      <c r="J38" s="260"/>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2">
      <c r="A39" s="44"/>
      <c r="B39" s="53"/>
      <c r="C39" s="53"/>
      <c r="D39" s="54"/>
      <c r="E39" s="115"/>
      <c r="F39" s="115"/>
      <c r="G39" s="55"/>
      <c r="H39" s="56"/>
      <c r="I39" s="136"/>
      <c r="J39" s="260"/>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8" customFormat="1" ht="27" customHeight="1" thickBot="1">
      <c r="A40" s="137" t="s">
        <v>1</v>
      </c>
      <c r="B40" s="70"/>
      <c r="C40" s="70"/>
      <c r="D40" s="70"/>
      <c r="E40" s="70"/>
      <c r="F40" s="70"/>
      <c r="G40" s="70"/>
      <c r="H40" s="70"/>
      <c r="I40" s="70"/>
      <c r="J40" s="70"/>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9" thickTop="1">
      <c r="A41" s="138" t="s">
        <v>73</v>
      </c>
      <c r="B41" s="139"/>
      <c r="C41" s="139"/>
      <c r="D41" s="139"/>
      <c r="E41" s="140"/>
      <c r="F41" s="140"/>
      <c r="G41" s="139"/>
      <c r="H41" s="139"/>
      <c r="I41" s="141"/>
      <c r="J41" s="142"/>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2" t="str">
        <f>IF(ISERROR(VALUE(SUBSTITUTE(prevWBS,".",""))),"1",IF(ISERROR(FIND("`",SUBSTITUTE(prevWBS,".","`",1))),TEXT(VALUE(prevWBS)+1,"#"),TEXT(VALUE(LEFT(prevWBS,FIND("`",SUBSTITUTE(prevWBS,".","`",1))-1))+1,"#")))</f>
        <v>1</v>
      </c>
      <c r="B42" s="132" t="s">
        <v>60</v>
      </c>
      <c r="C42" s="43"/>
      <c r="D42" s="49"/>
      <c r="E42" s="113"/>
      <c r="F42" s="114"/>
      <c r="G42" s="50"/>
      <c r="H42" s="51"/>
      <c r="I42" s="134"/>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48" t="s">
        <v>61</v>
      </c>
      <c r="C43" s="45"/>
      <c r="D43" s="46"/>
      <c r="E43" s="116"/>
      <c r="F43" s="112" t="str">
        <f>IF(ISBLANK(E43)," - ",IF(G43=0,E43,E43+G43-1))</f>
        <v xml:space="preserve"> - </v>
      </c>
      <c r="G43" s="67"/>
      <c r="H43" s="68">
        <v>0</v>
      </c>
      <c r="I43" s="133">
        <f>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4" s="48" t="s">
        <v>62</v>
      </c>
      <c r="C44" s="45"/>
      <c r="D44" s="46"/>
      <c r="E44" s="116"/>
      <c r="F44" s="112" t="str">
        <f t="shared" ref="F44:F45" si="12">IF(ISBLANK(E44)," - ",IF(G44=0,E44,E44+G44-1))</f>
        <v xml:space="preserve"> - </v>
      </c>
      <c r="G44" s="67"/>
      <c r="H44" s="68">
        <v>0</v>
      </c>
      <c r="I44" s="133">
        <f t="shared" ref="I44:I45" si="13">IF(OR(F44=0,E44=0),0,NETWORKDAYS(E44,F44))</f>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57" customFormat="1" ht="18">
      <c r="A45"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5" s="48" t="s">
        <v>63</v>
      </c>
      <c r="C45" s="45"/>
      <c r="D45" s="46"/>
      <c r="E45" s="116"/>
      <c r="F45" s="112" t="str">
        <f t="shared" si="12"/>
        <v xml:space="preserve"> - </v>
      </c>
      <c r="G45" s="67"/>
      <c r="H45" s="68">
        <v>0</v>
      </c>
      <c r="I45" s="133">
        <f t="shared" si="13"/>
        <v>0</v>
      </c>
      <c r="J45" s="124"/>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62" customFormat="1" ht="19.5" customHeight="1">
      <c r="A46" s="59"/>
      <c r="B46" s="60"/>
      <c r="C46" s="60"/>
      <c r="D46" s="61"/>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row>
    <row r="47" spans="1:66" ht="19.5" customHeight="1"/>
    <row r="48"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41:H45 H8:H39">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5">
    <cfRule type="expression" dxfId="2" priority="49">
      <formula>AND($E8&lt;=K$6,ROUNDDOWN(($F8-$E8+1)*$H8,0)+$E8-1&gt;=K$6)</formula>
    </cfRule>
    <cfRule type="expression" dxfId="1" priority="50">
      <formula>AND(NOT(ISBLANK($E8)),$E8&lt;=K$6,$F8&gt;=K$6)</formula>
    </cfRule>
  </conditionalFormatting>
  <conditionalFormatting sqref="K6:BN45">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8:B39 B40:B41 F18 F28 E44:E45 E38:I42 H33 H20:H22 H18 H28:H3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H41:H45 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74</v>
      </c>
      <c r="B1" s="27"/>
      <c r="C1" s="28"/>
    </row>
    <row r="2" spans="1:4" ht="14">
      <c r="A2" s="154" t="s">
        <v>46</v>
      </c>
      <c r="B2" s="3"/>
      <c r="C2" s="2"/>
    </row>
    <row r="3" spans="1:4">
      <c r="A3" s="2"/>
      <c r="B3" s="3"/>
      <c r="C3" s="2"/>
    </row>
    <row r="4" spans="1:4" s="2" customFormat="1" ht="18">
      <c r="A4" s="155" t="s">
        <v>75</v>
      </c>
      <c r="B4" s="25"/>
    </row>
    <row r="5" spans="1:4" s="2" customFormat="1" ht="60">
      <c r="B5" s="156" t="s">
        <v>76</v>
      </c>
    </row>
    <row r="7" spans="1:4" ht="30">
      <c r="B7" s="156" t="s">
        <v>19</v>
      </c>
    </row>
    <row r="9" spans="1:4" ht="14">
      <c r="B9" s="154" t="s">
        <v>58</v>
      </c>
    </row>
    <row r="11" spans="1:4" ht="30">
      <c r="B11" s="157" t="s">
        <v>59</v>
      </c>
    </row>
    <row r="12" spans="1:4" s="13" customFormat="1"/>
    <row r="13" spans="1:4" ht="18">
      <c r="A13" s="233" t="s">
        <v>2</v>
      </c>
      <c r="B13" s="233"/>
    </row>
    <row r="14" spans="1:4" s="2" customFormat="1">
      <c r="A14" s="13"/>
      <c r="B14" s="13"/>
      <c r="C14" s="13"/>
      <c r="D14" s="13"/>
    </row>
    <row r="15" spans="1:4" s="2" customFormat="1" ht="18">
      <c r="A15" s="158"/>
      <c r="B15" s="159" t="s">
        <v>77</v>
      </c>
      <c r="C15" s="160"/>
      <c r="D15" s="160"/>
    </row>
    <row r="16" spans="1:4" ht="18">
      <c r="A16" s="158"/>
      <c r="B16" s="161" t="s">
        <v>78</v>
      </c>
      <c r="C16" s="160"/>
      <c r="D16" s="160"/>
    </row>
    <row r="17" spans="1:4" ht="18">
      <c r="A17" s="162"/>
      <c r="B17" s="161" t="s">
        <v>79</v>
      </c>
    </row>
    <row r="18" spans="1:4" ht="18">
      <c r="A18" s="162"/>
      <c r="B18" s="161" t="s">
        <v>80</v>
      </c>
    </row>
    <row r="19" spans="1:4" s="2" customFormat="1" ht="30">
      <c r="A19" s="163"/>
      <c r="B19" s="161" t="s">
        <v>130</v>
      </c>
      <c r="C19" s="28"/>
      <c r="D19" s="28"/>
    </row>
    <row r="20" spans="1:4" ht="18">
      <c r="A20" s="162"/>
      <c r="B20" s="161" t="s">
        <v>81</v>
      </c>
    </row>
    <row r="21" spans="1:4" s="2" customFormat="1" ht="18">
      <c r="A21" s="164"/>
      <c r="B21" s="165" t="s">
        <v>82</v>
      </c>
    </row>
    <row r="22" spans="1:4" s="2" customFormat="1" ht="18">
      <c r="A22" s="164"/>
      <c r="B22" s="4"/>
    </row>
    <row r="23" spans="1:4" ht="18">
      <c r="A23" s="233" t="s">
        <v>83</v>
      </c>
      <c r="B23" s="233"/>
      <c r="C23" s="2"/>
      <c r="D23" s="2"/>
    </row>
    <row r="24" spans="1:4" ht="45">
      <c r="A24" s="164"/>
      <c r="B24" s="161" t="s">
        <v>84</v>
      </c>
      <c r="C24" s="2"/>
      <c r="D24" s="2"/>
    </row>
    <row r="25" spans="1:4" ht="18">
      <c r="A25" s="164"/>
      <c r="B25" s="161"/>
      <c r="C25" s="2"/>
      <c r="D25" s="2"/>
    </row>
    <row r="26" spans="1:4" ht="18">
      <c r="A26" s="164"/>
      <c r="B26" s="166" t="s">
        <v>85</v>
      </c>
      <c r="C26" s="2"/>
      <c r="D26" s="2"/>
    </row>
    <row r="27" spans="1:4" ht="18">
      <c r="A27" s="164"/>
      <c r="B27" s="161" t="s">
        <v>86</v>
      </c>
      <c r="C27" s="2"/>
      <c r="D27" s="2"/>
    </row>
    <row r="28" spans="1:4" ht="30">
      <c r="A28" s="164"/>
      <c r="B28" s="161" t="s">
        <v>87</v>
      </c>
      <c r="C28" s="2"/>
      <c r="D28" s="2"/>
    </row>
    <row r="29" spans="1:4" ht="18">
      <c r="A29" s="164"/>
      <c r="B29" s="161"/>
      <c r="C29" s="2"/>
      <c r="D29" s="2"/>
    </row>
    <row r="30" spans="1:4" ht="18">
      <c r="A30" s="164"/>
      <c r="B30" s="166" t="s">
        <v>88</v>
      </c>
      <c r="C30" s="2"/>
      <c r="D30" s="2"/>
    </row>
    <row r="31" spans="1:4" ht="18">
      <c r="A31" s="164"/>
      <c r="B31" s="161" t="s">
        <v>89</v>
      </c>
      <c r="C31" s="2"/>
      <c r="D31" s="2"/>
    </row>
    <row r="32" spans="1:4" ht="18">
      <c r="A32" s="164"/>
      <c r="B32" s="161" t="s">
        <v>90</v>
      </c>
      <c r="C32" s="2"/>
      <c r="D32" s="2"/>
    </row>
    <row r="33" spans="1:4" ht="18">
      <c r="A33" s="164"/>
      <c r="B33" s="4"/>
      <c r="C33" s="2"/>
      <c r="D33" s="2"/>
    </row>
    <row r="34" spans="1:4" ht="30">
      <c r="A34" s="164"/>
      <c r="B34" s="161" t="s">
        <v>91</v>
      </c>
      <c r="C34" s="2"/>
      <c r="D34" s="2"/>
    </row>
    <row r="35" spans="1:4" ht="18">
      <c r="A35" s="164"/>
      <c r="B35" s="167" t="s">
        <v>92</v>
      </c>
      <c r="C35" s="2"/>
      <c r="D35" s="2"/>
    </row>
    <row r="36" spans="1:4" ht="18">
      <c r="A36" s="164"/>
      <c r="B36" s="4"/>
      <c r="C36" s="2"/>
      <c r="D36" s="2"/>
    </row>
    <row r="37" spans="1:4" ht="18">
      <c r="A37" s="233" t="s">
        <v>7</v>
      </c>
      <c r="B37" s="233"/>
    </row>
    <row r="38" spans="1:4" ht="30">
      <c r="B38" s="161" t="s">
        <v>93</v>
      </c>
    </row>
    <row r="40" spans="1:4" ht="15">
      <c r="B40" s="161" t="s">
        <v>94</v>
      </c>
    </row>
    <row r="42" spans="1:4" s="2" customFormat="1" ht="30">
      <c r="A42" s="13"/>
      <c r="B42" s="161" t="s">
        <v>95</v>
      </c>
      <c r="C42" s="13"/>
      <c r="D42" s="13"/>
    </row>
    <row r="44" spans="1:4" ht="30">
      <c r="B44" s="161" t="s">
        <v>96</v>
      </c>
    </row>
    <row r="45" spans="1:4">
      <c r="B45" s="14"/>
    </row>
    <row r="46" spans="1:4" ht="30">
      <c r="B46" s="161" t="s">
        <v>97</v>
      </c>
    </row>
    <row r="47" spans="1:4">
      <c r="B47" s="6"/>
    </row>
    <row r="48" spans="1:4" ht="18">
      <c r="A48" s="233" t="s">
        <v>5</v>
      </c>
      <c r="B48" s="233"/>
    </row>
    <row r="49" spans="1:2" ht="30">
      <c r="B49" s="161" t="s">
        <v>98</v>
      </c>
    </row>
    <row r="50" spans="1:2">
      <c r="B50" s="6"/>
    </row>
    <row r="51" spans="1:2" ht="15">
      <c r="A51" s="168" t="s">
        <v>8</v>
      </c>
      <c r="B51" s="161" t="s">
        <v>9</v>
      </c>
    </row>
    <row r="52" spans="1:2" ht="15">
      <c r="A52" s="168" t="s">
        <v>10</v>
      </c>
      <c r="B52" s="161" t="s">
        <v>11</v>
      </c>
    </row>
    <row r="53" spans="1:2" ht="15">
      <c r="A53" s="168" t="s">
        <v>12</v>
      </c>
      <c r="B53" s="161" t="s">
        <v>13</v>
      </c>
    </row>
    <row r="54" spans="1:2" ht="30">
      <c r="A54" s="157"/>
      <c r="B54" s="161" t="s">
        <v>99</v>
      </c>
    </row>
    <row r="55" spans="1:2" ht="30">
      <c r="A55" s="157"/>
      <c r="B55" s="161" t="s">
        <v>100</v>
      </c>
    </row>
    <row r="56" spans="1:2" ht="15">
      <c r="A56" s="168" t="s">
        <v>14</v>
      </c>
      <c r="B56" s="161" t="s">
        <v>15</v>
      </c>
    </row>
    <row r="57" spans="1:2" ht="15">
      <c r="A57" s="157"/>
      <c r="B57" s="161" t="s">
        <v>101</v>
      </c>
    </row>
    <row r="58" spans="1:2" s="13" customFormat="1" ht="15">
      <c r="A58" s="157"/>
      <c r="B58" s="161" t="s">
        <v>102</v>
      </c>
    </row>
    <row r="59" spans="1:2" s="13" customFormat="1" ht="15">
      <c r="A59" s="168" t="s">
        <v>16</v>
      </c>
      <c r="B59" s="161" t="s">
        <v>17</v>
      </c>
    </row>
    <row r="60" spans="1:2" s="13" customFormat="1" ht="30">
      <c r="A60" s="157"/>
      <c r="B60" s="161" t="s">
        <v>103</v>
      </c>
    </row>
    <row r="61" spans="1:2" ht="15">
      <c r="A61" s="168" t="s">
        <v>104</v>
      </c>
      <c r="B61" s="161" t="s">
        <v>105</v>
      </c>
    </row>
    <row r="62" spans="1:2" s="13" customFormat="1" ht="15">
      <c r="A62" s="169"/>
      <c r="B62" s="161" t="s">
        <v>106</v>
      </c>
    </row>
    <row r="63" spans="1:2" s="13" customFormat="1">
      <c r="B63" s="5"/>
    </row>
    <row r="64" spans="1:2" s="13" customFormat="1" ht="18">
      <c r="A64" s="233" t="s">
        <v>6</v>
      </c>
      <c r="B64" s="233"/>
    </row>
    <row r="65" spans="1:4" s="2" customFormat="1" ht="45">
      <c r="A65" s="13"/>
      <c r="B65" s="161" t="s">
        <v>107</v>
      </c>
      <c r="C65" s="13"/>
      <c r="D65" s="13"/>
    </row>
    <row r="66" spans="1:4" s="13" customFormat="1">
      <c r="B66" s="6"/>
    </row>
    <row r="67" spans="1:4" s="2" customFormat="1" ht="18">
      <c r="A67" s="233" t="s">
        <v>3</v>
      </c>
      <c r="B67" s="233"/>
    </row>
    <row r="68" spans="1:4" s="2" customFormat="1" ht="15">
      <c r="A68" s="170" t="s">
        <v>4</v>
      </c>
      <c r="B68" s="171" t="s">
        <v>108</v>
      </c>
      <c r="C68" s="13"/>
      <c r="D68" s="13"/>
    </row>
    <row r="69" spans="1:4" ht="30">
      <c r="A69" s="172"/>
      <c r="B69" s="173" t="s">
        <v>109</v>
      </c>
      <c r="C69" s="2"/>
      <c r="D69" s="2"/>
    </row>
    <row r="70" spans="1:4" s="2" customFormat="1" ht="14">
      <c r="A70" s="172"/>
      <c r="B70" s="174"/>
    </row>
    <row r="71" spans="1:4" s="2" customFormat="1" ht="15">
      <c r="A71" s="170" t="s">
        <v>4</v>
      </c>
      <c r="B71" s="171" t="s">
        <v>110</v>
      </c>
      <c r="C71" s="13"/>
      <c r="D71" s="13"/>
    </row>
    <row r="72" spans="1:4" s="2" customFormat="1" ht="30">
      <c r="A72" s="172"/>
      <c r="B72" s="173" t="s">
        <v>111</v>
      </c>
    </row>
    <row r="73" spans="1:4" s="2" customFormat="1" ht="14">
      <c r="A73" s="172"/>
      <c r="B73" s="174"/>
    </row>
    <row r="74" spans="1:4" ht="14">
      <c r="A74" s="170" t="s">
        <v>4</v>
      </c>
      <c r="B74" s="175" t="s">
        <v>112</v>
      </c>
    </row>
    <row r="75" spans="1:4" ht="30">
      <c r="A75" s="172"/>
      <c r="B75" s="156" t="s">
        <v>113</v>
      </c>
      <c r="C75" s="2"/>
      <c r="D75" s="2"/>
    </row>
    <row r="76" spans="1:4" s="2" customFormat="1" ht="14">
      <c r="A76" s="169"/>
      <c r="B76" s="169"/>
      <c r="C76" s="13"/>
      <c r="D76" s="13"/>
    </row>
    <row r="77" spans="1:4" s="2" customFormat="1" ht="14">
      <c r="A77" s="170" t="s">
        <v>4</v>
      </c>
      <c r="B77" s="175" t="s">
        <v>114</v>
      </c>
      <c r="C77" s="13"/>
      <c r="D77" s="13"/>
    </row>
    <row r="78" spans="1:4" s="2" customFormat="1" ht="30">
      <c r="A78" s="172"/>
      <c r="B78" s="156" t="s">
        <v>115</v>
      </c>
    </row>
    <row r="79" spans="1:4" ht="14">
      <c r="A79" s="169"/>
      <c r="B79" s="169"/>
    </row>
    <row r="80" spans="1:4" ht="14">
      <c r="A80" s="170" t="s">
        <v>4</v>
      </c>
      <c r="B80" s="175" t="s">
        <v>116</v>
      </c>
    </row>
    <row r="81" spans="1:4" s="2" customFormat="1" ht="15">
      <c r="A81" s="172"/>
      <c r="B81" s="176" t="s">
        <v>117</v>
      </c>
    </row>
    <row r="82" spans="1:4" s="2" customFormat="1" ht="15">
      <c r="A82" s="172"/>
      <c r="B82" s="176" t="s">
        <v>118</v>
      </c>
    </row>
    <row r="83" spans="1:4" s="2" customFormat="1" ht="15">
      <c r="A83" s="172"/>
      <c r="B83" s="176" t="s">
        <v>119</v>
      </c>
    </row>
    <row r="84" spans="1:4" ht="14">
      <c r="A84" s="169"/>
      <c r="B84" s="177"/>
    </row>
    <row r="85" spans="1:4" ht="14">
      <c r="A85" s="170" t="s">
        <v>4</v>
      </c>
      <c r="B85" s="175" t="s">
        <v>120</v>
      </c>
    </row>
    <row r="86" spans="1:4" ht="45">
      <c r="A86" s="172"/>
      <c r="B86" s="156" t="s">
        <v>121</v>
      </c>
      <c r="C86" s="2"/>
      <c r="D86" s="2"/>
    </row>
    <row r="87" spans="1:4" ht="15">
      <c r="A87" s="172"/>
      <c r="B87" s="178" t="s">
        <v>122</v>
      </c>
      <c r="C87" s="2"/>
      <c r="D87" s="2"/>
    </row>
    <row r="88" spans="1:4" ht="45">
      <c r="A88" s="172"/>
      <c r="B88" s="179" t="s">
        <v>123</v>
      </c>
      <c r="C88" s="2"/>
      <c r="D88" s="2"/>
    </row>
    <row r="89" spans="1:4" ht="14">
      <c r="A89" s="169"/>
      <c r="B89" s="169"/>
    </row>
    <row r="90" spans="1:4" ht="14">
      <c r="A90" s="170" t="s">
        <v>4</v>
      </c>
      <c r="B90" s="180" t="s">
        <v>124</v>
      </c>
    </row>
    <row r="91" spans="1:4" ht="30">
      <c r="A91" s="157"/>
      <c r="B91" s="176" t="s">
        <v>18</v>
      </c>
    </row>
    <row r="93" spans="1:4">
      <c r="A93" s="20"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20</v>
      </c>
    </row>
    <row r="4" spans="1:3">
      <c r="C4" s="15" t="s">
        <v>28</v>
      </c>
    </row>
    <row r="5" spans="1:3">
      <c r="C5" s="13" t="s">
        <v>29</v>
      </c>
    </row>
    <row r="6" spans="1:3">
      <c r="C6" s="13"/>
    </row>
    <row r="7" spans="1:3" ht="18">
      <c r="C7" s="16" t="s">
        <v>48</v>
      </c>
    </row>
    <row r="8" spans="1:3">
      <c r="C8" s="17" t="s">
        <v>46</v>
      </c>
    </row>
    <row r="10" spans="1:3">
      <c r="C10" s="13" t="s">
        <v>45</v>
      </c>
    </row>
    <row r="11" spans="1:3">
      <c r="C11" s="13" t="s">
        <v>44</v>
      </c>
    </row>
    <row r="13" spans="1:3" ht="18">
      <c r="C13" s="16" t="s">
        <v>43</v>
      </c>
    </row>
    <row r="16" spans="1:3" ht="16">
      <c r="A16" s="19" t="s">
        <v>22</v>
      </c>
    </row>
    <row r="17" spans="2:2" s="9" customFormat="1"/>
    <row r="18" spans="2:2" ht="14">
      <c r="B18" s="18" t="s">
        <v>33</v>
      </c>
    </row>
    <row r="19" spans="2:2">
      <c r="B19" s="13" t="s">
        <v>38</v>
      </c>
    </row>
    <row r="20" spans="2:2">
      <c r="B20" s="13" t="s">
        <v>39</v>
      </c>
    </row>
    <row r="22" spans="2:2" s="9" customFormat="1" ht="14">
      <c r="B22" s="18" t="s">
        <v>40</v>
      </c>
    </row>
    <row r="23" spans="2:2" s="9" customFormat="1">
      <c r="B23" s="13" t="s">
        <v>41</v>
      </c>
    </row>
    <row r="24" spans="2:2" s="9" customFormat="1">
      <c r="B24" s="13" t="s">
        <v>42</v>
      </c>
    </row>
    <row r="26" spans="2:2" s="9" customFormat="1" ht="14">
      <c r="B26" s="18" t="s">
        <v>30</v>
      </c>
    </row>
    <row r="27" spans="2:2" s="9" customFormat="1">
      <c r="B27" s="13" t="s">
        <v>34</v>
      </c>
    </row>
    <row r="28" spans="2:2" s="9" customFormat="1">
      <c r="B28" s="13" t="s">
        <v>35</v>
      </c>
    </row>
    <row r="29" spans="2:2">
      <c r="B29" s="13" t="s">
        <v>36</v>
      </c>
    </row>
    <row r="30" spans="2:2">
      <c r="B30" s="9" t="s">
        <v>23</v>
      </c>
    </row>
    <row r="31" spans="2:2">
      <c r="B31" s="9" t="s">
        <v>24</v>
      </c>
    </row>
    <row r="32" spans="2:2">
      <c r="B32" s="9" t="s">
        <v>25</v>
      </c>
    </row>
    <row r="34" spans="2:2" ht="14">
      <c r="B34" s="18" t="s">
        <v>26</v>
      </c>
    </row>
    <row r="35" spans="2:2">
      <c r="B35" s="13" t="s">
        <v>125</v>
      </c>
    </row>
    <row r="36" spans="2:2">
      <c r="B36" s="13" t="s">
        <v>126</v>
      </c>
    </row>
    <row r="37" spans="2:2">
      <c r="B37" s="13" t="s">
        <v>127</v>
      </c>
    </row>
    <row r="39" spans="2:2" ht="14">
      <c r="B39" s="18" t="s">
        <v>27</v>
      </c>
    </row>
    <row r="40" spans="2:2">
      <c r="B40" s="13" t="s">
        <v>37</v>
      </c>
    </row>
    <row r="42" spans="2:2" s="9" customFormat="1" ht="14">
      <c r="B42" s="18" t="s">
        <v>31</v>
      </c>
    </row>
    <row r="43" spans="2:2" s="9" customFormat="1">
      <c r="B43" s="13" t="s">
        <v>128</v>
      </c>
    </row>
    <row r="44" spans="2:2" s="9" customFormat="1">
      <c r="B44" s="13" t="s">
        <v>32</v>
      </c>
    </row>
    <row r="45" spans="2:2" s="9" customFormat="1"/>
    <row r="46" spans="2:2" ht="18">
      <c r="B46" s="16"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49</v>
      </c>
      <c r="B1" s="26"/>
      <c r="C1" s="31"/>
      <c r="D1" s="31"/>
    </row>
    <row r="2" spans="1:4" ht="16">
      <c r="A2" s="28"/>
      <c r="B2" s="32"/>
      <c r="C2" s="31"/>
      <c r="D2" s="31"/>
    </row>
    <row r="3" spans="1:4" ht="17">
      <c r="A3" s="29"/>
      <c r="B3" s="22" t="s">
        <v>50</v>
      </c>
      <c r="C3" s="30"/>
    </row>
    <row r="4" spans="1:4" ht="15">
      <c r="A4" s="7"/>
      <c r="B4" s="24" t="s">
        <v>46</v>
      </c>
      <c r="C4" s="8"/>
    </row>
    <row r="5" spans="1:4" ht="16">
      <c r="A5" s="7"/>
      <c r="B5" s="10"/>
      <c r="C5" s="8"/>
    </row>
    <row r="6" spans="1:4" ht="17">
      <c r="A6" s="7"/>
      <c r="B6" s="11" t="s">
        <v>51</v>
      </c>
      <c r="C6" s="8"/>
    </row>
    <row r="7" spans="1:4" ht="16">
      <c r="A7" s="7"/>
      <c r="B7" s="10"/>
      <c r="C7" s="8"/>
    </row>
    <row r="8" spans="1:4" ht="34">
      <c r="A8" s="7"/>
      <c r="B8" s="10" t="s">
        <v>52</v>
      </c>
      <c r="C8" s="8"/>
    </row>
    <row r="9" spans="1:4" ht="16">
      <c r="A9" s="7"/>
      <c r="B9" s="10"/>
      <c r="C9" s="8"/>
    </row>
    <row r="10" spans="1:4" ht="51">
      <c r="A10" s="7"/>
      <c r="B10" s="10" t="s">
        <v>53</v>
      </c>
      <c r="C10" s="8"/>
    </row>
    <row r="11" spans="1:4" ht="16">
      <c r="A11" s="7"/>
      <c r="B11" s="10"/>
      <c r="C11" s="8"/>
    </row>
    <row r="12" spans="1:4" ht="51">
      <c r="A12" s="7"/>
      <c r="B12" s="10" t="s">
        <v>54</v>
      </c>
      <c r="C12" s="8"/>
    </row>
    <row r="13" spans="1:4" ht="16">
      <c r="A13" s="7"/>
      <c r="B13" s="10"/>
      <c r="C13" s="8"/>
    </row>
    <row r="14" spans="1:4" ht="51">
      <c r="A14" s="7"/>
      <c r="B14" s="10" t="s">
        <v>55</v>
      </c>
      <c r="C14" s="8"/>
    </row>
    <row r="15" spans="1:4" ht="16">
      <c r="A15" s="7"/>
      <c r="B15" s="10"/>
      <c r="C15" s="8"/>
    </row>
    <row r="16" spans="1:4" ht="34">
      <c r="A16" s="7"/>
      <c r="B16" s="10" t="s">
        <v>56</v>
      </c>
      <c r="C16" s="8"/>
    </row>
    <row r="17" spans="1:3" ht="16">
      <c r="A17" s="7"/>
      <c r="B17" s="10"/>
      <c r="C17" s="8"/>
    </row>
    <row r="18" spans="1:3" ht="17">
      <c r="A18" s="7"/>
      <c r="B18" s="11" t="s">
        <v>57</v>
      </c>
      <c r="C18" s="8"/>
    </row>
    <row r="19" spans="1:3" ht="17">
      <c r="A19" s="7"/>
      <c r="B19" s="23" t="s">
        <v>47</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2019-02-22T16:15:18Z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