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5735AEA6-A378-48A5-8A66-AD1850C763C7}" xr6:coauthVersionLast="47" xr6:coauthVersionMax="47" xr10:uidLastSave="{00000000-0000-0000-0000-000000000000}"/>
  <bookViews>
    <workbookView xWindow="-110" yWindow="-110" windowWidth="19420" windowHeight="10300" tabRatio="537" xr2:uid="{00000000-000D-0000-FFFF-FFFF00000000}"/>
  </bookViews>
  <sheets>
    <sheet name="ProjectSchedule" sheetId="11" r:id="rId1"/>
    <sheet name="About" sheetId="12" r:id="rId2"/>
  </sheets>
  <definedNames>
    <definedName name="Display_Week">ProjectSchedule!$D$4</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4" i="11" l="1"/>
  <c r="BS5" i="11"/>
  <c r="BT5" i="11"/>
  <c r="BU5" i="11" s="1"/>
  <c r="BS6" i="11"/>
  <c r="BT6" i="11"/>
  <c r="D3" i="11"/>
  <c r="D9" i="11" s="1"/>
  <c r="G7" i="11"/>
  <c r="G29" i="11"/>
  <c r="G8" i="11"/>
  <c r="G13" i="11"/>
  <c r="G24" i="11"/>
  <c r="G17" i="11"/>
  <c r="BV5" i="11" l="1"/>
  <c r="BU6" i="11"/>
  <c r="E9" i="11"/>
  <c r="D10" i="11" s="1"/>
  <c r="H5" i="11"/>
  <c r="BV6" i="11" l="1"/>
  <c r="BW5" i="11"/>
  <c r="E10" i="11"/>
  <c r="D11" i="11" s="1"/>
  <c r="H4" i="11"/>
  <c r="I5" i="11"/>
  <c r="H6" i="11"/>
  <c r="G9" i="11"/>
  <c r="BW6" i="11" l="1"/>
  <c r="BX5" i="11"/>
  <c r="G10" i="11"/>
  <c r="E11" i="11"/>
  <c r="D12" i="11" s="1"/>
  <c r="G11" i="11"/>
  <c r="J5" i="11"/>
  <c r="I6" i="11"/>
  <c r="BX6" i="11" l="1"/>
  <c r="BY5" i="11"/>
  <c r="J6" i="11"/>
  <c r="K5" i="11"/>
  <c r="E12" i="11"/>
  <c r="G12" i="11" s="1"/>
  <c r="D14" i="11"/>
  <c r="BZ5" i="11" l="1"/>
  <c r="BY6" i="11"/>
  <c r="K6" i="11"/>
  <c r="L5" i="11"/>
  <c r="E14" i="11"/>
  <c r="D15" i="11" s="1"/>
  <c r="G14" i="11"/>
  <c r="CA5" i="11" l="1"/>
  <c r="BZ6" i="11"/>
  <c r="BZ4" i="11"/>
  <c r="E15" i="11"/>
  <c r="D16" i="11" s="1"/>
  <c r="L6" i="11"/>
  <c r="M5" i="11"/>
  <c r="CB5" i="11" l="1"/>
  <c r="CA6" i="11"/>
  <c r="G15" i="11"/>
  <c r="N5" i="11"/>
  <c r="M6" i="11"/>
  <c r="E16" i="11"/>
  <c r="D18" i="11" s="1"/>
  <c r="CC5" i="11" l="1"/>
  <c r="CB6" i="11"/>
  <c r="G16" i="11"/>
  <c r="E18" i="11"/>
  <c r="D19" i="11" s="1"/>
  <c r="G18" i="11"/>
  <c r="O5" i="11"/>
  <c r="N6" i="11"/>
  <c r="CD5" i="11" l="1"/>
  <c r="CC6" i="11"/>
  <c r="P5" i="11"/>
  <c r="O6" i="11"/>
  <c r="O4" i="11"/>
  <c r="D20" i="11"/>
  <c r="E19" i="11"/>
  <c r="G19" i="11"/>
  <c r="CD6" i="11" l="1"/>
  <c r="CE5" i="11"/>
  <c r="E20" i="11"/>
  <c r="D21" i="11" s="1"/>
  <c r="P6" i="11"/>
  <c r="Q5" i="11"/>
  <c r="CF5" i="11" l="1"/>
  <c r="CE6" i="11"/>
  <c r="R5" i="11"/>
  <c r="Q6" i="11"/>
  <c r="E21" i="11"/>
  <c r="D22" i="11" s="1"/>
  <c r="G20" i="11"/>
  <c r="CF6" i="11" l="1"/>
  <c r="CG5" i="11"/>
  <c r="G21" i="11"/>
  <c r="E22" i="11"/>
  <c r="D23" i="11" s="1"/>
  <c r="G22" i="11"/>
  <c r="S5" i="11"/>
  <c r="R6" i="11"/>
  <c r="CH5" i="11" l="1"/>
  <c r="CG6" i="11"/>
  <c r="CG4" i="11"/>
  <c r="S6" i="11"/>
  <c r="T5" i="11"/>
  <c r="E23" i="11"/>
  <c r="D25" i="11" s="1"/>
  <c r="G23" i="11"/>
  <c r="CI5" i="11" l="1"/>
  <c r="CH6" i="11"/>
  <c r="E25" i="11"/>
  <c r="D26" i="11" s="1"/>
  <c r="U5" i="11"/>
  <c r="T6" i="11"/>
  <c r="CJ5" i="11" l="1"/>
  <c r="CI6" i="11"/>
  <c r="E26" i="11"/>
  <c r="D27" i="11" s="1"/>
  <c r="V5" i="11"/>
  <c r="U6" i="11"/>
  <c r="G25" i="11"/>
  <c r="CK5" i="11" l="1"/>
  <c r="CJ6" i="11"/>
  <c r="V6" i="11"/>
  <c r="W5" i="11"/>
  <c r="V4" i="11"/>
  <c r="E27" i="11"/>
  <c r="D28" i="11" s="1"/>
  <c r="G27" i="11"/>
  <c r="G26" i="11"/>
  <c r="CL5" i="11" l="1"/>
  <c r="CK6" i="11"/>
  <c r="E28" i="11"/>
  <c r="G28" i="11"/>
  <c r="W6" i="11"/>
  <c r="X5" i="11"/>
  <c r="CL6" i="11" l="1"/>
  <c r="CM5" i="11"/>
  <c r="Y5" i="11"/>
  <c r="X6" i="11"/>
  <c r="CM6" i="11" l="1"/>
  <c r="CN5" i="11"/>
  <c r="Y6" i="11"/>
  <c r="Z5" i="11"/>
  <c r="CN4" i="11" l="1"/>
  <c r="CN6" i="11"/>
  <c r="CO5" i="11"/>
  <c r="AA5" i="11"/>
  <c r="Z6" i="11"/>
  <c r="CP5" i="11" l="1"/>
  <c r="CO6" i="11"/>
  <c r="AB5" i="11"/>
  <c r="AA6" i="11"/>
  <c r="CQ5" i="11" l="1"/>
  <c r="CP6" i="11"/>
  <c r="AC5" i="11"/>
  <c r="AB6" i="11"/>
  <c r="CR5" i="11" l="1"/>
  <c r="CQ6" i="11"/>
  <c r="AC4" i="11"/>
  <c r="AD5" i="11"/>
  <c r="AC6" i="11"/>
  <c r="CS5" i="11" l="1"/>
  <c r="CR6" i="11"/>
  <c r="AD6" i="11"/>
  <c r="AE5" i="11"/>
  <c r="CT5" i="11" l="1"/>
  <c r="CT6" i="11" s="1"/>
  <c r="CS6" i="11"/>
  <c r="AF5" i="11"/>
  <c r="AE6" i="11"/>
  <c r="AF6" i="11" l="1"/>
  <c r="AG5" i="11"/>
  <c r="AG6" i="11" l="1"/>
  <c r="AH5" i="11"/>
  <c r="AH6" i="11" l="1"/>
  <c r="AI5" i="11"/>
  <c r="AI6" i="11" l="1"/>
  <c r="AJ5" i="11"/>
  <c r="AK5" i="11" l="1"/>
  <c r="AJ4" i="11"/>
  <c r="AJ6" i="11"/>
  <c r="AL5" i="11" l="1"/>
  <c r="AK6" i="11"/>
  <c r="AM5" i="11" l="1"/>
  <c r="AL6" i="11"/>
  <c r="AN5" i="11" l="1"/>
  <c r="AM6" i="11"/>
  <c r="AO5" i="11" l="1"/>
  <c r="AN6" i="11"/>
  <c r="AO6" i="11" l="1"/>
  <c r="AP5" i="11"/>
  <c r="AP6" i="11" l="1"/>
  <c r="AQ5" i="11"/>
  <c r="AR5" i="11" l="1"/>
  <c r="AQ6" i="11"/>
  <c r="AQ4" i="11"/>
  <c r="AS5" i="11" l="1"/>
  <c r="AR6" i="11"/>
  <c r="AS6" i="11" l="1"/>
  <c r="AT5" i="11"/>
  <c r="AU5" i="11" l="1"/>
  <c r="AT6" i="11"/>
  <c r="AV5" i="11" l="1"/>
  <c r="AU6" i="11"/>
  <c r="AW5" i="11" l="1"/>
  <c r="AV6" i="11"/>
  <c r="AW6" i="11" l="1"/>
  <c r="AX5" i="11"/>
  <c r="AX6" i="11" l="1"/>
  <c r="AY5" i="11"/>
  <c r="AX4" i="11"/>
  <c r="AY6" i="11" l="1"/>
  <c r="AZ5" i="11"/>
  <c r="AZ6" i="11" l="1"/>
  <c r="BA5" i="11"/>
  <c r="BB5" i="11" l="1"/>
  <c r="BA6" i="11"/>
  <c r="BB6" i="11" l="1"/>
  <c r="BC5" i="11"/>
  <c r="BD5" i="11" l="1"/>
  <c r="BC6" i="11"/>
  <c r="BD6" i="11" l="1"/>
  <c r="BE5" i="11"/>
  <c r="BF5" i="11" l="1"/>
  <c r="BE6" i="11"/>
  <c r="BE4" i="11"/>
  <c r="BG5" i="11" l="1"/>
  <c r="BF6" i="11"/>
  <c r="BH5" i="11" l="1"/>
  <c r="BG6" i="11"/>
  <c r="BI5" i="11" l="1"/>
  <c r="BH6" i="11"/>
  <c r="BJ5" i="11" l="1"/>
  <c r="BI6" i="11"/>
  <c r="BJ6" i="11" l="1"/>
  <c r="BK5" i="11"/>
  <c r="BL5" i="11" l="1"/>
  <c r="BK6" i="11"/>
  <c r="BL4" i="11" l="1"/>
  <c r="BL6" i="11"/>
  <c r="BM5" i="11"/>
  <c r="BN5" i="11" l="1"/>
  <c r="BM6" i="11"/>
  <c r="BN6" i="11" l="1"/>
  <c r="BO5" i="11"/>
  <c r="BO6" i="11" l="1"/>
  <c r="BP5" i="11"/>
  <c r="BP6" i="11" l="1"/>
  <c r="BQ5" i="11"/>
  <c r="BQ6" i="11" l="1"/>
  <c r="BR5" i="11"/>
  <c r="BR6" i="11" s="1"/>
</calcChain>
</file>

<file path=xl/sharedStrings.xml><?xml version="1.0" encoding="utf-8"?>
<sst xmlns="http://schemas.openxmlformats.org/spreadsheetml/2006/main" count="107" uniqueCount="81">
  <si>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</si>
  <si>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BASES DE DADOS</t>
  </si>
  <si>
    <t>Enter Company Name in cell B2.</t>
  </si>
  <si>
    <t>Belos Transportes</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</si>
  <si>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</si>
  <si>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</si>
  <si>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</si>
  <si>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</si>
  <si>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</si>
  <si>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</si>
  <si>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</si>
  <si>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</si>
  <si>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</si>
  <si>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</si>
  <si>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</si>
  <si>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</si>
  <si>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</si>
  <si>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de Sistema</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</si>
  <si>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</si>
  <si>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Contextualização e Fundamentação</t>
  </si>
  <si>
    <t>Diogo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</si>
  <si>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</si>
  <si>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Objetivos e Viabilidade</t>
  </si>
  <si>
    <t>José</t>
  </si>
  <si>
    <t>Recursos e Equipa de Trabalho</t>
  </si>
  <si>
    <t>Pedro</t>
  </si>
  <si>
    <t>Planeamento e Revisão</t>
  </si>
  <si>
    <t>Inês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</si>
  <si>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</si>
  <si>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Levantamento e Análise de Requisitos</t>
  </si>
  <si>
    <t>Método de levantamento e análise</t>
  </si>
  <si>
    <t>Organização dos requisitos</t>
  </si>
  <si>
    <t>Diogo e José</t>
  </si>
  <si>
    <t>Análise e Validação</t>
  </si>
  <si>
    <t>Modelação Concetual</t>
  </si>
  <si>
    <t>Abordagem de Modelação</t>
  </si>
  <si>
    <t>Sample phase title block</t>
  </si>
  <si>
    <t>Caracterização Entidades</t>
  </si>
  <si>
    <t>Caracterização Relacionamentos</t>
  </si>
  <si>
    <t>Caracterização Atributos</t>
  </si>
  <si>
    <t>Construção Diagrama ER</t>
  </si>
  <si>
    <t>Diogo e Pedro</t>
  </si>
  <si>
    <t>Modelação Lógica</t>
  </si>
  <si>
    <t>Construção Modelo de Dados</t>
  </si>
  <si>
    <t>Normalização de Dados</t>
  </si>
  <si>
    <t>Explicação do Modelo</t>
  </si>
  <si>
    <t>Implementação Física</t>
  </si>
  <si>
    <t>Análise da Implementação Física</t>
  </si>
  <si>
    <t>Implementação do Sistema de Recolha de Dados</t>
  </si>
  <si>
    <t>Apresentação e modelo do sistema</t>
  </si>
  <si>
    <t>Implementação do sistema de recolha</t>
  </si>
  <si>
    <t>Funcionamento do sistema</t>
  </si>
  <si>
    <t>Implementação do Sistema de Painéis de Análise</t>
  </si>
  <si>
    <t>Definição e caracterização da vista de dados para análise</t>
  </si>
  <si>
    <t>Povoamento das estruturas de dados para análise</t>
  </si>
  <si>
    <t>Apresentação e caracterização dos dashboards implementados</t>
  </si>
  <si>
    <t>Conclusão</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</si>
  <si>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</si>
  <si>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</si>
  <si>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</si>
  <si>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</si>
  <si>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</si>
  <si>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</si>
  <si>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</si>
  <si>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</si>
  <si>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</si>
  <si>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</si>
  <si>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</si>
  <si>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</si>
  <si>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</si>
  <si>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</si>
  <si>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</si>
  <si>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Tradução do esquema lógico </t>
  </si>
  <si>
    <t>Tradução das interrogações do utilizador para SQL</t>
  </si>
  <si>
    <t>Definição e caracterização de vistas</t>
  </si>
  <si>
    <t>Cálculo do espaço da base de dados</t>
  </si>
  <si>
    <t>4/15/23</t>
  </si>
  <si>
    <t>4/13/23</t>
  </si>
  <si>
    <t>Todos</t>
  </si>
  <si>
    <t>Pedro e José</t>
  </si>
  <si>
    <t>Inês e Diogo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</si>
</sst>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22"/>
      <color theme="1" tint="0.34998626667073579"/>
      <name val="Calibri"/>
      <scheme val="major"/>
    </font>
    <font>
      <b/>
      <sz val="11"/>
      <color rgb="FF000000"/>
      <name val="Calibri"/>
    </font>
    <font>
      <sz val="11"/>
      <color rgb="FF42648A"/>
      <name val="Calibri"/>
      <family val="2"/>
      <scheme val="minor"/>
    </font>
    <font>
      <sz val="11"/>
      <color rgb="FF7030A0"/>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rgb="FFFADD8E"/>
        <bgColor indexed="64"/>
      </patternFill>
    </fill>
    <fill>
      <patternFill patternType="solid">
        <fgColor rgb="FFEA74F2"/>
        <bgColor indexed="64"/>
      </patternFill>
    </fill>
    <fill>
      <patternFill patternType="solid">
        <fgColor rgb="FFE2B8E6"/>
        <bgColor indexed="64"/>
      </patternFill>
    </fill>
    <fill>
      <patternFill patternType="solid">
        <fgColor rgb="FF36E8F5"/>
        <bgColor indexed="64"/>
      </patternFill>
    </fill>
    <fill>
      <patternFill patternType="solid">
        <fgColor rgb="FF6CA5EB"/>
        <bgColor indexed="64"/>
      </patternFill>
    </fill>
    <fill>
      <patternFill patternType="solid">
        <fgColor rgb="FF85B1DE"/>
        <bgColor indexed="64"/>
      </patternFill>
    </fill>
    <fill>
      <patternFill patternType="solid">
        <fgColor rgb="FF7030A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12">
    <xf numFmtId="0" fontId="0" fillId="0" borderId="0"/>
    <xf numFmtId="0" fontId="3" fillId="0" borderId="0" applyNumberFormat="0" applyFill="0" applyBorder="0" applyAlignment="0" applyProtection="0">
      <alignment vertical="top"/>
      <protection locked="0"/>
    </xf>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5"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0" fontId="10" fillId="11" borderId="7"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5"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2"/>
    <xf numFmtId="0" fontId="20" fillId="0" borderId="0" xfId="2" applyAlignment="1">
      <alignment wrapText="1"/>
    </xf>
    <xf numFmtId="0" fontId="20" fillId="0" borderId="0" xfId="0" applyFont="1" applyAlignment="1">
      <alignment horizontal="center"/>
    </xf>
    <xf numFmtId="0" fontId="0" fillId="0" borderId="0" xfId="0" applyAlignment="1">
      <alignment wrapText="1"/>
    </xf>
    <xf numFmtId="0" fontId="8" fillId="0" borderId="0" xfId="5"/>
    <xf numFmtId="0" fontId="8" fillId="0" borderId="0" xfId="6">
      <alignment vertical="top"/>
    </xf>
    <xf numFmtId="165" fontId="7" fillId="2" borderId="2" xfId="9" applyFill="1">
      <alignment horizontal="center" vertical="center"/>
    </xf>
    <xf numFmtId="165" fontId="7" fillId="3" borderId="2" xfId="9" applyFill="1">
      <alignment horizontal="center" vertical="center"/>
    </xf>
    <xf numFmtId="165" fontId="7" fillId="10" borderId="2" xfId="9" applyFill="1">
      <alignment horizontal="center" vertical="center"/>
    </xf>
    <xf numFmtId="165" fontId="7" fillId="9" borderId="2" xfId="9" applyFill="1">
      <alignment horizontal="center" vertical="center"/>
    </xf>
    <xf numFmtId="0" fontId="7" fillId="2" borderId="2" xfId="10" applyFill="1">
      <alignment horizontal="center" vertical="center"/>
    </xf>
    <xf numFmtId="0" fontId="7" fillId="8" borderId="2" xfId="10" applyFill="1">
      <alignment horizontal="center" vertical="center"/>
    </xf>
    <xf numFmtId="0" fontId="7" fillId="3" borderId="2" xfId="10" applyFill="1">
      <alignment horizontal="center" vertical="center"/>
    </xf>
    <xf numFmtId="0" fontId="7" fillId="10" borderId="2" xfId="10" applyFill="1">
      <alignment horizontal="center" vertical="center"/>
    </xf>
    <xf numFmtId="0" fontId="7" fillId="4" borderId="2" xfId="10" applyFill="1">
      <alignment horizontal="center" vertical="center"/>
    </xf>
    <xf numFmtId="0" fontId="7" fillId="9" borderId="2" xfId="10" applyFill="1">
      <alignment horizontal="center" vertical="center"/>
    </xf>
    <xf numFmtId="0" fontId="0" fillId="0" borderId="8"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7" fillId="0" borderId="0" xfId="7">
      <alignment horizontal="right" indent="1"/>
    </xf>
    <xf numFmtId="0" fontId="0" fillId="7" borderId="2" xfId="10" applyFont="1" applyFill="1">
      <alignment horizontal="center" vertical="center"/>
    </xf>
    <xf numFmtId="0" fontId="0" fillId="5" borderId="2" xfId="10" applyFont="1" applyFill="1">
      <alignment horizontal="center" vertical="center"/>
    </xf>
    <xf numFmtId="0" fontId="0" fillId="9" borderId="2" xfId="11" applyFont="1" applyFill="1">
      <alignment horizontal="left" vertical="center" indent="2"/>
    </xf>
    <xf numFmtId="0" fontId="0" fillId="10" borderId="2" xfId="11" applyFont="1" applyFill="1">
      <alignment horizontal="left" vertical="center" indent="2"/>
    </xf>
    <xf numFmtId="0" fontId="0" fillId="3" borderId="2" xfId="11" applyFont="1" applyFill="1">
      <alignment horizontal="left" vertical="center" indent="2"/>
    </xf>
    <xf numFmtId="0" fontId="0" fillId="2" borderId="2" xfId="11" applyFont="1" applyFill="1">
      <alignment horizontal="left" vertical="center" indent="2"/>
    </xf>
    <xf numFmtId="0" fontId="23" fillId="0" borderId="0" xfId="4" applyFont="1" applyAlignment="1">
      <alignment horizontal="left"/>
    </xf>
    <xf numFmtId="0" fontId="7" fillId="13" borderId="2" xfId="10" applyFill="1">
      <alignment horizontal="center" vertical="center"/>
    </xf>
    <xf numFmtId="165" fontId="7" fillId="13" borderId="2" xfId="9" applyFill="1">
      <alignment horizontal="center" vertical="center"/>
    </xf>
    <xf numFmtId="0" fontId="0" fillId="14" borderId="2" xfId="11" applyFont="1" applyFill="1">
      <alignment horizontal="left" vertical="center" indent="2"/>
    </xf>
    <xf numFmtId="0" fontId="7" fillId="14" borderId="2" xfId="10" applyFill="1">
      <alignment horizontal="center" vertical="center"/>
    </xf>
    <xf numFmtId="165" fontId="7" fillId="14" borderId="2" xfId="9" applyFill="1">
      <alignment horizontal="center" vertical="center"/>
    </xf>
    <xf numFmtId="0" fontId="24" fillId="13" borderId="2" xfId="11" applyFont="1" applyFill="1">
      <alignment horizontal="left" vertical="center" indent="2"/>
    </xf>
    <xf numFmtId="0" fontId="7" fillId="15" borderId="2" xfId="10" applyFill="1">
      <alignment horizontal="center" vertical="center"/>
    </xf>
    <xf numFmtId="165" fontId="7" fillId="15" borderId="2" xfId="9" applyFill="1">
      <alignment horizontal="center" vertical="center"/>
    </xf>
    <xf numFmtId="0" fontId="0" fillId="16" borderId="2" xfId="11" applyFont="1" applyFill="1">
      <alignment horizontal="left" vertical="center" indent="2"/>
    </xf>
    <xf numFmtId="0" fontId="7" fillId="16" borderId="2" xfId="10" applyFill="1">
      <alignment horizontal="center" vertical="center"/>
    </xf>
    <xf numFmtId="165" fontId="7" fillId="16" borderId="2" xfId="9" applyFill="1">
      <alignment horizontal="center" vertical="center"/>
    </xf>
    <xf numFmtId="0" fontId="24" fillId="15" borderId="2" xfId="11" applyFont="1" applyFill="1">
      <alignment horizontal="left" vertical="center" indent="2"/>
    </xf>
    <xf numFmtId="0" fontId="0" fillId="17" borderId="2" xfId="11" applyFont="1" applyFill="1">
      <alignment horizontal="left" vertical="center" indent="2"/>
    </xf>
    <xf numFmtId="0" fontId="7" fillId="17" borderId="2" xfId="10" applyFill="1">
      <alignment horizontal="center" vertical="center"/>
    </xf>
    <xf numFmtId="165" fontId="7" fillId="17" borderId="2" xfId="9" applyFill="1">
      <alignment horizontal="center" vertical="center"/>
    </xf>
    <xf numFmtId="0" fontId="24" fillId="18" borderId="2" xfId="11" applyFont="1" applyFill="1">
      <alignment horizontal="left" vertical="center" indent="2"/>
    </xf>
    <xf numFmtId="0" fontId="25" fillId="18" borderId="2" xfId="10" applyFont="1" applyFill="1">
      <alignment horizontal="center" vertical="center"/>
    </xf>
    <xf numFmtId="165" fontId="25" fillId="18" borderId="2" xfId="9" applyFont="1" applyFill="1">
      <alignment horizontal="center" vertical="center"/>
    </xf>
    <xf numFmtId="0" fontId="0" fillId="19" borderId="2" xfId="11" applyFont="1" applyFill="1">
      <alignment horizontal="left" vertical="center" indent="2"/>
    </xf>
    <xf numFmtId="0" fontId="7" fillId="19" borderId="2" xfId="10" applyFill="1">
      <alignment horizontal="center" vertical="center"/>
    </xf>
    <xf numFmtId="165" fontId="7" fillId="19" borderId="2" xfId="9" applyFill="1">
      <alignment horizontal="center" vertical="center"/>
    </xf>
    <xf numFmtId="0" fontId="0" fillId="0" borderId="10" xfId="0" applyBorder="1" applyAlignment="1">
      <alignment vertical="center"/>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9" xfId="0" applyBorder="1" applyAlignment="1">
      <alignment vertical="center"/>
    </xf>
    <xf numFmtId="0" fontId="4" fillId="0" borderId="14" xfId="0" applyFont="1" applyBorder="1" applyAlignment="1">
      <alignment horizontal="center" vertical="center"/>
    </xf>
    <xf numFmtId="0" fontId="26" fillId="0" borderId="14" xfId="0" applyFont="1" applyBorder="1" applyAlignment="1">
      <alignment vertical="center"/>
    </xf>
    <xf numFmtId="0" fontId="0" fillId="0" borderId="14" xfId="0" applyBorder="1" applyAlignment="1">
      <alignment horizontal="right" vertical="center"/>
    </xf>
    <xf numFmtId="0" fontId="0" fillId="20" borderId="15" xfId="0" applyFill="1" applyBorder="1" applyAlignment="1">
      <alignment horizontal="center" vertical="center"/>
    </xf>
    <xf numFmtId="0" fontId="0" fillId="20" borderId="18" xfId="0" applyFill="1" applyBorder="1" applyAlignment="1">
      <alignment horizontal="center" vertical="center"/>
    </xf>
    <xf numFmtId="0" fontId="0" fillId="20" borderId="14" xfId="0" applyFill="1" applyBorder="1" applyAlignment="1">
      <alignment vertical="center"/>
    </xf>
    <xf numFmtId="0" fontId="0" fillId="20" borderId="15" xfId="0" applyFill="1" applyBorder="1" applyAlignment="1">
      <alignment horizontal="center" vertical="center"/>
    </xf>
    <xf numFmtId="0" fontId="0" fillId="20" borderId="18" xfId="0" applyFill="1" applyBorder="1" applyAlignment="1">
      <alignment horizontal="center" vertical="center"/>
    </xf>
    <xf numFmtId="0" fontId="0" fillId="20" borderId="13" xfId="0"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6" fontId="7" fillId="0" borderId="3" xfId="8" applyAlignment="1">
      <alignment horizontal="center" vertical="center"/>
    </xf>
    <xf numFmtId="0" fontId="0" fillId="20" borderId="12" xfId="0" applyFill="1" applyBorder="1" applyAlignment="1">
      <alignment horizontal="center" vertical="center"/>
    </xf>
    <xf numFmtId="0" fontId="0" fillId="20" borderId="17" xfId="0" applyFill="1" applyBorder="1" applyAlignment="1">
      <alignment horizontal="center" vertical="center"/>
    </xf>
  </cellXfs>
  <cellStyles count="12">
    <cellStyle name="Cabeçalho 1" xfId="5" builtinId="16" customBuiltin="1"/>
    <cellStyle name="Cabeçalho 2" xfId="6" builtinId="17" customBuiltin="1"/>
    <cellStyle name="Cabeçalho 3" xfId="7" builtinId="18" customBuiltin="1"/>
    <cellStyle name="Date" xfId="9" xr:uid="{229918B6-DD13-4F5A-97B9-305F7E002AA3}"/>
    <cellStyle name="Hiperligação"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ítulo" xfId="4" builtinId="15" customBuiltin="1"/>
    <cellStyle name="Vírgula" xfId="3" builtinId="3" customBuiltin="1"/>
    <cellStyle name="zHiddenText" xfId="2" xr:uid="{26E66EE6-E33F-4D77-BAE4-0FB4F5BBF673}"/>
  </cellStyles>
  <dxfs count="5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6"/>
      <tableStyleElement type="headerRow" dxfId="55"/>
      <tableStyleElement type="totalRow" dxfId="54"/>
      <tableStyleElement type="firstColumn" dxfId="53"/>
      <tableStyleElement type="lastColumn" dxfId="52"/>
      <tableStyleElement type="firstRowStripe" dxfId="51"/>
      <tableStyleElement type="secondRowStripe" dxfId="50"/>
      <tableStyleElement type="firstColumnStripe" dxfId="49"/>
      <tableStyleElement type="secondColumnStripe" dxfId="4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5B1DE"/>
      <color rgb="FFADE0F0"/>
      <color rgb="FF6CA5EB"/>
      <color rgb="FF36E8F5"/>
      <color rgb="FFE2B8E6"/>
      <color rgb="FFEA74F2"/>
      <color rgb="FF42648A"/>
      <color rgb="FFFADD8E"/>
      <color rgb="FF93B3BD"/>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T46"/>
  <sheetViews>
    <sheetView showGridLines="0" showRowColHeaders="0" tabSelected="1" showRuler="0" zoomScale="37" zoomScaleNormal="60" zoomScalePageLayoutView="70" workbookViewId="0">
      <pane ySplit="6" topLeftCell="A7" activePane="bottomLeft" state="frozen"/>
      <selection activeCell="B1" sqref="B1"/>
      <selection pane="bottomLeft" activeCell="BN47" sqref="BN47"/>
    </sheetView>
  </sheetViews>
  <sheetFormatPr defaultRowHeight="30" customHeight="1" x14ac:dyDescent="0.35"/>
  <cols>
    <col min="1" max="1" width="2.7265625" style="39" customWidth="1"/>
    <col min="2" max="2" width="46.453125" customWidth="1"/>
    <col min="3" max="3" width="30.7265625" customWidth="1"/>
    <col min="4" max="4" width="10.26953125" style="5" customWidth="1"/>
    <col min="5" max="5" width="10.26953125" customWidth="1"/>
    <col min="6" max="6" width="2.7265625" customWidth="1"/>
    <col min="7" max="7" width="6.1796875" hidden="1" customWidth="1"/>
    <col min="8" max="70" width="2.54296875" customWidth="1"/>
    <col min="71" max="98" width="2.6328125" customWidth="1"/>
  </cols>
  <sheetData>
    <row r="1" spans="1:98" ht="30" customHeight="1" x14ac:dyDescent="0.65">
      <c r="A1" s="40" t="s">
        <v>0</v>
      </c>
      <c r="B1" s="66" t="s">
        <v>1</v>
      </c>
      <c r="C1" s="1"/>
      <c r="D1" s="4"/>
      <c r="E1" s="28"/>
      <c r="G1" s="2"/>
      <c r="H1" s="56"/>
    </row>
    <row r="2" spans="1:98" ht="30" customHeight="1" x14ac:dyDescent="0.45">
      <c r="A2" s="39" t="s">
        <v>2</v>
      </c>
      <c r="B2" s="43" t="s">
        <v>3</v>
      </c>
      <c r="H2" s="57"/>
    </row>
    <row r="3" spans="1:98" ht="30" customHeight="1" x14ac:dyDescent="0.35">
      <c r="A3" s="39" t="s">
        <v>4</v>
      </c>
      <c r="B3" s="44"/>
      <c r="C3" s="59" t="s">
        <v>5</v>
      </c>
      <c r="D3" s="106">
        <f>DATE(2023, 3, 13)</f>
        <v>44998</v>
      </c>
      <c r="E3" s="106"/>
    </row>
    <row r="4" spans="1:98" ht="30" customHeight="1" x14ac:dyDescent="0.35">
      <c r="A4" s="40" t="s">
        <v>6</v>
      </c>
      <c r="C4" s="59" t="s">
        <v>7</v>
      </c>
      <c r="D4" s="7">
        <v>1</v>
      </c>
      <c r="H4" s="104">
        <f>H5</f>
        <v>44998</v>
      </c>
      <c r="I4" s="104"/>
      <c r="J4" s="104"/>
      <c r="K4" s="104"/>
      <c r="L4" s="104"/>
      <c r="M4" s="104"/>
      <c r="N4" s="104"/>
      <c r="O4" s="104">
        <f>O5</f>
        <v>45005</v>
      </c>
      <c r="P4" s="104"/>
      <c r="Q4" s="104"/>
      <c r="R4" s="104"/>
      <c r="S4" s="104"/>
      <c r="T4" s="104"/>
      <c r="U4" s="104"/>
      <c r="V4" s="104">
        <f>V5</f>
        <v>45012</v>
      </c>
      <c r="W4" s="104"/>
      <c r="X4" s="104"/>
      <c r="Y4" s="104"/>
      <c r="Z4" s="104"/>
      <c r="AA4" s="104"/>
      <c r="AB4" s="104"/>
      <c r="AC4" s="104">
        <f>AC5</f>
        <v>45019</v>
      </c>
      <c r="AD4" s="104"/>
      <c r="AE4" s="104"/>
      <c r="AF4" s="104"/>
      <c r="AG4" s="104"/>
      <c r="AH4" s="104"/>
      <c r="AI4" s="104"/>
      <c r="AJ4" s="104">
        <f>AJ5</f>
        <v>45026</v>
      </c>
      <c r="AK4" s="104"/>
      <c r="AL4" s="104"/>
      <c r="AM4" s="104"/>
      <c r="AN4" s="104"/>
      <c r="AO4" s="104"/>
      <c r="AP4" s="104"/>
      <c r="AQ4" s="104">
        <f>AQ5</f>
        <v>45033</v>
      </c>
      <c r="AR4" s="104"/>
      <c r="AS4" s="104"/>
      <c r="AT4" s="104"/>
      <c r="AU4" s="104"/>
      <c r="AV4" s="104"/>
      <c r="AW4" s="104"/>
      <c r="AX4" s="104">
        <f>AX5</f>
        <v>45040</v>
      </c>
      <c r="AY4" s="104"/>
      <c r="AZ4" s="104"/>
      <c r="BA4" s="104"/>
      <c r="BB4" s="104"/>
      <c r="BC4" s="104"/>
      <c r="BD4" s="104"/>
      <c r="BE4" s="104">
        <f>BE5</f>
        <v>45047</v>
      </c>
      <c r="BF4" s="105"/>
      <c r="BG4" s="105"/>
      <c r="BH4" s="105"/>
      <c r="BI4" s="105"/>
      <c r="BJ4" s="105"/>
      <c r="BK4" s="105"/>
      <c r="BL4" s="104">
        <f>BL5</f>
        <v>45054</v>
      </c>
      <c r="BM4" s="105"/>
      <c r="BN4" s="105"/>
      <c r="BO4" s="105"/>
      <c r="BP4" s="105"/>
      <c r="BQ4" s="105"/>
      <c r="BR4" s="105"/>
      <c r="BS4" s="104">
        <f>BS5</f>
        <v>45061</v>
      </c>
      <c r="BT4" s="105"/>
      <c r="BU4" s="105"/>
      <c r="BV4" s="105"/>
      <c r="BW4" s="105"/>
      <c r="BX4" s="105"/>
      <c r="BY4" s="105"/>
      <c r="BZ4" s="104">
        <f>BZ5</f>
        <v>45068</v>
      </c>
      <c r="CA4" s="105"/>
      <c r="CB4" s="105"/>
      <c r="CC4" s="105"/>
      <c r="CD4" s="105"/>
      <c r="CE4" s="105"/>
      <c r="CF4" s="105"/>
      <c r="CG4" s="104">
        <f>CG5</f>
        <v>45075</v>
      </c>
      <c r="CH4" s="105"/>
      <c r="CI4" s="105"/>
      <c r="CJ4" s="105"/>
      <c r="CK4" s="105"/>
      <c r="CL4" s="105"/>
      <c r="CM4" s="105"/>
      <c r="CN4" s="104">
        <f>CN5</f>
        <v>45082</v>
      </c>
      <c r="CO4" s="105"/>
      <c r="CP4" s="105"/>
      <c r="CQ4" s="105"/>
      <c r="CR4" s="105"/>
      <c r="CS4" s="105"/>
      <c r="CT4" s="105"/>
    </row>
    <row r="5" spans="1:98" ht="15" customHeight="1" x14ac:dyDescent="0.35">
      <c r="A5" s="40" t="s">
        <v>8</v>
      </c>
      <c r="B5" s="55"/>
      <c r="C5" s="55"/>
      <c r="D5" s="55"/>
      <c r="E5" s="55"/>
      <c r="F5" s="55"/>
      <c r="H5" s="11">
        <f>Project_Start-WEEKDAY(Project_Start,1)+2+7*(Display_Week-1)</f>
        <v>44998</v>
      </c>
      <c r="I5" s="10">
        <f>H5+1</f>
        <v>44999</v>
      </c>
      <c r="J5" s="10">
        <f t="shared" ref="J5:AW5" si="0">I5+1</f>
        <v>45000</v>
      </c>
      <c r="K5" s="10">
        <f t="shared" si="0"/>
        <v>45001</v>
      </c>
      <c r="L5" s="10">
        <f t="shared" si="0"/>
        <v>45002</v>
      </c>
      <c r="M5" s="10">
        <f t="shared" si="0"/>
        <v>45003</v>
      </c>
      <c r="N5" s="12">
        <f t="shared" si="0"/>
        <v>45004</v>
      </c>
      <c r="O5" s="11">
        <f>N5+1</f>
        <v>45005</v>
      </c>
      <c r="P5" s="10">
        <f>O5+1</f>
        <v>45006</v>
      </c>
      <c r="Q5" s="10">
        <f t="shared" si="0"/>
        <v>45007</v>
      </c>
      <c r="R5" s="10">
        <f t="shared" si="0"/>
        <v>45008</v>
      </c>
      <c r="S5" s="10">
        <f t="shared" si="0"/>
        <v>45009</v>
      </c>
      <c r="T5" s="10">
        <f t="shared" si="0"/>
        <v>45010</v>
      </c>
      <c r="U5" s="12">
        <f t="shared" si="0"/>
        <v>45011</v>
      </c>
      <c r="V5" s="11">
        <f>U5+1</f>
        <v>45012</v>
      </c>
      <c r="W5" s="10">
        <f>V5+1</f>
        <v>45013</v>
      </c>
      <c r="X5" s="10">
        <f t="shared" si="0"/>
        <v>45014</v>
      </c>
      <c r="Y5" s="10">
        <f t="shared" si="0"/>
        <v>45015</v>
      </c>
      <c r="Z5" s="10">
        <f t="shared" si="0"/>
        <v>45016</v>
      </c>
      <c r="AA5" s="10">
        <f t="shared" si="0"/>
        <v>45017</v>
      </c>
      <c r="AB5" s="12">
        <f t="shared" si="0"/>
        <v>45018</v>
      </c>
      <c r="AC5" s="11">
        <f>AB5+1</f>
        <v>45019</v>
      </c>
      <c r="AD5" s="10">
        <f>AC5+1</f>
        <v>45020</v>
      </c>
      <c r="AE5" s="10">
        <f t="shared" si="0"/>
        <v>45021</v>
      </c>
      <c r="AF5" s="10">
        <f t="shared" si="0"/>
        <v>45022</v>
      </c>
      <c r="AG5" s="10">
        <f t="shared" si="0"/>
        <v>45023</v>
      </c>
      <c r="AH5" s="10">
        <f t="shared" si="0"/>
        <v>45024</v>
      </c>
      <c r="AI5" s="12">
        <f t="shared" si="0"/>
        <v>45025</v>
      </c>
      <c r="AJ5" s="11">
        <f>AI5+1</f>
        <v>45026</v>
      </c>
      <c r="AK5" s="10">
        <f>AJ5+1</f>
        <v>45027</v>
      </c>
      <c r="AL5" s="10">
        <f t="shared" si="0"/>
        <v>45028</v>
      </c>
      <c r="AM5" s="10">
        <f t="shared" si="0"/>
        <v>45029</v>
      </c>
      <c r="AN5" s="10">
        <f t="shared" si="0"/>
        <v>45030</v>
      </c>
      <c r="AO5" s="10">
        <f t="shared" si="0"/>
        <v>45031</v>
      </c>
      <c r="AP5" s="12">
        <f t="shared" si="0"/>
        <v>45032</v>
      </c>
      <c r="AQ5" s="11">
        <f>AP5+1</f>
        <v>45033</v>
      </c>
      <c r="AR5" s="10">
        <f>AQ5+1</f>
        <v>45034</v>
      </c>
      <c r="AS5" s="10">
        <f t="shared" si="0"/>
        <v>45035</v>
      </c>
      <c r="AT5" s="10">
        <f t="shared" si="0"/>
        <v>45036</v>
      </c>
      <c r="AU5" s="10">
        <f t="shared" si="0"/>
        <v>45037</v>
      </c>
      <c r="AV5" s="10">
        <f t="shared" si="0"/>
        <v>45038</v>
      </c>
      <c r="AW5" s="12">
        <f t="shared" si="0"/>
        <v>45039</v>
      </c>
      <c r="AX5" s="11">
        <f>AW5+1</f>
        <v>45040</v>
      </c>
      <c r="AY5" s="10">
        <f>AX5+1</f>
        <v>45041</v>
      </c>
      <c r="AZ5" s="10">
        <f t="shared" ref="AZ5:BD5" si="1">AY5+1</f>
        <v>45042</v>
      </c>
      <c r="BA5" s="10">
        <f t="shared" si="1"/>
        <v>45043</v>
      </c>
      <c r="BB5" s="10">
        <f t="shared" si="1"/>
        <v>45044</v>
      </c>
      <c r="BC5" s="10">
        <f t="shared" si="1"/>
        <v>45045</v>
      </c>
      <c r="BD5" s="12">
        <f t="shared" si="1"/>
        <v>45046</v>
      </c>
      <c r="BE5" s="11">
        <f>BD5+1</f>
        <v>45047</v>
      </c>
      <c r="BF5" s="10">
        <f>BE5+1</f>
        <v>45048</v>
      </c>
      <c r="BG5" s="10">
        <f t="shared" ref="BG5:BK5" si="2">BF5+1</f>
        <v>45049</v>
      </c>
      <c r="BH5" s="10">
        <f t="shared" si="2"/>
        <v>45050</v>
      </c>
      <c r="BI5" s="10">
        <f t="shared" si="2"/>
        <v>45051</v>
      </c>
      <c r="BJ5" s="10">
        <f t="shared" si="2"/>
        <v>45052</v>
      </c>
      <c r="BK5" s="12">
        <f t="shared" si="2"/>
        <v>45053</v>
      </c>
      <c r="BL5" s="11">
        <f>BK5+1</f>
        <v>45054</v>
      </c>
      <c r="BM5" s="10">
        <f>BL5+1</f>
        <v>45055</v>
      </c>
      <c r="BN5" s="10">
        <f t="shared" ref="BN5" si="3">BM5+1</f>
        <v>45056</v>
      </c>
      <c r="BO5" s="10">
        <f t="shared" ref="BO5" si="4">BN5+1</f>
        <v>45057</v>
      </c>
      <c r="BP5" s="10">
        <f t="shared" ref="BP5" si="5">BO5+1</f>
        <v>45058</v>
      </c>
      <c r="BQ5" s="10">
        <f t="shared" ref="BQ5" si="6">BP5+1</f>
        <v>45059</v>
      </c>
      <c r="BR5" s="12">
        <f t="shared" ref="BR5" si="7">BQ5+1</f>
        <v>45060</v>
      </c>
      <c r="BS5" s="11">
        <f>BR5+1</f>
        <v>45061</v>
      </c>
      <c r="BT5" s="10">
        <f>BS5+1</f>
        <v>45062</v>
      </c>
      <c r="BU5" s="10">
        <f t="shared" ref="BU5" si="8">BT5+1</f>
        <v>45063</v>
      </c>
      <c r="BV5" s="10">
        <f t="shared" ref="BV5" si="9">BU5+1</f>
        <v>45064</v>
      </c>
      <c r="BW5" s="10">
        <f t="shared" ref="BW5" si="10">BV5+1</f>
        <v>45065</v>
      </c>
      <c r="BX5" s="10">
        <f t="shared" ref="BX5" si="11">BW5+1</f>
        <v>45066</v>
      </c>
      <c r="BY5" s="12">
        <f t="shared" ref="BY5" si="12">BX5+1</f>
        <v>45067</v>
      </c>
      <c r="BZ5" s="11">
        <f>BY5+1</f>
        <v>45068</v>
      </c>
      <c r="CA5" s="10">
        <f>BZ5+1</f>
        <v>45069</v>
      </c>
      <c r="CB5" s="10">
        <f t="shared" ref="CB5" si="13">CA5+1</f>
        <v>45070</v>
      </c>
      <c r="CC5" s="10">
        <f t="shared" ref="CC5" si="14">CB5+1</f>
        <v>45071</v>
      </c>
      <c r="CD5" s="10">
        <f t="shared" ref="CD5" si="15">CC5+1</f>
        <v>45072</v>
      </c>
      <c r="CE5" s="10">
        <f t="shared" ref="CE5" si="16">CD5+1</f>
        <v>45073</v>
      </c>
      <c r="CF5" s="12">
        <f t="shared" ref="CF5" si="17">CE5+1</f>
        <v>45074</v>
      </c>
      <c r="CG5" s="11">
        <f>CF5+1</f>
        <v>45075</v>
      </c>
      <c r="CH5" s="10">
        <f>CG5+1</f>
        <v>45076</v>
      </c>
      <c r="CI5" s="10">
        <f t="shared" ref="CI5" si="18">CH5+1</f>
        <v>45077</v>
      </c>
      <c r="CJ5" s="10">
        <f t="shared" ref="CJ5" si="19">CI5+1</f>
        <v>45078</v>
      </c>
      <c r="CK5" s="10">
        <f t="shared" ref="CK5" si="20">CJ5+1</f>
        <v>45079</v>
      </c>
      <c r="CL5" s="10">
        <f t="shared" ref="CL5" si="21">CK5+1</f>
        <v>45080</v>
      </c>
      <c r="CM5" s="12">
        <f t="shared" ref="CM5" si="22">CL5+1</f>
        <v>45081</v>
      </c>
      <c r="CN5" s="11">
        <f>CM5+1</f>
        <v>45082</v>
      </c>
      <c r="CO5" s="10">
        <f>CN5+1</f>
        <v>45083</v>
      </c>
      <c r="CP5" s="10">
        <f t="shared" ref="CP5" si="23">CO5+1</f>
        <v>45084</v>
      </c>
      <c r="CQ5" s="10">
        <f t="shared" ref="CQ5" si="24">CP5+1</f>
        <v>45085</v>
      </c>
      <c r="CR5" s="10">
        <f t="shared" ref="CR5" si="25">CQ5+1</f>
        <v>45086</v>
      </c>
      <c r="CS5" s="10">
        <f t="shared" ref="CS5" si="26">CR5+1</f>
        <v>45087</v>
      </c>
      <c r="CT5" s="12">
        <f t="shared" ref="CT5" si="27">CS5+1</f>
        <v>45088</v>
      </c>
    </row>
    <row r="6" spans="1:98" ht="30" customHeight="1" thickBot="1" x14ac:dyDescent="0.4">
      <c r="A6" s="40" t="s">
        <v>9</v>
      </c>
      <c r="B6" s="8" t="s">
        <v>10</v>
      </c>
      <c r="C6" s="9" t="s">
        <v>11</v>
      </c>
      <c r="D6" s="9" t="s">
        <v>12</v>
      </c>
      <c r="E6" s="9" t="s">
        <v>13</v>
      </c>
      <c r="F6" s="9"/>
      <c r="G6" s="9" t="s">
        <v>14</v>
      </c>
      <c r="H6" s="13" t="str">
        <f t="shared" ref="H6" si="28">LEFT(TEXT(H5,"ddd"),1)</f>
        <v>s</v>
      </c>
      <c r="I6" s="13" t="str">
        <f t="shared" ref="I6:AQ6" si="29">LEFT(TEXT(I5,"ddd"),1)</f>
        <v>t</v>
      </c>
      <c r="J6" s="13" t="str">
        <f t="shared" si="29"/>
        <v>q</v>
      </c>
      <c r="K6" s="13" t="str">
        <f t="shared" si="29"/>
        <v>q</v>
      </c>
      <c r="L6" s="13" t="str">
        <f t="shared" si="29"/>
        <v>s</v>
      </c>
      <c r="M6" s="13" t="str">
        <f t="shared" si="29"/>
        <v>s</v>
      </c>
      <c r="N6" s="13" t="str">
        <f t="shared" si="29"/>
        <v>d</v>
      </c>
      <c r="O6" s="13" t="str">
        <f t="shared" si="29"/>
        <v>s</v>
      </c>
      <c r="P6" s="13" t="str">
        <f t="shared" si="29"/>
        <v>t</v>
      </c>
      <c r="Q6" s="13" t="str">
        <f t="shared" si="29"/>
        <v>q</v>
      </c>
      <c r="R6" s="13" t="str">
        <f t="shared" si="29"/>
        <v>q</v>
      </c>
      <c r="S6" s="13" t="str">
        <f t="shared" si="29"/>
        <v>s</v>
      </c>
      <c r="T6" s="13" t="str">
        <f t="shared" si="29"/>
        <v>s</v>
      </c>
      <c r="U6" s="13" t="str">
        <f t="shared" si="29"/>
        <v>d</v>
      </c>
      <c r="V6" s="13" t="str">
        <f t="shared" si="29"/>
        <v>s</v>
      </c>
      <c r="W6" s="13" t="str">
        <f t="shared" si="29"/>
        <v>t</v>
      </c>
      <c r="X6" s="13" t="str">
        <f t="shared" si="29"/>
        <v>q</v>
      </c>
      <c r="Y6" s="13" t="str">
        <f t="shared" si="29"/>
        <v>q</v>
      </c>
      <c r="Z6" s="13" t="str">
        <f t="shared" si="29"/>
        <v>s</v>
      </c>
      <c r="AA6" s="13" t="str">
        <f t="shared" si="29"/>
        <v>s</v>
      </c>
      <c r="AB6" s="13" t="str">
        <f t="shared" si="29"/>
        <v>d</v>
      </c>
      <c r="AC6" s="13" t="str">
        <f t="shared" si="29"/>
        <v>s</v>
      </c>
      <c r="AD6" s="13" t="str">
        <f t="shared" si="29"/>
        <v>t</v>
      </c>
      <c r="AE6" s="13" t="str">
        <f t="shared" si="29"/>
        <v>q</v>
      </c>
      <c r="AF6" s="13" t="str">
        <f t="shared" si="29"/>
        <v>q</v>
      </c>
      <c r="AG6" s="13" t="str">
        <f t="shared" si="29"/>
        <v>s</v>
      </c>
      <c r="AH6" s="13" t="str">
        <f t="shared" si="29"/>
        <v>s</v>
      </c>
      <c r="AI6" s="13" t="str">
        <f t="shared" si="29"/>
        <v>d</v>
      </c>
      <c r="AJ6" s="13" t="str">
        <f t="shared" si="29"/>
        <v>s</v>
      </c>
      <c r="AK6" s="13" t="str">
        <f t="shared" si="29"/>
        <v>t</v>
      </c>
      <c r="AL6" s="13" t="str">
        <f t="shared" si="29"/>
        <v>q</v>
      </c>
      <c r="AM6" s="13" t="str">
        <f t="shared" si="29"/>
        <v>q</v>
      </c>
      <c r="AN6" s="13" t="str">
        <f t="shared" si="29"/>
        <v>s</v>
      </c>
      <c r="AO6" s="13" t="str">
        <f t="shared" si="29"/>
        <v>s</v>
      </c>
      <c r="AP6" s="13" t="str">
        <f t="shared" si="29"/>
        <v>d</v>
      </c>
      <c r="AQ6" s="13" t="str">
        <f t="shared" si="29"/>
        <v>s</v>
      </c>
      <c r="AR6" s="13" t="str">
        <f t="shared" ref="AR6:BD6" si="30">LEFT(TEXT(AR5,"ddd"),1)</f>
        <v>t</v>
      </c>
      <c r="AS6" s="13" t="str">
        <f t="shared" si="30"/>
        <v>q</v>
      </c>
      <c r="AT6" s="13" t="str">
        <f t="shared" si="30"/>
        <v>q</v>
      </c>
      <c r="AU6" s="13" t="str">
        <f t="shared" si="30"/>
        <v>s</v>
      </c>
      <c r="AV6" s="13" t="str">
        <f t="shared" si="30"/>
        <v>s</v>
      </c>
      <c r="AW6" s="13" t="str">
        <f t="shared" si="30"/>
        <v>d</v>
      </c>
      <c r="AX6" s="13" t="str">
        <f t="shared" si="30"/>
        <v>s</v>
      </c>
      <c r="AY6" s="13" t="str">
        <f t="shared" si="30"/>
        <v>t</v>
      </c>
      <c r="AZ6" s="13" t="str">
        <f t="shared" si="30"/>
        <v>q</v>
      </c>
      <c r="BA6" s="13" t="str">
        <f t="shared" si="30"/>
        <v>q</v>
      </c>
      <c r="BB6" s="13" t="str">
        <f t="shared" si="30"/>
        <v>s</v>
      </c>
      <c r="BC6" s="13" t="str">
        <f t="shared" si="30"/>
        <v>s</v>
      </c>
      <c r="BD6" s="13" t="str">
        <f t="shared" si="30"/>
        <v>d</v>
      </c>
      <c r="BE6" s="13" t="str">
        <f t="shared" ref="BE6:CT6" si="31">LEFT(TEXT(BE5,"ddd"),1)</f>
        <v>s</v>
      </c>
      <c r="BF6" s="13" t="str">
        <f t="shared" si="31"/>
        <v>t</v>
      </c>
      <c r="BG6" s="13" t="str">
        <f t="shared" si="31"/>
        <v>q</v>
      </c>
      <c r="BH6" s="13" t="str">
        <f t="shared" si="31"/>
        <v>q</v>
      </c>
      <c r="BI6" s="13" t="str">
        <f t="shared" si="31"/>
        <v>s</v>
      </c>
      <c r="BJ6" s="13" t="str">
        <f t="shared" si="31"/>
        <v>s</v>
      </c>
      <c r="BK6" s="13" t="str">
        <f t="shared" si="31"/>
        <v>d</v>
      </c>
      <c r="BL6" s="13" t="str">
        <f t="shared" si="31"/>
        <v>s</v>
      </c>
      <c r="BM6" s="13" t="str">
        <f t="shared" si="31"/>
        <v>t</v>
      </c>
      <c r="BN6" s="13" t="str">
        <f t="shared" si="31"/>
        <v>q</v>
      </c>
      <c r="BO6" s="13" t="str">
        <f t="shared" si="31"/>
        <v>q</v>
      </c>
      <c r="BP6" s="13" t="str">
        <f t="shared" si="31"/>
        <v>s</v>
      </c>
      <c r="BQ6" s="13" t="str">
        <f t="shared" si="31"/>
        <v>s</v>
      </c>
      <c r="BR6" s="13" t="str">
        <f t="shared" si="31"/>
        <v>d</v>
      </c>
      <c r="BS6" s="13" t="str">
        <f t="shared" si="31"/>
        <v>s</v>
      </c>
      <c r="BT6" s="13" t="str">
        <f t="shared" si="31"/>
        <v>t</v>
      </c>
      <c r="BU6" s="13" t="str">
        <f t="shared" si="31"/>
        <v>q</v>
      </c>
      <c r="BV6" s="13" t="str">
        <f t="shared" si="31"/>
        <v>q</v>
      </c>
      <c r="BW6" s="13" t="str">
        <f t="shared" si="31"/>
        <v>s</v>
      </c>
      <c r="BX6" s="13" t="str">
        <f t="shared" si="31"/>
        <v>s</v>
      </c>
      <c r="BY6" s="13" t="str">
        <f t="shared" si="31"/>
        <v>d</v>
      </c>
      <c r="BZ6" s="13" t="str">
        <f t="shared" si="31"/>
        <v>s</v>
      </c>
      <c r="CA6" s="13" t="str">
        <f t="shared" si="31"/>
        <v>t</v>
      </c>
      <c r="CB6" s="13" t="str">
        <f t="shared" si="31"/>
        <v>q</v>
      </c>
      <c r="CC6" s="13" t="str">
        <f t="shared" si="31"/>
        <v>q</v>
      </c>
      <c r="CD6" s="13" t="str">
        <f t="shared" si="31"/>
        <v>s</v>
      </c>
      <c r="CE6" s="13" t="str">
        <f t="shared" si="31"/>
        <v>s</v>
      </c>
      <c r="CF6" s="13" t="str">
        <f t="shared" si="31"/>
        <v>d</v>
      </c>
      <c r="CG6" s="13" t="str">
        <f t="shared" si="31"/>
        <v>s</v>
      </c>
      <c r="CH6" s="13" t="str">
        <f t="shared" si="31"/>
        <v>t</v>
      </c>
      <c r="CI6" s="13" t="str">
        <f t="shared" si="31"/>
        <v>q</v>
      </c>
      <c r="CJ6" s="13" t="str">
        <f t="shared" si="31"/>
        <v>q</v>
      </c>
      <c r="CK6" s="13" t="str">
        <f t="shared" si="31"/>
        <v>s</v>
      </c>
      <c r="CL6" s="13" t="str">
        <f t="shared" si="31"/>
        <v>s</v>
      </c>
      <c r="CM6" s="13" t="str">
        <f t="shared" si="31"/>
        <v>d</v>
      </c>
      <c r="CN6" s="13" t="str">
        <f t="shared" si="31"/>
        <v>s</v>
      </c>
      <c r="CO6" s="13" t="str">
        <f t="shared" si="31"/>
        <v>t</v>
      </c>
      <c r="CP6" s="13" t="str">
        <f t="shared" si="31"/>
        <v>q</v>
      </c>
      <c r="CQ6" s="13" t="str">
        <f t="shared" si="31"/>
        <v>q</v>
      </c>
      <c r="CR6" s="13" t="str">
        <f t="shared" si="31"/>
        <v>s</v>
      </c>
      <c r="CS6" s="13" t="str">
        <f t="shared" si="31"/>
        <v>s</v>
      </c>
      <c r="CT6" s="13" t="str">
        <f t="shared" si="31"/>
        <v>d</v>
      </c>
    </row>
    <row r="7" spans="1:98" ht="30" hidden="1" customHeight="1" x14ac:dyDescent="0.4">
      <c r="A7" s="39" t="s">
        <v>15</v>
      </c>
      <c r="C7" s="42"/>
      <c r="D7"/>
      <c r="G7" t="str">
        <f>IF(OR(ISBLANK(task_start),ISBLANK(task_end)),"",task_end-task_start+1)</f>
        <v/>
      </c>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row>
    <row r="8" spans="1:98" s="3" customFormat="1" ht="30" customHeight="1" thickBot="1" x14ac:dyDescent="0.4">
      <c r="A8" s="40" t="s">
        <v>16</v>
      </c>
      <c r="B8" s="16" t="s">
        <v>17</v>
      </c>
      <c r="C8" s="60"/>
      <c r="D8" s="17"/>
      <c r="E8" s="18"/>
      <c r="F8" s="95"/>
      <c r="G8" s="95" t="str">
        <f t="shared" ref="G8:G29" si="32">IF(OR(ISBLANK(task_start),ISBLANK(task_end)),"",task_end-task_start+1)</f>
        <v/>
      </c>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row>
    <row r="9" spans="1:98" s="3" customFormat="1" ht="30" customHeight="1" thickBot="1" x14ac:dyDescent="0.4">
      <c r="A9" s="40" t="s">
        <v>18</v>
      </c>
      <c r="B9" s="65" t="s">
        <v>19</v>
      </c>
      <c r="C9" s="49" t="s">
        <v>20</v>
      </c>
      <c r="D9" s="45">
        <f>Project_Start</f>
        <v>44998</v>
      </c>
      <c r="E9" s="45">
        <f>D9+1</f>
        <v>44999</v>
      </c>
      <c r="F9" s="95"/>
      <c r="G9" s="95">
        <f t="shared" si="32"/>
        <v>2</v>
      </c>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6"/>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row>
    <row r="10" spans="1:98" s="3" customFormat="1" ht="30" customHeight="1" thickBot="1" x14ac:dyDescent="0.4">
      <c r="A10" s="40" t="s">
        <v>21</v>
      </c>
      <c r="B10" s="65" t="s">
        <v>22</v>
      </c>
      <c r="C10" s="49" t="s">
        <v>23</v>
      </c>
      <c r="D10" s="45">
        <f>E9</f>
        <v>44999</v>
      </c>
      <c r="E10" s="45">
        <f>D10+1</f>
        <v>45000</v>
      </c>
      <c r="F10" s="95"/>
      <c r="G10" s="95">
        <f t="shared" si="32"/>
        <v>2</v>
      </c>
      <c r="H10" s="91"/>
      <c r="I10" s="91"/>
      <c r="J10" s="91"/>
      <c r="K10" s="91"/>
      <c r="L10" s="91"/>
      <c r="M10" s="91"/>
      <c r="N10" s="91"/>
      <c r="O10" s="91"/>
      <c r="P10" s="91"/>
      <c r="Q10" s="91"/>
      <c r="R10" s="91"/>
      <c r="S10" s="91"/>
      <c r="T10" s="97"/>
      <c r="U10" s="97"/>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row>
    <row r="11" spans="1:98" s="3" customFormat="1" ht="30" customHeight="1" thickBot="1" x14ac:dyDescent="0.4">
      <c r="A11" s="39"/>
      <c r="B11" s="65" t="s">
        <v>24</v>
      </c>
      <c r="C11" s="49" t="s">
        <v>25</v>
      </c>
      <c r="D11" s="45">
        <f>E10</f>
        <v>45000</v>
      </c>
      <c r="E11" s="45">
        <f>D11+1</f>
        <v>45001</v>
      </c>
      <c r="F11" s="95"/>
      <c r="G11" s="95">
        <f t="shared" si="32"/>
        <v>2</v>
      </c>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row>
    <row r="12" spans="1:98" s="3" customFormat="1" ht="30" customHeight="1" thickBot="1" x14ac:dyDescent="0.4">
      <c r="A12" s="39"/>
      <c r="B12" s="65" t="s">
        <v>26</v>
      </c>
      <c r="C12" s="49" t="s">
        <v>27</v>
      </c>
      <c r="D12" s="45">
        <f>E11</f>
        <v>45001</v>
      </c>
      <c r="E12" s="45">
        <f>D12+1</f>
        <v>45002</v>
      </c>
      <c r="F12" s="95"/>
      <c r="G12" s="95">
        <f t="shared" si="32"/>
        <v>2</v>
      </c>
      <c r="H12" s="91"/>
      <c r="I12" s="91"/>
      <c r="J12" s="91"/>
      <c r="K12" s="91"/>
      <c r="L12" s="91"/>
      <c r="M12" s="91"/>
      <c r="N12" s="91"/>
      <c r="O12" s="91"/>
      <c r="P12" s="91"/>
      <c r="Q12" s="91"/>
      <c r="R12" s="91"/>
      <c r="S12" s="91"/>
      <c r="T12" s="91"/>
      <c r="U12" s="91"/>
      <c r="V12" s="91"/>
      <c r="W12" s="91"/>
      <c r="X12" s="97"/>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row>
    <row r="13" spans="1:98" s="3" customFormat="1" ht="30" customHeight="1" thickBot="1" x14ac:dyDescent="0.4">
      <c r="A13" s="40" t="s">
        <v>28</v>
      </c>
      <c r="B13" s="19" t="s">
        <v>29</v>
      </c>
      <c r="C13" s="50"/>
      <c r="D13" s="20"/>
      <c r="E13" s="21"/>
      <c r="F13" s="95"/>
      <c r="G13" s="95" t="str">
        <f t="shared" si="32"/>
        <v/>
      </c>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row>
    <row r="14" spans="1:98" s="3" customFormat="1" ht="30" customHeight="1" thickBot="1" x14ac:dyDescent="0.4">
      <c r="A14" s="40"/>
      <c r="B14" s="64" t="s">
        <v>30</v>
      </c>
      <c r="C14" s="51" t="s">
        <v>27</v>
      </c>
      <c r="D14" s="46">
        <f>D12+1</f>
        <v>45002</v>
      </c>
      <c r="E14" s="46">
        <f>D14+1</f>
        <v>45003</v>
      </c>
      <c r="F14" s="95"/>
      <c r="G14" s="95">
        <f t="shared" si="32"/>
        <v>2</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row>
    <row r="15" spans="1:98" s="3" customFormat="1" ht="30" customHeight="1" thickBot="1" x14ac:dyDescent="0.4">
      <c r="A15" s="39"/>
      <c r="B15" s="64" t="s">
        <v>31</v>
      </c>
      <c r="C15" s="51" t="s">
        <v>32</v>
      </c>
      <c r="D15" s="46">
        <f>E14</f>
        <v>45003</v>
      </c>
      <c r="E15" s="46">
        <f>D15+1</f>
        <v>45004</v>
      </c>
      <c r="F15" s="95"/>
      <c r="G15" s="95">
        <f t="shared" si="32"/>
        <v>2</v>
      </c>
      <c r="H15" s="91"/>
      <c r="I15" s="91"/>
      <c r="J15" s="91"/>
      <c r="K15" s="91"/>
      <c r="L15" s="91"/>
      <c r="M15" s="91"/>
      <c r="N15" s="91"/>
      <c r="O15" s="91"/>
      <c r="P15" s="91"/>
      <c r="Q15" s="91"/>
      <c r="R15" s="91"/>
      <c r="S15" s="91"/>
      <c r="T15" s="97"/>
      <c r="U15" s="97"/>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row>
    <row r="16" spans="1:98" s="3" customFormat="1" ht="30" customHeight="1" thickBot="1" x14ac:dyDescent="0.4">
      <c r="A16" s="39"/>
      <c r="B16" s="64" t="s">
        <v>33</v>
      </c>
      <c r="C16" s="51" t="s">
        <v>25</v>
      </c>
      <c r="D16" s="46">
        <f>E15</f>
        <v>45004</v>
      </c>
      <c r="E16" s="46">
        <f>D16+1</f>
        <v>45005</v>
      </c>
      <c r="F16" s="95"/>
      <c r="G16" s="95">
        <f t="shared" si="32"/>
        <v>2</v>
      </c>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row>
    <row r="17" spans="1:98" s="3" customFormat="1" ht="30" customHeight="1" thickBot="1" x14ac:dyDescent="0.4">
      <c r="A17" s="39"/>
      <c r="B17" s="22" t="s">
        <v>34</v>
      </c>
      <c r="C17" s="61"/>
      <c r="D17" s="23"/>
      <c r="E17" s="24"/>
      <c r="F17" s="95"/>
      <c r="G17" s="95" t="str">
        <f t="shared" si="32"/>
        <v/>
      </c>
      <c r="H17" s="91"/>
      <c r="I17" s="91"/>
      <c r="J17" s="91"/>
      <c r="K17" s="91"/>
      <c r="L17" s="91"/>
      <c r="M17" s="91"/>
      <c r="N17" s="91"/>
      <c r="O17" s="91"/>
      <c r="P17" s="91"/>
      <c r="Q17" s="91"/>
      <c r="R17" s="91"/>
      <c r="S17" s="91"/>
      <c r="T17" s="91"/>
      <c r="U17" s="91"/>
      <c r="V17" s="91"/>
      <c r="W17" s="91"/>
      <c r="X17" s="97"/>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row>
    <row r="18" spans="1:98" s="3" customFormat="1" ht="30" customHeight="1" thickBot="1" x14ac:dyDescent="0.4">
      <c r="A18" s="39"/>
      <c r="B18" s="63" t="s">
        <v>35</v>
      </c>
      <c r="C18" s="52" t="s">
        <v>25</v>
      </c>
      <c r="D18" s="47">
        <f>E16</f>
        <v>45005</v>
      </c>
      <c r="E18" s="47">
        <f t="shared" ref="E18:E23" si="33">D18+1</f>
        <v>45006</v>
      </c>
      <c r="F18" s="95"/>
      <c r="G18" s="95">
        <f t="shared" si="32"/>
        <v>2</v>
      </c>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row>
    <row r="19" spans="1:98" s="3" customFormat="1" ht="30" customHeight="1" thickBot="1" x14ac:dyDescent="0.4">
      <c r="A19" s="39" t="s">
        <v>36</v>
      </c>
      <c r="B19" s="63" t="s">
        <v>37</v>
      </c>
      <c r="C19" s="52" t="s">
        <v>23</v>
      </c>
      <c r="D19" s="47">
        <f>E18</f>
        <v>45006</v>
      </c>
      <c r="E19" s="47">
        <f t="shared" si="33"/>
        <v>45007</v>
      </c>
      <c r="F19" s="95"/>
      <c r="G19" s="95">
        <f t="shared" si="32"/>
        <v>2</v>
      </c>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row>
    <row r="20" spans="1:98" s="3" customFormat="1" ht="30" customHeight="1" thickBot="1" x14ac:dyDescent="0.4">
      <c r="A20" s="39"/>
      <c r="B20" s="63" t="s">
        <v>38</v>
      </c>
      <c r="C20" s="52" t="s">
        <v>27</v>
      </c>
      <c r="D20" s="47">
        <f>D19+1</f>
        <v>45007</v>
      </c>
      <c r="E20" s="47">
        <f t="shared" si="33"/>
        <v>45008</v>
      </c>
      <c r="F20" s="95"/>
      <c r="G20" s="95">
        <f t="shared" si="32"/>
        <v>2</v>
      </c>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row>
    <row r="21" spans="1:98" s="3" customFormat="1" ht="30" customHeight="1" thickBot="1" x14ac:dyDescent="0.4">
      <c r="A21" s="39"/>
      <c r="B21" s="63" t="s">
        <v>39</v>
      </c>
      <c r="C21" s="52" t="s">
        <v>20</v>
      </c>
      <c r="D21" s="47">
        <f>E20</f>
        <v>45008</v>
      </c>
      <c r="E21" s="47">
        <f t="shared" si="33"/>
        <v>45009</v>
      </c>
      <c r="F21" s="95"/>
      <c r="G21" s="95">
        <f t="shared" si="32"/>
        <v>2</v>
      </c>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row>
    <row r="22" spans="1:98" s="3" customFormat="1" ht="30" customHeight="1" thickBot="1" x14ac:dyDescent="0.4">
      <c r="A22" s="39"/>
      <c r="B22" s="63" t="s">
        <v>40</v>
      </c>
      <c r="C22" s="52" t="s">
        <v>23</v>
      </c>
      <c r="D22" s="47">
        <f>E21</f>
        <v>45009</v>
      </c>
      <c r="E22" s="47">
        <f t="shared" si="33"/>
        <v>45010</v>
      </c>
      <c r="F22" s="95"/>
      <c r="G22" s="95">
        <f t="shared" si="32"/>
        <v>2</v>
      </c>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row>
    <row r="23" spans="1:98" s="3" customFormat="1" ht="30" customHeight="1" thickBot="1" x14ac:dyDescent="0.4">
      <c r="A23" s="39"/>
      <c r="B23" s="63" t="s">
        <v>33</v>
      </c>
      <c r="C23" s="52" t="s">
        <v>41</v>
      </c>
      <c r="D23" s="47">
        <f>E22</f>
        <v>45010</v>
      </c>
      <c r="E23" s="47">
        <f t="shared" si="33"/>
        <v>45011</v>
      </c>
      <c r="F23" s="95"/>
      <c r="G23" s="95">
        <f t="shared" si="32"/>
        <v>2</v>
      </c>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row>
    <row r="24" spans="1:98" s="3" customFormat="1" ht="30" customHeight="1" thickBot="1" x14ac:dyDescent="0.4">
      <c r="A24" s="39"/>
      <c r="B24" s="25" t="s">
        <v>42</v>
      </c>
      <c r="C24" s="53"/>
      <c r="D24" s="26"/>
      <c r="E24" s="27"/>
      <c r="F24" s="95"/>
      <c r="G24" s="95" t="str">
        <f t="shared" si="32"/>
        <v/>
      </c>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row>
    <row r="25" spans="1:98" s="3" customFormat="1" ht="30" customHeight="1" thickBot="1" x14ac:dyDescent="0.4">
      <c r="A25" s="39" t="s">
        <v>36</v>
      </c>
      <c r="B25" s="62" t="s">
        <v>43</v>
      </c>
      <c r="C25" s="54" t="s">
        <v>23</v>
      </c>
      <c r="D25" s="48">
        <f>E23+1</f>
        <v>45012</v>
      </c>
      <c r="E25" s="48">
        <f>D25+1</f>
        <v>45013</v>
      </c>
      <c r="F25" s="95"/>
      <c r="G25" s="95">
        <f t="shared" si="32"/>
        <v>2</v>
      </c>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row>
    <row r="26" spans="1:98" s="3" customFormat="1" ht="30" customHeight="1" thickBot="1" x14ac:dyDescent="0.4">
      <c r="A26" s="39"/>
      <c r="B26" s="62" t="s">
        <v>44</v>
      </c>
      <c r="C26" s="54" t="s">
        <v>27</v>
      </c>
      <c r="D26" s="48">
        <f>E25</f>
        <v>45013</v>
      </c>
      <c r="E26" s="48">
        <f>D26+1</f>
        <v>45014</v>
      </c>
      <c r="F26" s="95"/>
      <c r="G26" s="95">
        <f t="shared" si="32"/>
        <v>2</v>
      </c>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row>
    <row r="27" spans="1:98" s="3" customFormat="1" ht="30" customHeight="1" thickBot="1" x14ac:dyDescent="0.4">
      <c r="A27" s="39"/>
      <c r="B27" s="62" t="s">
        <v>45</v>
      </c>
      <c r="C27" s="54" t="s">
        <v>20</v>
      </c>
      <c r="D27" s="48">
        <f>E26</f>
        <v>45014</v>
      </c>
      <c r="E27" s="48">
        <f>D27+1</f>
        <v>45015</v>
      </c>
      <c r="F27" s="95"/>
      <c r="G27" s="95">
        <f t="shared" si="32"/>
        <v>2</v>
      </c>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row>
    <row r="28" spans="1:98" s="3" customFormat="1" ht="30" customHeight="1" thickBot="1" x14ac:dyDescent="0.4">
      <c r="A28" s="39"/>
      <c r="B28" s="62" t="s">
        <v>33</v>
      </c>
      <c r="C28" s="54" t="s">
        <v>25</v>
      </c>
      <c r="D28" s="48">
        <f>E27</f>
        <v>45015</v>
      </c>
      <c r="E28" s="48">
        <f>D28+1</f>
        <v>45016</v>
      </c>
      <c r="F28" s="95"/>
      <c r="G28" s="95">
        <f t="shared" si="32"/>
        <v>2</v>
      </c>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row>
    <row r="29" spans="1:98" s="3" customFormat="1" ht="30" customHeight="1" thickBot="1" x14ac:dyDescent="0.4">
      <c r="A29" s="39"/>
      <c r="B29" s="72" t="s">
        <v>46</v>
      </c>
      <c r="C29" s="67"/>
      <c r="D29" s="68"/>
      <c r="E29" s="68"/>
      <c r="F29" s="95"/>
      <c r="G29" s="95" t="str">
        <f t="shared" si="32"/>
        <v/>
      </c>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3"/>
      <c r="AI29" s="93"/>
      <c r="AJ29" s="93"/>
      <c r="AK29" s="93"/>
      <c r="AL29" s="93"/>
      <c r="AM29" s="93"/>
      <c r="AN29" s="93"/>
      <c r="AO29" s="93"/>
      <c r="AP29" s="93"/>
      <c r="AQ29" s="93"/>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row>
    <row r="30" spans="1:98" s="3" customFormat="1" ht="30" customHeight="1" thickBot="1" x14ac:dyDescent="0.4">
      <c r="A30" s="39"/>
      <c r="B30" s="69" t="s">
        <v>72</v>
      </c>
      <c r="C30" s="70" t="s">
        <v>23</v>
      </c>
      <c r="D30" s="71">
        <v>45111</v>
      </c>
      <c r="E30" s="71" t="s">
        <v>76</v>
      </c>
      <c r="F30" s="95"/>
      <c r="G30" s="95"/>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8"/>
      <c r="AH30" s="99"/>
      <c r="AI30" s="99"/>
      <c r="AJ30" s="99"/>
      <c r="AK30" s="99"/>
      <c r="AL30" s="99"/>
      <c r="AM30" s="99"/>
      <c r="AN30" s="99"/>
      <c r="AO30" s="99"/>
      <c r="AP30" s="91"/>
      <c r="AQ30" s="91"/>
      <c r="AR30" s="90"/>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row>
    <row r="31" spans="1:98" s="3" customFormat="1" ht="30" customHeight="1" thickBot="1" x14ac:dyDescent="0.4">
      <c r="A31" s="39"/>
      <c r="B31" s="69" t="s">
        <v>73</v>
      </c>
      <c r="C31" s="70" t="s">
        <v>27</v>
      </c>
      <c r="D31" s="71">
        <v>45111</v>
      </c>
      <c r="E31" s="71" t="s">
        <v>76</v>
      </c>
      <c r="F31" s="95"/>
      <c r="G31" s="95"/>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8"/>
      <c r="AH31" s="99"/>
      <c r="AI31" s="99"/>
      <c r="AJ31" s="99"/>
      <c r="AK31" s="99"/>
      <c r="AL31" s="99"/>
      <c r="AM31" s="99"/>
      <c r="AN31" s="99"/>
      <c r="AO31" s="99"/>
      <c r="AP31" s="91"/>
      <c r="AQ31" s="91"/>
      <c r="AR31" s="90"/>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row>
    <row r="32" spans="1:98" s="3" customFormat="1" ht="30" customHeight="1" thickBot="1" x14ac:dyDescent="0.4">
      <c r="A32" s="39"/>
      <c r="B32" s="69" t="s">
        <v>74</v>
      </c>
      <c r="C32" s="70" t="s">
        <v>20</v>
      </c>
      <c r="D32" s="71" t="s">
        <v>77</v>
      </c>
      <c r="E32" s="71" t="s">
        <v>76</v>
      </c>
      <c r="F32" s="95"/>
      <c r="G32" s="95"/>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2"/>
      <c r="AH32" s="89"/>
      <c r="AI32" s="89"/>
      <c r="AJ32" s="89"/>
      <c r="AK32" s="88"/>
      <c r="AL32" s="89"/>
      <c r="AM32" s="107"/>
      <c r="AN32" s="108"/>
      <c r="AO32" s="108"/>
      <c r="AP32" s="91"/>
      <c r="AQ32" s="91"/>
      <c r="AR32" s="90"/>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row>
    <row r="33" spans="1:98" s="3" customFormat="1" ht="30" customHeight="1" thickBot="1" x14ac:dyDescent="0.4">
      <c r="A33" s="39"/>
      <c r="B33" s="69" t="s">
        <v>75</v>
      </c>
      <c r="C33" s="70" t="s">
        <v>20</v>
      </c>
      <c r="D33" s="71">
        <v>45264</v>
      </c>
      <c r="E33" s="71" t="s">
        <v>76</v>
      </c>
      <c r="F33" s="95"/>
      <c r="G33" s="95"/>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2"/>
      <c r="AH33" s="91"/>
      <c r="AI33" s="91"/>
      <c r="AJ33" s="91"/>
      <c r="AK33" s="90"/>
      <c r="AL33" s="91"/>
      <c r="AM33" s="91"/>
      <c r="AN33" s="101"/>
      <c r="AO33" s="103"/>
      <c r="AP33" s="89"/>
      <c r="AQ33" s="89"/>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row>
    <row r="34" spans="1:98" s="3" customFormat="1" ht="30" customHeight="1" thickBot="1" x14ac:dyDescent="0.4">
      <c r="A34" s="39"/>
      <c r="B34" s="69" t="s">
        <v>47</v>
      </c>
      <c r="C34" s="70" t="s">
        <v>25</v>
      </c>
      <c r="D34" s="71">
        <v>45031</v>
      </c>
      <c r="E34" s="71">
        <v>45032</v>
      </c>
      <c r="F34" s="95"/>
      <c r="G34" s="95"/>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2"/>
      <c r="AH34" s="91"/>
      <c r="AI34" s="91"/>
      <c r="AJ34" s="91"/>
      <c r="AK34" s="90"/>
      <c r="AL34" s="91"/>
      <c r="AM34" s="91"/>
      <c r="AN34" s="91"/>
      <c r="AO34" s="101"/>
      <c r="AP34" s="103"/>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row>
    <row r="35" spans="1:98" s="3" customFormat="1" ht="30" customHeight="1" thickBot="1" x14ac:dyDescent="0.4">
      <c r="A35" s="39"/>
      <c r="B35" s="82" t="s">
        <v>48</v>
      </c>
      <c r="C35" s="83"/>
      <c r="D35" s="84"/>
      <c r="E35" s="84"/>
      <c r="F35" s="95"/>
      <c r="G35" s="95"/>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89"/>
      <c r="AI35" s="89"/>
      <c r="AJ35" s="89"/>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row>
    <row r="36" spans="1:98" s="3" customFormat="1" ht="30" customHeight="1" thickBot="1" x14ac:dyDescent="0.4">
      <c r="A36" s="39"/>
      <c r="B36" s="85" t="s">
        <v>49</v>
      </c>
      <c r="C36" s="86" t="s">
        <v>80</v>
      </c>
      <c r="D36" s="87"/>
      <c r="E36" s="87"/>
      <c r="F36" s="95"/>
      <c r="G36" s="95"/>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101"/>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c r="BQ36" s="102"/>
      <c r="BR36" s="103"/>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row>
    <row r="37" spans="1:98" s="3" customFormat="1" ht="30" customHeight="1" thickBot="1" x14ac:dyDescent="0.4">
      <c r="A37" s="39"/>
      <c r="B37" s="85" t="s">
        <v>50</v>
      </c>
      <c r="C37" s="86" t="s">
        <v>80</v>
      </c>
      <c r="D37" s="87"/>
      <c r="E37" s="87"/>
      <c r="F37" s="95"/>
      <c r="G37" s="95"/>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101"/>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3"/>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row>
    <row r="38" spans="1:98" s="3" customFormat="1" ht="30" customHeight="1" thickBot="1" x14ac:dyDescent="0.4">
      <c r="A38" s="39"/>
      <c r="B38" s="85" t="s">
        <v>51</v>
      </c>
      <c r="C38" s="86" t="s">
        <v>80</v>
      </c>
      <c r="D38" s="87"/>
      <c r="E38" s="87"/>
      <c r="F38" s="95"/>
      <c r="G38" s="95"/>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101"/>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3"/>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row>
    <row r="39" spans="1:98" s="3" customFormat="1" ht="30" customHeight="1" thickBot="1" x14ac:dyDescent="0.4">
      <c r="A39" s="39"/>
      <c r="B39" s="78" t="s">
        <v>52</v>
      </c>
      <c r="C39" s="73"/>
      <c r="D39" s="74"/>
      <c r="E39" s="74"/>
      <c r="F39" s="95"/>
      <c r="G39" s="95"/>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row>
    <row r="40" spans="1:98" s="3" customFormat="1" ht="30" customHeight="1" thickBot="1" x14ac:dyDescent="0.4">
      <c r="A40" s="39"/>
      <c r="B40" s="75" t="s">
        <v>53</v>
      </c>
      <c r="C40" s="76" t="s">
        <v>79</v>
      </c>
      <c r="D40" s="77"/>
      <c r="E40" s="77"/>
      <c r="F40" s="95"/>
      <c r="G40" s="95"/>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101"/>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3"/>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row>
    <row r="41" spans="1:98" s="3" customFormat="1" ht="30" customHeight="1" thickBot="1" x14ac:dyDescent="0.4">
      <c r="A41" s="39"/>
      <c r="B41" s="75" t="s">
        <v>54</v>
      </c>
      <c r="C41" s="76" t="s">
        <v>79</v>
      </c>
      <c r="D41" s="77"/>
      <c r="E41" s="77"/>
      <c r="F41" s="95"/>
      <c r="G41" s="95"/>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101"/>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3"/>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row>
    <row r="42" spans="1:98" s="3" customFormat="1" ht="30" customHeight="1" thickBot="1" x14ac:dyDescent="0.4">
      <c r="A42" s="39"/>
      <c r="B42" s="75" t="s">
        <v>55</v>
      </c>
      <c r="C42" s="76" t="s">
        <v>79</v>
      </c>
      <c r="D42" s="77"/>
      <c r="E42" s="77"/>
      <c r="F42" s="95"/>
      <c r="G42" s="95"/>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101"/>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3"/>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row>
    <row r="43" spans="1:98" s="3" customFormat="1" ht="30" customHeight="1" thickBot="1" x14ac:dyDescent="0.4">
      <c r="A43" s="39"/>
      <c r="B43" s="79" t="s">
        <v>56</v>
      </c>
      <c r="C43" s="80" t="s">
        <v>78</v>
      </c>
      <c r="D43" s="81"/>
      <c r="E43" s="81"/>
      <c r="F43" s="95"/>
      <c r="G43" s="95"/>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100"/>
      <c r="CO43" s="91"/>
      <c r="CP43" s="91"/>
      <c r="CQ43" s="91"/>
      <c r="CR43" s="91"/>
      <c r="CS43" s="91"/>
      <c r="CT43" s="91"/>
    </row>
    <row r="44" spans="1:98" ht="30" customHeight="1" x14ac:dyDescent="0.35">
      <c r="F44" s="6"/>
    </row>
    <row r="45" spans="1:98" ht="30" customHeight="1" x14ac:dyDescent="0.35">
      <c r="C45" s="14"/>
      <c r="E45" s="41"/>
    </row>
    <row r="46" spans="1:98" ht="30" customHeight="1" x14ac:dyDescent="0.35">
      <c r="C46" s="15"/>
    </row>
  </sheetData>
  <mergeCells count="23">
    <mergeCell ref="AM32:AO32"/>
    <mergeCell ref="AN33:AO33"/>
    <mergeCell ref="AO34:AP34"/>
    <mergeCell ref="AJ4:AP4"/>
    <mergeCell ref="AQ4:AW4"/>
    <mergeCell ref="D3:E3"/>
    <mergeCell ref="H4:N4"/>
    <mergeCell ref="O4:U4"/>
    <mergeCell ref="V4:AB4"/>
    <mergeCell ref="AC4:AI4"/>
    <mergeCell ref="BS4:BY4"/>
    <mergeCell ref="BZ4:CF4"/>
    <mergeCell ref="CG4:CM4"/>
    <mergeCell ref="CN4:CT4"/>
    <mergeCell ref="AQ36:BR36"/>
    <mergeCell ref="BL4:BR4"/>
    <mergeCell ref="AX4:BD4"/>
    <mergeCell ref="BE4:BK4"/>
    <mergeCell ref="AQ42:BR42"/>
    <mergeCell ref="AQ37:BR37"/>
    <mergeCell ref="AQ38:BR38"/>
    <mergeCell ref="AQ40:BR40"/>
    <mergeCell ref="AQ41:BR41"/>
  </mergeCells>
  <conditionalFormatting sqref="H30:Z34 H5:BC29 H35:BC35 AS30:BC34 BD5:BJ35 H39:BJ39 H36:AQ38 H43:BJ43 H40:AQ42">
    <cfRule type="expression" dxfId="47" priority="63">
      <formula>AND(TODAY()&gt;=H$5,TODAY()&lt;I$5)</formula>
    </cfRule>
  </conditionalFormatting>
  <conditionalFormatting sqref="H30:Z34 H7:BC29 H35:BC35 AS30:BC34 BD7:BJ35 H39:BJ39 H36:AQ38 H43:BJ43 H40:AQ42">
    <cfRule type="expression" dxfId="46" priority="57">
      <formula>AND(task_start&lt;=H$5,ROUNDDOWN((task_end-task_start+1)*task_progress,0)+task_start-1&gt;=H$5)</formula>
    </cfRule>
    <cfRule type="expression" dxfId="45" priority="58" stopIfTrue="1">
      <formula>AND(task_end&gt;=H$5,task_start&lt;I$5)</formula>
    </cfRule>
  </conditionalFormatting>
  <conditionalFormatting sqref="AK32:AP33 AK34:AL34">
    <cfRule type="expression" dxfId="44" priority="65">
      <formula>AND(TODAY()&gt;=AD$5,TODAY()&lt;AE$5)</formula>
    </cfRule>
  </conditionalFormatting>
  <conditionalFormatting sqref="AK32:AP33 AK34:AL34">
    <cfRule type="expression" dxfId="43" priority="74">
      <formula>AND(task_start&lt;=AD$5,ROUNDDOWN((task_end-task_start+1)*task_progress,0)+task_start-1&gt;=AD$5)</formula>
    </cfRule>
    <cfRule type="expression" dxfId="42" priority="75" stopIfTrue="1">
      <formula>AND(task_end&gt;=AD$5,task_start&lt;AE$5)</formula>
    </cfRule>
  </conditionalFormatting>
  <conditionalFormatting sqref="AG30">
    <cfRule type="expression" dxfId="41" priority="77">
      <formula>AND(TODAY()&gt;=AJ$5,TODAY()&lt;AK$5)</formula>
    </cfRule>
  </conditionalFormatting>
  <conditionalFormatting sqref="AG30">
    <cfRule type="expression" dxfId="40" priority="81">
      <formula>AND(task_start&lt;=AJ$5,ROUNDDOWN((task_end-task_start+1)*task_progress,0)+task_start-1&gt;=AJ$5)</formula>
    </cfRule>
    <cfRule type="expression" dxfId="39" priority="82" stopIfTrue="1">
      <formula>AND(task_end&gt;=AJ$5,task_start&lt;AK$5)</formula>
    </cfRule>
  </conditionalFormatting>
  <conditionalFormatting sqref="AM34:AO34 AM32 AM33:AN33">
    <cfRule type="expression" dxfId="38" priority="84">
      <formula>AND(TODAY()&gt;=AA$5,TODAY()&lt;AB$5)</formula>
    </cfRule>
  </conditionalFormatting>
  <conditionalFormatting sqref="AM34:AO34 AM32 AM33:AN33">
    <cfRule type="expression" dxfId="37" priority="89">
      <formula>AND(task_start&lt;=AA$5,ROUNDDOWN((task_end-task_start+1)*task_progress,0)+task_start-1&gt;=AA$5)</formula>
    </cfRule>
    <cfRule type="expression" dxfId="36" priority="90" stopIfTrue="1">
      <formula>AND(task_end&gt;=AA$5,task_start&lt;AB$5)</formula>
    </cfRule>
  </conditionalFormatting>
  <conditionalFormatting sqref="AG30">
    <cfRule type="expression" dxfId="35" priority="91">
      <formula>AND(TODAY()&gt;=AA$5,TODAY()&lt;AB$5)</formula>
    </cfRule>
  </conditionalFormatting>
  <conditionalFormatting sqref="AG30">
    <cfRule type="expression" dxfId="34" priority="92">
      <formula>AND(task_start&lt;=AA$5,ROUNDDOWN((task_end-task_start+1)*task_progress,0)+task_start-1&gt;=AA$5)</formula>
    </cfRule>
    <cfRule type="expression" dxfId="33" priority="93" stopIfTrue="1">
      <formula>AND(task_end&gt;=AA$5,task_start&lt;AB$5)</formula>
    </cfRule>
  </conditionalFormatting>
  <conditionalFormatting sqref="BK5:BK35 BK39 BK43">
    <cfRule type="expression" dxfId="32" priority="96">
      <formula>AND(TODAY()&gt;=BK$5,TODAY()&lt;BS$5)</formula>
    </cfRule>
  </conditionalFormatting>
  <conditionalFormatting sqref="BK7:BK35 BK39 BK43">
    <cfRule type="expression" dxfId="31" priority="107">
      <formula>AND(task_start&lt;=BK$5,ROUNDDOWN((task_end-task_start+1)*task_progress,0)+task_start-1&gt;=BK$5)</formula>
    </cfRule>
    <cfRule type="expression" dxfId="30" priority="108" stopIfTrue="1">
      <formula>AND(task_end&gt;=BK$5,task_start&lt;BS$5)</formula>
    </cfRule>
  </conditionalFormatting>
  <conditionalFormatting sqref="BL5:BQ35 BL39:BQ39 BL43:BQ43">
    <cfRule type="expression" dxfId="29" priority="27">
      <formula>AND(TODAY()&gt;=BL$5,TODAY()&lt;BM$5)</formula>
    </cfRule>
  </conditionalFormatting>
  <conditionalFormatting sqref="BL7:BQ35 BL39:BQ39 BL43:BQ43">
    <cfRule type="expression" dxfId="28" priority="25">
      <formula>AND(task_start&lt;=BL$5,ROUNDDOWN((task_end-task_start+1)*task_progress,0)+task_start-1&gt;=BL$5)</formula>
    </cfRule>
    <cfRule type="expression" dxfId="27" priority="26" stopIfTrue="1">
      <formula>AND(task_end&gt;=BL$5,task_start&lt;BM$5)</formula>
    </cfRule>
  </conditionalFormatting>
  <conditionalFormatting sqref="BR5:BR35 BR39 BR43">
    <cfRule type="expression" dxfId="26" priority="28">
      <formula>AND(TODAY()&gt;=BR$5,TODAY()&lt;BZ$5)</formula>
    </cfRule>
  </conditionalFormatting>
  <conditionalFormatting sqref="BR7:BR35 BR39 BR43">
    <cfRule type="expression" dxfId="25" priority="29">
      <formula>AND(task_start&lt;=BR$5,ROUNDDOWN((task_end-task_start+1)*task_progress,0)+task_start-1&gt;=BR$5)</formula>
    </cfRule>
    <cfRule type="expression" dxfId="24" priority="30" stopIfTrue="1">
      <formula>AND(task_end&gt;=BR$5,task_start&lt;BZ$5)</formula>
    </cfRule>
  </conditionalFormatting>
  <conditionalFormatting sqref="BS5:BX43">
    <cfRule type="expression" dxfId="23" priority="21">
      <formula>AND(TODAY()&gt;=BS$5,TODAY()&lt;BT$5)</formula>
    </cfRule>
  </conditionalFormatting>
  <conditionalFormatting sqref="BS7:BX43">
    <cfRule type="expression" dxfId="22" priority="19">
      <formula>AND(task_start&lt;=BS$5,ROUNDDOWN((task_end-task_start+1)*task_progress,0)+task_start-1&gt;=BS$5)</formula>
    </cfRule>
    <cfRule type="expression" dxfId="21" priority="20" stopIfTrue="1">
      <formula>AND(task_end&gt;=BS$5,task_start&lt;BT$5)</formula>
    </cfRule>
  </conditionalFormatting>
  <conditionalFormatting sqref="BY5:BY43">
    <cfRule type="expression" dxfId="20" priority="22">
      <formula>AND(TODAY()&gt;=BY$5,TODAY()&lt;CG$5)</formula>
    </cfRule>
  </conditionalFormatting>
  <conditionalFormatting sqref="BY7:BY43">
    <cfRule type="expression" dxfId="19" priority="23">
      <formula>AND(task_start&lt;=BY$5,ROUNDDOWN((task_end-task_start+1)*task_progress,0)+task_start-1&gt;=BY$5)</formula>
    </cfRule>
    <cfRule type="expression" dxfId="18" priority="24" stopIfTrue="1">
      <formula>AND(task_end&gt;=BY$5,task_start&lt;CG$5)</formula>
    </cfRule>
  </conditionalFormatting>
  <conditionalFormatting sqref="BZ5:CE43">
    <cfRule type="expression" dxfId="17" priority="15">
      <formula>AND(TODAY()&gt;=BZ$5,TODAY()&lt;CA$5)</formula>
    </cfRule>
  </conditionalFormatting>
  <conditionalFormatting sqref="BZ7:CE43">
    <cfRule type="expression" dxfId="16" priority="13">
      <formula>AND(task_start&lt;=BZ$5,ROUNDDOWN((task_end-task_start+1)*task_progress,0)+task_start-1&gt;=BZ$5)</formula>
    </cfRule>
    <cfRule type="expression" dxfId="15" priority="14" stopIfTrue="1">
      <formula>AND(task_end&gt;=BZ$5,task_start&lt;CA$5)</formula>
    </cfRule>
  </conditionalFormatting>
  <conditionalFormatting sqref="CF5:CF43">
    <cfRule type="expression" dxfId="14" priority="16">
      <formula>AND(TODAY()&gt;=CF$5,TODAY()&lt;CN$5)</formula>
    </cfRule>
  </conditionalFormatting>
  <conditionalFormatting sqref="CF7:CF43">
    <cfRule type="expression" dxfId="13" priority="17">
      <formula>AND(task_start&lt;=CF$5,ROUNDDOWN((task_end-task_start+1)*task_progress,0)+task_start-1&gt;=CF$5)</formula>
    </cfRule>
    <cfRule type="expression" dxfId="12" priority="18" stopIfTrue="1">
      <formula>AND(task_end&gt;=CF$5,task_start&lt;CN$5)</formula>
    </cfRule>
  </conditionalFormatting>
  <conditionalFormatting sqref="CG5:CL43">
    <cfRule type="expression" dxfId="11" priority="9">
      <formula>AND(TODAY()&gt;=CG$5,TODAY()&lt;CH$5)</formula>
    </cfRule>
  </conditionalFormatting>
  <conditionalFormatting sqref="CG7:CL43">
    <cfRule type="expression" dxfId="10" priority="7">
      <formula>AND(task_start&lt;=CG$5,ROUNDDOWN((task_end-task_start+1)*task_progress,0)+task_start-1&gt;=CG$5)</formula>
    </cfRule>
    <cfRule type="expression" dxfId="9" priority="8" stopIfTrue="1">
      <formula>AND(task_end&gt;=CG$5,task_start&lt;CH$5)</formula>
    </cfRule>
  </conditionalFormatting>
  <conditionalFormatting sqref="CM5:CM43">
    <cfRule type="expression" dxfId="8" priority="10">
      <formula>AND(TODAY()&gt;=CM$5,TODAY()&lt;CU$5)</formula>
    </cfRule>
  </conditionalFormatting>
  <conditionalFormatting sqref="CM7:CM43">
    <cfRule type="expression" dxfId="7" priority="11">
      <formula>AND(task_start&lt;=CM$5,ROUNDDOWN((task_end-task_start+1)*task_progress,0)+task_start-1&gt;=CM$5)</formula>
    </cfRule>
    <cfRule type="expression" dxfId="6" priority="12" stopIfTrue="1">
      <formula>AND(task_end&gt;=CM$5,task_start&lt;CU$5)</formula>
    </cfRule>
  </conditionalFormatting>
  <conditionalFormatting sqref="CN5:CS43">
    <cfRule type="expression" dxfId="5" priority="3">
      <formula>AND(TODAY()&gt;=CN$5,TODAY()&lt;CO$5)</formula>
    </cfRule>
  </conditionalFormatting>
  <conditionalFormatting sqref="CN7:CS43">
    <cfRule type="expression" dxfId="4" priority="1">
      <formula>AND(task_start&lt;=CN$5,ROUNDDOWN((task_end-task_start+1)*task_progress,0)+task_start-1&gt;=CN$5)</formula>
    </cfRule>
    <cfRule type="expression" dxfId="3" priority="2" stopIfTrue="1">
      <formula>AND(task_end&gt;=CN$5,task_start&lt;CO$5)</formula>
    </cfRule>
  </conditionalFormatting>
  <conditionalFormatting sqref="CT5:CT43">
    <cfRule type="expression" dxfId="2" priority="4">
      <formula>AND(TODAY()&gt;=CT$5,TODAY()&lt;DB$5)</formula>
    </cfRule>
  </conditionalFormatting>
  <conditionalFormatting sqref="CT7:CT43">
    <cfRule type="expression" dxfId="1" priority="5">
      <formula>AND(task_start&lt;=CT$5,ROUNDDOWN((task_end-task_start+1)*task_progress,0)+task_start-1&gt;=CT$5)</formula>
    </cfRule>
    <cfRule type="expression" dxfId="0" priority="6" stopIfTrue="1">
      <formula>AND(task_end&gt;=CT$5,task_start&lt;DB$5)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29" customWidth="1"/>
    <col min="2" max="16384" width="9.1796875" style="2"/>
  </cols>
  <sheetData>
    <row r="1" spans="1:2" ht="46.5" customHeight="1" x14ac:dyDescent="0.3"/>
    <row r="2" spans="1:2" s="31" customFormat="1" ht="15.5" x14ac:dyDescent="0.35">
      <c r="A2" s="30" t="s">
        <v>57</v>
      </c>
      <c r="B2" s="30"/>
    </row>
    <row r="3" spans="1:2" s="35" customFormat="1" ht="27" customHeight="1" x14ac:dyDescent="0.35">
      <c r="A3" s="58" t="s">
        <v>58</v>
      </c>
      <c r="B3" s="36"/>
    </row>
    <row r="4" spans="1:2" s="32" customFormat="1" ht="26" x14ac:dyDescent="0.6">
      <c r="A4" s="33" t="s">
        <v>59</v>
      </c>
    </row>
    <row r="5" spans="1:2" ht="74.150000000000006" customHeight="1" x14ac:dyDescent="0.3">
      <c r="A5" s="34" t="s">
        <v>60</v>
      </c>
    </row>
    <row r="6" spans="1:2" ht="26.25" customHeight="1" x14ac:dyDescent="0.3">
      <c r="A6" s="33" t="s">
        <v>61</v>
      </c>
    </row>
    <row r="7" spans="1:2" s="29" customFormat="1" ht="205" customHeight="1" x14ac:dyDescent="0.35">
      <c r="A7" s="38" t="s">
        <v>62</v>
      </c>
    </row>
    <row r="8" spans="1:2" s="32" customFormat="1" ht="26" x14ac:dyDescent="0.6">
      <c r="A8" s="33" t="s">
        <v>63</v>
      </c>
    </row>
    <row r="9" spans="1:2" ht="58" x14ac:dyDescent="0.3">
      <c r="A9" s="34" t="s">
        <v>64</v>
      </c>
    </row>
    <row r="10" spans="1:2" s="29" customFormat="1" ht="28" customHeight="1" x14ac:dyDescent="0.35">
      <c r="A10" s="37" t="s">
        <v>65</v>
      </c>
    </row>
    <row r="11" spans="1:2" s="32" customFormat="1" ht="26" x14ac:dyDescent="0.6">
      <c r="A11" s="33" t="s">
        <v>66</v>
      </c>
    </row>
    <row r="12" spans="1:2" ht="29" x14ac:dyDescent="0.3">
      <c r="A12" s="34" t="s">
        <v>67</v>
      </c>
    </row>
    <row r="13" spans="1:2" s="29" customFormat="1" ht="28" customHeight="1" x14ac:dyDescent="0.35">
      <c r="A13" s="37" t="s">
        <v>68</v>
      </c>
    </row>
    <row r="14" spans="1:2" s="32" customFormat="1" ht="26" x14ac:dyDescent="0.6">
      <c r="A14" s="33" t="s">
        <v>69</v>
      </c>
    </row>
    <row r="15" spans="1:2" ht="75" customHeight="1" x14ac:dyDescent="0.3">
      <c r="A15" s="34" t="s">
        <v>70</v>
      </c>
    </row>
    <row r="16" spans="1:2" ht="72.5" x14ac:dyDescent="0.3">
      <c r="A16" s="34" t="s">
        <v>71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ProjectSchedule!task_start</vt:lpstr>
      <vt:lpstr>ProjectSchedule!Títulos_de_Impressão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2023-03-07T18:57:56Z</dcterms:created>
  <dcterms:modified xsi:type="dcterms:W3CDTF">2023-06-05T22:39:25Z</dcterms:modified>
  <cp:category/>
  <cp:contentStatus/>
</cp:coreProperties>
</file>